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4.xml" ContentType="application/vnd.ms-excel.controlproperties+xml"/>
  <Override PartName="/xl/drawings/drawing6.xml" ContentType="application/vnd.openxmlformats-officedocument.drawing+xml"/>
  <Override PartName="/xl/ctrlProps/ctrlProp15.xml" ContentType="application/vnd.ms-excel.controlproperties+xml"/>
  <Override PartName="/xl/drawings/drawing7.xml" ContentType="application/vnd.openxmlformats-officedocument.drawing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tabRatio="900" firstSheet="1" activeTab="3" xr2:uid="{00000000-000D-0000-FFFF-FFFF00000000}"/>
  </bookViews>
  <sheets>
    <sheet name="Bordereau" sheetId="3" r:id="rId1"/>
    <sheet name="Analyse" sheetId="1" r:id="rId2"/>
    <sheet name="BASE ETALON" sheetId="14" r:id="rId3"/>
    <sheet name="Test macro" sheetId="15" r:id="rId4"/>
    <sheet name="Feuil1" sheetId="16" r:id="rId5"/>
    <sheet name="Dilution 3 lingots" sheetId="17" r:id="rId6"/>
    <sheet name="Demande2" sheetId="11" r:id="rId7"/>
    <sheet name="Bordereaubis" sheetId="9" r:id="rId8"/>
    <sheet name="dilution (1)" sheetId="4" r:id="rId9"/>
    <sheet name="TOURNURES" sheetId="7" r:id="rId10"/>
    <sheet name="Demande" sheetId="10" r:id="rId11"/>
    <sheet name="Codici" sheetId="6" r:id="rId12"/>
    <sheet name="copie ne pas toucher" sheetId="13" r:id="rId13"/>
  </sheets>
  <externalReferences>
    <externalReference r:id="rId14"/>
  </externalReferences>
  <definedNames>
    <definedName name="_xlnm._FilterDatabase" localSheetId="1" hidden="1">Analyse!$D$1:$F$1</definedName>
    <definedName name="_xlnm._FilterDatabase" localSheetId="2" hidden="1">'BASE ETALON'!$D$12:$H$1213</definedName>
    <definedName name="_xlnm._FilterDatabase" localSheetId="0" hidden="1">Bordereau!$B$1</definedName>
    <definedName name="_xlnm._FilterDatabase" localSheetId="10" hidden="1">Demande!$A$12:$AT$5086</definedName>
    <definedName name="_xlnm._FilterDatabase" localSheetId="4" hidden="1">Feuil1!$A$2:$AS$47</definedName>
    <definedName name="_xlnm._FilterDatabase" localSheetId="3" hidden="1">'Test macro'!$E$28:$AS$49</definedName>
    <definedName name="bordereau" localSheetId="7">Bordereau!$A$1:$I$47</definedName>
    <definedName name="bordereau">Bordereau!$A$1:$I$47</definedName>
    <definedName name="bordereauBIS">Bordereaubis!$A$1:$I$47</definedName>
    <definedName name="COMMENCER" localSheetId="12">[1]Analyse!$I$1,[1]Analyse!$I$3,[1]Analyse!$I$5,[1]Analyse!$I$6,[1]Analyse!$I$8,[1]Analyse!$C$4,[1]Analyse!$F$4,[1]Analyse!$C$6,[1]Analyse!$I$43,[1]Analyse!$A$1,[1]Analyse!$D$17,[1]Analyse!$F$1</definedName>
    <definedName name="COMMENCER">Analyse!$I$1,Analyse!$I$3,Analyse!$I$5,Analyse!$I$6,Analyse!$I$8,Analyse!$C$4,Analyse!$F$4,Analyse!$C$6,Analyse!$I$43,Analyse!$A$1,Analyse!$D$17,Analyse!$F$1</definedName>
    <definedName name="_xlnm.Criteria" localSheetId="10">Demande!$A$1:$AT$2</definedName>
    <definedName name="critersorsto">Demande!$A$1:$AT$2</definedName>
    <definedName name="DILUTIONSTART">#REF!</definedName>
    <definedName name="Et">'Test macro'!$E$28:$E$78</definedName>
    <definedName name="Ett">'Test macro'!$E$2:$AS$9</definedName>
    <definedName name="_xlnm.Extract" localSheetId="10">Demande!$A$3:$AT$4</definedName>
    <definedName name="IMPRIM" localSheetId="7">Bordereaubis!$A$1:$I$47</definedName>
    <definedName name="IMPRIM">Bordereau!$A$1:$I$47</definedName>
    <definedName name="Liste">Feuil1!$E$3:$E$25</definedName>
    <definedName name="LISTE2">Feuil1!$E$3:$AS$24</definedName>
    <definedName name="Liste3">Feuil1!$E$3:$AS$24</definedName>
    <definedName name="listesorsto">Demande!$A$12:$AT$5086</definedName>
    <definedName name="RECAP">#REF!</definedName>
    <definedName name="selectionsorsto">Demande!$A$3:$AT4</definedName>
    <definedName name="Superliste">Feuil1!$E$3:$AS$24</definedName>
    <definedName name="ZONE_BORDEREAUBIS">Bordereaubis!$A$1:$I$47</definedName>
    <definedName name="_xlnm.Print_Area" localSheetId="0">Bordereau!$A$1:$I$47</definedName>
    <definedName name="_xlnm.Print_Area" localSheetId="7">Bordereaubis!$A$1:$I$47</definedName>
    <definedName name="_xlnm.Print_Area" localSheetId="5">'Dilution 3 lingots'!$A$1:$J$41</definedName>
    <definedName name="_xlnm.Print_Area">Bordereau!$A$1:$I$47</definedName>
  </definedNames>
  <calcPr calcId="171027"/>
</workbook>
</file>

<file path=xl/calcChain.xml><?xml version="1.0" encoding="utf-8"?>
<calcChain xmlns="http://schemas.openxmlformats.org/spreadsheetml/2006/main">
  <c r="L14" i="15" l="1"/>
  <c r="M14" i="15"/>
  <c r="N14" i="15"/>
  <c r="O14" i="15"/>
  <c r="P14" i="15"/>
  <c r="Q14" i="15"/>
  <c r="R14" i="15"/>
  <c r="S14" i="15"/>
  <c r="T14" i="15"/>
  <c r="U14" i="15"/>
  <c r="V14" i="15"/>
  <c r="W14" i="15"/>
  <c r="X14" i="15"/>
  <c r="Y14" i="15"/>
  <c r="Z14" i="15"/>
  <c r="AA14" i="15"/>
  <c r="AB14" i="15"/>
  <c r="AC14" i="15"/>
  <c r="AD14" i="15"/>
  <c r="AE14" i="15"/>
  <c r="AF14" i="15"/>
  <c r="AG14" i="15"/>
  <c r="AH14" i="15"/>
  <c r="AI14" i="15"/>
  <c r="AJ14" i="15"/>
  <c r="AK14" i="15"/>
  <c r="AL14" i="15"/>
  <c r="AM14" i="15"/>
  <c r="AN14" i="15"/>
  <c r="AO14" i="15"/>
  <c r="J14" i="15"/>
  <c r="K14" i="15"/>
  <c r="I14" i="15"/>
  <c r="E14" i="15"/>
  <c r="F14" i="15" s="1"/>
  <c r="E165" i="15" l="1"/>
  <c r="I88" i="15" l="1"/>
  <c r="I86" i="15" l="1"/>
  <c r="M78" i="15"/>
  <c r="K78" i="15"/>
  <c r="I81" i="15"/>
  <c r="K81" i="15"/>
  <c r="H86" i="15" l="1"/>
  <c r="H81" i="15" l="1"/>
  <c r="E133" i="15"/>
  <c r="E131" i="15"/>
  <c r="E130" i="15"/>
  <c r="E129" i="15"/>
  <c r="E128" i="15"/>
  <c r="E127" i="15"/>
  <c r="E126" i="15"/>
  <c r="E125" i="15"/>
  <c r="E124" i="15"/>
  <c r="E123" i="15"/>
  <c r="E122" i="15"/>
  <c r="E121" i="15"/>
  <c r="E120" i="15"/>
  <c r="E119" i="15"/>
  <c r="E118" i="15"/>
  <c r="E117" i="15"/>
  <c r="E116" i="15"/>
  <c r="E115" i="15"/>
  <c r="E114" i="15"/>
  <c r="E113" i="15"/>
  <c r="I113" i="15" s="1"/>
  <c r="E112" i="15"/>
  <c r="E111" i="15"/>
  <c r="E110" i="15"/>
  <c r="E109" i="15"/>
  <c r="E108" i="15"/>
  <c r="E107" i="15"/>
  <c r="E106" i="15"/>
  <c r="E105" i="15"/>
  <c r="E157" i="15" s="1"/>
  <c r="E104" i="15"/>
  <c r="E156" i="15" s="1"/>
  <c r="E103" i="15"/>
  <c r="E155" i="15" s="1"/>
  <c r="E102" i="15"/>
  <c r="E154" i="15" s="1"/>
  <c r="E101" i="15"/>
  <c r="E153" i="15" s="1"/>
  <c r="E100" i="15"/>
  <c r="E152" i="15" s="1"/>
  <c r="E99" i="15"/>
  <c r="E151" i="15" s="1"/>
  <c r="E98" i="15"/>
  <c r="E150" i="15" s="1"/>
  <c r="E97" i="15"/>
  <c r="E149" i="15" s="1"/>
  <c r="E96" i="15"/>
  <c r="E148" i="15" s="1"/>
  <c r="E95" i="15" l="1"/>
  <c r="E147" i="15" s="1"/>
  <c r="E146" i="15"/>
  <c r="E145" i="15"/>
  <c r="E144" i="15"/>
  <c r="E143" i="15"/>
  <c r="E142" i="15"/>
  <c r="E141" i="15"/>
  <c r="E140" i="15"/>
  <c r="E139" i="15"/>
  <c r="E138" i="15"/>
  <c r="E85" i="15"/>
  <c r="E137" i="15" s="1"/>
  <c r="E84" i="15"/>
  <c r="E136" i="15" s="1"/>
  <c r="E83" i="15"/>
  <c r="E135" i="15" s="1"/>
  <c r="E82" i="15"/>
  <c r="E134" i="15" s="1"/>
  <c r="E80" i="15"/>
  <c r="I80" i="15" l="1"/>
  <c r="E132" i="15"/>
  <c r="U41" i="17"/>
  <c r="T41" i="17"/>
  <c r="S41" i="17"/>
  <c r="R41" i="17"/>
  <c r="Q41" i="17"/>
  <c r="P41" i="17"/>
  <c r="G41" i="17"/>
  <c r="H41" i="17" s="1"/>
  <c r="U40" i="17"/>
  <c r="T40" i="17"/>
  <c r="S40" i="17"/>
  <c r="R40" i="17"/>
  <c r="Q40" i="17"/>
  <c r="P40" i="17"/>
  <c r="G40" i="17"/>
  <c r="H40" i="17" s="1"/>
  <c r="U39" i="17"/>
  <c r="T39" i="17"/>
  <c r="S39" i="17"/>
  <c r="R39" i="17"/>
  <c r="Q39" i="17"/>
  <c r="P39" i="17"/>
  <c r="G39" i="17"/>
  <c r="H39" i="17" s="1"/>
  <c r="U38" i="17"/>
  <c r="T38" i="17"/>
  <c r="S38" i="17"/>
  <c r="R38" i="17"/>
  <c r="Q38" i="17"/>
  <c r="P38" i="17"/>
  <c r="G38" i="17"/>
  <c r="H38" i="17" s="1"/>
  <c r="U37" i="17"/>
  <c r="T37" i="17"/>
  <c r="S37" i="17"/>
  <c r="R37" i="17"/>
  <c r="Q37" i="17"/>
  <c r="P37" i="17"/>
  <c r="G37" i="17"/>
  <c r="H37" i="17" s="1"/>
  <c r="U36" i="17"/>
  <c r="T36" i="17"/>
  <c r="S36" i="17"/>
  <c r="R36" i="17"/>
  <c r="Q36" i="17"/>
  <c r="P36" i="17"/>
  <c r="G36" i="17"/>
  <c r="H36" i="17" s="1"/>
  <c r="U35" i="17"/>
  <c r="T35" i="17"/>
  <c r="S35" i="17"/>
  <c r="R35" i="17"/>
  <c r="Q35" i="17"/>
  <c r="P35" i="17"/>
  <c r="G35" i="17"/>
  <c r="H35" i="17" s="1"/>
  <c r="U34" i="17"/>
  <c r="T34" i="17"/>
  <c r="S34" i="17"/>
  <c r="R34" i="17"/>
  <c r="Q34" i="17"/>
  <c r="P34" i="17"/>
  <c r="G34" i="17"/>
  <c r="H34" i="17" s="1"/>
  <c r="U33" i="17"/>
  <c r="T33" i="17"/>
  <c r="S33" i="17"/>
  <c r="R33" i="17"/>
  <c r="Q33" i="17"/>
  <c r="P33" i="17"/>
  <c r="G33" i="17"/>
  <c r="H33" i="17" s="1"/>
  <c r="U32" i="17"/>
  <c r="T32" i="17"/>
  <c r="S32" i="17"/>
  <c r="R32" i="17"/>
  <c r="Q32" i="17"/>
  <c r="P32" i="17"/>
  <c r="G32" i="17"/>
  <c r="H32" i="17" s="1"/>
  <c r="U31" i="17"/>
  <c r="T31" i="17"/>
  <c r="S31" i="17"/>
  <c r="R31" i="17"/>
  <c r="Q31" i="17"/>
  <c r="P31" i="17"/>
  <c r="G31" i="17"/>
  <c r="H31" i="17" s="1"/>
  <c r="U30" i="17"/>
  <c r="T30" i="17"/>
  <c r="S30" i="17"/>
  <c r="R30" i="17"/>
  <c r="Q30" i="17"/>
  <c r="P30" i="17"/>
  <c r="G30" i="17"/>
  <c r="H30" i="17" s="1"/>
  <c r="U29" i="17"/>
  <c r="T29" i="17"/>
  <c r="S29" i="17"/>
  <c r="R29" i="17"/>
  <c r="Q29" i="17"/>
  <c r="P29" i="17"/>
  <c r="G29" i="17"/>
  <c r="H29" i="17" s="1"/>
  <c r="U28" i="17"/>
  <c r="T28" i="17"/>
  <c r="S28" i="17"/>
  <c r="R28" i="17"/>
  <c r="Q28" i="17"/>
  <c r="P28" i="17"/>
  <c r="G28" i="17"/>
  <c r="H28" i="17" s="1"/>
  <c r="U27" i="17"/>
  <c r="T27" i="17"/>
  <c r="S27" i="17"/>
  <c r="R27" i="17"/>
  <c r="Q27" i="17"/>
  <c r="P27" i="17"/>
  <c r="G27" i="17"/>
  <c r="H27" i="17" s="1"/>
  <c r="U26" i="17"/>
  <c r="T26" i="17"/>
  <c r="S26" i="17"/>
  <c r="R26" i="17"/>
  <c r="Q26" i="17"/>
  <c r="P26" i="17"/>
  <c r="G26" i="17"/>
  <c r="H26" i="17" s="1"/>
  <c r="U25" i="17"/>
  <c r="T25" i="17"/>
  <c r="S25" i="17"/>
  <c r="R25" i="17"/>
  <c r="Q25" i="17"/>
  <c r="P25" i="17"/>
  <c r="G25" i="17"/>
  <c r="H25" i="17" s="1"/>
  <c r="U24" i="17"/>
  <c r="T24" i="17"/>
  <c r="S24" i="17"/>
  <c r="R24" i="17"/>
  <c r="Q24" i="17"/>
  <c r="P24" i="17"/>
  <c r="G24" i="17"/>
  <c r="H24" i="17" s="1"/>
  <c r="U23" i="17"/>
  <c r="T23" i="17"/>
  <c r="S23" i="17"/>
  <c r="R23" i="17"/>
  <c r="Q23" i="17"/>
  <c r="P23" i="17"/>
  <c r="G23" i="17"/>
  <c r="H23" i="17" s="1"/>
  <c r="W22" i="17"/>
  <c r="U22" i="17"/>
  <c r="T22" i="17"/>
  <c r="S22" i="17"/>
  <c r="R22" i="17"/>
  <c r="Q22" i="17"/>
  <c r="P22" i="17"/>
  <c r="H22" i="17"/>
  <c r="G22" i="17"/>
  <c r="H17" i="17"/>
  <c r="AA41" i="17" s="1"/>
  <c r="G17" i="17"/>
  <c r="Z41" i="17" s="1"/>
  <c r="H16" i="17"/>
  <c r="G16" i="17"/>
  <c r="H14" i="17"/>
  <c r="G14" i="17"/>
  <c r="F14" i="17"/>
  <c r="F17" i="17" s="1"/>
  <c r="I11" i="17"/>
  <c r="I17" i="17" s="1"/>
  <c r="E8" i="17"/>
  <c r="I4" i="17"/>
  <c r="I34" i="17" l="1"/>
  <c r="I38" i="17"/>
  <c r="I37" i="17"/>
  <c r="Y41" i="17"/>
  <c r="I41" i="17" s="1"/>
  <c r="Y40" i="17"/>
  <c r="I40" i="17" s="1"/>
  <c r="Y39" i="17"/>
  <c r="Y38" i="17"/>
  <c r="Y37" i="17"/>
  <c r="Y36" i="17"/>
  <c r="I36" i="17" s="1"/>
  <c r="Y35" i="17"/>
  <c r="Y34" i="17"/>
  <c r="Y33" i="17"/>
  <c r="I33" i="17" s="1"/>
  <c r="Y32" i="17"/>
  <c r="I32" i="17" s="1"/>
  <c r="Y31" i="17"/>
  <c r="Y30" i="17"/>
  <c r="I30" i="17" s="1"/>
  <c r="Y29" i="17"/>
  <c r="I29" i="17" s="1"/>
  <c r="Y28" i="17"/>
  <c r="I28" i="17" s="1"/>
  <c r="Y27" i="17"/>
  <c r="Y26" i="17"/>
  <c r="I26" i="17" s="1"/>
  <c r="Y25" i="17"/>
  <c r="I25" i="17" s="1"/>
  <c r="Y24" i="17"/>
  <c r="I24" i="17" s="1"/>
  <c r="Y23" i="17"/>
  <c r="Y22" i="17"/>
  <c r="I22" i="17"/>
  <c r="I23" i="17"/>
  <c r="I27" i="17"/>
  <c r="I31" i="17"/>
  <c r="I35" i="17"/>
  <c r="I39" i="17"/>
  <c r="Z22" i="17"/>
  <c r="Z23" i="17"/>
  <c r="Z24" i="17"/>
  <c r="Z25" i="17"/>
  <c r="Z26" i="17"/>
  <c r="Z27" i="17"/>
  <c r="Z28" i="17"/>
  <c r="Z29" i="17"/>
  <c r="Z30" i="17"/>
  <c r="Z31" i="17"/>
  <c r="Z32" i="17"/>
  <c r="Z33" i="17"/>
  <c r="Z34" i="17"/>
  <c r="Z35" i="17"/>
  <c r="Z36" i="17"/>
  <c r="Z37" i="17"/>
  <c r="Z38" i="17"/>
  <c r="Z39" i="17"/>
  <c r="Z40" i="17"/>
  <c r="F16" i="17"/>
  <c r="I16" i="17" s="1"/>
  <c r="AA22" i="17"/>
  <c r="AA23" i="17"/>
  <c r="AA24" i="17"/>
  <c r="AA25" i="17"/>
  <c r="AA26" i="17"/>
  <c r="AA27" i="17"/>
  <c r="AA28" i="17"/>
  <c r="AA29" i="17"/>
  <c r="AA30" i="17"/>
  <c r="AA31" i="17"/>
  <c r="AA32" i="17"/>
  <c r="AA33" i="17"/>
  <c r="AA34" i="17"/>
  <c r="AA35" i="17"/>
  <c r="AA36" i="17"/>
  <c r="AA37" i="17"/>
  <c r="AA38" i="17"/>
  <c r="AA39" i="17"/>
  <c r="AA40" i="17"/>
  <c r="C19" i="1" l="1"/>
  <c r="C18" i="1"/>
  <c r="C18" i="3"/>
  <c r="C20" i="1"/>
  <c r="C17" i="1"/>
  <c r="F4" i="3"/>
  <c r="D1" i="1"/>
  <c r="D1" i="3"/>
  <c r="I2" i="3" s="1"/>
  <c r="D33" i="3"/>
  <c r="D23" i="3"/>
  <c r="C23" i="3" s="1"/>
  <c r="D22" i="3"/>
  <c r="G44" i="3"/>
  <c r="G43" i="3"/>
  <c r="G42" i="3"/>
  <c r="G40" i="3"/>
  <c r="G39" i="3"/>
  <c r="G35" i="3"/>
  <c r="G31" i="3"/>
  <c r="G28" i="3"/>
  <c r="O5" i="7" s="1"/>
  <c r="G27" i="3"/>
  <c r="G23" i="3"/>
  <c r="S46" i="7" s="1"/>
  <c r="D37" i="3"/>
  <c r="D39" i="3"/>
  <c r="I1" i="3"/>
  <c r="F46" i="7" s="1"/>
  <c r="I43" i="3"/>
  <c r="I6" i="3"/>
  <c r="C6" i="3"/>
  <c r="I5" i="3"/>
  <c r="C4" i="3"/>
  <c r="C16" i="7"/>
  <c r="G17" i="3"/>
  <c r="G41" i="3"/>
  <c r="G33" i="3"/>
  <c r="G29" i="3"/>
  <c r="D43" i="3"/>
  <c r="G37" i="3"/>
  <c r="G24" i="3"/>
  <c r="G26" i="3"/>
  <c r="N5" i="7" s="1"/>
  <c r="G25" i="3"/>
  <c r="G34" i="3"/>
  <c r="G32" i="3"/>
  <c r="D40" i="3"/>
  <c r="G38" i="3"/>
  <c r="G30" i="3"/>
  <c r="E43" i="13"/>
  <c r="I43" i="13"/>
  <c r="H43" i="13"/>
  <c r="I42" i="13"/>
  <c r="H42" i="13"/>
  <c r="H41" i="13"/>
  <c r="C41" i="13"/>
  <c r="I41" i="13"/>
  <c r="D41" i="13"/>
  <c r="H40" i="13"/>
  <c r="C40" i="13"/>
  <c r="I40" i="13"/>
  <c r="D40" i="13"/>
  <c r="H39" i="13"/>
  <c r="C39" i="13"/>
  <c r="I39" i="13"/>
  <c r="D39" i="13" s="1"/>
  <c r="H38" i="13"/>
  <c r="C38" i="13"/>
  <c r="I38" i="13"/>
  <c r="D38" i="13"/>
  <c r="H37" i="13"/>
  <c r="C37" i="13"/>
  <c r="I37" i="13"/>
  <c r="D37" i="13" s="1"/>
  <c r="H36" i="13"/>
  <c r="C36" i="13"/>
  <c r="I36" i="13"/>
  <c r="D36" i="13" s="1"/>
  <c r="H35" i="13"/>
  <c r="C35" i="13"/>
  <c r="I35" i="13" s="1"/>
  <c r="D35" i="13" s="1"/>
  <c r="H34" i="13"/>
  <c r="C34" i="13"/>
  <c r="I34" i="13" s="1"/>
  <c r="D34" i="13" s="1"/>
  <c r="E34" i="13" s="1"/>
  <c r="H33" i="13"/>
  <c r="C33" i="13"/>
  <c r="I33" i="13" s="1"/>
  <c r="D33" i="13" s="1"/>
  <c r="H32" i="13"/>
  <c r="C32" i="13"/>
  <c r="I32" i="13" s="1"/>
  <c r="D32" i="13" s="1"/>
  <c r="E32" i="13" s="1"/>
  <c r="H31" i="13"/>
  <c r="C31" i="13"/>
  <c r="I31" i="13" s="1"/>
  <c r="D31" i="13" s="1"/>
  <c r="E31" i="13" s="1"/>
  <c r="I30" i="13"/>
  <c r="D30" i="13" s="1"/>
  <c r="H30" i="13"/>
  <c r="H29" i="13"/>
  <c r="C29" i="13"/>
  <c r="I29" i="13" s="1"/>
  <c r="D29" i="13" s="1"/>
  <c r="H28" i="13"/>
  <c r="C28" i="13"/>
  <c r="I28" i="13" s="1"/>
  <c r="D28" i="13" s="1"/>
  <c r="E28" i="13" s="1"/>
  <c r="H27" i="13"/>
  <c r="C27" i="13"/>
  <c r="I27" i="13" s="1"/>
  <c r="H26" i="13"/>
  <c r="C26" i="13"/>
  <c r="I26" i="13" s="1"/>
  <c r="D26" i="13" s="1"/>
  <c r="E26" i="13" s="1"/>
  <c r="H25" i="13"/>
  <c r="D25" i="13" s="1"/>
  <c r="C25" i="13"/>
  <c r="I25" i="13"/>
  <c r="H24" i="13"/>
  <c r="C24" i="13"/>
  <c r="I24" i="13"/>
  <c r="H15" i="13"/>
  <c r="H16" i="13"/>
  <c r="J8" i="13"/>
  <c r="E42" i="13" s="1"/>
  <c r="G36" i="3"/>
  <c r="M22" i="1"/>
  <c r="L22" i="1" s="1"/>
  <c r="A33" i="6"/>
  <c r="A34" i="6"/>
  <c r="A35" i="6" s="1"/>
  <c r="A36" i="6" s="1"/>
  <c r="A37" i="6" s="1"/>
  <c r="A38" i="6"/>
  <c r="A39" i="6" s="1"/>
  <c r="A40" i="6"/>
  <c r="A41" i="6" s="1"/>
  <c r="A42" i="6"/>
  <c r="A43" i="6" s="1"/>
  <c r="A44" i="6" s="1"/>
  <c r="A45" i="6" s="1"/>
  <c r="A46" i="6" s="1"/>
  <c r="A47" i="6" s="1"/>
  <c r="A48" i="6" s="1"/>
  <c r="A49" i="6" s="1"/>
  <c r="A50" i="6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71" i="6"/>
  <c r="A72" i="6"/>
  <c r="A73" i="6" s="1"/>
  <c r="A74" i="6"/>
  <c r="A75" i="6" s="1"/>
  <c r="A76" i="6"/>
  <c r="A77" i="6" s="1"/>
  <c r="A78" i="6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11" i="6"/>
  <c r="A112" i="6"/>
  <c r="A113" i="6"/>
  <c r="A114" i="6"/>
  <c r="A115" i="6" s="1"/>
  <c r="A116" i="6"/>
  <c r="A117" i="6" s="1"/>
  <c r="A118" i="6" s="1"/>
  <c r="A119" i="6" s="1"/>
  <c r="A120" i="6" s="1"/>
  <c r="A121" i="6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55" i="6"/>
  <c r="A156" i="6"/>
  <c r="A157" i="6" s="1"/>
  <c r="A158" i="6"/>
  <c r="A159" i="6" s="1"/>
  <c r="A160" i="6" s="1"/>
  <c r="A161" i="6" s="1"/>
  <c r="A162" i="6" s="1"/>
  <c r="A163" i="6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90" i="6"/>
  <c r="A191" i="6"/>
  <c r="A192" i="6" s="1"/>
  <c r="A193" i="6"/>
  <c r="A194" i="6" s="1"/>
  <c r="A195" i="6" s="1"/>
  <c r="A196" i="6" s="1"/>
  <c r="A197" i="6" s="1"/>
  <c r="A198" i="6" s="1"/>
  <c r="A199" i="6" s="1"/>
  <c r="A200" i="6" s="1"/>
  <c r="A201" i="6" s="1"/>
  <c r="A202" i="6" s="1"/>
  <c r="A203" i="6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90" i="6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4" i="6"/>
  <c r="A315" i="6"/>
  <c r="A316" i="6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63" i="6"/>
  <c r="A364" i="6"/>
  <c r="A365" i="6"/>
  <c r="A366" i="6"/>
  <c r="A367" i="6" s="1"/>
  <c r="A368" i="6" s="1"/>
  <c r="A369" i="6" s="1"/>
  <c r="A370" i="6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382" i="6" s="1"/>
  <c r="A383" i="6" s="1"/>
  <c r="A384" i="6" s="1"/>
  <c r="A385" i="6" s="1"/>
  <c r="A386" i="6"/>
  <c r="A387" i="6" s="1"/>
  <c r="A388" i="6" s="1"/>
  <c r="A389" i="6" s="1"/>
  <c r="A390" i="6" s="1"/>
  <c r="A391" i="6" s="1"/>
  <c r="A392" i="6" s="1"/>
  <c r="A393" i="6" s="1"/>
  <c r="A394" i="6" s="1"/>
  <c r="A395" i="6" s="1"/>
  <c r="A396" i="6" s="1"/>
  <c r="A397" i="6" s="1"/>
  <c r="A398" i="6" s="1"/>
  <c r="A399" i="6" s="1"/>
  <c r="A400" i="6" s="1"/>
  <c r="A401" i="6" s="1"/>
  <c r="A402" i="6" s="1"/>
  <c r="A403" i="6" s="1"/>
  <c r="A404" i="6" s="1"/>
  <c r="A405" i="6" s="1"/>
  <c r="A406" i="6" s="1"/>
  <c r="A407" i="6" s="1"/>
  <c r="A414" i="6"/>
  <c r="A415" i="6"/>
  <c r="A416" i="6" s="1"/>
  <c r="A417" i="6" s="1"/>
  <c r="A418" i="6" s="1"/>
  <c r="A419" i="6" s="1"/>
  <c r="A420" i="6" s="1"/>
  <c r="A421" i="6" s="1"/>
  <c r="A422" i="6" s="1"/>
  <c r="A423" i="6" s="1"/>
  <c r="A424" i="6" s="1"/>
  <c r="A425" i="6" s="1"/>
  <c r="A426" i="6" s="1"/>
  <c r="A427" i="6" s="1"/>
  <c r="A428" i="6" s="1"/>
  <c r="A429" i="6" s="1"/>
  <c r="A436" i="6"/>
  <c r="A437" i="6"/>
  <c r="A438" i="6"/>
  <c r="A439" i="6" s="1"/>
  <c r="A440" i="6" s="1"/>
  <c r="A441" i="6" s="1"/>
  <c r="A442" i="6" s="1"/>
  <c r="A443" i="6" s="1"/>
  <c r="A444" i="6" s="1"/>
  <c r="A445" i="6" s="1"/>
  <c r="A446" i="6" s="1"/>
  <c r="A447" i="6" s="1"/>
  <c r="A448" i="6" s="1"/>
  <c r="A449" i="6" s="1"/>
  <c r="A450" i="6" s="1"/>
  <c r="A451" i="6" s="1"/>
  <c r="A452" i="6" s="1"/>
  <c r="A453" i="6" s="1"/>
  <c r="A454" i="6" s="1"/>
  <c r="A455" i="6" s="1"/>
  <c r="A456" i="6" s="1"/>
  <c r="A457" i="6" s="1"/>
  <c r="A458" i="6" s="1"/>
  <c r="A459" i="6" s="1"/>
  <c r="A460" i="6" s="1"/>
  <c r="A461" i="6" s="1"/>
  <c r="A462" i="6" s="1"/>
  <c r="A463" i="6" s="1"/>
  <c r="A464" i="6" s="1"/>
  <c r="A465" i="6" s="1"/>
  <c r="A466" i="6" s="1"/>
  <c r="A467" i="6" s="1"/>
  <c r="A474" i="6"/>
  <c r="A475" i="6"/>
  <c r="A476" i="6" s="1"/>
  <c r="A477" i="6" s="1"/>
  <c r="A478" i="6" s="1"/>
  <c r="A479" i="6" s="1"/>
  <c r="A480" i="6" s="1"/>
  <c r="A481" i="6" s="1"/>
  <c r="A482" i="6" s="1"/>
  <c r="A483" i="6" s="1"/>
  <c r="A484" i="6" s="1"/>
  <c r="A485" i="6" s="1"/>
  <c r="A486" i="6" s="1"/>
  <c r="A487" i="6"/>
  <c r="A488" i="6" s="1"/>
  <c r="A489" i="6" s="1"/>
  <c r="A496" i="6"/>
  <c r="A497" i="6"/>
  <c r="A498" i="6"/>
  <c r="A499" i="6" s="1"/>
  <c r="A500" i="6" s="1"/>
  <c r="A501" i="6" s="1"/>
  <c r="A502" i="6" s="1"/>
  <c r="A503" i="6" s="1"/>
  <c r="A504" i="6" s="1"/>
  <c r="A505" i="6" s="1"/>
  <c r="A506" i="6"/>
  <c r="A507" i="6" s="1"/>
  <c r="A508" i="6" s="1"/>
  <c r="A509" i="6" s="1"/>
  <c r="A510" i="6" s="1"/>
  <c r="A511" i="6" s="1"/>
  <c r="A512" i="6" s="1"/>
  <c r="A513" i="6" s="1"/>
  <c r="A514" i="6" s="1"/>
  <c r="A515" i="6" s="1"/>
  <c r="A516" i="6" s="1"/>
  <c r="A517" i="6" s="1"/>
  <c r="A518" i="6" s="1"/>
  <c r="A519" i="6" s="1"/>
  <c r="A520" i="6" s="1"/>
  <c r="A521" i="6" s="1"/>
  <c r="A522" i="6" s="1"/>
  <c r="A523" i="6" s="1"/>
  <c r="A524" i="6" s="1"/>
  <c r="A525" i="6" s="1"/>
  <c r="A526" i="6" s="1"/>
  <c r="A527" i="6" s="1"/>
  <c r="A528" i="6" s="1"/>
  <c r="A529" i="6" s="1"/>
  <c r="A530" i="6" s="1"/>
  <c r="A531" i="6" s="1"/>
  <c r="A532" i="6" s="1"/>
  <c r="A533" i="6" s="1"/>
  <c r="A534" i="6" s="1"/>
  <c r="A535" i="6" s="1"/>
  <c r="A536" i="6" s="1"/>
  <c r="A537" i="6" s="1"/>
  <c r="A538" i="6" s="1"/>
  <c r="A539" i="6" s="1"/>
  <c r="A540" i="6" s="1"/>
  <c r="A541" i="6" s="1"/>
  <c r="A542" i="6" s="1"/>
  <c r="A543" i="6" s="1"/>
  <c r="A544" i="6" s="1"/>
  <c r="A545" i="6" s="1"/>
  <c r="A546" i="6" s="1"/>
  <c r="A553" i="6"/>
  <c r="A554" i="6"/>
  <c r="A555" i="6" s="1"/>
  <c r="A556" i="6" s="1"/>
  <c r="A557" i="6" s="1"/>
  <c r="A558" i="6" s="1"/>
  <c r="A559" i="6" s="1"/>
  <c r="A560" i="6" s="1"/>
  <c r="A561" i="6" s="1"/>
  <c r="A562" i="6" s="1"/>
  <c r="A563" i="6" s="1"/>
  <c r="A564" i="6"/>
  <c r="A565" i="6" s="1"/>
  <c r="A566" i="6" s="1"/>
  <c r="A567" i="6" s="1"/>
  <c r="A568" i="6" s="1"/>
  <c r="A569" i="6" s="1"/>
  <c r="A570" i="6" s="1"/>
  <c r="A571" i="6" s="1"/>
  <c r="A572" i="6" s="1"/>
  <c r="A573" i="6" s="1"/>
  <c r="A574" i="6" s="1"/>
  <c r="A575" i="6" s="1"/>
  <c r="A576" i="6" s="1"/>
  <c r="A577" i="6" s="1"/>
  <c r="A578" i="6" s="1"/>
  <c r="A579" i="6" s="1"/>
  <c r="A580" i="6" s="1"/>
  <c r="A581" i="6" s="1"/>
  <c r="A582" i="6" s="1"/>
  <c r="A583" i="6" s="1"/>
  <c r="A584" i="6" s="1"/>
  <c r="A585" i="6" s="1"/>
  <c r="A586" i="6" s="1"/>
  <c r="A587" i="6" s="1"/>
  <c r="A588" i="6" s="1"/>
  <c r="A589" i="6" s="1"/>
  <c r="A590" i="6" s="1"/>
  <c r="A591" i="6" s="1"/>
  <c r="A592" i="6" s="1"/>
  <c r="A593" i="6" s="1"/>
  <c r="A594" i="6" s="1"/>
  <c r="A595" i="6" s="1"/>
  <c r="A596" i="6" s="1"/>
  <c r="A597" i="6" s="1"/>
  <c r="A598" i="6" s="1"/>
  <c r="A599" i="6" s="1"/>
  <c r="A600" i="6" s="1"/>
  <c r="A601" i="6" s="1"/>
  <c r="A602" i="6" s="1"/>
  <c r="A603" i="6" s="1"/>
  <c r="A604" i="6" s="1"/>
  <c r="A605" i="6" s="1"/>
  <c r="A606" i="6" s="1"/>
  <c r="A607" i="6" s="1"/>
  <c r="A608" i="6" s="1"/>
  <c r="A609" i="6" s="1"/>
  <c r="A610" i="6" s="1"/>
  <c r="A611" i="6" s="1"/>
  <c r="A612" i="6" s="1"/>
  <c r="A613" i="6" s="1"/>
  <c r="A614" i="6" s="1"/>
  <c r="A615" i="6" s="1"/>
  <c r="A616" i="6" s="1"/>
  <c r="A617" i="6" s="1"/>
  <c r="A618" i="6" s="1"/>
  <c r="A619" i="6" s="1"/>
  <c r="A620" i="6" s="1"/>
  <c r="A621" i="6" s="1"/>
  <c r="A622" i="6" s="1"/>
  <c r="A623" i="6" s="1"/>
  <c r="A624" i="6" s="1"/>
  <c r="A625" i="6" s="1"/>
  <c r="A626" i="6" s="1"/>
  <c r="A627" i="6" s="1"/>
  <c r="A628" i="6" s="1"/>
  <c r="A629" i="6" s="1"/>
  <c r="A630" i="6" s="1"/>
  <c r="A631" i="6" s="1"/>
  <c r="A632" i="6" s="1"/>
  <c r="A633" i="6" s="1"/>
  <c r="A634" i="6" s="1"/>
  <c r="A635" i="6" s="1"/>
  <c r="A636" i="6" s="1"/>
  <c r="A637" i="6" s="1"/>
  <c r="A638" i="6" s="1"/>
  <c r="A639" i="6" s="1"/>
  <c r="A640" i="6" s="1"/>
  <c r="A641" i="6" s="1"/>
  <c r="A648" i="6"/>
  <c r="A649" i="6" s="1"/>
  <c r="A650" i="6" s="1"/>
  <c r="A651" i="6" s="1"/>
  <c r="A652" i="6" s="1"/>
  <c r="A653" i="6" s="1"/>
  <c r="A654" i="6" s="1"/>
  <c r="A655" i="6" s="1"/>
  <c r="A656" i="6" s="1"/>
  <c r="A657" i="6" s="1"/>
  <c r="A658" i="6" s="1"/>
  <c r="A659" i="6" s="1"/>
  <c r="A660" i="6" s="1"/>
  <c r="A661" i="6" s="1"/>
  <c r="A662" i="6" s="1"/>
  <c r="A663" i="6" s="1"/>
  <c r="A664" i="6" s="1"/>
  <c r="A665" i="6" s="1"/>
  <c r="A666" i="6" s="1"/>
  <c r="A667" i="6" s="1"/>
  <c r="A668" i="6" s="1"/>
  <c r="A669" i="6" s="1"/>
  <c r="A670" i="6" s="1"/>
  <c r="A671" i="6" s="1"/>
  <c r="A672" i="6" s="1"/>
  <c r="A673" i="6" s="1"/>
  <c r="A674" i="6" s="1"/>
  <c r="A675" i="6" s="1"/>
  <c r="A676" i="6" s="1"/>
  <c r="A677" i="6" s="1"/>
  <c r="A678" i="6" s="1"/>
  <c r="A679" i="6" s="1"/>
  <c r="A680" i="6" s="1"/>
  <c r="A681" i="6" s="1"/>
  <c r="A682" i="6" s="1"/>
  <c r="A683" i="6" s="1"/>
  <c r="A684" i="6" s="1"/>
  <c r="A685" i="6" s="1"/>
  <c r="A686" i="6" s="1"/>
  <c r="A687" i="6" s="1"/>
  <c r="A688" i="6" s="1"/>
  <c r="A689" i="6" s="1"/>
  <c r="A690" i="6" s="1"/>
  <c r="A691" i="6" s="1"/>
  <c r="A692" i="6" s="1"/>
  <c r="A693" i="6" s="1"/>
  <c r="A694" i="6" s="1"/>
  <c r="A695" i="6" s="1"/>
  <c r="A696" i="6" s="1"/>
  <c r="A697" i="6" s="1"/>
  <c r="A698" i="6" s="1"/>
  <c r="A699" i="6" s="1"/>
  <c r="A700" i="6" s="1"/>
  <c r="A701" i="6" s="1"/>
  <c r="A702" i="6" s="1"/>
  <c r="A703" i="6" s="1"/>
  <c r="A704" i="6" s="1"/>
  <c r="A705" i="6" s="1"/>
  <c r="A706" i="6" s="1"/>
  <c r="A707" i="6" s="1"/>
  <c r="A708" i="6" s="1"/>
  <c r="A709" i="6" s="1"/>
  <c r="A710" i="6" s="1"/>
  <c r="A711" i="6" s="1"/>
  <c r="A712" i="6" s="1"/>
  <c r="A713" i="6" s="1"/>
  <c r="A714" i="6" s="1"/>
  <c r="A715" i="6" s="1"/>
  <c r="A716" i="6" s="1"/>
  <c r="A717" i="6" s="1"/>
  <c r="A718" i="6" s="1"/>
  <c r="A725" i="6"/>
  <c r="A726" i="6"/>
  <c r="A727" i="6" s="1"/>
  <c r="A728" i="6"/>
  <c r="A729" i="6" s="1"/>
  <c r="A730" i="6" s="1"/>
  <c r="A731" i="6" s="1"/>
  <c r="A732" i="6" s="1"/>
  <c r="A733" i="6" s="1"/>
  <c r="A734" i="6" s="1"/>
  <c r="A735" i="6" s="1"/>
  <c r="A736" i="6" s="1"/>
  <c r="A737" i="6" s="1"/>
  <c r="A738" i="6" s="1"/>
  <c r="A739" i="6" s="1"/>
  <c r="A740" i="6" s="1"/>
  <c r="A741" i="6" s="1"/>
  <c r="A742" i="6" s="1"/>
  <c r="A743" i="6" s="1"/>
  <c r="A744" i="6" s="1"/>
  <c r="A745" i="6" s="1"/>
  <c r="A746" i="6" s="1"/>
  <c r="A747" i="6" s="1"/>
  <c r="A748" i="6" s="1"/>
  <c r="A749" i="6" s="1"/>
  <c r="A750" i="6" s="1"/>
  <c r="A751" i="6" s="1"/>
  <c r="A752" i="6" s="1"/>
  <c r="A753" i="6" s="1"/>
  <c r="A754" i="6" s="1"/>
  <c r="A755" i="6" s="1"/>
  <c r="A756" i="6" s="1"/>
  <c r="A757" i="6" s="1"/>
  <c r="A758" i="6" s="1"/>
  <c r="A759" i="6" s="1"/>
  <c r="A760" i="6" s="1"/>
  <c r="A761" i="6" s="1"/>
  <c r="A762" i="6" s="1"/>
  <c r="A763" i="6" s="1"/>
  <c r="A764" i="6" s="1"/>
  <c r="A765" i="6" s="1"/>
  <c r="A766" i="6" s="1"/>
  <c r="A767" i="6" s="1"/>
  <c r="A774" i="6"/>
  <c r="A775" i="6" s="1"/>
  <c r="A776" i="6" s="1"/>
  <c r="A777" i="6" s="1"/>
  <c r="A778" i="6" s="1"/>
  <c r="A779" i="6" s="1"/>
  <c r="A780" i="6" s="1"/>
  <c r="A781" i="6" s="1"/>
  <c r="A782" i="6" s="1"/>
  <c r="A783" i="6" s="1"/>
  <c r="A784" i="6" s="1"/>
  <c r="A785" i="6" s="1"/>
  <c r="A786" i="6" s="1"/>
  <c r="A787" i="6" s="1"/>
  <c r="A788" i="6" s="1"/>
  <c r="A789" i="6" s="1"/>
  <c r="A790" i="6" s="1"/>
  <c r="A791" i="6" s="1"/>
  <c r="A792" i="6" s="1"/>
  <c r="A793" i="6" s="1"/>
  <c r="A794" i="6" s="1"/>
  <c r="A795" i="6" s="1"/>
  <c r="A796" i="6" s="1"/>
  <c r="A797" i="6" s="1"/>
  <c r="A798" i="6" s="1"/>
  <c r="A799" i="6" s="1"/>
  <c r="A800" i="6" s="1"/>
  <c r="A801" i="6" s="1"/>
  <c r="A802" i="6" s="1"/>
  <c r="A803" i="6" s="1"/>
  <c r="A804" i="6" s="1"/>
  <c r="A805" i="6" s="1"/>
  <c r="A806" i="6" s="1"/>
  <c r="A807" i="6" s="1"/>
  <c r="A808" i="6" s="1"/>
  <c r="A809" i="6" s="1"/>
  <c r="A810" i="6" s="1"/>
  <c r="A811" i="6" s="1"/>
  <c r="A812" i="6" s="1"/>
  <c r="A813" i="6" s="1"/>
  <c r="A814" i="6" s="1"/>
  <c r="A815" i="6" s="1"/>
  <c r="A816" i="6" s="1"/>
  <c r="A817" i="6" s="1"/>
  <c r="A818" i="6" s="1"/>
  <c r="A819" i="6" s="1"/>
  <c r="A820" i="6" s="1"/>
  <c r="A821" i="6" s="1"/>
  <c r="A822" i="6" s="1"/>
  <c r="A823" i="6" s="1"/>
  <c r="A824" i="6" s="1"/>
  <c r="A825" i="6" s="1"/>
  <c r="A826" i="6" s="1"/>
  <c r="A827" i="6" s="1"/>
  <c r="A828" i="6" s="1"/>
  <c r="A829" i="6" s="1"/>
  <c r="A830" i="6" s="1"/>
  <c r="A831" i="6" s="1"/>
  <c r="A832" i="6" s="1"/>
  <c r="A833" i="6" s="1"/>
  <c r="A834" i="6" s="1"/>
  <c r="A835" i="6" s="1"/>
  <c r="A836" i="6" s="1"/>
  <c r="A837" i="6" s="1"/>
  <c r="A838" i="6" s="1"/>
  <c r="A839" i="6" s="1"/>
  <c r="A840" i="6" s="1"/>
  <c r="A841" i="6" s="1"/>
  <c r="A842" i="6" s="1"/>
  <c r="A843" i="6" s="1"/>
  <c r="A844" i="6" s="1"/>
  <c r="A851" i="6"/>
  <c r="A852" i="6"/>
  <c r="A853" i="6"/>
  <c r="A854" i="6" s="1"/>
  <c r="A855" i="6" s="1"/>
  <c r="A856" i="6" s="1"/>
  <c r="A857" i="6" s="1"/>
  <c r="A858" i="6" s="1"/>
  <c r="A859" i="6" s="1"/>
  <c r="A860" i="6" s="1"/>
  <c r="A861" i="6" s="1"/>
  <c r="A862" i="6" s="1"/>
  <c r="A863" i="6" s="1"/>
  <c r="A864" i="6" s="1"/>
  <c r="A865" i="6" s="1"/>
  <c r="A866" i="6" s="1"/>
  <c r="A867" i="6" s="1"/>
  <c r="A868" i="6" s="1"/>
  <c r="A869" i="6" s="1"/>
  <c r="A870" i="6" s="1"/>
  <c r="A871" i="6" s="1"/>
  <c r="A872" i="6" s="1"/>
  <c r="A873" i="6" s="1"/>
  <c r="A874" i="6" s="1"/>
  <c r="A875" i="6" s="1"/>
  <c r="A876" i="6" s="1"/>
  <c r="A877" i="6" s="1"/>
  <c r="A878" i="6" s="1"/>
  <c r="A879" i="6" s="1"/>
  <c r="A880" i="6" s="1"/>
  <c r="A881" i="6" s="1"/>
  <c r="A882" i="6" s="1"/>
  <c r="A883" i="6" s="1"/>
  <c r="A884" i="6" s="1"/>
  <c r="A885" i="6" s="1"/>
  <c r="A886" i="6" s="1"/>
  <c r="A887" i="6" s="1"/>
  <c r="A888" i="6" s="1"/>
  <c r="A889" i="6" s="1"/>
  <c r="A890" i="6" s="1"/>
  <c r="A891" i="6" s="1"/>
  <c r="A892" i="6" s="1"/>
  <c r="A893" i="6" s="1"/>
  <c r="A894" i="6" s="1"/>
  <c r="A895" i="6" s="1"/>
  <c r="A896" i="6" s="1"/>
  <c r="A897" i="6" s="1"/>
  <c r="A898" i="6" s="1"/>
  <c r="A899" i="6" s="1"/>
  <c r="A900" i="6" s="1"/>
  <c r="A901" i="6" s="1"/>
  <c r="A902" i="6" s="1"/>
  <c r="A903" i="6" s="1"/>
  <c r="A904" i="6" s="1"/>
  <c r="A905" i="6" s="1"/>
  <c r="A906" i="6" s="1"/>
  <c r="A907" i="6" s="1"/>
  <c r="A908" i="6" s="1"/>
  <c r="A909" i="6" s="1"/>
  <c r="A910" i="6" s="1"/>
  <c r="A911" i="6" s="1"/>
  <c r="A912" i="6" s="1"/>
  <c r="A913" i="6" s="1"/>
  <c r="A914" i="6" s="1"/>
  <c r="A915" i="6" s="1"/>
  <c r="A916" i="6" s="1"/>
  <c r="A917" i="6" s="1"/>
  <c r="A918" i="6" s="1"/>
  <c r="A919" i="6" s="1"/>
  <c r="A920" i="6" s="1"/>
  <c r="A921" i="6" s="1"/>
  <c r="A922" i="6" s="1"/>
  <c r="A923" i="6" s="1"/>
  <c r="A924" i="6" s="1"/>
  <c r="A925" i="6" s="1"/>
  <c r="A926" i="6" s="1"/>
  <c r="A927" i="6" s="1"/>
  <c r="A928" i="6" s="1"/>
  <c r="A929" i="6" s="1"/>
  <c r="A930" i="6" s="1"/>
  <c r="A931" i="6" s="1"/>
  <c r="A932" i="6" s="1"/>
  <c r="A933" i="6" s="1"/>
  <c r="A934" i="6" s="1"/>
  <c r="A935" i="6" s="1"/>
  <c r="A936" i="6" s="1"/>
  <c r="A937" i="6" s="1"/>
  <c r="A938" i="6" s="1"/>
  <c r="A939" i="6" s="1"/>
  <c r="A940" i="6" s="1"/>
  <c r="A941" i="6" s="1"/>
  <c r="A942" i="6" s="1"/>
  <c r="A943" i="6" s="1"/>
  <c r="A944" i="6" s="1"/>
  <c r="A945" i="6" s="1"/>
  <c r="A946" i="6" s="1"/>
  <c r="A947" i="6" s="1"/>
  <c r="A948" i="6" s="1"/>
  <c r="A949" i="6" s="1"/>
  <c r="A950" i="6" s="1"/>
  <c r="A951" i="6" s="1"/>
  <c r="A952" i="6" s="1"/>
  <c r="A953" i="6" s="1"/>
  <c r="A954" i="6" s="1"/>
  <c r="A955" i="6" s="1"/>
  <c r="A956" i="6" s="1"/>
  <c r="A957" i="6" s="1"/>
  <c r="A958" i="6" s="1"/>
  <c r="A959" i="6" s="1"/>
  <c r="A960" i="6" s="1"/>
  <c r="A961" i="6" s="1"/>
  <c r="A962" i="6" s="1"/>
  <c r="A963" i="6" s="1"/>
  <c r="A964" i="6" s="1"/>
  <c r="A971" i="6"/>
  <c r="A972" i="6"/>
  <c r="A973" i="6" s="1"/>
  <c r="A974" i="6"/>
  <c r="A975" i="6" s="1"/>
  <c r="A976" i="6"/>
  <c r="A977" i="6" s="1"/>
  <c r="A978" i="6" s="1"/>
  <c r="A979" i="6" s="1"/>
  <c r="A980" i="6" s="1"/>
  <c r="A981" i="6" s="1"/>
  <c r="A982" i="6" s="1"/>
  <c r="A983" i="6" s="1"/>
  <c r="A984" i="6" s="1"/>
  <c r="A985" i="6" s="1"/>
  <c r="A986" i="6" s="1"/>
  <c r="A987" i="6" s="1"/>
  <c r="A988" i="6" s="1"/>
  <c r="A989" i="6" s="1"/>
  <c r="A990" i="6" s="1"/>
  <c r="A991" i="6" s="1"/>
  <c r="A992" i="6" s="1"/>
  <c r="A993" i="6" s="1"/>
  <c r="A994" i="6" s="1"/>
  <c r="A1001" i="6"/>
  <c r="A1002" i="6"/>
  <c r="A1003" i="6" s="1"/>
  <c r="A1004" i="6"/>
  <c r="A1005" i="6" s="1"/>
  <c r="A1006" i="6" s="1"/>
  <c r="A1007" i="6" s="1"/>
  <c r="A1008" i="6" s="1"/>
  <c r="A1009" i="6" s="1"/>
  <c r="A1010" i="6" s="1"/>
  <c r="A1011" i="6" s="1"/>
  <c r="A1012" i="6" s="1"/>
  <c r="A1013" i="6" s="1"/>
  <c r="A1014" i="6" s="1"/>
  <c r="A1015" i="6" s="1"/>
  <c r="A1016" i="6" s="1"/>
  <c r="A1017" i="6" s="1"/>
  <c r="A1018" i="6" s="1"/>
  <c r="A1019" i="6" s="1"/>
  <c r="A1026" i="6"/>
  <c r="A1027" i="6" s="1"/>
  <c r="A1028" i="6" s="1"/>
  <c r="A1029" i="6" s="1"/>
  <c r="A1030" i="6" s="1"/>
  <c r="A1031" i="6" s="1"/>
  <c r="A1032" i="6" s="1"/>
  <c r="A1033" i="6" s="1"/>
  <c r="A1034" i="6" s="1"/>
  <c r="A1035" i="6" s="1"/>
  <c r="A1036" i="6" s="1"/>
  <c r="A1037" i="6" s="1"/>
  <c r="A1038" i="6" s="1"/>
  <c r="A1039" i="6" s="1"/>
  <c r="A1040" i="6" s="1"/>
  <c r="A1041" i="6" s="1"/>
  <c r="A1042" i="6" s="1"/>
  <c r="A1043" i="6" s="1"/>
  <c r="A1044" i="6" s="1"/>
  <c r="A1051" i="6"/>
  <c r="A1052" i="6"/>
  <c r="A1053" i="6" s="1"/>
  <c r="A1054" i="6"/>
  <c r="A1055" i="6" s="1"/>
  <c r="A1056" i="6" s="1"/>
  <c r="A1057" i="6" s="1"/>
  <c r="A1058" i="6" s="1"/>
  <c r="A1059" i="6" s="1"/>
  <c r="A1060" i="6" s="1"/>
  <c r="A1061" i="6" s="1"/>
  <c r="A1062" i="6" s="1"/>
  <c r="A1063" i="6" s="1"/>
  <c r="A1064" i="6" s="1"/>
  <c r="A1065" i="6" s="1"/>
  <c r="A1066" i="6" s="1"/>
  <c r="A1067" i="6" s="1"/>
  <c r="A1068" i="6" s="1"/>
  <c r="A1069" i="6" s="1"/>
  <c r="A1070" i="6" s="1"/>
  <c r="A1071" i="6" s="1"/>
  <c r="A1072" i="6" s="1"/>
  <c r="A1073" i="6" s="1"/>
  <c r="A1074" i="6" s="1"/>
  <c r="A1075" i="6" s="1"/>
  <c r="A1076" i="6" s="1"/>
  <c r="A1077" i="6" s="1"/>
  <c r="A1078" i="6" s="1"/>
  <c r="A1079" i="6" s="1"/>
  <c r="A1080" i="6" s="1"/>
  <c r="A1081" i="6" s="1"/>
  <c r="A1082" i="6" s="1"/>
  <c r="A1083" i="6" s="1"/>
  <c r="A1084" i="6" s="1"/>
  <c r="A1085" i="6" s="1"/>
  <c r="A1086" i="6" s="1"/>
  <c r="A1087" i="6" s="1"/>
  <c r="A1088" i="6" s="1"/>
  <c r="A1089" i="6" s="1"/>
  <c r="A1090" i="6" s="1"/>
  <c r="A1091" i="6" s="1"/>
  <c r="A1092" i="6" s="1"/>
  <c r="A1093" i="6" s="1"/>
  <c r="A1094" i="6" s="1"/>
  <c r="A1095" i="6" s="1"/>
  <c r="A1096" i="6" s="1"/>
  <c r="A1097" i="6" s="1"/>
  <c r="A1098" i="6" s="1"/>
  <c r="A1105" i="6"/>
  <c r="A1106" i="6" s="1"/>
  <c r="A1107" i="6" s="1"/>
  <c r="A1108" i="6" s="1"/>
  <c r="A1109" i="6" s="1"/>
  <c r="A1110" i="6" s="1"/>
  <c r="A1111" i="6" s="1"/>
  <c r="A1112" i="6" s="1"/>
  <c r="A1113" i="6" s="1"/>
  <c r="A1114" i="6" s="1"/>
  <c r="A1115" i="6" s="1"/>
  <c r="A1116" i="6" s="1"/>
  <c r="A1117" i="6" s="1"/>
  <c r="A1118" i="6" s="1"/>
  <c r="A1119" i="6" s="1"/>
  <c r="A1120" i="6" s="1"/>
  <c r="A1121" i="6" s="1"/>
  <c r="A1122" i="6" s="1"/>
  <c r="A1123" i="6" s="1"/>
  <c r="A1124" i="6" s="1"/>
  <c r="A1125" i="6" s="1"/>
  <c r="A1126" i="6" s="1"/>
  <c r="A1127" i="6" s="1"/>
  <c r="A1128" i="6" s="1"/>
  <c r="A1129" i="6" s="1"/>
  <c r="A1130" i="6" s="1"/>
  <c r="A1131" i="6" s="1"/>
  <c r="A1132" i="6" s="1"/>
  <c r="A1133" i="6" s="1"/>
  <c r="A1134" i="6" s="1"/>
  <c r="A1135" i="6" s="1"/>
  <c r="A1136" i="6" s="1"/>
  <c r="A1137" i="6" s="1"/>
  <c r="A1138" i="6" s="1"/>
  <c r="B20" i="4"/>
  <c r="C20" i="4"/>
  <c r="C25" i="4" s="1"/>
  <c r="C26" i="4" s="1"/>
  <c r="D20" i="4"/>
  <c r="D25" i="4" s="1"/>
  <c r="D26" i="4" s="1"/>
  <c r="E20" i="4"/>
  <c r="E25" i="4" s="1"/>
  <c r="E26" i="4" s="1"/>
  <c r="F20" i="4"/>
  <c r="F25" i="4" s="1"/>
  <c r="F26" i="4" s="1"/>
  <c r="G20" i="4"/>
  <c r="G25" i="4" s="1"/>
  <c r="G26" i="4" s="1"/>
  <c r="H20" i="4"/>
  <c r="H25" i="4" s="1"/>
  <c r="H26" i="4" s="1"/>
  <c r="I20" i="4"/>
  <c r="I25" i="4" s="1"/>
  <c r="I26" i="4" s="1"/>
  <c r="J20" i="4"/>
  <c r="K20" i="4"/>
  <c r="L20" i="4"/>
  <c r="L25" i="4"/>
  <c r="L26" i="4"/>
  <c r="M20" i="4"/>
  <c r="N20" i="4"/>
  <c r="N25" i="4"/>
  <c r="N26" i="4"/>
  <c r="O20" i="4"/>
  <c r="O25" i="4" s="1"/>
  <c r="O26" i="4" s="1"/>
  <c r="P20" i="4"/>
  <c r="B23" i="4"/>
  <c r="B25" i="4" s="1"/>
  <c r="B26" i="4" s="1"/>
  <c r="C23" i="4"/>
  <c r="D23" i="4"/>
  <c r="E23" i="4"/>
  <c r="F23" i="4"/>
  <c r="G23" i="4"/>
  <c r="H23" i="4"/>
  <c r="I23" i="4"/>
  <c r="J23" i="4"/>
  <c r="J25" i="4"/>
  <c r="J26" i="4" s="1"/>
  <c r="K23" i="4"/>
  <c r="K25" i="4"/>
  <c r="K26" i="4"/>
  <c r="L23" i="4"/>
  <c r="M23" i="4"/>
  <c r="M25" i="4"/>
  <c r="M26" i="4"/>
  <c r="N23" i="4"/>
  <c r="O23" i="4"/>
  <c r="P23" i="4"/>
  <c r="P25" i="4"/>
  <c r="P26" i="4" s="1"/>
  <c r="A1" i="11"/>
  <c r="C1" i="11"/>
  <c r="E2" i="11" s="1"/>
  <c r="D44" i="3"/>
  <c r="N5" i="1"/>
  <c r="I2" i="1" s="1"/>
  <c r="P5" i="1"/>
  <c r="S7" i="1"/>
  <c r="M8" i="1"/>
  <c r="P8" i="1"/>
  <c r="P9" i="1"/>
  <c r="S9" i="1"/>
  <c r="M10" i="1"/>
  <c r="S10" i="1"/>
  <c r="S12" i="1"/>
  <c r="O14" i="1"/>
  <c r="P14" i="1"/>
  <c r="J17" i="1"/>
  <c r="N17" i="1"/>
  <c r="M17" i="1"/>
  <c r="M14" i="1" s="1"/>
  <c r="O17" i="1"/>
  <c r="P17" i="1"/>
  <c r="M18" i="1"/>
  <c r="O18" i="1"/>
  <c r="P18" i="1"/>
  <c r="N19" i="1"/>
  <c r="O19" i="1"/>
  <c r="P19" i="1"/>
  <c r="N22" i="1"/>
  <c r="K22" i="1" s="1"/>
  <c r="P22" i="1"/>
  <c r="L23" i="1"/>
  <c r="N23" i="1"/>
  <c r="K23" i="1"/>
  <c r="P23" i="1"/>
  <c r="M23" i="1"/>
  <c r="L24" i="1"/>
  <c r="N24" i="1"/>
  <c r="K24" i="1" s="1"/>
  <c r="P24" i="1"/>
  <c r="M24" i="1"/>
  <c r="L25" i="1"/>
  <c r="N25" i="1"/>
  <c r="K25" i="1" s="1"/>
  <c r="P25" i="1"/>
  <c r="M25" i="1"/>
  <c r="L26" i="1"/>
  <c r="N26" i="1"/>
  <c r="K26" i="1"/>
  <c r="P26" i="1"/>
  <c r="M26" i="1"/>
  <c r="L27" i="1"/>
  <c r="N27" i="1"/>
  <c r="K27" i="1"/>
  <c r="P27" i="1"/>
  <c r="M27" i="1" s="1"/>
  <c r="N28" i="1"/>
  <c r="P28" i="1"/>
  <c r="L29" i="1"/>
  <c r="N29" i="1"/>
  <c r="K29" i="1"/>
  <c r="P29" i="1"/>
  <c r="M29" i="1"/>
  <c r="L30" i="1"/>
  <c r="N30" i="1"/>
  <c r="K30" i="1"/>
  <c r="P30" i="1"/>
  <c r="M30" i="1" s="1"/>
  <c r="L31" i="1"/>
  <c r="N31" i="1"/>
  <c r="K31" i="1" s="1"/>
  <c r="P31" i="1"/>
  <c r="M31" i="1" s="1"/>
  <c r="L32" i="1"/>
  <c r="N32" i="1"/>
  <c r="K32" i="1"/>
  <c r="P32" i="1"/>
  <c r="M32" i="1"/>
  <c r="L33" i="1"/>
  <c r="N33" i="1"/>
  <c r="K33" i="1" s="1"/>
  <c r="P33" i="1"/>
  <c r="M33" i="1"/>
  <c r="L34" i="1"/>
  <c r="N34" i="1"/>
  <c r="K34" i="1"/>
  <c r="P34" i="1"/>
  <c r="M34" i="1"/>
  <c r="L35" i="1"/>
  <c r="N35" i="1"/>
  <c r="K35" i="1"/>
  <c r="P35" i="1"/>
  <c r="M35" i="1" s="1"/>
  <c r="L36" i="1"/>
  <c r="N36" i="1"/>
  <c r="K36" i="1"/>
  <c r="P36" i="1"/>
  <c r="M36" i="1"/>
  <c r="L37" i="1"/>
  <c r="N37" i="1"/>
  <c r="P37" i="1"/>
  <c r="M37" i="1"/>
  <c r="L38" i="1"/>
  <c r="N38" i="1"/>
  <c r="K38" i="1" s="1"/>
  <c r="P38" i="1"/>
  <c r="M38" i="1"/>
  <c r="L39" i="1"/>
  <c r="N39" i="1"/>
  <c r="K39" i="1"/>
  <c r="P39" i="1"/>
  <c r="M39" i="1"/>
  <c r="G16" i="3"/>
  <c r="G18" i="3"/>
  <c r="G19" i="3"/>
  <c r="G20" i="3"/>
  <c r="J24" i="13"/>
  <c r="N13" i="13"/>
  <c r="L40" i="13" s="1"/>
  <c r="C46" i="7"/>
  <c r="I3" i="3"/>
  <c r="F5" i="3"/>
  <c r="D40" i="7"/>
  <c r="F5" i="7"/>
  <c r="D46" i="3"/>
  <c r="M19" i="1"/>
  <c r="M20" i="1"/>
  <c r="D45" i="3"/>
  <c r="D36" i="3"/>
  <c r="D34" i="3"/>
  <c r="C34" i="3" s="1"/>
  <c r="AP5" i="7" s="1"/>
  <c r="K37" i="1"/>
  <c r="D38" i="3"/>
  <c r="D32" i="3"/>
  <c r="D26" i="3"/>
  <c r="D24" i="3"/>
  <c r="I8" i="3"/>
  <c r="F1" i="3"/>
  <c r="L41" i="13"/>
  <c r="L31" i="13"/>
  <c r="F31" i="13" s="1"/>
  <c r="L37" i="13"/>
  <c r="A5" i="7"/>
  <c r="A40" i="7"/>
  <c r="D24" i="13"/>
  <c r="D27" i="13"/>
  <c r="E27" i="13"/>
  <c r="E41" i="13"/>
  <c r="F41" i="13" s="1"/>
  <c r="E37" i="13"/>
  <c r="F37" i="13"/>
  <c r="E33" i="13"/>
  <c r="E29" i="13"/>
  <c r="E25" i="13"/>
  <c r="E24" i="13"/>
  <c r="E30" i="13"/>
  <c r="E35" i="13"/>
  <c r="E40" i="13"/>
  <c r="F40" i="13" s="1"/>
  <c r="D27" i="3"/>
  <c r="D29" i="3"/>
  <c r="C29" i="3" s="1"/>
  <c r="D30" i="3"/>
  <c r="D25" i="3"/>
  <c r="D31" i="3"/>
  <c r="D35" i="3"/>
  <c r="C35" i="3" s="1"/>
  <c r="AR5" i="7" s="1"/>
  <c r="D28" i="3"/>
  <c r="C20" i="3"/>
  <c r="C17" i="3"/>
  <c r="C14" i="3" s="1"/>
  <c r="C19" i="3"/>
  <c r="P5" i="7" s="1"/>
  <c r="C24" i="3"/>
  <c r="N16" i="7" s="1"/>
  <c r="H16" i="7"/>
  <c r="C28" i="1"/>
  <c r="C27" i="1"/>
  <c r="C29" i="1"/>
  <c r="C38" i="1"/>
  <c r="C42" i="1"/>
  <c r="C22" i="3"/>
  <c r="R40" i="7" s="1"/>
  <c r="C30" i="1"/>
  <c r="C23" i="1"/>
  <c r="C37" i="1"/>
  <c r="C35" i="1"/>
  <c r="C26" i="1"/>
  <c r="C33" i="1"/>
  <c r="B16" i="7"/>
  <c r="C41" i="1"/>
  <c r="C43" i="1"/>
  <c r="C24" i="1"/>
  <c r="C40" i="1"/>
  <c r="C36" i="1"/>
  <c r="E46" i="7"/>
  <c r="C39" i="1"/>
  <c r="C31" i="1"/>
  <c r="C25" i="1"/>
  <c r="C32" i="1"/>
  <c r="C34" i="1"/>
  <c r="T5" i="7" l="1"/>
  <c r="I46" i="7"/>
  <c r="O16" i="7"/>
  <c r="I40" i="7"/>
  <c r="R5" i="7"/>
  <c r="P16" i="7"/>
  <c r="J46" i="7"/>
  <c r="C31" i="3"/>
  <c r="AJ5" i="7" s="1"/>
  <c r="C27" i="3"/>
  <c r="A46" i="7"/>
  <c r="C32" i="3"/>
  <c r="C42" i="3"/>
  <c r="W16" i="7" s="1"/>
  <c r="C38" i="3"/>
  <c r="G46" i="7"/>
  <c r="V5" i="7"/>
  <c r="K40" i="7"/>
  <c r="C36" i="3"/>
  <c r="C40" i="7"/>
  <c r="C26" i="3"/>
  <c r="K46" i="7" s="1"/>
  <c r="C41" i="3"/>
  <c r="H40" i="7"/>
  <c r="H46" i="7"/>
  <c r="L5" i="7"/>
  <c r="C25" i="3"/>
  <c r="M40" i="7" s="1"/>
  <c r="C28" i="3"/>
  <c r="C30" i="3"/>
  <c r="P46" i="7"/>
  <c r="O40" i="7"/>
  <c r="X16" i="7"/>
  <c r="R46" i="7"/>
  <c r="AF5" i="7"/>
  <c r="J40" i="7"/>
  <c r="Z5" i="7"/>
  <c r="S40" i="7"/>
  <c r="AT5" i="7"/>
  <c r="U40" i="7"/>
  <c r="AH5" i="7"/>
  <c r="Q16" i="7"/>
  <c r="O46" i="7"/>
  <c r="Y16" i="7"/>
  <c r="N46" i="7"/>
  <c r="AD5" i="7"/>
  <c r="L46" i="7"/>
  <c r="L34" i="13"/>
  <c r="F34" i="13" s="1"/>
  <c r="L42" i="13"/>
  <c r="F42" i="13" s="1"/>
  <c r="AA40" i="7"/>
  <c r="L40" i="7"/>
  <c r="T40" i="7"/>
  <c r="C37" i="3"/>
  <c r="L39" i="13"/>
  <c r="L24" i="13"/>
  <c r="F24" i="13" s="1"/>
  <c r="B5" i="7"/>
  <c r="L26" i="13"/>
  <c r="F26" i="13" s="1"/>
  <c r="L43" i="13"/>
  <c r="F43" i="13" s="1"/>
  <c r="L38" i="13"/>
  <c r="L28" i="13"/>
  <c r="F28" i="13" s="1"/>
  <c r="L30" i="13"/>
  <c r="F30" i="13" s="1"/>
  <c r="R16" i="7"/>
  <c r="L29" i="13"/>
  <c r="F29" i="13" s="1"/>
  <c r="L35" i="13"/>
  <c r="F35" i="13" s="1"/>
  <c r="V40" i="7"/>
  <c r="D5" i="7"/>
  <c r="L32" i="13"/>
  <c r="F32" i="13" s="1"/>
  <c r="L27" i="13"/>
  <c r="F27" i="13" s="1"/>
  <c r="L33" i="13"/>
  <c r="F33" i="13" s="1"/>
  <c r="L36" i="13"/>
  <c r="L25" i="13"/>
  <c r="F25" i="13" s="1"/>
  <c r="C43" i="3"/>
  <c r="C40" i="3"/>
  <c r="T16" i="7" s="1"/>
  <c r="C33" i="3"/>
  <c r="A16" i="7"/>
  <c r="E36" i="13"/>
  <c r="F36" i="13" s="1"/>
  <c r="E39" i="13"/>
  <c r="E38" i="13"/>
  <c r="F38" i="13" s="1"/>
  <c r="S6" i="1"/>
  <c r="U16" i="7" l="1"/>
  <c r="AL5" i="7"/>
  <c r="V16" i="7"/>
  <c r="Q46" i="7"/>
  <c r="M16" i="7"/>
  <c r="W40" i="7"/>
  <c r="K16" i="7"/>
  <c r="M46" i="7"/>
  <c r="X5" i="7"/>
  <c r="X40" i="7"/>
  <c r="AB5" i="7"/>
  <c r="J16" i="7"/>
  <c r="L16" i="7"/>
  <c r="AN5" i="7"/>
  <c r="Q40" i="7"/>
  <c r="F39" i="13"/>
</calcChain>
</file>

<file path=xl/sharedStrings.xml><?xml version="1.0" encoding="utf-8"?>
<sst xmlns="http://schemas.openxmlformats.org/spreadsheetml/2006/main" count="9317" uniqueCount="1918">
  <si>
    <t>GDE MARIGNIER</t>
  </si>
  <si>
    <t>ROG</t>
  </si>
  <si>
    <t>LOSTIS</t>
  </si>
  <si>
    <t>REINOXMETAL 2002</t>
  </si>
  <si>
    <t>CASTAGNIER PERRET</t>
  </si>
  <si>
    <t>NORMINOX</t>
  </si>
  <si>
    <t>T AC CR</t>
  </si>
  <si>
    <t>C 958</t>
  </si>
  <si>
    <t>&lt;</t>
  </si>
  <si>
    <t>Rene 41</t>
  </si>
  <si>
    <t>Battiture e Ganci Ni Cu Ni &lt;60 %</t>
  </si>
  <si>
    <t>Battiture e Ganci Nichel dorati</t>
  </si>
  <si>
    <t>Battiture e Ganci Nichel ottonati</t>
  </si>
  <si>
    <t>Fusion</t>
  </si>
  <si>
    <t>Battiture e Ganci Ni Fe Cu Ni &gt;90 %</t>
  </si>
  <si>
    <t>Battiture e Ganci Ni Fe Cu Ni &lt; 90 %</t>
  </si>
  <si>
    <t>Torniture alto Tenore di Ni con Co peso sul secco</t>
  </si>
  <si>
    <t>MP35N</t>
  </si>
  <si>
    <t>Superleghe da cernire</t>
  </si>
  <si>
    <t>GTD 111</t>
  </si>
  <si>
    <t>GTD 222</t>
  </si>
  <si>
    <t>Actéon</t>
  </si>
  <si>
    <t>Ferro Ni 9 % (Acciaio al Ni)</t>
  </si>
  <si>
    <t>Ferro Ni 20 % (Ferrolega)</t>
  </si>
  <si>
    <t>Anhyster 29 %</t>
  </si>
  <si>
    <t>Invar</t>
  </si>
  <si>
    <t>Anhyster 42</t>
  </si>
  <si>
    <t>Anhyster 42 impuro (Senza Cu,Sn,Pb)</t>
  </si>
  <si>
    <t>Anhyster 48</t>
  </si>
  <si>
    <t>Anhyster 48 impuro</t>
  </si>
  <si>
    <t>Anhyster 52</t>
  </si>
  <si>
    <t>Anhyster 52 impuro</t>
  </si>
  <si>
    <t>Anhyster stagnato</t>
  </si>
  <si>
    <t>Anhyster con altre impuroità</t>
  </si>
  <si>
    <t>Ferro Ni 70 %</t>
  </si>
  <si>
    <t>Mumétal (Ni 77 / Cu 5)</t>
  </si>
  <si>
    <t>Mumométal (Ni 77 / Mo 4 / Cu 5)</t>
  </si>
  <si>
    <t>Hy-Mu / Hymumétal (Ni 80 / Mo 4)</t>
  </si>
  <si>
    <t>Lotti Inox da definire</t>
  </si>
  <si>
    <t>Acciai Refrattari</t>
  </si>
  <si>
    <t>25 Cr / 5 Ni</t>
  </si>
  <si>
    <t>24/12</t>
  </si>
  <si>
    <t>25/20</t>
  </si>
  <si>
    <t>25/25 W</t>
  </si>
  <si>
    <t>Incoloy 800</t>
  </si>
  <si>
    <t>35/15</t>
  </si>
  <si>
    <t>35/15 con Co o Mo</t>
  </si>
  <si>
    <t>Manaurite 36 X</t>
  </si>
  <si>
    <t>45/15  - 45/20 - MAN XT</t>
  </si>
  <si>
    <t>254SMo - VLX 954 - Ni18Cr20Mo6Cu0.8</t>
  </si>
  <si>
    <t>NSCD - Ni16 Cr17 Mo6 Cu2.8</t>
  </si>
  <si>
    <t>Uranus 20</t>
  </si>
  <si>
    <t xml:space="preserve">Metalli contenenti platino </t>
  </si>
  <si>
    <t>Metalli Diversi</t>
  </si>
  <si>
    <t>Alu</t>
  </si>
  <si>
    <t>Alu con ferro</t>
  </si>
  <si>
    <t>Cu con ferro Cu Contenuto</t>
  </si>
  <si>
    <t>Bronzo</t>
  </si>
  <si>
    <t>Hr</t>
  </si>
  <si>
    <t>Ottone</t>
  </si>
  <si>
    <t>Zinco</t>
  </si>
  <si>
    <t>Piombo</t>
  </si>
  <si>
    <t>Magnésiuo</t>
  </si>
  <si>
    <t>Metalli misti</t>
  </si>
  <si>
    <t>Silicio</t>
  </si>
  <si>
    <t>Ferro Silicio</t>
  </si>
  <si>
    <t xml:space="preserve">Résidui di metalli </t>
  </si>
  <si>
    <t>Torniture Alu miste</t>
  </si>
  <si>
    <t>Manganese</t>
  </si>
  <si>
    <t>Acciaio Al Mn</t>
  </si>
  <si>
    <t>METALACCIAI</t>
  </si>
  <si>
    <t>Inerte           %</t>
  </si>
  <si>
    <t>Perte fusion %</t>
  </si>
  <si>
    <t>Magnétique   %</t>
  </si>
  <si>
    <t>C</t>
  </si>
  <si>
    <t>Mn</t>
  </si>
  <si>
    <t>Si</t>
  </si>
  <si>
    <t>S</t>
  </si>
  <si>
    <t>P</t>
  </si>
  <si>
    <t>Cu</t>
  </si>
  <si>
    <t>Fe</t>
  </si>
  <si>
    <t>T MULTIMET</t>
  </si>
  <si>
    <t>R MAIL</t>
  </si>
  <si>
    <t>R AMIL</t>
  </si>
  <si>
    <t>R MONEL</t>
  </si>
  <si>
    <t>Ling.1</t>
  </si>
  <si>
    <t xml:space="preserve">NOM : </t>
  </si>
  <si>
    <t>Nature :</t>
  </si>
  <si>
    <t>Ling. 2</t>
  </si>
  <si>
    <t>R 18</t>
  </si>
  <si>
    <t>Ling. 3</t>
  </si>
  <si>
    <t xml:space="preserve">           OBSERVATIONS</t>
  </si>
  <si>
    <t>L1 + L2 + L3</t>
  </si>
  <si>
    <t/>
  </si>
  <si>
    <t>N° Labo :</t>
  </si>
  <si>
    <t>Date:</t>
  </si>
  <si>
    <t>Demande:</t>
  </si>
  <si>
    <t>Bon Entrée :</t>
  </si>
  <si>
    <t>Bon Sortie :</t>
  </si>
  <si>
    <t>F 17 menu per torniture</t>
  </si>
  <si>
    <t>F 17</t>
  </si>
  <si>
    <t>F 17 impuro</t>
  </si>
  <si>
    <t>18 Cr 18 Mn</t>
  </si>
  <si>
    <t>Valvole miste</t>
  </si>
  <si>
    <t>Colaticci F 17</t>
  </si>
  <si>
    <t xml:space="preserve"> Colaticci acciaio al cromo</t>
  </si>
  <si>
    <t>25 % Cr</t>
  </si>
  <si>
    <t>25 % Cr con Ni</t>
  </si>
  <si>
    <t>25 % Cr Mo</t>
  </si>
  <si>
    <t>30 % Cr</t>
  </si>
  <si>
    <t>Ferro Cr impuro</t>
  </si>
  <si>
    <t xml:space="preserve">Ferro Cr </t>
  </si>
  <si>
    <t>Polvere e fine di ferrocromo</t>
  </si>
  <si>
    <t>Cr Al</t>
  </si>
  <si>
    <t>Residui alto tenore Cobalto Misti</t>
  </si>
  <si>
    <t>Torniture alto tenore Co con Ni peso sul secco</t>
  </si>
  <si>
    <t>0H30</t>
  </si>
  <si>
    <t>R INOX</t>
  </si>
  <si>
    <t>BATTITURES</t>
  </si>
  <si>
    <t>R NI/CU</t>
  </si>
  <si>
    <t>Monel Blocchi</t>
  </si>
  <si>
    <t>Monel H Monel S</t>
  </si>
  <si>
    <t>Monel R / Monel 400</t>
  </si>
  <si>
    <t>Monel R Vecchio con Saldature</t>
  </si>
  <si>
    <t>Monel impuro</t>
  </si>
  <si>
    <t>Torniture Monel R peso sul secco</t>
  </si>
  <si>
    <t>Monel K / Monel 500</t>
  </si>
  <si>
    <t>Torniture Monel K peso sul secco</t>
  </si>
  <si>
    <t>Monel d'affinazione</t>
  </si>
  <si>
    <t>Metal Cok</t>
  </si>
  <si>
    <t>Constantana</t>
  </si>
  <si>
    <t>Torniture Metal Cok peso sul secco</t>
  </si>
  <si>
    <t>Monel 401</t>
  </si>
  <si>
    <t>70/30 Pulito</t>
  </si>
  <si>
    <t>70/30 Sporco</t>
  </si>
  <si>
    <t>Torniture 70/30</t>
  </si>
  <si>
    <t>Resistenze 70/30</t>
  </si>
  <si>
    <t>75/25</t>
  </si>
  <si>
    <t>R PE 13</t>
  </si>
  <si>
    <t>Base Ni Cr Co (Co &gt; 20 %)</t>
  </si>
  <si>
    <t>Base Ni Co (Co 10/25 % Ni &gt; 30 %)</t>
  </si>
  <si>
    <t>Torniture Inconel 625 peso sul secco</t>
  </si>
  <si>
    <t>Inconel 700</t>
  </si>
  <si>
    <t>Inconel 702</t>
  </si>
  <si>
    <t>1H30</t>
  </si>
  <si>
    <t>Argentana con Bacalite</t>
  </si>
  <si>
    <t>Molature Argentana  peso sul secco</t>
  </si>
  <si>
    <t xml:space="preserve">Colaticci Argentana </t>
  </si>
  <si>
    <t>Argentana al Pb</t>
  </si>
  <si>
    <t>Argentana da preparare</t>
  </si>
  <si>
    <t>Colaticci Ni / Cu</t>
  </si>
  <si>
    <t>RUHSTRAT</t>
  </si>
  <si>
    <t>FERINOX</t>
  </si>
  <si>
    <t>kg</t>
  </si>
  <si>
    <t>Fournisseur</t>
  </si>
  <si>
    <t>Poids</t>
  </si>
  <si>
    <t>N° ANALYSE</t>
  </si>
  <si>
    <t>Poudre</t>
  </si>
  <si>
    <t>Grenaille Fe</t>
  </si>
  <si>
    <t>Poids Métal</t>
  </si>
  <si>
    <t>Analyse Métal</t>
  </si>
  <si>
    <t>Analyse Grenaille</t>
  </si>
  <si>
    <t>Poids Grenaille</t>
  </si>
  <si>
    <t>Poids Poudre</t>
  </si>
  <si>
    <t>Analyse Poudre</t>
  </si>
  <si>
    <t>Ling.3</t>
  </si>
  <si>
    <t>Ling.2</t>
  </si>
  <si>
    <t>Qualité</t>
  </si>
  <si>
    <t>Code</t>
  </si>
  <si>
    <t>DEMANDE</t>
  </si>
  <si>
    <t>NOM</t>
  </si>
  <si>
    <t>POIDS</t>
  </si>
  <si>
    <t>COEF</t>
  </si>
  <si>
    <t>PDS*COEF</t>
  </si>
  <si>
    <t>PDS*COEF H20</t>
  </si>
  <si>
    <t>H2O</t>
  </si>
  <si>
    <t>GR</t>
  </si>
  <si>
    <t>CU</t>
  </si>
  <si>
    <t>AUBERT ET DUVAL ANCIZES</t>
  </si>
  <si>
    <t>18/10/Mo pantografo fonderia</t>
  </si>
  <si>
    <t xml:space="preserve"> 18/10 Mo MISTO 18/8</t>
  </si>
  <si>
    <t>18/8 misto 18/10/Mo</t>
  </si>
  <si>
    <t xml:space="preserve"> 18/10/2 con Cu</t>
  </si>
  <si>
    <t>Placche Nichel Sintetizzate 57 %</t>
  </si>
  <si>
    <t>Residui Ni/Fe polveri , blocchi 60 %</t>
  </si>
  <si>
    <t>Placche Batterie da cernire</t>
  </si>
  <si>
    <t>Sintetizzati (60 - 65%)</t>
  </si>
  <si>
    <t>Tor. Mallory 3000 (W,Ni,Fe) peso sul secco</t>
  </si>
  <si>
    <t>T. Mallory 3000 (W,Ni,Fe) impuroa peso sul secco</t>
  </si>
  <si>
    <t>Punte di trapani W</t>
  </si>
  <si>
    <t>Cunitène</t>
  </si>
  <si>
    <t>Fanghi di widia</t>
  </si>
  <si>
    <t>Ferro W</t>
  </si>
  <si>
    <t>W + Ottone</t>
  </si>
  <si>
    <t>W + Alu</t>
  </si>
  <si>
    <t>W + Mo</t>
  </si>
  <si>
    <t xml:space="preserve">Leghe W 98 % </t>
  </si>
  <si>
    <t>W Sintetizzato</t>
  </si>
  <si>
    <t>W Impuro</t>
  </si>
  <si>
    <t>Torniture W peso sul secco</t>
  </si>
  <si>
    <t>Base Ni Fe</t>
  </si>
  <si>
    <t>Base Ni Fe impuro (Sn,Pb...)</t>
  </si>
  <si>
    <t>Base Ni Cr S/Mo Ni 20/25 %</t>
  </si>
  <si>
    <t>Base Ni Cr S/Mo Ni 25/50 %</t>
  </si>
  <si>
    <t>Base Ni Cr S/Mo Ni &gt;50 %</t>
  </si>
  <si>
    <t>Base Ni Cr Mo</t>
  </si>
  <si>
    <t>Torniture + Polvere Base Ni al Boro</t>
  </si>
  <si>
    <t>Molature alto tenore Ni senza Mo</t>
  </si>
  <si>
    <t>Molature alto tenore Ni con Mo</t>
  </si>
  <si>
    <t>Miscela preparata T 18/8</t>
  </si>
  <si>
    <t>Miscela preparata T 316</t>
  </si>
  <si>
    <t>Miscela preparata T al rame</t>
  </si>
  <si>
    <t>Torniture alto tenore Co senza Ni peso sul secco</t>
  </si>
  <si>
    <t>Lingotti alto tenore Co</t>
  </si>
  <si>
    <t>PWA 647. MAR 509</t>
  </si>
  <si>
    <t>PWA 653</t>
  </si>
  <si>
    <t>Torniture 18/4/1/5 peso sul secco</t>
  </si>
  <si>
    <t>12/2/2</t>
  </si>
  <si>
    <t>12/2/2/Co</t>
  </si>
  <si>
    <t>Torniture 12/2/2 peso sul secco</t>
  </si>
  <si>
    <t>Torniture 12/2/2/Co peso sul secco</t>
  </si>
  <si>
    <t>6/5/2 - M2</t>
  </si>
  <si>
    <t>6/5/2/Co - M35</t>
  </si>
  <si>
    <t>Torniture 6/5/2 peso sul secco</t>
  </si>
  <si>
    <t>Torniture 6/5/2/Co peso sul secco</t>
  </si>
  <si>
    <t>2/8/2</t>
  </si>
  <si>
    <t>2/8/2/8 - M42</t>
  </si>
  <si>
    <t>2/5/2</t>
  </si>
  <si>
    <t>2/5/2/Co</t>
  </si>
  <si>
    <t>Torniture 2/5/2 peso sul secco</t>
  </si>
  <si>
    <t>Bibloc 12/2/2</t>
  </si>
  <si>
    <t>3/3/3</t>
  </si>
  <si>
    <t xml:space="preserve"> Torniture 3/3/3 peso sul secco</t>
  </si>
  <si>
    <t xml:space="preserve"> 2 % W</t>
  </si>
  <si>
    <t xml:space="preserve"> Bibloc 18/4/1 - T1</t>
  </si>
  <si>
    <t xml:space="preserve"> Bibloc 6/5/2 - M2</t>
  </si>
  <si>
    <t>Bibloc 6/5/2/Co - M35</t>
  </si>
  <si>
    <t xml:space="preserve"> Acciai Rapidi Altre  analisi</t>
  </si>
  <si>
    <t xml:space="preserve"> Torniture Acciai Rapidi Miste peso sul secco</t>
  </si>
  <si>
    <t>Acciai Rapidi da cernire</t>
  </si>
  <si>
    <t xml:space="preserve"> Calamite W</t>
  </si>
  <si>
    <t>Stellite 12 Impuroa</t>
  </si>
  <si>
    <t>Torniture Stellite 12 peso sul secco</t>
  </si>
  <si>
    <t>Torniture Stellite 12 Impuroe peso sul secco</t>
  </si>
  <si>
    <t>Stellite 19</t>
  </si>
  <si>
    <t>Leghe Co Cr W</t>
  </si>
  <si>
    <t>Stellite 20</t>
  </si>
  <si>
    <t>Stellite 21</t>
  </si>
  <si>
    <t>Torniture Stellite 21 peso sul secco</t>
  </si>
  <si>
    <t>Stellite 25</t>
  </si>
  <si>
    <t>Stellite 25 Impuroe</t>
  </si>
  <si>
    <t>Torniture Stellite 25 peso sul secco</t>
  </si>
  <si>
    <t>Torniture Stellite 25 Impuroe peso sul secco</t>
  </si>
  <si>
    <t>Stellite 31  -  X 40</t>
  </si>
  <si>
    <t>Stellite 31 impuroa</t>
  </si>
  <si>
    <t>TU2 - IMI 230</t>
  </si>
  <si>
    <t>TA4M - IMI 314</t>
  </si>
  <si>
    <t>Altre leghe cernite</t>
  </si>
  <si>
    <t>Altre leghe non cernite</t>
  </si>
  <si>
    <t xml:space="preserve">Titanio misto con altri metalli - per preparazione </t>
  </si>
  <si>
    <t>Torniture TA6V qualité V.G. peso sul secco</t>
  </si>
  <si>
    <t>13 % Cr impuro</t>
  </si>
  <si>
    <t>Z 12 CNDV 12</t>
  </si>
  <si>
    <t>6 % Cr</t>
  </si>
  <si>
    <t>Riutilizzo 13 % Cr</t>
  </si>
  <si>
    <t>F17 con Mo</t>
  </si>
  <si>
    <t>Ag</t>
  </si>
  <si>
    <t>R 17/4/PH</t>
  </si>
  <si>
    <t>R REF</t>
  </si>
  <si>
    <t>R REF MO</t>
  </si>
  <si>
    <t>R FLX 130</t>
  </si>
  <si>
    <t>R HAST B</t>
  </si>
  <si>
    <t>R HAST</t>
  </si>
  <si>
    <t>R HAST C</t>
  </si>
  <si>
    <t>R HASY C</t>
  </si>
  <si>
    <t>R HAST D</t>
  </si>
  <si>
    <t>R HAST F</t>
  </si>
  <si>
    <t>R HAST G</t>
  </si>
  <si>
    <t>R HAST A</t>
  </si>
  <si>
    <t>R HAST N</t>
  </si>
  <si>
    <t>R HAST R</t>
  </si>
  <si>
    <t>R HAST W</t>
  </si>
  <si>
    <t>R HAST X</t>
  </si>
  <si>
    <t>R IN 825</t>
  </si>
  <si>
    <t>R IN 901</t>
  </si>
  <si>
    <t>R M 308</t>
  </si>
  <si>
    <t>R IN 903</t>
  </si>
  <si>
    <t>R PE 10</t>
  </si>
  <si>
    <t>R PE 11</t>
  </si>
  <si>
    <t>R PE 16</t>
  </si>
  <si>
    <t>Torniture Inox</t>
  </si>
  <si>
    <t>Torniture acciaio al Cromo</t>
  </si>
  <si>
    <t>Torniture Inox Mo</t>
  </si>
  <si>
    <t>Torniture Inox Miste</t>
  </si>
  <si>
    <t>Molature tipo 18/8</t>
  </si>
  <si>
    <t>Molature DH</t>
  </si>
  <si>
    <t>Torniture 17/4 PH</t>
  </si>
  <si>
    <t>Torniture MNF 18 et Cr/Mn</t>
  </si>
  <si>
    <t>Taglio Plasma 18/8</t>
  </si>
  <si>
    <t>Torniture Refrattarie Miste senza Mo</t>
  </si>
  <si>
    <t>Torniture Refrattarie Miste con Mo</t>
  </si>
  <si>
    <t>Torniture alto Tenore Ni senza Mo</t>
  </si>
  <si>
    <t>Torniture alto Tenore Ni con Mo</t>
  </si>
  <si>
    <t>Torniture basso legate</t>
  </si>
  <si>
    <t xml:space="preserve">Torniture Basso tenore Ni </t>
  </si>
  <si>
    <t>NI</t>
  </si>
  <si>
    <t>CR</t>
  </si>
  <si>
    <t>MO</t>
  </si>
  <si>
    <t>CO</t>
  </si>
  <si>
    <t>MN</t>
  </si>
  <si>
    <t>NB</t>
  </si>
  <si>
    <t>SN</t>
  </si>
  <si>
    <t>PB</t>
  </si>
  <si>
    <t>TI</t>
  </si>
  <si>
    <t>AL</t>
  </si>
  <si>
    <t>H2O AP B</t>
  </si>
  <si>
    <t>4034bis</t>
  </si>
  <si>
    <t>Nbre Ling</t>
  </si>
  <si>
    <t>Composition  %</t>
  </si>
  <si>
    <t>Nimonic 80</t>
  </si>
  <si>
    <t>Nimonic 90</t>
  </si>
  <si>
    <t>Nimonic 90 impuro</t>
  </si>
  <si>
    <t>Torniture Nimonic 90 peso sul secco</t>
  </si>
  <si>
    <t>Torniture PWA 653 peso sul secco</t>
  </si>
  <si>
    <t>PWA 657. MAR 302</t>
  </si>
  <si>
    <t xml:space="preserve"> X 45   ( HS 31 base carbonio )</t>
  </si>
  <si>
    <t>Multimet</t>
  </si>
  <si>
    <t>Multimet impuro</t>
  </si>
  <si>
    <t>Torniture Multimet  peso sul secco</t>
  </si>
  <si>
    <t>Ta con Saldature</t>
  </si>
  <si>
    <t>Ta Contaminato &gt;90 %</t>
  </si>
  <si>
    <t>Argentana Fonderie 15 %</t>
  </si>
  <si>
    <t>Argentana Fonderie 10/12 %</t>
  </si>
  <si>
    <t>Argentana Vecchia da affinazione</t>
  </si>
  <si>
    <t xml:space="preserve">Argentana Nuova Diverse </t>
  </si>
  <si>
    <t>Torniture Argentana peso sul secco</t>
  </si>
  <si>
    <t>Arcap / Arginox - Ni 25%</t>
  </si>
  <si>
    <t>Arcap Vecchia</t>
  </si>
  <si>
    <t>Torniture Arcap peso sul secco</t>
  </si>
  <si>
    <t>Argentana Punte Argento</t>
  </si>
  <si>
    <t>88/12</t>
  </si>
  <si>
    <t>85/15</t>
  </si>
  <si>
    <t>90/10</t>
  </si>
  <si>
    <t>Torniture 90/10 peso sul secco</t>
  </si>
  <si>
    <t>Cupro Diversi</t>
  </si>
  <si>
    <t>Torniture Cupro Diverse peso sul secco</t>
  </si>
  <si>
    <t>Kunifer 5</t>
  </si>
  <si>
    <t>Kunifer 10</t>
  </si>
  <si>
    <t>Torniture Kunifer peso sul secco</t>
  </si>
  <si>
    <t>Calamine Ni Cu peso sul secco</t>
  </si>
  <si>
    <t>Resti, da lavorazioni con pomice, di Ni Cu peso sul secco</t>
  </si>
  <si>
    <t>Dumet</t>
  </si>
  <si>
    <t>Dumet impuro</t>
  </si>
  <si>
    <t>Copperclad</t>
  </si>
  <si>
    <t>Leghe Cu/Ni/Fe (Senza Impuroità)</t>
  </si>
  <si>
    <t>Rifusioni Cu Ni (Base Cu)</t>
  </si>
  <si>
    <t>Torniture Monel R + K non frantumate peso sul secco</t>
  </si>
  <si>
    <t>Torniture Monel R + K frantumate peso sul secco</t>
  </si>
  <si>
    <t>Torniture Monel Impure</t>
  </si>
  <si>
    <t>Batterie Cu Ni Placche</t>
  </si>
  <si>
    <t>BatterieCu Ni Tubulari</t>
  </si>
  <si>
    <t>BatterieFe Ni Tubulari</t>
  </si>
  <si>
    <t>BatterieAu Pb</t>
  </si>
  <si>
    <t>BatterieAlu</t>
  </si>
  <si>
    <t>R 65/15</t>
  </si>
  <si>
    <t>R 50/50</t>
  </si>
  <si>
    <t>R 70/30</t>
  </si>
  <si>
    <t>R 80/20</t>
  </si>
  <si>
    <t>R IN 100</t>
  </si>
  <si>
    <t>Incoloy 825 impuro</t>
  </si>
  <si>
    <t>Incoloy 901</t>
  </si>
  <si>
    <t>Incoloy 901 impuro</t>
  </si>
  <si>
    <t>M 308</t>
  </si>
  <si>
    <t xml:space="preserve"> Incoloy 903 R et T</t>
  </si>
  <si>
    <t>PE 10</t>
  </si>
  <si>
    <t>PE 11</t>
  </si>
  <si>
    <t>PE 16</t>
  </si>
  <si>
    <t>PE 13</t>
  </si>
  <si>
    <t>Inconel L 792</t>
  </si>
  <si>
    <t>RA 333</t>
  </si>
  <si>
    <t>65/15</t>
  </si>
  <si>
    <t>50/50 Ni/Cr</t>
  </si>
  <si>
    <t>70/30</t>
  </si>
  <si>
    <t>80/20</t>
  </si>
  <si>
    <t>In 100</t>
  </si>
  <si>
    <t>Inconel 600</t>
  </si>
  <si>
    <t>Inconel 690</t>
  </si>
  <si>
    <t>Inconel 601</t>
  </si>
  <si>
    <t>Inconel 604</t>
  </si>
  <si>
    <t>Inconel 617</t>
  </si>
  <si>
    <t>Inconel 625</t>
  </si>
  <si>
    <t>XV</t>
  </si>
  <si>
    <t>XVI</t>
  </si>
  <si>
    <t>Tornitura pulita</t>
  </si>
  <si>
    <t>Tornitura sporca</t>
  </si>
  <si>
    <t>Stampi</t>
  </si>
  <si>
    <t>Nichel stagnato</t>
  </si>
  <si>
    <t>Cucchiai mestoli puliti</t>
  </si>
  <si>
    <t>W puro lamierino</t>
  </si>
  <si>
    <t>W puro Filo &gt;2 mm</t>
  </si>
  <si>
    <t>W puro Filo sottile</t>
  </si>
  <si>
    <t>Placchette di widia</t>
  </si>
  <si>
    <t>Noccioli di Filiere di widia (Senza Fe) senza Ni</t>
  </si>
  <si>
    <t>Noccioli di Filiere di widia (Senza Fe) con Ni</t>
  </si>
  <si>
    <t>Widia impuro</t>
  </si>
  <si>
    <t>Widia con saldature</t>
  </si>
  <si>
    <t>Widia utensili</t>
  </si>
  <si>
    <t>Placchette con ceramica / Base Ti</t>
  </si>
  <si>
    <t>Filiere con nocciolo Widia (Base Fe)</t>
  </si>
  <si>
    <t>Inermet.Mallory 1000 - W Cu - W Cu Ni</t>
  </si>
  <si>
    <t>Polvere W</t>
  </si>
  <si>
    <t>Mallory 3000 (W,Ni,Fe)</t>
  </si>
  <si>
    <t>NCT 25 / FLX 130 / A 286</t>
  </si>
  <si>
    <t>Rottami refrat. misti e colaticci 15% Ni</t>
  </si>
  <si>
    <t>Rottami refrat. misti e colaticci 20% Ni</t>
  </si>
  <si>
    <t>Rottami refrat. misti e colaticci 25% Ni</t>
  </si>
  <si>
    <t>R IN 792</t>
  </si>
  <si>
    <t>R RA 333</t>
  </si>
  <si>
    <t xml:space="preserve"> Matrici Al W Altre analisi</t>
  </si>
  <si>
    <t>Base Titanio</t>
  </si>
  <si>
    <t>Ti Palladio</t>
  </si>
  <si>
    <t>Ti puro BW</t>
  </si>
  <si>
    <t>Ti puro pesante non BW non per preparazione 10x10</t>
  </si>
  <si>
    <t>Cobbles VG</t>
  </si>
  <si>
    <t>Diversi Ti puro  frantumato per VG</t>
  </si>
  <si>
    <t>Ti puro VG 10x10</t>
  </si>
  <si>
    <t>Diversi Ti puro  en 10x10</t>
  </si>
  <si>
    <t xml:space="preserve">Résidui di frantumato </t>
  </si>
  <si>
    <t>Ti puro altri formati</t>
  </si>
  <si>
    <t>Ti puro misto</t>
  </si>
  <si>
    <t>Torniture Ta peso sul secco</t>
  </si>
  <si>
    <t>Torniture Ta impure peso sul secco</t>
  </si>
  <si>
    <t>Ta Anodi Grigi e Polvere</t>
  </si>
  <si>
    <t>Ta Anodi Colorati</t>
  </si>
  <si>
    <t>Ta da preparare (Ta &gt; 90 %)</t>
  </si>
  <si>
    <t>Ta da preparare (Ta 75 A 90 %)</t>
  </si>
  <si>
    <t>Ta da preparare (Ta 30 A 75 %)</t>
  </si>
  <si>
    <t>Ta da preparare (Ta &lt; A 30 %)</t>
  </si>
  <si>
    <t>Ta da preparare (Ta &lt; 5 %)</t>
  </si>
  <si>
    <t>Leghe Ta da precisare</t>
  </si>
  <si>
    <t xml:space="preserve"> Zirconio</t>
  </si>
  <si>
    <t>Ferro Zirconium</t>
  </si>
  <si>
    <t>Zirconium puro Nuovo</t>
  </si>
  <si>
    <t>Zirconium puro Vecchio</t>
  </si>
  <si>
    <t>Zirconium Contaminato</t>
  </si>
  <si>
    <t>Lega Zr Nb</t>
  </si>
  <si>
    <t>Rottami refrat. misti e colaticci 30% Ni</t>
  </si>
  <si>
    <t>Colaticci del tipo Uranus B6</t>
  </si>
  <si>
    <t>Leghe base Nichel</t>
  </si>
  <si>
    <t>Hastelloy B</t>
  </si>
  <si>
    <t>Mumétal Misto</t>
  </si>
  <si>
    <t>Supersupranhyster - Ni50 Cr9</t>
  </si>
  <si>
    <t>Bimétal SP108</t>
  </si>
  <si>
    <t>Bimétal R80</t>
  </si>
  <si>
    <t>Bimétal Ni20 Cu15</t>
  </si>
  <si>
    <t>Bimétal Ni20 Cu25</t>
  </si>
  <si>
    <t>Ghisa Ni Hard</t>
  </si>
  <si>
    <t>Ghisa Ni Resist N°1</t>
  </si>
  <si>
    <t>Ghisa Ni Resist N°2</t>
  </si>
  <si>
    <t>Stellite 188</t>
  </si>
  <si>
    <t>Stellite 188 impuroe</t>
  </si>
  <si>
    <t>FSX 414</t>
  </si>
  <si>
    <t>Torniture FSX 414 peso sul secco</t>
  </si>
  <si>
    <t>75/25 impuro</t>
  </si>
  <si>
    <t>Torniture 80/20 peso sul secco</t>
  </si>
  <si>
    <t>87/13</t>
  </si>
  <si>
    <t>T HT NI</t>
  </si>
  <si>
    <t>R FENI</t>
  </si>
  <si>
    <t>R MU</t>
  </si>
  <si>
    <t>R IN 718</t>
  </si>
  <si>
    <t>T IN 718</t>
  </si>
  <si>
    <t>R IN 738</t>
  </si>
  <si>
    <t>Torniture Stellite 6 peso sul secco</t>
  </si>
  <si>
    <t>Torniture Stellite 6 Impuroe peso sul secco</t>
  </si>
  <si>
    <t>Stellite 12</t>
  </si>
  <si>
    <t>Lotti in deposito conto terzi</t>
  </si>
  <si>
    <t>Serbatoi Ferro</t>
  </si>
  <si>
    <t>Casse di legno</t>
  </si>
  <si>
    <t>Sabbia</t>
  </si>
  <si>
    <t>B</t>
  </si>
  <si>
    <t>Prix €</t>
  </si>
  <si>
    <t>18/8 senza Mo</t>
  </si>
  <si>
    <t xml:space="preserve"> 18/10</t>
  </si>
  <si>
    <t>Inox frantumato / Proler</t>
  </si>
  <si>
    <t>18/8 pantografo</t>
  </si>
  <si>
    <t>18/10 con Mo</t>
  </si>
  <si>
    <t>Udimet 500</t>
  </si>
  <si>
    <t>Udimet 500 impuro</t>
  </si>
  <si>
    <t>Udimet 520</t>
  </si>
  <si>
    <t>Udimet 600</t>
  </si>
  <si>
    <t>Udimet 630</t>
  </si>
  <si>
    <t>Udimet 700</t>
  </si>
  <si>
    <t>Udimet 710</t>
  </si>
  <si>
    <t>Lega Zr Hf</t>
  </si>
  <si>
    <t>Altre Leghe Zr</t>
  </si>
  <si>
    <t>Torniture Zr puro</t>
  </si>
  <si>
    <t>Zircalloy 2 Leggero</t>
  </si>
  <si>
    <t>Zircalloy 2 pesante</t>
  </si>
  <si>
    <t>Zircalloy 4 Léggero</t>
  </si>
  <si>
    <t>Zircalloy 4 Pesante</t>
  </si>
  <si>
    <t>Zircalloy Misto</t>
  </si>
  <si>
    <t>Zircalloy Impuro</t>
  </si>
  <si>
    <t xml:space="preserve">Torniture Zircalloy </t>
  </si>
  <si>
    <t>Torniture Zircalloy impure</t>
  </si>
  <si>
    <t xml:space="preserve">Metalli Rari </t>
  </si>
  <si>
    <t>Berillio</t>
  </si>
  <si>
    <t>Indio</t>
  </si>
  <si>
    <t>Litio</t>
  </si>
  <si>
    <t>Uranio</t>
  </si>
  <si>
    <t>Cério Mishmetal</t>
  </si>
  <si>
    <t>Ferro Niobio</t>
  </si>
  <si>
    <t>Niobio</t>
  </si>
  <si>
    <t>Leghe Niobio</t>
  </si>
  <si>
    <t>Ferro Vanadio</t>
  </si>
  <si>
    <t>BatterieNi Miste</t>
  </si>
  <si>
    <t>Batterie da cernire</t>
  </si>
  <si>
    <t xml:space="preserve">Acciaio placcato Ni 7 % </t>
  </si>
  <si>
    <t xml:space="preserve">Residui Ni/Fe - 16 % Ni </t>
  </si>
  <si>
    <t>Residui Ni/Fe - 20 % Ni</t>
  </si>
  <si>
    <t>Residui Ni/Fe - 45 % Ni</t>
  </si>
  <si>
    <t>Placche Nichel Planes</t>
  </si>
  <si>
    <t>Placche Nichel Tubulari</t>
  </si>
  <si>
    <t>Placche Nichel Sintetizzate 53 %</t>
  </si>
  <si>
    <t>T AR</t>
  </si>
  <si>
    <t>M AR</t>
  </si>
  <si>
    <t>R TI</t>
  </si>
  <si>
    <t>T TI</t>
  </si>
  <si>
    <t>R MO</t>
  </si>
  <si>
    <t>T MO</t>
  </si>
  <si>
    <t>R TA</t>
  </si>
  <si>
    <t>T TA</t>
  </si>
  <si>
    <t>R ZR</t>
  </si>
  <si>
    <t>T ZR</t>
  </si>
  <si>
    <t>R CD</t>
  </si>
  <si>
    <t>Nichel</t>
  </si>
  <si>
    <t>Acciai Inox</t>
  </si>
  <si>
    <t>Acciai refrattari</t>
  </si>
  <si>
    <t>Superleghe base Nichel</t>
  </si>
  <si>
    <t>Leghe al Nichel</t>
  </si>
  <si>
    <t>Tourniture Inox</t>
  </si>
  <si>
    <t xml:space="preserve">Residui di Nichel Nichelature </t>
  </si>
  <si>
    <t xml:space="preserve">Tungsteno e Widia </t>
  </si>
  <si>
    <t>Leghe per raffineria</t>
  </si>
  <si>
    <t>Base Cr et Acciai da costruzione</t>
  </si>
  <si>
    <t>Base Cobalto</t>
  </si>
  <si>
    <t>Base Rame</t>
  </si>
  <si>
    <t>Batterie</t>
  </si>
  <si>
    <t>Acciai Rapidi</t>
  </si>
  <si>
    <t>Titanio</t>
  </si>
  <si>
    <t>Molybdeno</t>
  </si>
  <si>
    <t>Tantalio</t>
  </si>
  <si>
    <t>Zircalloy Zirconio</t>
  </si>
  <si>
    <t>Metalli rari</t>
  </si>
  <si>
    <t>Metalli diversi</t>
  </si>
  <si>
    <t>Catodi nuovi</t>
  </si>
  <si>
    <t>Anodi nuovi</t>
  </si>
  <si>
    <t xml:space="preserve"> Catodi tagliati, Sfere, Brichette</t>
  </si>
  <si>
    <t>Base Cr, Acciai da costruzione</t>
  </si>
  <si>
    <t>13 % Cr</t>
  </si>
  <si>
    <t>13 % Cr con Ni , RNOS</t>
  </si>
  <si>
    <t>13 % Cr Mo</t>
  </si>
  <si>
    <t>Ferro Mn</t>
  </si>
  <si>
    <t>Altre ferroleghe</t>
  </si>
  <si>
    <t>Ferro per Fonderie</t>
  </si>
  <si>
    <t>Ferro da Precisare</t>
  </si>
  <si>
    <t>Graphite</t>
  </si>
  <si>
    <t>Inox per Lavori di cantiere</t>
  </si>
  <si>
    <t>Fusti Fe</t>
  </si>
  <si>
    <t>Fe puro</t>
  </si>
  <si>
    <t>Ferro Placcato</t>
  </si>
  <si>
    <t>Bacs CITROEN</t>
  </si>
  <si>
    <t>Fusti nuovi</t>
  </si>
  <si>
    <t>Inerte (Terra,sassi,H2O ...)</t>
  </si>
  <si>
    <t>Hastelloy B impuro</t>
  </si>
  <si>
    <t xml:space="preserve"> Hastelloy</t>
  </si>
  <si>
    <t>Hastelloy C</t>
  </si>
  <si>
    <t>Hastelloy C 4</t>
  </si>
  <si>
    <t>Hastelloy C 276</t>
  </si>
  <si>
    <t>Hastelloy C impuro</t>
  </si>
  <si>
    <t>Hastelloy C 22</t>
  </si>
  <si>
    <t>Hastelloy D</t>
  </si>
  <si>
    <t>Hastelloy F</t>
  </si>
  <si>
    <t>Hastelloy G - G3 - G 30</t>
  </si>
  <si>
    <t>Hastelloy A</t>
  </si>
  <si>
    <t>Langeloy 52</t>
  </si>
  <si>
    <t>Hastelloy N</t>
  </si>
  <si>
    <t>Hastelloy R</t>
  </si>
  <si>
    <t>Hastelloy W</t>
  </si>
  <si>
    <t>Hastelloy G 50</t>
  </si>
  <si>
    <t>Hastelloy X</t>
  </si>
  <si>
    <t>Hastelloy X impuro</t>
  </si>
  <si>
    <t>Incoloy 825</t>
  </si>
  <si>
    <t>Cr puro</t>
  </si>
  <si>
    <t xml:space="preserve"> 18/8 con ferro</t>
  </si>
  <si>
    <t>18/8 Inquinato (Cu,Pb,S,P)</t>
  </si>
  <si>
    <t>Colaticci misti  4%Ni</t>
  </si>
  <si>
    <t>Colaticci Inox Massicci</t>
  </si>
  <si>
    <t>Colaticci Inox pellabili</t>
  </si>
  <si>
    <t>Colaticci 18/10/Mo</t>
  </si>
  <si>
    <t>Battiture</t>
  </si>
  <si>
    <t>18/8 Au W NS 190</t>
  </si>
  <si>
    <t>17/7</t>
  </si>
  <si>
    <t>18/5 al Mn</t>
  </si>
  <si>
    <t xml:space="preserve">TA6V Pesante non Filler non BW </t>
  </si>
  <si>
    <t>TA6V da cernire</t>
  </si>
  <si>
    <t>TA6V impuro per preparazione</t>
  </si>
  <si>
    <t>TA6V impuro . Per Ferro Ti</t>
  </si>
  <si>
    <t>TA6V getti di fusione</t>
  </si>
  <si>
    <t>TA6VE2 - Ti 6/6/2</t>
  </si>
  <si>
    <t>TA8DV - Ti 8/1/1</t>
  </si>
  <si>
    <t>TA6ZRD - IMI 685</t>
  </si>
  <si>
    <t>Mo sinterizzato</t>
  </si>
  <si>
    <t>Polvere Mo Per Addizioni</t>
  </si>
  <si>
    <t>18/8 con Inerte</t>
  </si>
  <si>
    <t>Zr</t>
  </si>
  <si>
    <t>AUBERT ET DUVAL PAMIERS</t>
  </si>
  <si>
    <t>RIC ENVIRONNEMENT</t>
  </si>
  <si>
    <t>GALLONI</t>
  </si>
  <si>
    <t>CHUTES 316</t>
  </si>
  <si>
    <t>ECOMET</t>
  </si>
  <si>
    <t>BARBAT</t>
  </si>
  <si>
    <t>N</t>
  </si>
  <si>
    <t>BATTITURES,TAPURES,POUDRE OXYDEES</t>
  </si>
  <si>
    <t>PASSENAUD</t>
  </si>
  <si>
    <t>3H</t>
  </si>
  <si>
    <t>LOACKER</t>
  </si>
  <si>
    <t>N°</t>
  </si>
  <si>
    <t>A</t>
  </si>
  <si>
    <t>E</t>
  </si>
  <si>
    <t>Torniture Stellite 31 peso sul secco</t>
  </si>
  <si>
    <t>Torniture Stellite 31 Impuroe peso sul secco</t>
  </si>
  <si>
    <t>Stellite 100</t>
  </si>
  <si>
    <t>AUTRES</t>
  </si>
  <si>
    <t>DIVERS</t>
  </si>
  <si>
    <t>T ACIER</t>
  </si>
  <si>
    <t>TOURNURES MELEES BROYEES</t>
  </si>
  <si>
    <t>2H</t>
  </si>
  <si>
    <t>Torniture Multimet Impuroe peso sul secco</t>
  </si>
  <si>
    <t>S 590</t>
  </si>
  <si>
    <t>Elettrodi (leghe Co)</t>
  </si>
  <si>
    <t>FLX K 20</t>
  </si>
  <si>
    <t>ATVS 7</t>
  </si>
  <si>
    <t>ATVS 7 con Mo - Refractalloy 26</t>
  </si>
  <si>
    <t>S 816</t>
  </si>
  <si>
    <t>Elgiloy</t>
  </si>
  <si>
    <t>Torniture Elgiloy peso sul secco</t>
  </si>
  <si>
    <t>Allacrite 554</t>
  </si>
  <si>
    <t>Torniture Base Co da analizzare peso sul secco</t>
  </si>
  <si>
    <t>Rifusioni Co Senza Ni</t>
  </si>
  <si>
    <t>Argentana 18% Ni</t>
  </si>
  <si>
    <t>XVII</t>
  </si>
  <si>
    <t>XVIII</t>
  </si>
  <si>
    <t>XIX</t>
  </si>
  <si>
    <t>XX</t>
  </si>
  <si>
    <t>XVIIII</t>
  </si>
  <si>
    <t>CODE</t>
  </si>
  <si>
    <t>R NI</t>
  </si>
  <si>
    <t>BROYE</t>
  </si>
  <si>
    <t>R 316</t>
  </si>
  <si>
    <t>R PWA</t>
  </si>
  <si>
    <t>T PWA</t>
  </si>
  <si>
    <t>Battiture e Ganci Impuroi con Zn e Cd</t>
  </si>
  <si>
    <t>Lamierino Ni 5 %</t>
  </si>
  <si>
    <t>TUNGSTENO E WIDIA</t>
  </si>
  <si>
    <t>W puro pesante</t>
  </si>
  <si>
    <t>Torniture Udimet peso sul secco</t>
  </si>
  <si>
    <t>Waspalloy</t>
  </si>
  <si>
    <t>Waspalloy Impuro</t>
  </si>
  <si>
    <t>Torniture Waspalloy peso sul secco</t>
  </si>
  <si>
    <t>T 63 CW Supertherme</t>
  </si>
  <si>
    <t>Leghe alto tenore Ni senza Mo</t>
  </si>
  <si>
    <t>Leghe alto tenore Ni con Co &lt;10%</t>
  </si>
  <si>
    <t>Leghe alto tenore Ni con Co &gt;10%</t>
  </si>
  <si>
    <t>Mo Impuro (Pollué Ag,Cu...)</t>
  </si>
  <si>
    <t>Mo cristallizzato</t>
  </si>
  <si>
    <t>Mo Provenienza Vetrerie</t>
  </si>
  <si>
    <t>Mo per addizioni</t>
  </si>
  <si>
    <t>Vanadio</t>
  </si>
  <si>
    <t>Hf</t>
  </si>
  <si>
    <t>Cd Sfere nuove</t>
  </si>
  <si>
    <t>Cd Bricchette nuove</t>
  </si>
  <si>
    <t>Cd Anodi Neuvi</t>
  </si>
  <si>
    <t>Cd Vecchio Pulito</t>
  </si>
  <si>
    <t>Stagno</t>
  </si>
  <si>
    <t>Lega stagno</t>
  </si>
  <si>
    <t>Bismuto</t>
  </si>
  <si>
    <t>Cerromatrix</t>
  </si>
  <si>
    <t>Cerrobend</t>
  </si>
  <si>
    <t>Cerrotrou</t>
  </si>
  <si>
    <t>Leghe Bismuto Non Titrés</t>
  </si>
  <si>
    <t>Antimoinio</t>
  </si>
  <si>
    <t>Mercurio</t>
  </si>
  <si>
    <t>Argento puro</t>
  </si>
  <si>
    <t>Argent Titolato</t>
  </si>
  <si>
    <t>Argent Impuro</t>
  </si>
  <si>
    <t>Cloruro d'argento</t>
  </si>
  <si>
    <t>Batterie all' Argent</t>
  </si>
  <si>
    <t xml:space="preserve">Metalli da disargentare </t>
  </si>
  <si>
    <t>Oro</t>
  </si>
  <si>
    <t xml:space="preserve">Metalli da recuperare oro </t>
  </si>
  <si>
    <t>Placcato puro</t>
  </si>
  <si>
    <t xml:space="preserve">Placcato legato </t>
  </si>
  <si>
    <t>Elettrodi Platino Puliti</t>
  </si>
  <si>
    <t>Elettrodi Platino da Pulire</t>
  </si>
  <si>
    <t>CDV5 1,2 Mo</t>
  </si>
  <si>
    <t>CDV5 3 Mo</t>
  </si>
  <si>
    <t>Acciaio 6 % Cr - 1 % Mo</t>
  </si>
  <si>
    <t>CDWV 5</t>
  </si>
  <si>
    <t>CD 4</t>
  </si>
  <si>
    <t>CDV12</t>
  </si>
  <si>
    <t>CNKDV12</t>
  </si>
  <si>
    <t>M 50 , DCV 40</t>
  </si>
  <si>
    <t>Tournitura M 50</t>
  </si>
  <si>
    <t xml:space="preserve">Colaticci di  Acciaio </t>
  </si>
  <si>
    <t>Ferro pesante per Inox</t>
  </si>
  <si>
    <t xml:space="preserve">Acciaio da costruzione con Ni </t>
  </si>
  <si>
    <t xml:space="preserve">Acciaio da costruzione al Ni Mo </t>
  </si>
  <si>
    <t>Acciaio da costruzione vari</t>
  </si>
  <si>
    <t>NC6 - NC8</t>
  </si>
  <si>
    <t>NC 12. NC 11 da analizzare</t>
  </si>
  <si>
    <t>NCD 12</t>
  </si>
  <si>
    <t xml:space="preserve"> HLES 40 , corazze 2 % Ni</t>
  </si>
  <si>
    <t>NCD 16 NCDV 16</t>
  </si>
  <si>
    <t>HLES 80 , corazze 4 % Ni</t>
  </si>
  <si>
    <t>HLES 100 , corazze 6 % Ni</t>
  </si>
  <si>
    <t>Cobalto</t>
  </si>
  <si>
    <t>Polvere Fango Co</t>
  </si>
  <si>
    <t>Tournitura Co peso su secco</t>
  </si>
  <si>
    <t>Co impuro</t>
  </si>
  <si>
    <t>Calamite Cr Co</t>
  </si>
  <si>
    <t>Alnico 2</t>
  </si>
  <si>
    <t>Alnico 4</t>
  </si>
  <si>
    <t>Alnico 5</t>
  </si>
  <si>
    <t>Alnico 8</t>
  </si>
  <si>
    <t>Alnico con ferro</t>
  </si>
  <si>
    <t>Alnico con Alu e Ferro</t>
  </si>
  <si>
    <t>Alnico con Alu</t>
  </si>
  <si>
    <t>G 18 B</t>
  </si>
  <si>
    <t>Alnico miste</t>
  </si>
  <si>
    <t>Kovar</t>
  </si>
  <si>
    <t>Kovar impuro (Sn,Pb,Cu Ect...)</t>
  </si>
  <si>
    <t>Tourniture Kovar peso sul secco</t>
  </si>
  <si>
    <t>Tourniture Kovar impuroe peso sul secco</t>
  </si>
  <si>
    <t>Permendur</t>
  </si>
  <si>
    <t>Permendur 2V - AFK 502</t>
  </si>
  <si>
    <t>Vicalloy</t>
  </si>
  <si>
    <t>Lega Co Fe (25 % Co) - AFK 1</t>
  </si>
  <si>
    <t>Umco 50</t>
  </si>
  <si>
    <t>Umco 51</t>
  </si>
  <si>
    <t>Umco 50 con Ni</t>
  </si>
  <si>
    <t>Stellite 1</t>
  </si>
  <si>
    <t>Stellite 3</t>
  </si>
  <si>
    <t>Stellite 4</t>
  </si>
  <si>
    <t>Stellite 6</t>
  </si>
  <si>
    <t>Stellite 6 Impuroa</t>
  </si>
  <si>
    <t>Lega Zr Cu Mo</t>
  </si>
  <si>
    <t>Trimetallo</t>
  </si>
  <si>
    <t>Resistenze 18/8</t>
  </si>
  <si>
    <t xml:space="preserve"> Inox 18/8 da tagliare</t>
  </si>
  <si>
    <t>18/10/Mo da tagliare</t>
  </si>
  <si>
    <t>16/4 - 17/4 - 25/4 senza Mo</t>
  </si>
  <si>
    <t>25/4 Mo (VS 22)</t>
  </si>
  <si>
    <t>18/8 Nb</t>
  </si>
  <si>
    <t>17/4 PH  CNU 17</t>
  </si>
  <si>
    <t>FV 520</t>
  </si>
  <si>
    <t>Uranus 50</t>
  </si>
  <si>
    <t>Uranus B 6</t>
  </si>
  <si>
    <t>VLX 928 - Ni31 Cr27 Mo3.5 Cu1</t>
  </si>
  <si>
    <t>VLX 904 - Ni25 Cr20 Mo4.5 Cu1.5</t>
  </si>
  <si>
    <t>VLX 920 - Ni35 Cr20 Mo2.5 Cu3.5</t>
  </si>
  <si>
    <t>Segature, limature acciai legati</t>
  </si>
  <si>
    <t>Torniture acciao miste Torniture Ti</t>
  </si>
  <si>
    <t>Torniture Ghisa Ni Resist N°1</t>
  </si>
  <si>
    <t>Torniture Ghisa Ni Resist N°2</t>
  </si>
  <si>
    <t>Torniture Ghisa Ni Resist N°3</t>
  </si>
  <si>
    <t>Torniture Uranus 45 / F51 / VS22</t>
  </si>
  <si>
    <t>Base Co Ni impuro (Cu Sn...)</t>
  </si>
  <si>
    <t>Base Ni Co Mo</t>
  </si>
  <si>
    <t>Ghisa Ni Resist N°3</t>
  </si>
  <si>
    <t>Ghise varie al Nichel</t>
  </si>
  <si>
    <t>Tor. alto Tenore Ni (Inco 600, X750, Nim75)</t>
  </si>
  <si>
    <t>Torniture di ghisa</t>
  </si>
  <si>
    <t>Inerte , H20 Torniture</t>
  </si>
  <si>
    <t>Torniture Inco 706 per miscela</t>
  </si>
  <si>
    <t>Torniture Flx 848 - T alto Ni con W</t>
  </si>
  <si>
    <t>Torniture Rene 41 peso sul secco</t>
  </si>
  <si>
    <t>Rene 77</t>
  </si>
  <si>
    <t>Rene 80</t>
  </si>
  <si>
    <t>Rene 85</t>
  </si>
  <si>
    <t>Rene 95</t>
  </si>
  <si>
    <t>Anodi vecchi</t>
  </si>
  <si>
    <t>Catodi vecchi spugnosi</t>
  </si>
  <si>
    <t xml:space="preserve"> Catodi tagliati, Sfere, Brichette. Vecchio</t>
  </si>
  <si>
    <t>Lamierino nuovo spessorato</t>
  </si>
  <si>
    <t>Lamierino nuovo sottile</t>
  </si>
  <si>
    <t>Lamierino vecchio</t>
  </si>
  <si>
    <t>Dischi puliti</t>
  </si>
  <si>
    <t>Dischi con saldature</t>
  </si>
  <si>
    <t>Dischi con ottone</t>
  </si>
  <si>
    <t>Dischi con aluminio</t>
  </si>
  <si>
    <t>Nichel Cobbles</t>
  </si>
  <si>
    <t>Nichel 10 X 10</t>
  </si>
  <si>
    <t>Nichel Al Mn</t>
  </si>
  <si>
    <t>Nichel Al Mn (candele)</t>
  </si>
  <si>
    <t>Colaticci</t>
  </si>
  <si>
    <t>Nichel 98 % da preparare</t>
  </si>
  <si>
    <t>FLX 848</t>
  </si>
  <si>
    <t>FLX 848 impuro</t>
  </si>
  <si>
    <t>2H30</t>
  </si>
  <si>
    <t>Tantale Lamierino Nuovo Sottile</t>
  </si>
  <si>
    <t>Obs</t>
  </si>
  <si>
    <t>Ta Nuovo Filo Aiguilles</t>
  </si>
  <si>
    <t>Ta Nuovo spessorato</t>
  </si>
  <si>
    <t>Ta Regetta</t>
  </si>
  <si>
    <t>Ta Vecchio spessorato pulito</t>
  </si>
  <si>
    <t>Ta Vecchio spessorato da preparare</t>
  </si>
  <si>
    <t>Ta Vecchi spessorato non garantito</t>
  </si>
  <si>
    <t xml:space="preserve">Ta Vecchio Ossidato fragile </t>
  </si>
  <si>
    <t>Torniture TA6V (Ferro Titane) peso sul secco</t>
  </si>
  <si>
    <t>Torniture Ti puro peso sul secco</t>
  </si>
  <si>
    <t>Torniture TA6V Presenza Bi peso sul secco</t>
  </si>
  <si>
    <t>Torniture TA6V Presenza Ni peso sul secco</t>
  </si>
  <si>
    <t>Base Molybdeno</t>
  </si>
  <si>
    <t>Ferro Mo</t>
  </si>
  <si>
    <t>Mo puro Nuovo &lt; 1mm</t>
  </si>
  <si>
    <t>Mo puro Nuovo 1 A 2mm</t>
  </si>
  <si>
    <t>Mo puro Nuovo 2 A 3mm</t>
  </si>
  <si>
    <t>Mo puro Nuovo &gt; A 3mm</t>
  </si>
  <si>
    <t>Mo puro vecchio</t>
  </si>
  <si>
    <t>Torniture Mo peso sul secco</t>
  </si>
  <si>
    <t>Torniture Mo Impure peso sul secco</t>
  </si>
  <si>
    <t>Projection Mo</t>
  </si>
  <si>
    <t>Projection/Battiture Mo Impure</t>
  </si>
  <si>
    <t>Polvere Mo puro</t>
  </si>
  <si>
    <t>Mo + W,Leghe Mo,W</t>
  </si>
  <si>
    <t>Lamierini alto tenore Mo</t>
  </si>
  <si>
    <t>Mo legato (TZM...)</t>
  </si>
  <si>
    <t>Mo Impuro per preparazione</t>
  </si>
  <si>
    <t>Ti puro frantumato seconda scelta</t>
  </si>
  <si>
    <t>Ti CP impuro (misto con gomma)</t>
  </si>
  <si>
    <t>Ti puro con Al&lt;0.30</t>
  </si>
  <si>
    <t>Ti puro con Al&gt;0.30</t>
  </si>
  <si>
    <t>TA6V 15x15 VG</t>
  </si>
  <si>
    <t>TA6V per preparazione in 15x15 VG</t>
  </si>
  <si>
    <t>TA6V stampi per preparazione VG</t>
  </si>
  <si>
    <t>TA6V non utilizzabili per preparazione  VG</t>
  </si>
  <si>
    <t>TA6V BW</t>
  </si>
  <si>
    <t>TA6V Filler</t>
  </si>
  <si>
    <t xml:space="preserve"> APX 4  - 17/4/1</t>
  </si>
  <si>
    <t>Inox al rame (viteria...) - 305 Cu</t>
  </si>
  <si>
    <t xml:space="preserve"> 18/8 con rame </t>
  </si>
  <si>
    <t>18/8 con Alu</t>
  </si>
  <si>
    <t>18/10/Mo con ferro</t>
  </si>
  <si>
    <t>Cucchiai mestoli con 15 % ferro</t>
  </si>
  <si>
    <t>Polvere 99 %</t>
  </si>
  <si>
    <t>R MULTIMET</t>
  </si>
  <si>
    <t>R MUMO</t>
  </si>
  <si>
    <t>R HYMU</t>
  </si>
  <si>
    <t>R BIMETAL</t>
  </si>
  <si>
    <t>R FONTE</t>
  </si>
  <si>
    <t>R NIRE</t>
  </si>
  <si>
    <t>T 13</t>
  </si>
  <si>
    <t>T 18</t>
  </si>
  <si>
    <t>T INOX</t>
  </si>
  <si>
    <t>MEULURES</t>
  </si>
  <si>
    <t>T 17/4/PH</t>
  </si>
  <si>
    <t>T MNF 18</t>
  </si>
  <si>
    <t>T REF</t>
  </si>
  <si>
    <t>T REF MO</t>
  </si>
  <si>
    <t>POLISSURES</t>
  </si>
  <si>
    <t xml:space="preserve"> T 18 CU</t>
  </si>
  <si>
    <t>SCIURES</t>
  </si>
  <si>
    <t>T NIRE</t>
  </si>
  <si>
    <t>DIV</t>
  </si>
  <si>
    <t>T FLX 848</t>
  </si>
  <si>
    <t>T FENI</t>
  </si>
  <si>
    <t>T MUMO</t>
  </si>
  <si>
    <t>R NI/FE</t>
  </si>
  <si>
    <t>R W</t>
  </si>
  <si>
    <t>R CW</t>
  </si>
  <si>
    <t>T W</t>
  </si>
  <si>
    <t>R NI/CR</t>
  </si>
  <si>
    <t>R CO/NI</t>
  </si>
  <si>
    <t>R 13</t>
  </si>
  <si>
    <t>R 17</t>
  </si>
  <si>
    <t>R MNF 18</t>
  </si>
  <si>
    <t>R DIV 10</t>
  </si>
  <si>
    <t>R AC CR</t>
  </si>
  <si>
    <t>R FECR</t>
  </si>
  <si>
    <t>R CR</t>
  </si>
  <si>
    <t>R ACIER</t>
  </si>
  <si>
    <t>R CO</t>
  </si>
  <si>
    <t>T CO</t>
  </si>
  <si>
    <t>R AIMANT</t>
  </si>
  <si>
    <t>R KOVAR</t>
  </si>
  <si>
    <t>T KOVAR</t>
  </si>
  <si>
    <t>R CO/FE</t>
  </si>
  <si>
    <t>R UMCO</t>
  </si>
  <si>
    <t>R ST 1</t>
  </si>
  <si>
    <t>R ST 3</t>
  </si>
  <si>
    <t>R ST 4</t>
  </si>
  <si>
    <t>R ST 6</t>
  </si>
  <si>
    <t>Prix</t>
  </si>
  <si>
    <t>T ST 6</t>
  </si>
  <si>
    <t>R ST 12</t>
  </si>
  <si>
    <t>T ST 12</t>
  </si>
  <si>
    <t>R ST 19</t>
  </si>
  <si>
    <t>R ST 20</t>
  </si>
  <si>
    <t>R ST 21</t>
  </si>
  <si>
    <t>T ST 21</t>
  </si>
  <si>
    <t>R ST 25</t>
  </si>
  <si>
    <t>T ST 25</t>
  </si>
  <si>
    <t>R ST 31</t>
  </si>
  <si>
    <t>T ST 31</t>
  </si>
  <si>
    <t>R ST 100</t>
  </si>
  <si>
    <t>R ST 188</t>
  </si>
  <si>
    <t>R FSX</t>
  </si>
  <si>
    <t>T FSX</t>
  </si>
  <si>
    <t xml:space="preserve">             </t>
  </si>
  <si>
    <t>N° Labo:</t>
  </si>
  <si>
    <t>T 316</t>
  </si>
  <si>
    <t>T AC</t>
  </si>
  <si>
    <t>T FONTE</t>
  </si>
  <si>
    <t>*</t>
  </si>
  <si>
    <t>II</t>
  </si>
  <si>
    <t>III</t>
  </si>
  <si>
    <t>IV</t>
  </si>
  <si>
    <t>VI</t>
  </si>
  <si>
    <t>VII</t>
  </si>
  <si>
    <t>VIII</t>
  </si>
  <si>
    <t>IX</t>
  </si>
  <si>
    <t>X</t>
  </si>
  <si>
    <t>XI</t>
  </si>
  <si>
    <t>XII</t>
  </si>
  <si>
    <t>XIII</t>
  </si>
  <si>
    <t>XIV</t>
  </si>
  <si>
    <t>Pile (35%)</t>
  </si>
  <si>
    <t>Telai e cassette Fe 2%</t>
  </si>
  <si>
    <t>W per Aggiungere ad Acciai Rapidi</t>
  </si>
  <si>
    <t>18/4/1</t>
  </si>
  <si>
    <t>18/4/1/5</t>
  </si>
  <si>
    <t>Torniture 18/4/1 peso sul secco</t>
  </si>
  <si>
    <t>18/4/1/10</t>
  </si>
  <si>
    <t>R M 200</t>
  </si>
  <si>
    <t>R NIM 75</t>
  </si>
  <si>
    <t>R NIM 80</t>
  </si>
  <si>
    <t>R NIM 90</t>
  </si>
  <si>
    <t>T NIM 90</t>
  </si>
  <si>
    <t>R NIM 91</t>
  </si>
  <si>
    <t>R NIM 95</t>
  </si>
  <si>
    <t>R NIM 100</t>
  </si>
  <si>
    <t>R NIM 105</t>
  </si>
  <si>
    <t>R NIM 115</t>
  </si>
  <si>
    <t>R B 1900</t>
  </si>
  <si>
    <t>R NIM 81</t>
  </si>
  <si>
    <t>R NIM PK</t>
  </si>
  <si>
    <t>R C 242</t>
  </si>
  <si>
    <t>R C 263</t>
  </si>
  <si>
    <t>T C 263</t>
  </si>
  <si>
    <t>R C 1023</t>
  </si>
  <si>
    <t>R C 130</t>
  </si>
  <si>
    <t>R PWA 651</t>
  </si>
  <si>
    <t>R NW 11</t>
  </si>
  <si>
    <t>R MAR</t>
  </si>
  <si>
    <t>T MAR</t>
  </si>
  <si>
    <t>R RENE 41</t>
  </si>
  <si>
    <t>T RENE 41</t>
  </si>
  <si>
    <t>R RENE 77</t>
  </si>
  <si>
    <t>R RENE 80</t>
  </si>
  <si>
    <t>R RENE 85</t>
  </si>
  <si>
    <t>R RENE 95</t>
  </si>
  <si>
    <t>R FLX 848</t>
  </si>
  <si>
    <t>R UDI 500</t>
  </si>
  <si>
    <t>R UDI 520</t>
  </si>
  <si>
    <t>R UDI 600</t>
  </si>
  <si>
    <t>R UDI 630</t>
  </si>
  <si>
    <t>R UDI 700</t>
  </si>
  <si>
    <t>R UDI 710</t>
  </si>
  <si>
    <t>T UDI</t>
  </si>
  <si>
    <t>R WASP</t>
  </si>
  <si>
    <t>T WASP</t>
  </si>
  <si>
    <t>R NI/CO</t>
  </si>
  <si>
    <t>R HT NI</t>
  </si>
  <si>
    <t>Origine:</t>
  </si>
  <si>
    <t>=  100.00</t>
  </si>
  <si>
    <t>I</t>
  </si>
  <si>
    <t>PRIX</t>
  </si>
  <si>
    <t>Analyse</t>
  </si>
  <si>
    <t>Chantier</t>
  </si>
  <si>
    <t>Demande</t>
  </si>
  <si>
    <t>Nom</t>
  </si>
  <si>
    <t>Nature</t>
  </si>
  <si>
    <t>BE</t>
  </si>
  <si>
    <t>BS</t>
  </si>
  <si>
    <t>Poids net</t>
  </si>
  <si>
    <t>Date enr</t>
  </si>
  <si>
    <t>Observations</t>
  </si>
  <si>
    <t>Humidité</t>
  </si>
  <si>
    <t>PF</t>
  </si>
  <si>
    <t>T MONEL</t>
  </si>
  <si>
    <t>T NI/CU</t>
  </si>
  <si>
    <t>T 70/30</t>
  </si>
  <si>
    <t>R CU/NI</t>
  </si>
  <si>
    <t>R 75/25</t>
  </si>
  <si>
    <t>T 80/20</t>
  </si>
  <si>
    <t>T 90/10</t>
  </si>
  <si>
    <t>T CU/NI</t>
  </si>
  <si>
    <t>BATT</t>
  </si>
  <si>
    <t>BATT NI</t>
  </si>
  <si>
    <t>R AR</t>
  </si>
  <si>
    <t>Paglietta Inox</t>
  </si>
  <si>
    <t>Nichel 98 % non per preparazione</t>
  </si>
  <si>
    <t>Nichel + 90 % da preparare</t>
  </si>
  <si>
    <t>Nichel + 90 % non per preparazione</t>
  </si>
  <si>
    <t>Nichel 80 A 90 % da preparare</t>
  </si>
  <si>
    <t>Nichel 80 A 90 % non per preparazione</t>
  </si>
  <si>
    <t>Nichel  80 % da preparare</t>
  </si>
  <si>
    <t>Nichel 80 % non per preparazione</t>
  </si>
  <si>
    <t>Résidui Nichel da preparazione</t>
  </si>
  <si>
    <t xml:space="preserve"> Molature Acciao Rapido peso sul secco</t>
  </si>
  <si>
    <t>Fanghi da rettifica Acciaio Rapido</t>
  </si>
  <si>
    <t>Colaticci Acier Rapide</t>
  </si>
  <si>
    <t xml:space="preserve"> Matrici 9 % W Senza Ni</t>
  </si>
  <si>
    <t>Riutilizzo acciaio rapido</t>
  </si>
  <si>
    <t>R IN 600</t>
  </si>
  <si>
    <t>R IN 690</t>
  </si>
  <si>
    <t>R IN 601</t>
  </si>
  <si>
    <t>R IN 604</t>
  </si>
  <si>
    <t>R IN 617</t>
  </si>
  <si>
    <t>R IN 625</t>
  </si>
  <si>
    <t>T IN 625</t>
  </si>
  <si>
    <t>R IN 700</t>
  </si>
  <si>
    <t>R IN 702</t>
  </si>
  <si>
    <t>T IN 713</t>
  </si>
  <si>
    <t>R IN 713</t>
  </si>
  <si>
    <t>Nimonic 91</t>
  </si>
  <si>
    <t>Nimonic 95</t>
  </si>
  <si>
    <t>Nimonic 100</t>
  </si>
  <si>
    <t>Nimonic 105</t>
  </si>
  <si>
    <t>Nimonic 115</t>
  </si>
  <si>
    <t>B 1900 / PWA 663</t>
  </si>
  <si>
    <t>Nimonic 81</t>
  </si>
  <si>
    <t>Nimonic PK</t>
  </si>
  <si>
    <t>C 242</t>
  </si>
  <si>
    <t>C 263</t>
  </si>
  <si>
    <t>Nature  :</t>
  </si>
  <si>
    <t>Demande :</t>
  </si>
  <si>
    <t>Ni</t>
  </si>
  <si>
    <t>Cr</t>
  </si>
  <si>
    <t>Co</t>
  </si>
  <si>
    <t>W</t>
  </si>
  <si>
    <t>V</t>
  </si>
  <si>
    <t>Mo</t>
  </si>
  <si>
    <t>Date</t>
  </si>
  <si>
    <t>Acheteur</t>
  </si>
  <si>
    <t>type</t>
  </si>
  <si>
    <t>% lot</t>
  </si>
  <si>
    <t>div</t>
  </si>
  <si>
    <t>date BE</t>
  </si>
  <si>
    <t>date BS</t>
  </si>
  <si>
    <t>Costo S</t>
  </si>
  <si>
    <t>Marge</t>
  </si>
  <si>
    <t>Costo Tot</t>
  </si>
  <si>
    <t>Valore tot</t>
  </si>
  <si>
    <t>Peso netto</t>
  </si>
  <si>
    <t xml:space="preserve">Obs 4 </t>
  </si>
  <si>
    <t>Pds BE 4</t>
  </si>
  <si>
    <t>% Ni4</t>
  </si>
  <si>
    <t>% Cr4</t>
  </si>
  <si>
    <t>% Mo4</t>
  </si>
  <si>
    <t>Couts 4</t>
  </si>
  <si>
    <t>Code 4</t>
  </si>
  <si>
    <t xml:space="preserve"> Obs 5 </t>
  </si>
  <si>
    <t>Pds BE 5</t>
  </si>
  <si>
    <t>% Ni5</t>
  </si>
  <si>
    <t>% Cr5</t>
  </si>
  <si>
    <t>% Mo5</t>
  </si>
  <si>
    <t>Couts 5</t>
  </si>
  <si>
    <t>Code 5</t>
  </si>
  <si>
    <t xml:space="preserve"> Obs 6 </t>
  </si>
  <si>
    <t>Pds BE 6</t>
  </si>
  <si>
    <t>% Ni6</t>
  </si>
  <si>
    <t>% Cr6</t>
  </si>
  <si>
    <t>% Mo6</t>
  </si>
  <si>
    <t>Couts 6</t>
  </si>
  <si>
    <t>Code 6</t>
  </si>
  <si>
    <t xml:space="preserve"> Obs 7</t>
  </si>
  <si>
    <t>Pds BE 7</t>
  </si>
  <si>
    <t>% Ni 7</t>
  </si>
  <si>
    <t>% Cr 7</t>
  </si>
  <si>
    <t>% Mo 7</t>
  </si>
  <si>
    <t>Couts  7</t>
  </si>
  <si>
    <t>Code 7</t>
  </si>
  <si>
    <t xml:space="preserve"> Obs 8</t>
  </si>
  <si>
    <t>Pds BE 8</t>
  </si>
  <si>
    <t>% Ni 8</t>
  </si>
  <si>
    <t>% Cr 8</t>
  </si>
  <si>
    <t>% Mo 8</t>
  </si>
  <si>
    <t>Couts  8</t>
  </si>
  <si>
    <t>Code 8</t>
  </si>
  <si>
    <t>Obs 1 R</t>
  </si>
  <si>
    <t>Pds BE 1R</t>
  </si>
  <si>
    <t>Costo 1R</t>
  </si>
  <si>
    <t>Obs 2 R</t>
  </si>
  <si>
    <t>Pds BE 2R</t>
  </si>
  <si>
    <t>Costo 2R</t>
  </si>
  <si>
    <t>Obs 3 R</t>
  </si>
  <si>
    <t>Pds BE 3R</t>
  </si>
  <si>
    <t>Costo 3R</t>
  </si>
  <si>
    <t>Obs 4 R</t>
  </si>
  <si>
    <t>Pds BE 4R</t>
  </si>
  <si>
    <t>Costo 4R</t>
  </si>
  <si>
    <t>Obs 5 R</t>
  </si>
  <si>
    <t>Pds BE 5R</t>
  </si>
  <si>
    <t>Costo 5R</t>
  </si>
  <si>
    <t>Obs 6 R</t>
  </si>
  <si>
    <t>Pds BE 6R</t>
  </si>
  <si>
    <t>Costo 6R</t>
  </si>
  <si>
    <t>Obs 7 R</t>
  </si>
  <si>
    <t>Pds BE 7R</t>
  </si>
  <si>
    <t>Costo 7R</t>
  </si>
  <si>
    <t>Obs 8 R</t>
  </si>
  <si>
    <t>Pds BE 8R</t>
  </si>
  <si>
    <t>Costo 8R</t>
  </si>
  <si>
    <t>IAS 1S</t>
  </si>
  <si>
    <t>Costo 1S</t>
  </si>
  <si>
    <t>Valore 1S</t>
  </si>
  <si>
    <t>IAS 2S</t>
  </si>
  <si>
    <t>Costo 2S</t>
  </si>
  <si>
    <t>Valore 2S</t>
  </si>
  <si>
    <t>IAS 3S</t>
  </si>
  <si>
    <t>Costo 3S</t>
  </si>
  <si>
    <t>Valore 3S</t>
  </si>
  <si>
    <t>IAS 4S</t>
  </si>
  <si>
    <t>Costo 4S</t>
  </si>
  <si>
    <t>Valore 4S</t>
  </si>
  <si>
    <t>IAS 5S</t>
  </si>
  <si>
    <t>Costo 5S</t>
  </si>
  <si>
    <t>Valore 5S</t>
  </si>
  <si>
    <t>IAS 6S</t>
  </si>
  <si>
    <t>Costo 6S</t>
  </si>
  <si>
    <t>Valore 6S</t>
  </si>
  <si>
    <t>IAS 7S</t>
  </si>
  <si>
    <t>Costo 7S</t>
  </si>
  <si>
    <t>Valore 7S</t>
  </si>
  <si>
    <t>IAS 8S</t>
  </si>
  <si>
    <t>Costo 8S</t>
  </si>
  <si>
    <t>Valore 8S</t>
  </si>
  <si>
    <t>Valore T</t>
  </si>
  <si>
    <t>Costo T</t>
  </si>
  <si>
    <t>T 6534</t>
  </si>
  <si>
    <t>SDG1</t>
  </si>
  <si>
    <t>Rogeno</t>
  </si>
  <si>
    <t>BP</t>
  </si>
  <si>
    <t>urgent</t>
  </si>
  <si>
    <t>f</t>
  </si>
  <si>
    <t>R Mar</t>
  </si>
  <si>
    <t xml:space="preserve">lungo </t>
  </si>
  <si>
    <t>F</t>
  </si>
  <si>
    <t>g</t>
  </si>
  <si>
    <t>T Inox</t>
  </si>
  <si>
    <t>corto</t>
  </si>
  <si>
    <t>G</t>
  </si>
  <si>
    <t>h</t>
  </si>
  <si>
    <t>blu</t>
  </si>
  <si>
    <t>H</t>
  </si>
  <si>
    <t>T 6535</t>
  </si>
  <si>
    <t>JUIN</t>
  </si>
  <si>
    <t>ROTTAME AISI 304 A</t>
  </si>
  <si>
    <t>tutti tubi, peso verificato 2 volte</t>
  </si>
  <si>
    <t>6002</t>
  </si>
  <si>
    <t>T 6532</t>
  </si>
  <si>
    <t>T 6533</t>
  </si>
  <si>
    <t>Obs-1</t>
  </si>
  <si>
    <t>% Ech-1</t>
  </si>
  <si>
    <t>H20-1</t>
  </si>
  <si>
    <t>PF-1</t>
  </si>
  <si>
    <t>Inerte-1</t>
  </si>
  <si>
    <t>Cout-1</t>
  </si>
  <si>
    <t>Code-1</t>
  </si>
  <si>
    <t>Obs-2</t>
  </si>
  <si>
    <t>% Ech-2</t>
  </si>
  <si>
    <t>H20-2</t>
  </si>
  <si>
    <t>PF-2</t>
  </si>
  <si>
    <t>Inerte-2</t>
  </si>
  <si>
    <t>Cout-2</t>
  </si>
  <si>
    <t>Code-2</t>
  </si>
  <si>
    <t>Obs-3</t>
  </si>
  <si>
    <t>% Ech-3</t>
  </si>
  <si>
    <t>H20-3</t>
  </si>
  <si>
    <t>PF-3</t>
  </si>
  <si>
    <t>Inerte-3</t>
  </si>
  <si>
    <t>Cout-3</t>
  </si>
  <si>
    <t>Code-3</t>
  </si>
  <si>
    <t>R 18 - %  100</t>
  </si>
  <si>
    <t>b</t>
  </si>
  <si>
    <t>rombo</t>
  </si>
  <si>
    <t>R 316 - %  100</t>
  </si>
  <si>
    <t>c</t>
  </si>
  <si>
    <t>triangolo</t>
  </si>
  <si>
    <t>FER - %  100</t>
  </si>
  <si>
    <t>T 304 - AN  110</t>
  </si>
  <si>
    <t>T 316 - AN  110</t>
  </si>
  <si>
    <t>T FE</t>
  </si>
  <si>
    <t>T 6531</t>
  </si>
  <si>
    <t>T 18 - %  100</t>
  </si>
  <si>
    <t>T 6536</t>
  </si>
  <si>
    <t>d</t>
  </si>
  <si>
    <t>R F 51</t>
  </si>
  <si>
    <t>esagono</t>
  </si>
  <si>
    <t>D</t>
  </si>
  <si>
    <t>e</t>
  </si>
  <si>
    <t>quadrato</t>
  </si>
  <si>
    <t>T 6537</t>
  </si>
  <si>
    <t xml:space="preserve">Average   </t>
  </si>
  <si>
    <t xml:space="preserve">FE-32                         </t>
  </si>
  <si>
    <t xml:space="preserve">EleConc     </t>
  </si>
  <si>
    <t xml:space="preserve">                              </t>
  </si>
  <si>
    <t xml:space="preserve">Header_1  </t>
  </si>
  <si>
    <t xml:space="preserve">Date       Time    </t>
  </si>
  <si>
    <t xml:space="preserve">Method_Name (Filter_Name)     </t>
  </si>
  <si>
    <t xml:space="preserve">Calc_Mode   </t>
  </si>
  <si>
    <t xml:space="preserve">Numéro échant.                </t>
  </si>
  <si>
    <t xml:space="preserve">Qualité                       </t>
  </si>
  <si>
    <t xml:space="preserve">Id échantillon                </t>
  </si>
  <si>
    <t xml:space="preserve">C        </t>
  </si>
  <si>
    <t xml:space="preserve">Si       </t>
  </si>
  <si>
    <t xml:space="preserve">Mn       </t>
  </si>
  <si>
    <t xml:space="preserve">P        </t>
  </si>
  <si>
    <t xml:space="preserve">S        </t>
  </si>
  <si>
    <t xml:space="preserve">Cr       </t>
  </si>
  <si>
    <t xml:space="preserve">Mo       </t>
  </si>
  <si>
    <t xml:space="preserve">Ni       </t>
  </si>
  <si>
    <t xml:space="preserve">Al       </t>
  </si>
  <si>
    <t xml:space="preserve">Co       </t>
  </si>
  <si>
    <t xml:space="preserve">Cu       </t>
  </si>
  <si>
    <t xml:space="preserve">Nb       </t>
  </si>
  <si>
    <t xml:space="preserve">Ti       </t>
  </si>
  <si>
    <t xml:space="preserve">V        </t>
  </si>
  <si>
    <t xml:space="preserve">W        </t>
  </si>
  <si>
    <t xml:space="preserve">Pb       </t>
  </si>
  <si>
    <t xml:space="preserve">Sn       </t>
  </si>
  <si>
    <t xml:space="preserve">B        </t>
  </si>
  <si>
    <t xml:space="preserve">Fe       </t>
  </si>
  <si>
    <t>St Romain</t>
  </si>
  <si>
    <t>Sr Romain</t>
  </si>
  <si>
    <t>MG</t>
  </si>
  <si>
    <t>Melange tournures 304</t>
  </si>
  <si>
    <t>anant ajouts H2O</t>
  </si>
  <si>
    <t>Melange T 18 - %  100</t>
  </si>
  <si>
    <t>Sn</t>
  </si>
  <si>
    <t>Pb</t>
  </si>
  <si>
    <t>Al</t>
  </si>
  <si>
    <t>Nb</t>
  </si>
  <si>
    <t>Ti</t>
  </si>
  <si>
    <t>Bi</t>
  </si>
  <si>
    <t>TRI</t>
  </si>
  <si>
    <t>BROYAGE</t>
  </si>
  <si>
    <t>FUSION</t>
  </si>
  <si>
    <t>Sur Tel Que</t>
  </si>
  <si>
    <t xml:space="preserve"> </t>
  </si>
  <si>
    <t>TA6ZRDE - Ti 6/2/4/2</t>
  </si>
  <si>
    <t>TA5E - IMI 317</t>
  </si>
  <si>
    <t>TAD4E - IMI 550</t>
  </si>
  <si>
    <t>Inconel 718 Pesante</t>
  </si>
  <si>
    <t>Inconel 718</t>
  </si>
  <si>
    <t>Torniture Inconel 718 peso sul secco</t>
  </si>
  <si>
    <t>Torniture Inconel 718 impure peso sul secco</t>
  </si>
  <si>
    <t>Inconel 738</t>
  </si>
  <si>
    <t>Inconel X 750</t>
  </si>
  <si>
    <t>Inconel 706</t>
  </si>
  <si>
    <t>Torniture Inconel 706 peso sul secco</t>
  </si>
  <si>
    <t>Torniture Inconel 706 impure peso sul secco</t>
  </si>
  <si>
    <t>MAR M 002</t>
  </si>
  <si>
    <t>MAR 200 PWA 659</t>
  </si>
  <si>
    <t>Nimonic 75</t>
  </si>
  <si>
    <t>Nimonic 75 impuro</t>
  </si>
  <si>
    <t>Base Ni Co (Co 10/25 % Ni &lt; 30 %)</t>
  </si>
  <si>
    <t>Base Co Ni (Co &gt; 25 %)</t>
  </si>
  <si>
    <t>Base Ni Cr impuro (Cu Sn...)</t>
  </si>
  <si>
    <t>Base Ni Co impuro (Cu Sn...)</t>
  </si>
  <si>
    <t>Torniture Inco 718 per miscela</t>
  </si>
  <si>
    <t>Torniture Inco 713 per miscela</t>
  </si>
  <si>
    <t>Torniture Actéon - Ni70 Cr14 Mo3 Sn/Bi</t>
  </si>
  <si>
    <t>Pastillage Ferro-Ni stagnato</t>
  </si>
  <si>
    <t>Torniture et Pastillage Invar</t>
  </si>
  <si>
    <t>Torniture et Pastillage Anhyster</t>
  </si>
  <si>
    <t>Torniture et Pastillage Anhyster impuro</t>
  </si>
  <si>
    <t xml:space="preserve"> T Supersupranhyster - Ni50 Cr9</t>
  </si>
  <si>
    <t>Torniture et Pastillage Mumométal</t>
  </si>
  <si>
    <t>Residui di nichel Battiture</t>
  </si>
  <si>
    <t>Battiture e Ganci Ni Senza Cu</t>
  </si>
  <si>
    <t>Battiture e Ganci Ni Cu Ni 90 %</t>
  </si>
  <si>
    <t>Battiture e Ganci Ni Cu Ni 80/90 %</t>
  </si>
  <si>
    <t>Battiture e Ganci Ni Cu Ni 70/80 %</t>
  </si>
  <si>
    <t>Battiture e Ganci Ni Cu Ni 60/70 %</t>
  </si>
  <si>
    <t>R IN 750</t>
  </si>
  <si>
    <t>R IN 706</t>
  </si>
  <si>
    <t>T IN 706</t>
  </si>
  <si>
    <t>R M 002</t>
  </si>
  <si>
    <t>Poids :</t>
  </si>
  <si>
    <t>Observations :</t>
  </si>
  <si>
    <t>H20, Gr       %</t>
  </si>
  <si>
    <t>Inerte          %</t>
  </si>
  <si>
    <t>Perte Fusion %</t>
  </si>
  <si>
    <t>Magnétique  %</t>
  </si>
  <si>
    <t>Ling. 1</t>
  </si>
  <si>
    <t>Torniture Inconel 713 peso sul secco</t>
  </si>
  <si>
    <t>Inconel 713</t>
  </si>
  <si>
    <t>C 263 impuro</t>
  </si>
  <si>
    <t>Torniture C 263 peso sul secco</t>
  </si>
  <si>
    <t>Torniture C 263 Impure peso sul secco</t>
  </si>
  <si>
    <t>C 1023</t>
  </si>
  <si>
    <t>C 130</t>
  </si>
  <si>
    <t>PWA 651</t>
  </si>
  <si>
    <t>NW 11 AC</t>
  </si>
  <si>
    <t>Maraging</t>
  </si>
  <si>
    <t>Maraging impuro</t>
  </si>
  <si>
    <t>Torniture Maraging peso sul secco</t>
  </si>
  <si>
    <t>Torniture Maraging Impure peso sul secco</t>
  </si>
  <si>
    <t>H2O. Gr     %</t>
  </si>
  <si>
    <t>N2US</t>
  </si>
  <si>
    <t>RID</t>
  </si>
  <si>
    <t>&gt;</t>
  </si>
  <si>
    <t>SR</t>
  </si>
  <si>
    <t>URGENT</t>
  </si>
  <si>
    <t>CHUTES NEUVES AVEC PLASTIQUE</t>
  </si>
  <si>
    <t>LINGOT DE 60m - %  100</t>
  </si>
  <si>
    <t>2005</t>
  </si>
  <si>
    <t>L 433</t>
  </si>
  <si>
    <t>Demandes d'analyse</t>
  </si>
  <si>
    <t>Origine</t>
  </si>
  <si>
    <t>R 675</t>
  </si>
  <si>
    <t>LIM</t>
  </si>
  <si>
    <t>SRO</t>
  </si>
  <si>
    <t>EST METAL</t>
  </si>
  <si>
    <t>TOURNURES ACIER AU CHROME BROYEES</t>
  </si>
  <si>
    <t>1H</t>
  </si>
  <si>
    <t>PROFER</t>
  </si>
  <si>
    <t>NEOMONTANA</t>
  </si>
  <si>
    <t>PIETRA</t>
  </si>
  <si>
    <t>MAGYAR</t>
  </si>
  <si>
    <t>DIVERS COLOMIERS</t>
  </si>
  <si>
    <t>T 17 / 4 / PH</t>
  </si>
  <si>
    <t>MEULURES MELEES</t>
  </si>
  <si>
    <t>TOURNURES ACIER RAPIDE</t>
  </si>
  <si>
    <t>TOURNURES MELEES</t>
  </si>
  <si>
    <t>LOACKER AUTRICHE</t>
  </si>
  <si>
    <t>4H</t>
  </si>
  <si>
    <t>BARTIN RECYCLING</t>
  </si>
  <si>
    <t>AIRBUS</t>
  </si>
  <si>
    <t>ARC AIR + GALLONI</t>
  </si>
  <si>
    <t>DIVERS LIMAY</t>
  </si>
  <si>
    <t>SCRAPS MELEES</t>
  </si>
  <si>
    <t>TILET</t>
  </si>
  <si>
    <t>SNAM</t>
  </si>
  <si>
    <t>CHUTES 18/8</t>
  </si>
  <si>
    <t>DURET</t>
  </si>
  <si>
    <t>SORECFER</t>
  </si>
  <si>
    <t>DIVERS SAINT ROMAIN</t>
  </si>
  <si>
    <t>ESKA 70</t>
  </si>
  <si>
    <t>ARC AIR</t>
  </si>
  <si>
    <t>TOURNURES ACIER AU CHROME</t>
  </si>
  <si>
    <t>AFL</t>
  </si>
  <si>
    <t>3H30</t>
  </si>
  <si>
    <t>EURO METAUX VEOLIA</t>
  </si>
  <si>
    <t>GDE NANTES</t>
  </si>
  <si>
    <t>SILFER</t>
  </si>
  <si>
    <t>EMCO</t>
  </si>
  <si>
    <t>SILINI</t>
  </si>
  <si>
    <t>AUBERT ET DUVAL IMPHY</t>
  </si>
  <si>
    <t>REDEGHIERI</t>
  </si>
  <si>
    <t>SALZGITTER FRANCE</t>
  </si>
  <si>
    <t>VERGANI</t>
  </si>
  <si>
    <t>VALTROMPIA ROTTAMI</t>
  </si>
  <si>
    <t>CHUTES MELEES</t>
  </si>
  <si>
    <t>L 645</t>
  </si>
  <si>
    <t>DADDI</t>
  </si>
  <si>
    <t>L 647</t>
  </si>
  <si>
    <t>L 646</t>
  </si>
  <si>
    <t>L 648</t>
  </si>
  <si>
    <t>L 650</t>
  </si>
  <si>
    <t>L 652</t>
  </si>
  <si>
    <t>L 653</t>
  </si>
  <si>
    <t>L 654</t>
  </si>
  <si>
    <t>EPUR AUVERGNE</t>
  </si>
  <si>
    <t>L 658</t>
  </si>
  <si>
    <t>L 659</t>
  </si>
  <si>
    <t>L 661</t>
  </si>
  <si>
    <t>L 663</t>
  </si>
  <si>
    <t>L 662</t>
  </si>
  <si>
    <t>L 660</t>
  </si>
  <si>
    <t>TOURNURES MELEES FINES</t>
  </si>
  <si>
    <t>CRASSES MELEES</t>
  </si>
  <si>
    <t>TOURNURES MELEES BROYEES POUSSIEREUSES</t>
  </si>
  <si>
    <t>L 681</t>
  </si>
  <si>
    <t>PURFER 38 DOMENE</t>
  </si>
  <si>
    <t>BOURGOGNE RECYCLAGE</t>
  </si>
  <si>
    <t>GDE SALAISE</t>
  </si>
  <si>
    <t>L 698</t>
  </si>
  <si>
    <t>L 697</t>
  </si>
  <si>
    <t>L 699</t>
  </si>
  <si>
    <t>L 701</t>
  </si>
  <si>
    <t>L 700</t>
  </si>
  <si>
    <t>L 702</t>
  </si>
  <si>
    <t>L 703</t>
  </si>
  <si>
    <t>L 705</t>
  </si>
  <si>
    <t>TOURNURES TA6V QUALITE FERRO TITANE</t>
  </si>
  <si>
    <t>MENEGATTI</t>
  </si>
  <si>
    <t>L 717</t>
  </si>
  <si>
    <t>L 719</t>
  </si>
  <si>
    <t>L 716</t>
  </si>
  <si>
    <t>L 718</t>
  </si>
  <si>
    <t>L 720</t>
  </si>
  <si>
    <t>L 723</t>
  </si>
  <si>
    <t>L 722</t>
  </si>
  <si>
    <t>L 721</t>
  </si>
  <si>
    <t>MASSACRIER</t>
  </si>
  <si>
    <t>L 725</t>
  </si>
  <si>
    <t>TOURNURES MELEES FRISONS</t>
  </si>
  <si>
    <t>ROTFER</t>
  </si>
  <si>
    <t xml:space="preserve">LUAN                          </t>
  </si>
  <si>
    <t>SCRAPS 316</t>
  </si>
  <si>
    <t>TOURNURES ACIER AU CHROME FINES</t>
  </si>
  <si>
    <t>HOLMAERT</t>
  </si>
  <si>
    <t>RDS</t>
  </si>
  <si>
    <t>²</t>
  </si>
  <si>
    <t>LE GALL</t>
  </si>
  <si>
    <t>LOMBARDI</t>
  </si>
  <si>
    <t>TONDINI</t>
  </si>
  <si>
    <t>MONTECCHI</t>
  </si>
  <si>
    <t>GDE ST GENIS</t>
  </si>
  <si>
    <t>FEMKER HONGRIE</t>
  </si>
  <si>
    <t>SAVOLDI</t>
  </si>
  <si>
    <t>INDUSTEEL CREUSOT</t>
  </si>
  <si>
    <t>ACIERS RAPIDES</t>
  </si>
  <si>
    <t>OBSERVATIONS</t>
  </si>
  <si>
    <t>COEFF</t>
  </si>
  <si>
    <t>PDS UTIL</t>
  </si>
  <si>
    <t>|</t>
  </si>
  <si>
    <t>ZR</t>
  </si>
  <si>
    <t>BI</t>
  </si>
  <si>
    <t>CB</t>
  </si>
  <si>
    <t>TITANE</t>
  </si>
  <si>
    <t>QUALITE + DEMANDE + N° LABO+NOM</t>
  </si>
  <si>
    <t>FE</t>
  </si>
  <si>
    <t>SI</t>
  </si>
  <si>
    <t>CD</t>
  </si>
  <si>
    <t>MAGN</t>
  </si>
  <si>
    <t>TA</t>
  </si>
  <si>
    <t>AG</t>
  </si>
  <si>
    <t>NI/CO</t>
  </si>
  <si>
    <t>BE +NOM</t>
  </si>
  <si>
    <t>QUALITE + DEMANDE+N° LABO</t>
  </si>
  <si>
    <t>H2O+PF</t>
  </si>
  <si>
    <t>ZN</t>
  </si>
  <si>
    <t>CHUTES</t>
  </si>
  <si>
    <t>QUALITES</t>
  </si>
  <si>
    <t>TOTAL</t>
  </si>
  <si>
    <t>STOCK</t>
  </si>
  <si>
    <t>LOTS</t>
  </si>
  <si>
    <t>N°LABO</t>
  </si>
  <si>
    <t>NORVAL</t>
  </si>
  <si>
    <t>HARSCO MINERALS</t>
  </si>
  <si>
    <t>TOURNURES MELEES POUSSIEREUSES</t>
  </si>
  <si>
    <t>SIDAFER</t>
  </si>
  <si>
    <t>EXCOFFIER</t>
  </si>
  <si>
    <t>SEPCHAT BONNEVAL</t>
  </si>
  <si>
    <t>DINOS</t>
  </si>
  <si>
    <t>TOURNURES MELEES BROYEES (ANN 300M)</t>
  </si>
  <si>
    <t>ESKA 70 HERICOURT</t>
  </si>
  <si>
    <t>SIRMET BRIVE</t>
  </si>
  <si>
    <t>METALLUM METALHAN</t>
  </si>
  <si>
    <t>ESKA 25 FRANOIS</t>
  </si>
  <si>
    <t xml:space="preserve">MINE 5                        </t>
  </si>
  <si>
    <t>METOSFER</t>
  </si>
  <si>
    <t xml:space="preserve">MEL FINAL 1                   </t>
  </si>
  <si>
    <t xml:space="preserve">COTIN                         </t>
  </si>
  <si>
    <t>METALES UNZUETA</t>
  </si>
  <si>
    <t>TERRAROLI</t>
  </si>
  <si>
    <t>ATLANTIC METAL</t>
  </si>
  <si>
    <t>L 636</t>
  </si>
  <si>
    <t>L 638</t>
  </si>
  <si>
    <t>L 637</t>
  </si>
  <si>
    <t>L 641</t>
  </si>
  <si>
    <t>L 649</t>
  </si>
  <si>
    <t>L 651</t>
  </si>
  <si>
    <t>L 691</t>
  </si>
  <si>
    <t>L 696</t>
  </si>
  <si>
    <t>L 690</t>
  </si>
  <si>
    <t>L 687</t>
  </si>
  <si>
    <t>L 688</t>
  </si>
  <si>
    <t>L 684</t>
  </si>
  <si>
    <t>L 708</t>
  </si>
  <si>
    <t>L 709</t>
  </si>
  <si>
    <t>L 713</t>
  </si>
  <si>
    <t>L 706</t>
  </si>
  <si>
    <t>AVO WIEDERKEHR</t>
  </si>
  <si>
    <t>L 710</t>
  </si>
  <si>
    <t>L 711</t>
  </si>
  <si>
    <t>L 712</t>
  </si>
  <si>
    <t>L 714</t>
  </si>
  <si>
    <t>L 704</t>
  </si>
  <si>
    <t>10H</t>
  </si>
  <si>
    <t>METALLUM METAL</t>
  </si>
  <si>
    <t>APERAM IMPHY</t>
  </si>
  <si>
    <t>SOBRAL NECOREC</t>
  </si>
  <si>
    <t>MEULURES MELEES REF 4932</t>
  </si>
  <si>
    <t xml:space="preserve">PAT H                         </t>
  </si>
  <si>
    <t xml:space="preserve">L 223                         </t>
  </si>
  <si>
    <t xml:space="preserve">B 2703                        </t>
  </si>
  <si>
    <t xml:space="preserve">L 221                         </t>
  </si>
  <si>
    <t xml:space="preserve">I 5514 A                      </t>
  </si>
  <si>
    <t xml:space="preserve">I 5514 B                      </t>
  </si>
  <si>
    <t xml:space="preserve">I 5513                        </t>
  </si>
  <si>
    <t xml:space="preserve">C 1377                        </t>
  </si>
  <si>
    <t xml:space="preserve">L 6914                        </t>
  </si>
  <si>
    <t xml:space="preserve">GRE 07/10/2011                </t>
  </si>
  <si>
    <t xml:space="preserve">22/09/2011 GRE                </t>
  </si>
  <si>
    <t xml:space="preserve">MIK 15                        </t>
  </si>
  <si>
    <t>GENRE BATTITURES</t>
  </si>
  <si>
    <t>FERS REZE</t>
  </si>
  <si>
    <t>ARMABESSAIRE</t>
  </si>
  <si>
    <t xml:space="preserve">NAEL                          </t>
  </si>
  <si>
    <t xml:space="preserve">PAT LU                        </t>
  </si>
  <si>
    <t xml:space="preserve">PAT CO                        </t>
  </si>
  <si>
    <t xml:space="preserve">PAT NA                        </t>
  </si>
  <si>
    <t>L 656</t>
  </si>
  <si>
    <t>L 655</t>
  </si>
  <si>
    <t>L 657</t>
  </si>
  <si>
    <t>L 665</t>
  </si>
  <si>
    <t>L 664</t>
  </si>
  <si>
    <t>L 666</t>
  </si>
  <si>
    <t>L 667</t>
  </si>
  <si>
    <t>L 668</t>
  </si>
  <si>
    <t>L 669</t>
  </si>
  <si>
    <t>T 8003</t>
  </si>
  <si>
    <t>L 673</t>
  </si>
  <si>
    <t>L 672</t>
  </si>
  <si>
    <t>L 670</t>
  </si>
  <si>
    <t>L 674</t>
  </si>
  <si>
    <t>L 676</t>
  </si>
  <si>
    <t>L 675</t>
  </si>
  <si>
    <t>L 677</t>
  </si>
  <si>
    <t>L 680</t>
  </si>
  <si>
    <t>L 671</t>
  </si>
  <si>
    <t>L 682</t>
  </si>
  <si>
    <t>L 685</t>
  </si>
  <si>
    <t>L 678</t>
  </si>
  <si>
    <t>L 679</t>
  </si>
  <si>
    <t>L 689</t>
  </si>
  <si>
    <t>L 692</t>
  </si>
  <si>
    <t>L 686</t>
  </si>
  <si>
    <t>L 683</t>
  </si>
  <si>
    <t>L 693</t>
  </si>
  <si>
    <t>L 694</t>
  </si>
  <si>
    <t>L 707</t>
  </si>
  <si>
    <t>L 695</t>
  </si>
  <si>
    <t>L 724</t>
  </si>
  <si>
    <t>FEMKER EAST</t>
  </si>
  <si>
    <t>R CU</t>
  </si>
  <si>
    <t>FLAME SPRAY</t>
  </si>
  <si>
    <t>COL</t>
  </si>
  <si>
    <t>GENRE BATTITURES MELEES</t>
  </si>
  <si>
    <t xml:space="preserve">MIK 1                         </t>
  </si>
  <si>
    <t>LUX METAL</t>
  </si>
  <si>
    <t>MEULURES MELEES REF 4930</t>
  </si>
  <si>
    <t>LOACKER LIECHTENSTEIN</t>
  </si>
  <si>
    <t>LAFFRANCHINI</t>
  </si>
  <si>
    <t>ATLANTIQUE RECUPERATION</t>
  </si>
  <si>
    <t>LOMBARDI M.R.</t>
  </si>
  <si>
    <t>TOURNURES MELEES FRISONS (ANN NITRONIC)</t>
  </si>
  <si>
    <t xml:space="preserve">SS 404                        </t>
  </si>
  <si>
    <t>CLIENT :</t>
  </si>
  <si>
    <t>BE:</t>
  </si>
  <si>
    <t>N°ANALYSE:</t>
  </si>
  <si>
    <t>POIDS:</t>
  </si>
  <si>
    <t xml:space="preserve"> % H2O:</t>
  </si>
  <si>
    <t>MELANGE GRENAILLE FER + INCONNU</t>
  </si>
  <si>
    <t>POIDS DE GRENAILLE EN G:</t>
  </si>
  <si>
    <t>POIDS DE L'INCONNU EN G:</t>
  </si>
  <si>
    <t>PERTE FUSION SUR INCONNU SUR STQ:</t>
  </si>
  <si>
    <t>POIDS AVANT LINGOT EN G:</t>
  </si>
  <si>
    <t>POIDS APRES LINGOT EN G:</t>
  </si>
  <si>
    <t>PERTE A LA FUSION EN %:</t>
  </si>
  <si>
    <t>GRE 22/02/2012</t>
  </si>
  <si>
    <t>VALEUR DU</t>
  </si>
  <si>
    <t>INCONNU</t>
  </si>
  <si>
    <t>FEUILLE</t>
  </si>
  <si>
    <t>VALEUR</t>
  </si>
  <si>
    <t>GRENAILLE</t>
  </si>
  <si>
    <t>LINGOT</t>
  </si>
  <si>
    <t>SUR SEC</t>
  </si>
  <si>
    <t>STQ</t>
  </si>
  <si>
    <t>ANALYSE</t>
  </si>
  <si>
    <t xml:space="preserve"> EN GR</t>
  </si>
  <si>
    <t>CALCINATION:    POIDS AVANT:</t>
  </si>
  <si>
    <t xml:space="preserve">      POIDS APRES:</t>
  </si>
  <si>
    <t xml:space="preserve">PAT LUNA                      </t>
  </si>
  <si>
    <t>BD</t>
  </si>
  <si>
    <t xml:space="preserve">L 249                         </t>
  </si>
  <si>
    <t xml:space="preserve">C 1489 76.91% DU LOT          </t>
  </si>
  <si>
    <t xml:space="preserve">C 1489 23.09% DU LOT          </t>
  </si>
  <si>
    <t xml:space="preserve">MIK 5                         </t>
  </si>
  <si>
    <t xml:space="preserve">T 8150                        </t>
  </si>
  <si>
    <t xml:space="preserve">T 8152                        </t>
  </si>
  <si>
    <t xml:space="preserve">T 8151                        </t>
  </si>
  <si>
    <t xml:space="preserve">I 5933 B                      </t>
  </si>
  <si>
    <t xml:space="preserve">I 5933 A                      </t>
  </si>
  <si>
    <t xml:space="preserve">I 5934                        </t>
  </si>
  <si>
    <t xml:space="preserve">I 5939                        </t>
  </si>
  <si>
    <t xml:space="preserve">I 5940                        </t>
  </si>
  <si>
    <t xml:space="preserve">I 5935                        </t>
  </si>
  <si>
    <t xml:space="preserve">I 5936                        </t>
  </si>
  <si>
    <t xml:space="preserve">I 5938                        </t>
  </si>
  <si>
    <t xml:space="preserve">I 1959                        </t>
  </si>
  <si>
    <t>I 5937</t>
  </si>
  <si>
    <t xml:space="preserve">PAT W                         </t>
  </si>
  <si>
    <t>TOURNURES MELEES BROYEES ANN 300 M</t>
  </si>
  <si>
    <t>TOURNURES MELEES BROYEES POINT ROUGE</t>
  </si>
  <si>
    <t>KURZ ALTMETALLE</t>
  </si>
  <si>
    <t xml:space="preserve">T 8193                        </t>
  </si>
  <si>
    <t xml:space="preserve">I 6009 A                      </t>
  </si>
  <si>
    <t xml:space="preserve">I 6011                        </t>
  </si>
  <si>
    <t xml:space="preserve">I 6013 A                      </t>
  </si>
  <si>
    <t xml:space="preserve">I 6013 B                      </t>
  </si>
  <si>
    <t xml:space="preserve">I 6009 B                      </t>
  </si>
  <si>
    <t xml:space="preserve">I 6010 A                      </t>
  </si>
  <si>
    <t xml:space="preserve">MIKLUNA                       </t>
  </si>
  <si>
    <t xml:space="preserve">I 6010 B                      </t>
  </si>
  <si>
    <t xml:space="preserve">I 6012                        </t>
  </si>
  <si>
    <t xml:space="preserve">L 406                         </t>
  </si>
  <si>
    <t xml:space="preserve">L 408 OU 410                  </t>
  </si>
  <si>
    <t>~</t>
  </si>
  <si>
    <t>FIGEAC AERO</t>
  </si>
  <si>
    <t>METAL IS DOO</t>
  </si>
  <si>
    <t>ROTTAMI LOMBARDA</t>
  </si>
  <si>
    <t>CASARIN</t>
  </si>
  <si>
    <t>ARCELOR CREUSOT+METOSFER</t>
  </si>
  <si>
    <t xml:space="preserve">MIK LUNA                      </t>
  </si>
  <si>
    <t xml:space="preserve">I 6239                        </t>
  </si>
  <si>
    <t xml:space="preserve">L 710                         </t>
  </si>
  <si>
    <t xml:space="preserve">I 6240                        </t>
  </si>
  <si>
    <t xml:space="preserve">I 6238                        </t>
  </si>
  <si>
    <t xml:space="preserve">L 711 MAG                     </t>
  </si>
  <si>
    <t xml:space="preserve">C 1597 8% DU LOT              </t>
  </si>
  <si>
    <t xml:space="preserve">L 704                         </t>
  </si>
  <si>
    <t xml:space="preserve">L 718                         </t>
  </si>
  <si>
    <t xml:space="preserve">L 714                         </t>
  </si>
  <si>
    <t xml:space="preserve">L 720                         </t>
  </si>
  <si>
    <t xml:space="preserve">L 713                         </t>
  </si>
  <si>
    <t xml:space="preserve">MIK 10                        </t>
  </si>
  <si>
    <t xml:space="preserve">C 1598                        </t>
  </si>
  <si>
    <t xml:space="preserve">L 721                         </t>
  </si>
  <si>
    <t xml:space="preserve">L 716                         </t>
  </si>
  <si>
    <t xml:space="preserve">L 717                         </t>
  </si>
  <si>
    <t xml:space="preserve">L 722                         </t>
  </si>
  <si>
    <t xml:space="preserve">L 724                         </t>
  </si>
  <si>
    <t xml:space="preserve">L 719                         </t>
  </si>
  <si>
    <t xml:space="preserve">L 725                         </t>
  </si>
  <si>
    <t xml:space="preserve">I 6245                        </t>
  </si>
  <si>
    <t xml:space="preserve">I 6247                        </t>
  </si>
  <si>
    <t xml:space="preserve">I 6244 B                      </t>
  </si>
  <si>
    <t xml:space="preserve">I 6244 A                      </t>
  </si>
  <si>
    <t xml:space="preserve">I 6242                        </t>
  </si>
  <si>
    <t xml:space="preserve">I 6246                        </t>
  </si>
  <si>
    <t xml:space="preserve">GRE 14/01                     </t>
  </si>
  <si>
    <t xml:space="preserve">GRE 30/01                     </t>
  </si>
  <si>
    <t>L 3545</t>
  </si>
  <si>
    <t>7 LINGOTS ANN NI DE 47 A 49%</t>
  </si>
  <si>
    <t>L 3547</t>
  </si>
  <si>
    <t>8 LINGOTS ANN NI DE 44 A 46%</t>
  </si>
  <si>
    <t>L 3549</t>
  </si>
  <si>
    <t>40 LINGOTS ANN NI DE 38 A 40%</t>
  </si>
  <si>
    <t>L 3548</t>
  </si>
  <si>
    <t>13 LINGOTS ANN NI DE 35 A 37%</t>
  </si>
  <si>
    <t>L 3546</t>
  </si>
  <si>
    <t>26 LINGOTS ANN NI DE 41 A 43%</t>
  </si>
  <si>
    <t>C 1585</t>
  </si>
  <si>
    <t>PETITES CHUTES NEUVES MELEES</t>
  </si>
  <si>
    <t>L 3516</t>
  </si>
  <si>
    <t>T 8288</t>
  </si>
  <si>
    <t>CHUTES INOX BROYES</t>
  </si>
  <si>
    <t>C 1586</t>
  </si>
  <si>
    <t>DIVERS CHUTES MELEES</t>
  </si>
  <si>
    <t>FINES MELEES LOT TEST</t>
  </si>
  <si>
    <t>FENES SCORIES FRAICHE PRODUCTION</t>
  </si>
  <si>
    <t>R 1858</t>
  </si>
  <si>
    <t>T 8289</t>
  </si>
  <si>
    <t>FINES GENRE BATTITURES</t>
  </si>
  <si>
    <t>C 1587</t>
  </si>
  <si>
    <t>POUDRE DANS FILTRES</t>
  </si>
  <si>
    <t>L 3550</t>
  </si>
  <si>
    <t>PASTILLAGES ANN FERRO NICKEL 48</t>
  </si>
  <si>
    <t>C 1588</t>
  </si>
  <si>
    <t>TUBES CISAILLES MELEES (ANN 316)</t>
  </si>
  <si>
    <t>L 3551</t>
  </si>
  <si>
    <t>PASTILLAGES ANN MUMOMETAL</t>
  </si>
  <si>
    <t>L 3552</t>
  </si>
  <si>
    <t>BOBINES+ PASTILLAGES (ANN HY MU 80)</t>
  </si>
  <si>
    <t>L 3553</t>
  </si>
  <si>
    <t>TOURNURES (ANN NINMONIC 75)</t>
  </si>
  <si>
    <t>T 8292</t>
  </si>
  <si>
    <t>T 8291</t>
  </si>
  <si>
    <t>T 8294</t>
  </si>
  <si>
    <t>RIC VIERZON</t>
  </si>
  <si>
    <t>CHUTES GENRE REFRACTAIRE MO</t>
  </si>
  <si>
    <t>TOURNURES GENRE 15/5/PH BROYEES</t>
  </si>
  <si>
    <t>I 6202</t>
  </si>
  <si>
    <t>I 6208</t>
  </si>
  <si>
    <t>I 6207</t>
  </si>
  <si>
    <t>I 6205</t>
  </si>
  <si>
    <t>C 1589</t>
  </si>
  <si>
    <t xml:space="preserve">FINES LOT TEST </t>
  </si>
  <si>
    <t>T 8293</t>
  </si>
  <si>
    <t>I 6203</t>
  </si>
  <si>
    <t>I 6206</t>
  </si>
  <si>
    <t>I 6204</t>
  </si>
  <si>
    <t>T 8290</t>
  </si>
  <si>
    <t>L 3562</t>
  </si>
  <si>
    <t>TUBES ANN NICKEL</t>
  </si>
  <si>
    <t>L 3556</t>
  </si>
  <si>
    <t>3 LINGOTS ANN NI DE 44 A 46%</t>
  </si>
  <si>
    <t>L 3560</t>
  </si>
  <si>
    <t>16 LINGOTS ANN NI DE 41 A 43%</t>
  </si>
  <si>
    <t>L 3559</t>
  </si>
  <si>
    <t>27 LINGOTS ANN NI DE 38 A 40%</t>
  </si>
  <si>
    <t>L 3561</t>
  </si>
  <si>
    <t>15 LINGOTS ANN NI DE 35 A 37%</t>
  </si>
  <si>
    <t>L 3555</t>
  </si>
  <si>
    <t>5 LINGOTS ANN NI DE 47 A 49%</t>
  </si>
  <si>
    <t>L 3554</t>
  </si>
  <si>
    <t>7 LINGOTS ANN NI DE 53 A 55%</t>
  </si>
  <si>
    <t>L 3557</t>
  </si>
  <si>
    <t>3 LINGOTS ANN NI DE 59 A 61%</t>
  </si>
  <si>
    <t>L 3558</t>
  </si>
  <si>
    <t>6 LINGOTS ANN NI DE 63 A 66%</t>
  </si>
  <si>
    <t>R 1860</t>
  </si>
  <si>
    <t>TOURNURES MELEES AVEC SCRAPS</t>
  </si>
  <si>
    <t>R 1853</t>
  </si>
  <si>
    <t>AUREUS</t>
  </si>
  <si>
    <t>ALLIAGE ANN NI/CO/FER</t>
  </si>
  <si>
    <t>R 1850</t>
  </si>
  <si>
    <t>DIVERS ECHANTILLONS ANN CU,LAITON (ETAME,NICKELE,ZN,PB)</t>
  </si>
  <si>
    <t>R 1851</t>
  </si>
  <si>
    <t>DIVERS ECHANTILLONS ANN CU,LAITON AVEC INERTE</t>
  </si>
  <si>
    <t>C 1590</t>
  </si>
  <si>
    <t>CHUTES OXYCOUPAGES 18/8</t>
  </si>
  <si>
    <t>L 3563</t>
  </si>
  <si>
    <t>MINI TUBES HAUTE TENEUR NICKEL</t>
  </si>
  <si>
    <t>TOURNURES MELEES POUSSIEREUSES,BALAYAGES</t>
  </si>
  <si>
    <t>I 6211</t>
  </si>
  <si>
    <t>I 6209 A</t>
  </si>
  <si>
    <t>I 6212 A</t>
  </si>
  <si>
    <t>I 6210</t>
  </si>
  <si>
    <t>I 6209 B</t>
  </si>
  <si>
    <t>I 6212 B</t>
  </si>
  <si>
    <t>R 1863</t>
  </si>
  <si>
    <t>PASTILLAGES + BANDES BILAMES</t>
  </si>
  <si>
    <t>C 1592</t>
  </si>
  <si>
    <t>PASTILLAGES ANN 202</t>
  </si>
  <si>
    <t>I 6216</t>
  </si>
  <si>
    <t>I 6217</t>
  </si>
  <si>
    <t>I 6218</t>
  </si>
  <si>
    <t>I 6215</t>
  </si>
  <si>
    <t>I 6213</t>
  </si>
  <si>
    <t>I 6214</t>
  </si>
  <si>
    <t>C 1593</t>
  </si>
  <si>
    <t>L 3564</t>
  </si>
  <si>
    <t>MEULURES PRESENCE PASTILLAGES</t>
  </si>
  <si>
    <t>R 1862</t>
  </si>
  <si>
    <t>R 1864</t>
  </si>
  <si>
    <t>R 1861</t>
  </si>
  <si>
    <t>T 8298</t>
  </si>
  <si>
    <t>C 1594</t>
  </si>
  <si>
    <t>BOBINES + PASTILLAGES 17/7</t>
  </si>
  <si>
    <t>T 8297</t>
  </si>
  <si>
    <t>T 8296</t>
  </si>
  <si>
    <t>I 6224</t>
  </si>
  <si>
    <t>I 6229</t>
  </si>
  <si>
    <t>S N F</t>
  </si>
  <si>
    <t>I 6223</t>
  </si>
  <si>
    <t>I 6228 B</t>
  </si>
  <si>
    <t>I 6228 A</t>
  </si>
  <si>
    <t>I 6226</t>
  </si>
  <si>
    <t>I 6227</t>
  </si>
  <si>
    <t>I 6221</t>
  </si>
  <si>
    <t>I 6225</t>
  </si>
  <si>
    <t>BREFFER</t>
  </si>
  <si>
    <t>I 6219</t>
  </si>
  <si>
    <t>I 6220</t>
  </si>
  <si>
    <t>L 3565</t>
  </si>
  <si>
    <t>L 3566</t>
  </si>
  <si>
    <t>TOURNURES ANN FERRO NICKEL 48</t>
  </si>
  <si>
    <t>L 3567</t>
  </si>
  <si>
    <t>PETITES CHUTES ANN NI/CR 90/10</t>
  </si>
  <si>
    <t>T 3531</t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</si>
  <si>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</si>
  <si>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</si>
  <si>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</si>
  <si>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</si>
  <si>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</si>
  <si>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</si>
  <si>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</si>
  <si>
    <t>BANDES ANN FERRO NICKEL 48</t>
  </si>
  <si>
    <t>GDE METALIFER</t>
  </si>
  <si>
    <t>TOURNURES MELEES BROYEES ANN E5M (LOT ESSAI)</t>
  </si>
  <si>
    <t>TOURNURES BROYEES ANN Z 10 CK D 10</t>
  </si>
  <si>
    <t>I 6231</t>
  </si>
  <si>
    <t>I 6230</t>
  </si>
  <si>
    <t>C 1595</t>
  </si>
  <si>
    <t>SCRAPS MOYENNES MELEES</t>
  </si>
  <si>
    <t>I 6222</t>
  </si>
  <si>
    <t>GENRE POUDRE ANN CARBURE TUNGSTENE</t>
  </si>
  <si>
    <t>L 3544</t>
  </si>
  <si>
    <t>T 8295</t>
  </si>
  <si>
    <t>TOURNURES MELEES (BASE INCO 718)</t>
  </si>
  <si>
    <t>R 1868 B</t>
  </si>
  <si>
    <t>TOURNURES INCO 625 TOUFFES LOT B</t>
  </si>
  <si>
    <t>T 8304</t>
  </si>
  <si>
    <t>GDE VALOGNES</t>
  </si>
  <si>
    <t>I 6237</t>
  </si>
  <si>
    <t>TOURNURES FONTE MELEES POUSSIEREUSES</t>
  </si>
  <si>
    <t>T 8303</t>
  </si>
  <si>
    <t>T 8301</t>
  </si>
  <si>
    <t>T 8300</t>
  </si>
  <si>
    <t>TOURNURES MELEES FINES (ANN DUPLEX)</t>
  </si>
  <si>
    <t>TOURNURES MELEES TRES FORTE PRESENCE CU</t>
  </si>
  <si>
    <t>I 6236</t>
  </si>
  <si>
    <t>TOURNURES MELEES (ANN F6NM)</t>
  </si>
  <si>
    <t>I 6234</t>
  </si>
  <si>
    <t>I 6235</t>
  </si>
  <si>
    <t>CHUTES (ANN A 286)</t>
  </si>
  <si>
    <t>T 8302</t>
  </si>
  <si>
    <t>TOURNURES MELEES FRISONS (ANN DUPLEX)</t>
  </si>
  <si>
    <t>C 1596</t>
  </si>
  <si>
    <t>CHUTES MELEES POINT ROUGE MAGNETIQUE</t>
  </si>
  <si>
    <t>T 8299</t>
  </si>
  <si>
    <t>CCMA LLC</t>
  </si>
  <si>
    <t>FERRO CHROME</t>
  </si>
  <si>
    <t>TOURNURES MELEES BROYEES FORTEMENT OXYDEES</t>
  </si>
  <si>
    <t>R 1868 A</t>
  </si>
  <si>
    <t>TOURNURES INCO 625 MENU</t>
  </si>
  <si>
    <t>I 6239</t>
  </si>
  <si>
    <t>I 6240</t>
  </si>
  <si>
    <t>I 6238</t>
  </si>
  <si>
    <t>CHUTES ANN F6NM</t>
  </si>
  <si>
    <t>LEBER</t>
  </si>
  <si>
    <t>RIC EURO METAUX</t>
  </si>
  <si>
    <t>C 1598</t>
  </si>
  <si>
    <t>CHUTES OXYCOUPAGES ANN VS 22</t>
  </si>
  <si>
    <t>C 1597</t>
  </si>
  <si>
    <t>T 3532</t>
  </si>
  <si>
    <t>LYRSA VITORIA</t>
  </si>
  <si>
    <t>I 6247</t>
  </si>
  <si>
    <t>CHUTES ANN 321</t>
  </si>
  <si>
    <t>I 6246</t>
  </si>
  <si>
    <t>I 6245</t>
  </si>
  <si>
    <t>I 6242</t>
  </si>
  <si>
    <t>I 6244 A</t>
  </si>
  <si>
    <t>I 6244 B</t>
  </si>
  <si>
    <t>Etalon</t>
  </si>
  <si>
    <t>PATLUNA</t>
  </si>
  <si>
    <t>PAT LUNA</t>
  </si>
  <si>
    <t xml:space="preserve"> 18/8</t>
  </si>
  <si>
    <t>NAEL</t>
  </si>
  <si>
    <t>LUAN</t>
  </si>
  <si>
    <t>REF</t>
  </si>
  <si>
    <t>COTIN</t>
  </si>
  <si>
    <t>ACIER</t>
  </si>
  <si>
    <t>PAT NA</t>
  </si>
  <si>
    <t>PAT LU</t>
  </si>
  <si>
    <t>PAT CO</t>
  </si>
  <si>
    <t>Eléments</t>
  </si>
  <si>
    <t>Autre étalon 1</t>
  </si>
  <si>
    <t>Autre étalon 2</t>
  </si>
  <si>
    <t>THEO NAEL</t>
  </si>
  <si>
    <t>THEO PAT LUNA</t>
  </si>
  <si>
    <t>THEO LUAN</t>
  </si>
  <si>
    <t>THEO COTIN</t>
  </si>
  <si>
    <t>THEO PAT NA</t>
  </si>
  <si>
    <t>THEO PAT LU</t>
  </si>
  <si>
    <t>THEO PAT CO</t>
  </si>
  <si>
    <t xml:space="preserve">DEMANDEUR : </t>
  </si>
  <si>
    <t>LB</t>
  </si>
  <si>
    <t>L 317</t>
  </si>
  <si>
    <t>DATE :</t>
  </si>
  <si>
    <t>CALCINATION</t>
  </si>
  <si>
    <t>POIDS AVANT :</t>
  </si>
  <si>
    <t>POIDS APRES :</t>
  </si>
  <si>
    <t>LINGOT 1</t>
  </si>
  <si>
    <t>LINGOT 2</t>
  </si>
  <si>
    <t>LINGOT 3</t>
  </si>
  <si>
    <t>GLOBAL</t>
  </si>
  <si>
    <t>PROPORTION :</t>
  </si>
  <si>
    <t>GRENAILLE 1</t>
  </si>
  <si>
    <t>INCONNU 1</t>
  </si>
  <si>
    <t>GRENAILLE 2</t>
  </si>
  <si>
    <t>INCONNU 2</t>
  </si>
  <si>
    <t>GRENAILLE 3</t>
  </si>
  <si>
    <t>INCONNU 3</t>
  </si>
  <si>
    <t>PERTE 1</t>
  </si>
  <si>
    <t>PERTE 2</t>
  </si>
  <si>
    <t>PERTE 3</t>
  </si>
  <si>
    <t>EN GR</t>
  </si>
  <si>
    <t>-</t>
  </si>
  <si>
    <t>I 6248</t>
  </si>
  <si>
    <t xml:space="preserve">I 6249                   </t>
  </si>
  <si>
    <t xml:space="preserve">I 6211                      </t>
  </si>
  <si>
    <t>Inconnue</t>
  </si>
  <si>
    <t>MIK LUNA</t>
  </si>
  <si>
    <t>L 711 MAG</t>
  </si>
  <si>
    <t>C 1597 8% DU LOT</t>
  </si>
  <si>
    <t>MIK 10</t>
  </si>
  <si>
    <t>MEL FINAL 1</t>
  </si>
  <si>
    <t>PAT W</t>
  </si>
  <si>
    <t>GRE 14/01</t>
  </si>
  <si>
    <t>I 6249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</si>
</sst>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_-* #,##0.00\ _F_-;\-* #,##0.00\ _F_-;_-* &quot;-&quot;??\ _F_-;_-@_-"/>
    <numFmt numFmtId="165" formatCode="d\-mmm\-yy"/>
    <numFmt numFmtId="166" formatCode="0.000"/>
    <numFmt numFmtId="167" formatCode="dd/mm/yy_)"/>
    <numFmt numFmtId="168" formatCode="0.0"/>
    <numFmt numFmtId="169" formatCode="0.00_)"/>
    <numFmt numFmtId="170" formatCode="dd/mm/yy;@"/>
    <numFmt numFmtId="171" formatCode="#,##0.00\ [$€-1]"/>
    <numFmt numFmtId="172" formatCode="[$-410]mmm\-yy;@"/>
    <numFmt numFmtId="173" formatCode="[$-410]mmmm\-yy;@"/>
    <numFmt numFmtId="174" formatCode="_-* #,##0\ _F_-;\-* #,##0\ _F_-;_-* &quot;-&quot;??\ _F_-;_-@_-"/>
    <numFmt numFmtId="175" formatCode="#,##0\ &quot;€&quot;"/>
    <numFmt numFmtId="176" formatCode="0.00000_)"/>
    <numFmt numFmtId="177" formatCode="0.000_)"/>
  </numFmts>
  <fonts count="81" x14ac:knownFonts="1">
    <font>
      <sz val="12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2"/>
      <color indexed="8"/>
      <name val="Arial"/>
      <family val="2"/>
    </font>
    <font>
      <b/>
      <i/>
      <sz val="14"/>
      <color indexed="8"/>
      <name val="Arial"/>
      <family val="2"/>
    </font>
    <font>
      <sz val="8"/>
      <color indexed="8"/>
      <name val="Arial"/>
      <family val="2"/>
    </font>
    <font>
      <sz val="10"/>
      <color indexed="12"/>
      <name val="Arial"/>
      <family val="2"/>
    </font>
    <font>
      <b/>
      <sz val="8"/>
      <color indexed="8"/>
      <name val="Arial"/>
      <family val="2"/>
    </font>
    <font>
      <sz val="14"/>
      <name val="Arial"/>
      <family val="2"/>
    </font>
    <font>
      <sz val="8"/>
      <color indexed="12"/>
      <name val="Arial"/>
      <family val="2"/>
    </font>
    <font>
      <sz val="12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i/>
      <sz val="12"/>
      <color indexed="8"/>
      <name val="Arial"/>
      <family val="2"/>
    </font>
    <font>
      <b/>
      <i/>
      <sz val="14"/>
      <color indexed="8"/>
      <name val="Times New Roman"/>
      <family val="1"/>
    </font>
    <font>
      <b/>
      <sz val="8"/>
      <color indexed="12"/>
      <name val="Arial"/>
      <family val="2"/>
    </font>
    <font>
      <b/>
      <sz val="12"/>
      <color indexed="8"/>
      <name val="Arial"/>
      <family val="2"/>
    </font>
    <font>
      <b/>
      <sz val="10"/>
      <color indexed="12"/>
      <name val="Arial"/>
      <family val="2"/>
    </font>
    <font>
      <b/>
      <sz val="12"/>
      <color indexed="12"/>
      <name val="Arial"/>
      <family val="2"/>
    </font>
    <font>
      <sz val="12"/>
      <color indexed="16"/>
      <name val="Arial"/>
      <family val="2"/>
    </font>
    <font>
      <u/>
      <sz val="12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6"/>
      <color indexed="8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sz val="12"/>
      <color indexed="12"/>
      <name val="Arial"/>
      <family val="2"/>
    </font>
    <font>
      <b/>
      <sz val="8"/>
      <color indexed="8"/>
      <name val="Arial"/>
      <family val="2"/>
    </font>
    <font>
      <sz val="8"/>
      <color indexed="10"/>
      <name val="Arial"/>
      <family val="2"/>
    </font>
    <font>
      <sz val="8"/>
      <color indexed="9"/>
      <name val="Arial"/>
      <family val="2"/>
    </font>
    <font>
      <b/>
      <sz val="8"/>
      <name val="Arial"/>
      <family val="2"/>
    </font>
    <font>
      <u/>
      <sz val="8"/>
      <color indexed="8"/>
      <name val="Arial"/>
      <family val="2"/>
    </font>
    <font>
      <u/>
      <sz val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b/>
      <sz val="12"/>
      <color indexed="21"/>
      <name val="Arial"/>
      <family val="2"/>
    </font>
    <font>
      <b/>
      <sz val="12"/>
      <color indexed="16"/>
      <name val="Arial"/>
      <family val="2"/>
    </font>
    <font>
      <b/>
      <sz val="12"/>
      <color indexed="37"/>
      <name val="Arial"/>
      <family val="2"/>
    </font>
    <font>
      <b/>
      <sz val="12"/>
      <color indexed="10"/>
      <name val="Arial"/>
      <family val="2"/>
    </font>
    <font>
      <b/>
      <sz val="12"/>
      <color indexed="49"/>
      <name val="Arial"/>
      <family val="2"/>
    </font>
    <font>
      <b/>
      <sz val="12"/>
      <color indexed="18"/>
      <name val="Arial"/>
      <family val="2"/>
    </font>
    <font>
      <b/>
      <sz val="12"/>
      <color indexed="11"/>
      <name val="Arial"/>
      <family val="2"/>
    </font>
    <font>
      <b/>
      <sz val="12"/>
      <color indexed="60"/>
      <name val="Arial"/>
      <family val="2"/>
    </font>
    <font>
      <b/>
      <sz val="12"/>
      <color indexed="9"/>
      <name val="Arial"/>
      <family val="2"/>
    </font>
    <font>
      <b/>
      <sz val="12"/>
      <color indexed="30"/>
      <name val="Arial"/>
      <family val="2"/>
    </font>
    <font>
      <b/>
      <sz val="12"/>
      <color indexed="10"/>
      <name val="Arial"/>
      <family val="2"/>
    </font>
    <font>
      <b/>
      <sz val="12"/>
      <color indexed="51"/>
      <name val="Arial"/>
      <family val="2"/>
    </font>
    <font>
      <b/>
      <sz val="12"/>
      <color indexed="17"/>
      <name val="Arial"/>
      <family val="2"/>
    </font>
    <font>
      <sz val="12"/>
      <color indexed="8"/>
      <name val="Arial"/>
      <family val="2"/>
    </font>
    <font>
      <sz val="10"/>
      <name val="Courier"/>
      <family val="3"/>
    </font>
    <font>
      <b/>
      <sz val="12"/>
      <name val="Arial"/>
      <family val="2"/>
    </font>
    <font>
      <b/>
      <i/>
      <sz val="14"/>
      <name val="Arial"/>
      <family val="2"/>
    </font>
    <font>
      <b/>
      <i/>
      <sz val="14"/>
      <name val="Times New Roman"/>
      <family val="1"/>
    </font>
    <font>
      <b/>
      <sz val="12"/>
      <color indexed="61"/>
      <name val="Arial"/>
      <family val="2"/>
    </font>
    <font>
      <sz val="11"/>
      <color indexed="8"/>
      <name val="Calibri"/>
      <family val="2"/>
    </font>
    <font>
      <sz val="10"/>
      <color indexed="8"/>
      <name val="Helv"/>
    </font>
    <font>
      <sz val="11"/>
      <color rgb="FFFF000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8"/>
      <color indexed="8"/>
      <name val="Helv"/>
    </font>
    <font>
      <sz val="12"/>
      <color indexed="8"/>
      <name val="Helv"/>
    </font>
    <font>
      <sz val="12"/>
      <color indexed="12"/>
      <name val="Helv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12"/>
      </left>
      <right style="thin">
        <color indexed="12"/>
      </right>
      <top/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45" fillId="0" borderId="0" applyFont="0" applyFill="0" applyBorder="0" applyAlignment="0" applyProtection="0"/>
    <xf numFmtId="0" fontId="2" fillId="0" borderId="0"/>
    <xf numFmtId="0" fontId="66" fillId="0" borderId="0"/>
    <xf numFmtId="169" fontId="61" fillId="0" borderId="0"/>
    <xf numFmtId="0" fontId="1" fillId="0" borderId="0"/>
    <xf numFmtId="9" fontId="66" fillId="0" borderId="0" applyFont="0" applyFill="0" applyBorder="0" applyAlignment="0" applyProtection="0"/>
  </cellStyleXfs>
  <cellXfs count="687">
    <xf numFmtId="0" fontId="0" fillId="0" borderId="0" xfId="0"/>
    <xf numFmtId="4" fontId="2" fillId="0" borderId="0" xfId="0" applyNumberFormat="1" applyFont="1" applyAlignment="1"/>
    <xf numFmtId="0" fontId="3" fillId="0" borderId="0" xfId="0" applyFont="1" applyAlignment="1"/>
    <xf numFmtId="0" fontId="10" fillId="0" borderId="0" xfId="0" applyFont="1" applyAlignment="1"/>
    <xf numFmtId="0" fontId="3" fillId="0" borderId="1" xfId="0" applyFont="1" applyBorder="1" applyAlignment="1"/>
    <xf numFmtId="0" fontId="2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/>
    <xf numFmtId="0" fontId="2" fillId="0" borderId="0" xfId="0" applyFont="1"/>
    <xf numFmtId="0" fontId="7" fillId="0" borderId="1" xfId="0" applyFont="1" applyBorder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/>
    <xf numFmtId="0" fontId="20" fillId="0" borderId="0" xfId="0" applyFont="1" applyAlignment="1">
      <alignment horizontal="fill"/>
    </xf>
    <xf numFmtId="0" fontId="20" fillId="0" borderId="0" xfId="0" applyFont="1" applyAlignment="1">
      <alignment horizontal="left"/>
    </xf>
    <xf numFmtId="0" fontId="20" fillId="0" borderId="0" xfId="0" applyFont="1" applyAlignment="1"/>
    <xf numFmtId="0" fontId="10" fillId="0" borderId="2" xfId="0" applyFont="1" applyBorder="1" applyAlignment="1">
      <alignment horizontal="center"/>
    </xf>
    <xf numFmtId="0" fontId="10" fillId="0" borderId="2" xfId="0" applyFont="1" applyBorder="1" applyAlignment="1"/>
    <xf numFmtId="0" fontId="21" fillId="0" borderId="2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10" fillId="0" borderId="2" xfId="0" applyFont="1" applyBorder="1" applyAlignment="1">
      <alignment horizontal="fill"/>
    </xf>
    <xf numFmtId="0" fontId="10" fillId="0" borderId="2" xfId="0" applyFont="1" applyBorder="1" applyAlignment="1">
      <alignment horizontal="left"/>
    </xf>
    <xf numFmtId="0" fontId="22" fillId="0" borderId="2" xfId="0" applyFont="1" applyBorder="1" applyAlignment="1">
      <alignment horizontal="left"/>
    </xf>
    <xf numFmtId="0" fontId="22" fillId="2" borderId="3" xfId="0" applyFont="1" applyFill="1" applyBorder="1" applyAlignment="1">
      <alignment horizontal="left"/>
    </xf>
    <xf numFmtId="0" fontId="22" fillId="0" borderId="3" xfId="0" applyFont="1" applyBorder="1" applyAlignment="1">
      <alignment horizontal="left"/>
    </xf>
    <xf numFmtId="0" fontId="2" fillId="3" borderId="0" xfId="0" applyFont="1" applyFill="1" applyAlignment="1"/>
    <xf numFmtId="0" fontId="2" fillId="0" borderId="0" xfId="0" applyFont="1" applyAlignment="1">
      <alignment horizontal="right"/>
    </xf>
    <xf numFmtId="2" fontId="2" fillId="4" borderId="0" xfId="0" applyNumberFormat="1" applyFont="1" applyFill="1" applyAlignment="1"/>
    <xf numFmtId="0" fontId="3" fillId="0" borderId="0" xfId="0" applyFont="1" applyBorder="1" applyAlignment="1"/>
    <xf numFmtId="0" fontId="12" fillId="0" borderId="0" xfId="0" applyFont="1" applyBorder="1" applyAlignment="1">
      <alignment horizontal="centerContinuous" vertical="center"/>
    </xf>
    <xf numFmtId="0" fontId="12" fillId="0" borderId="0" xfId="0" applyFont="1" applyBorder="1" applyAlignment="1">
      <alignment vertical="center"/>
    </xf>
    <xf numFmtId="0" fontId="12" fillId="0" borderId="0" xfId="0" applyFont="1" applyBorder="1" applyAlignment="1"/>
    <xf numFmtId="1" fontId="3" fillId="0" borderId="4" xfId="0" applyNumberFormat="1" applyFont="1" applyBorder="1" applyAlignment="1">
      <alignment vertical="center"/>
    </xf>
    <xf numFmtId="1" fontId="4" fillId="0" borderId="1" xfId="0" applyNumberFormat="1" applyFont="1" applyBorder="1" applyAlignment="1">
      <alignment vertical="center"/>
    </xf>
    <xf numFmtId="1" fontId="5" fillId="0" borderId="1" xfId="0" applyNumberFormat="1" applyFont="1" applyBorder="1" applyAlignment="1">
      <alignment horizontal="right" vertical="center"/>
    </xf>
    <xf numFmtId="1" fontId="7" fillId="0" borderId="1" xfId="0" applyNumberFormat="1" applyFont="1" applyBorder="1" applyAlignment="1">
      <alignment horizontal="right" vertical="center"/>
    </xf>
    <xf numFmtId="0" fontId="9" fillId="0" borderId="1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right" vertical="center"/>
    </xf>
    <xf numFmtId="0" fontId="9" fillId="0" borderId="0" xfId="0" applyFont="1" applyBorder="1" applyAlignment="1">
      <alignment vertical="center"/>
    </xf>
    <xf numFmtId="0" fontId="5" fillId="0" borderId="6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0" fontId="5" fillId="0" borderId="3" xfId="0" applyFont="1" applyBorder="1" applyAlignment="1">
      <alignment horizontal="centerContinuous" vertical="center"/>
    </xf>
    <xf numFmtId="0" fontId="5" fillId="0" borderId="9" xfId="0" applyFont="1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12" fillId="0" borderId="2" xfId="0" applyFont="1" applyBorder="1" applyAlignment="1">
      <alignment horizontal="right" vertical="center"/>
    </xf>
    <xf numFmtId="0" fontId="5" fillId="0" borderId="2" xfId="0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2" xfId="0" applyFont="1" applyBorder="1" applyAlignment="1">
      <alignment horizontal="right" vertical="center"/>
    </xf>
    <xf numFmtId="0" fontId="5" fillId="0" borderId="3" xfId="0" applyFont="1" applyBorder="1" applyAlignment="1">
      <alignment horizontal="right" vertical="center"/>
    </xf>
    <xf numFmtId="0" fontId="5" fillId="0" borderId="9" xfId="0" applyFont="1" applyBorder="1" applyAlignment="1">
      <alignment vertical="center"/>
    </xf>
    <xf numFmtId="0" fontId="12" fillId="0" borderId="3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2" xfId="0" applyFont="1" applyBorder="1" applyAlignment="1">
      <alignment vertical="center"/>
    </xf>
    <xf numFmtId="0" fontId="11" fillId="0" borderId="8" xfId="0" applyFont="1" applyBorder="1" applyAlignment="1">
      <alignment horizontal="center" vertical="center"/>
    </xf>
    <xf numFmtId="0" fontId="12" fillId="0" borderId="8" xfId="0" applyFont="1" applyBorder="1" applyAlignment="1">
      <alignment horizontal="centerContinuous" vertical="center"/>
    </xf>
    <xf numFmtId="0" fontId="1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9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vertical="center"/>
    </xf>
    <xf numFmtId="0" fontId="12" fillId="0" borderId="12" xfId="0" applyFont="1" applyBorder="1" applyAlignment="1">
      <alignment vertical="center"/>
    </xf>
    <xf numFmtId="0" fontId="9" fillId="0" borderId="13" xfId="0" applyFont="1" applyBorder="1" applyAlignment="1">
      <alignment vertical="center"/>
    </xf>
    <xf numFmtId="14" fontId="11" fillId="0" borderId="6" xfId="0" applyNumberFormat="1" applyFont="1" applyBorder="1" applyAlignment="1">
      <alignment horizontal="center" vertical="center"/>
    </xf>
    <xf numFmtId="0" fontId="6" fillId="5" borderId="0" xfId="0" applyFont="1" applyFill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31" fillId="0" borderId="15" xfId="0" applyFont="1" applyBorder="1" applyAlignment="1">
      <alignment vertical="center"/>
    </xf>
    <xf numFmtId="0" fontId="12" fillId="0" borderId="1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2" fontId="12" fillId="0" borderId="2" xfId="0" applyNumberFormat="1" applyFont="1" applyBorder="1" applyAlignment="1">
      <alignment horizontal="center" vertical="center"/>
    </xf>
    <xf numFmtId="0" fontId="27" fillId="0" borderId="12" xfId="0" applyFont="1" applyBorder="1" applyAlignment="1">
      <alignment vertical="center"/>
    </xf>
    <xf numFmtId="0" fontId="5" fillId="0" borderId="16" xfId="0" applyFont="1" applyFill="1" applyBorder="1" applyAlignment="1">
      <alignment vertical="center"/>
    </xf>
    <xf numFmtId="0" fontId="33" fillId="0" borderId="1" xfId="0" applyFont="1" applyBorder="1" applyAlignment="1"/>
    <xf numFmtId="0" fontId="33" fillId="0" borderId="0" xfId="0" applyFont="1" applyAlignment="1"/>
    <xf numFmtId="0" fontId="3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2" fontId="2" fillId="4" borderId="0" xfId="0" applyNumberFormat="1" applyFont="1" applyFill="1" applyAlignment="1">
      <alignment horizontal="center"/>
    </xf>
    <xf numFmtId="0" fontId="5" fillId="0" borderId="0" xfId="0" applyFont="1" applyBorder="1" applyAlignment="1"/>
    <xf numFmtId="0" fontId="14" fillId="0" borderId="4" xfId="0" applyFont="1" applyBorder="1" applyAlignment="1">
      <alignment horizontal="right" vertical="center"/>
    </xf>
    <xf numFmtId="0" fontId="15" fillId="0" borderId="1" xfId="0" applyFont="1" applyBorder="1" applyAlignment="1">
      <alignment horizontal="left" vertical="center"/>
    </xf>
    <xf numFmtId="0" fontId="16" fillId="0" borderId="1" xfId="0" applyFont="1" applyBorder="1" applyAlignment="1">
      <alignment horizontal="right" vertical="center"/>
    </xf>
    <xf numFmtId="0" fontId="17" fillId="0" borderId="5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5" xfId="0" applyFont="1" applyBorder="1" applyAlignment="1">
      <alignment horizontal="right" vertical="center"/>
    </xf>
    <xf numFmtId="0" fontId="11" fillId="0" borderId="6" xfId="0" applyFont="1" applyBorder="1" applyAlignment="1">
      <alignment horizontal="right" vertical="center"/>
    </xf>
    <xf numFmtId="0" fontId="16" fillId="0" borderId="0" xfId="0" applyFont="1" applyBorder="1" applyAlignment="1">
      <alignment horizontal="right" vertical="center"/>
    </xf>
    <xf numFmtId="0" fontId="7" fillId="0" borderId="6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right" vertical="center"/>
    </xf>
    <xf numFmtId="0" fontId="18" fillId="0" borderId="0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right" vertical="center"/>
    </xf>
    <xf numFmtId="0" fontId="7" fillId="0" borderId="8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Continuous" vertical="center"/>
    </xf>
    <xf numFmtId="0" fontId="7" fillId="0" borderId="8" xfId="0" applyFont="1" applyBorder="1" applyAlignment="1">
      <alignment horizontal="right" vertical="center"/>
    </xf>
    <xf numFmtId="0" fontId="7" fillId="0" borderId="9" xfId="0" applyFont="1" applyBorder="1" applyAlignment="1">
      <alignment horizontal="center" vertical="center"/>
    </xf>
    <xf numFmtId="0" fontId="17" fillId="0" borderId="5" xfId="0" applyFont="1" applyBorder="1" applyAlignment="1">
      <alignment horizontal="right"/>
    </xf>
    <xf numFmtId="0" fontId="17" fillId="0" borderId="2" xfId="0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0" fontId="19" fillId="0" borderId="2" xfId="0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17" fillId="0" borderId="10" xfId="0" applyFont="1" applyBorder="1" applyAlignment="1">
      <alignment horizontal="right"/>
    </xf>
    <xf numFmtId="0" fontId="7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horizontal="right" vertical="center"/>
    </xf>
    <xf numFmtId="0" fontId="7" fillId="0" borderId="10" xfId="0" applyFont="1" applyBorder="1" applyAlignment="1">
      <alignment horizontal="right" vertical="center"/>
    </xf>
    <xf numFmtId="0" fontId="11" fillId="0" borderId="3" xfId="0" applyFont="1" applyBorder="1" applyAlignment="1">
      <alignment horizontal="right" vertical="center"/>
    </xf>
    <xf numFmtId="0" fontId="7" fillId="0" borderId="3" xfId="0" applyFont="1" applyBorder="1" applyAlignment="1">
      <alignment horizontal="right" vertical="center"/>
    </xf>
    <xf numFmtId="0" fontId="18" fillId="0" borderId="3" xfId="0" applyFont="1" applyBorder="1" applyAlignment="1">
      <alignment horizontal="right" vertical="center"/>
    </xf>
    <xf numFmtId="0" fontId="18" fillId="0" borderId="8" xfId="0" applyFont="1" applyBorder="1" applyAlignment="1">
      <alignment horizontal="right" vertical="center"/>
    </xf>
    <xf numFmtId="0" fontId="7" fillId="0" borderId="9" xfId="0" applyFont="1" applyBorder="1" applyAlignment="1">
      <alignment horizontal="right" vertical="center"/>
    </xf>
    <xf numFmtId="0" fontId="11" fillId="0" borderId="0" xfId="0" applyFont="1" applyBorder="1" applyAlignment="1">
      <alignment horizontal="right" vertical="center"/>
    </xf>
    <xf numFmtId="0" fontId="18" fillId="0" borderId="2" xfId="0" applyFont="1" applyBorder="1" applyAlignment="1">
      <alignment horizontal="right" vertical="center"/>
    </xf>
    <xf numFmtId="0" fontId="11" fillId="0" borderId="2" xfId="0" applyFont="1" applyBorder="1" applyAlignment="1">
      <alignment horizontal="right" vertical="center"/>
    </xf>
    <xf numFmtId="0" fontId="11" fillId="0" borderId="3" xfId="0" applyFont="1" applyBorder="1" applyAlignment="1">
      <alignment horizontal="left"/>
    </xf>
    <xf numFmtId="0" fontId="11" fillId="0" borderId="10" xfId="0" applyFont="1" applyBorder="1" applyAlignment="1">
      <alignment horizontal="center" vertical="center"/>
    </xf>
    <xf numFmtId="0" fontId="12" fillId="0" borderId="0" xfId="0" applyFont="1" applyBorder="1" applyAlignment="1">
      <alignment horizontal="right" vertical="center"/>
    </xf>
    <xf numFmtId="0" fontId="16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2" xfId="0" applyFont="1" applyBorder="1" applyAlignment="1">
      <alignment horizontal="right" vertical="center"/>
    </xf>
    <xf numFmtId="0" fontId="7" fillId="0" borderId="15" xfId="0" applyFont="1" applyBorder="1" applyAlignment="1">
      <alignment horizontal="right" vertical="center"/>
    </xf>
    <xf numFmtId="0" fontId="34" fillId="0" borderId="12" xfId="0" applyFont="1" applyBorder="1" applyAlignment="1">
      <alignment vertical="center"/>
    </xf>
    <xf numFmtId="0" fontId="12" fillId="0" borderId="12" xfId="0" applyFont="1" applyBorder="1" applyAlignment="1">
      <alignment horizontal="left" vertical="center"/>
    </xf>
    <xf numFmtId="0" fontId="11" fillId="0" borderId="12" xfId="0" applyFont="1" applyBorder="1" applyAlignment="1">
      <alignment horizontal="right" vertical="center"/>
    </xf>
    <xf numFmtId="0" fontId="16" fillId="0" borderId="13" xfId="0" applyFont="1" applyBorder="1" applyAlignment="1">
      <alignment horizontal="right" vertical="center"/>
    </xf>
    <xf numFmtId="0" fontId="28" fillId="0" borderId="0" xfId="0" applyFont="1" applyBorder="1" applyAlignment="1">
      <alignment horizontal="left" vertical="center"/>
    </xf>
    <xf numFmtId="0" fontId="22" fillId="0" borderId="0" xfId="0" applyFont="1"/>
    <xf numFmtId="0" fontId="30" fillId="5" borderId="6" xfId="0" applyFont="1" applyFill="1" applyBorder="1" applyAlignment="1" applyProtection="1">
      <alignment horizontal="center" vertical="center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2" fillId="0" borderId="0" xfId="0" applyFont="1" applyBorder="1" applyAlignment="1"/>
    <xf numFmtId="165" fontId="11" fillId="0" borderId="1" xfId="0" applyNumberFormat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left" vertical="center"/>
      <protection locked="0"/>
    </xf>
    <xf numFmtId="0" fontId="11" fillId="0" borderId="17" xfId="0" applyFont="1" applyBorder="1" applyAlignment="1" applyProtection="1">
      <alignment horizontal="right" vertical="center"/>
      <protection locked="0"/>
    </xf>
    <xf numFmtId="14" fontId="29" fillId="0" borderId="6" xfId="0" applyNumberFormat="1" applyFont="1" applyBorder="1" applyAlignment="1" applyProtection="1">
      <alignment horizontal="center" vertical="center"/>
      <protection locked="0"/>
    </xf>
    <xf numFmtId="0" fontId="11" fillId="0" borderId="6" xfId="0" applyFont="1" applyBorder="1" applyAlignment="1" applyProtection="1">
      <alignment horizontal="right" vertical="center"/>
      <protection locked="0"/>
    </xf>
    <xf numFmtId="0" fontId="11" fillId="0" borderId="6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left" vertical="center"/>
      <protection locked="0"/>
    </xf>
    <xf numFmtId="0" fontId="11" fillId="0" borderId="0" xfId="0" applyFont="1" applyBorder="1" applyAlignment="1" applyProtection="1">
      <alignment horizontal="left" vertical="center"/>
      <protection locked="0"/>
    </xf>
    <xf numFmtId="0" fontId="29" fillId="0" borderId="0" xfId="0" applyFont="1" applyBorder="1" applyAlignment="1" applyProtection="1">
      <alignment horizontal="center" vertical="center"/>
      <protection locked="0"/>
    </xf>
    <xf numFmtId="0" fontId="29" fillId="0" borderId="0" xfId="0" applyFont="1" applyBorder="1" applyAlignment="1" applyProtection="1">
      <alignment horizontal="left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2" fontId="12" fillId="0" borderId="2" xfId="0" applyNumberFormat="1" applyFont="1" applyBorder="1" applyAlignment="1" applyProtection="1">
      <alignment horizontal="center" vertical="center"/>
      <protection locked="0"/>
    </xf>
    <xf numFmtId="2" fontId="12" fillId="0" borderId="2" xfId="0" applyNumberFormat="1" applyFont="1" applyBorder="1" applyAlignment="1" applyProtection="1">
      <alignment vertical="center"/>
      <protection locked="0"/>
    </xf>
    <xf numFmtId="2" fontId="12" fillId="0" borderId="3" xfId="0" applyNumberFormat="1" applyFont="1" applyBorder="1" applyAlignment="1" applyProtection="1">
      <alignment horizontal="center" vertical="center"/>
      <protection locked="0"/>
    </xf>
    <xf numFmtId="166" fontId="12" fillId="0" borderId="2" xfId="0" applyNumberFormat="1" applyFont="1" applyBorder="1" applyAlignment="1" applyProtection="1">
      <alignment horizontal="center" vertical="center"/>
      <protection locked="0"/>
    </xf>
    <xf numFmtId="0" fontId="28" fillId="0" borderId="0" xfId="0" applyFont="1" applyBorder="1" applyAlignment="1" applyProtection="1">
      <alignment horizontal="left" vertical="center"/>
      <protection locked="0"/>
    </xf>
    <xf numFmtId="0" fontId="12" fillId="0" borderId="10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right" vertical="center"/>
      <protection locked="0"/>
    </xf>
    <xf numFmtId="0" fontId="28" fillId="0" borderId="0" xfId="0" applyFont="1" applyBorder="1" applyAlignment="1">
      <alignment horizontal="centerContinuous" vertical="center"/>
    </xf>
    <xf numFmtId="0" fontId="28" fillId="0" borderId="0" xfId="0" applyFont="1" applyBorder="1" applyAlignment="1">
      <alignment vertical="center"/>
    </xf>
    <xf numFmtId="0" fontId="28" fillId="0" borderId="0" xfId="0" applyFont="1" applyBorder="1" applyAlignment="1"/>
    <xf numFmtId="0" fontId="28" fillId="0" borderId="2" xfId="0" applyFont="1" applyBorder="1" applyAlignment="1">
      <alignment horizontal="right" vertical="center"/>
    </xf>
    <xf numFmtId="0" fontId="26" fillId="0" borderId="0" xfId="0" applyFont="1" applyBorder="1" applyAlignment="1">
      <alignment vertical="center"/>
    </xf>
    <xf numFmtId="0" fontId="28" fillId="0" borderId="2" xfId="0" applyFont="1" applyBorder="1" applyAlignment="1" applyProtection="1">
      <alignment horizontal="left" vertical="center"/>
      <protection locked="0"/>
    </xf>
    <xf numFmtId="0" fontId="36" fillId="0" borderId="2" xfId="0" applyFont="1" applyBorder="1" applyAlignment="1" applyProtection="1">
      <alignment horizontal="left" vertical="center"/>
      <protection locked="0"/>
    </xf>
    <xf numFmtId="0" fontId="29" fillId="0" borderId="6" xfId="0" applyFont="1" applyBorder="1" applyAlignment="1" applyProtection="1">
      <alignment horizontal="right" vertical="center"/>
      <protection locked="0"/>
    </xf>
    <xf numFmtId="0" fontId="23" fillId="5" borderId="0" xfId="0" applyNumberFormat="1" applyFont="1" applyFill="1" applyBorder="1" applyAlignment="1" applyProtection="1">
      <alignment horizontal="left"/>
      <protection locked="0"/>
    </xf>
    <xf numFmtId="2" fontId="26" fillId="0" borderId="2" xfId="0" applyNumberFormat="1" applyFont="1" applyBorder="1" applyAlignment="1" applyProtection="1">
      <alignment horizontal="center" vertical="center"/>
      <protection locked="0"/>
    </xf>
    <xf numFmtId="0" fontId="37" fillId="5" borderId="0" xfId="0" applyFont="1" applyFill="1" applyBorder="1" applyAlignment="1" applyProtection="1">
      <alignment horizontal="left"/>
      <protection locked="0"/>
    </xf>
    <xf numFmtId="166" fontId="26" fillId="0" borderId="2" xfId="0" applyNumberFormat="1" applyFont="1" applyBorder="1" applyAlignment="1" applyProtection="1">
      <alignment horizontal="center" vertical="center"/>
      <protection locked="0"/>
    </xf>
    <xf numFmtId="2" fontId="28" fillId="0" borderId="2" xfId="0" applyNumberFormat="1" applyFont="1" applyBorder="1" applyAlignment="1" applyProtection="1">
      <alignment horizontal="left" vertical="center"/>
      <protection locked="0"/>
    </xf>
    <xf numFmtId="2" fontId="22" fillId="0" borderId="0" xfId="0" applyNumberFormat="1" applyFont="1"/>
    <xf numFmtId="0" fontId="36" fillId="0" borderId="2" xfId="0" applyFont="1" applyBorder="1" applyAlignment="1">
      <alignment horizontal="left" vertical="center"/>
    </xf>
    <xf numFmtId="166" fontId="12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39" fillId="0" borderId="17" xfId="0" applyFont="1" applyBorder="1" applyAlignment="1">
      <alignment horizontal="right" vertical="center"/>
    </xf>
    <xf numFmtId="0" fontId="7" fillId="0" borderId="1" xfId="0" applyFont="1" applyBorder="1" applyAlignment="1">
      <alignment horizontal="left" vertical="center"/>
    </xf>
    <xf numFmtId="0" fontId="2" fillId="5" borderId="18" xfId="0" applyNumberFormat="1" applyFont="1" applyFill="1" applyBorder="1" applyAlignment="1" applyProtection="1">
      <alignment horizontal="center" vertical="center"/>
      <protection locked="0"/>
    </xf>
    <xf numFmtId="0" fontId="35" fillId="5" borderId="0" xfId="0" applyFont="1" applyFill="1" applyBorder="1" applyAlignment="1" applyProtection="1">
      <alignment horizontal="left"/>
      <protection locked="0"/>
    </xf>
    <xf numFmtId="0" fontId="7" fillId="0" borderId="2" xfId="0" applyFont="1" applyBorder="1" applyAlignment="1">
      <alignment horizontal="left" vertical="center"/>
    </xf>
    <xf numFmtId="0" fontId="5" fillId="0" borderId="0" xfId="0" applyFont="1" applyBorder="1" applyAlignment="1">
      <alignment horizontal="centerContinuous" vertical="center"/>
    </xf>
    <xf numFmtId="0" fontId="5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vertical="center"/>
    </xf>
    <xf numFmtId="0" fontId="5" fillId="0" borderId="2" xfId="0" applyFont="1" applyBorder="1" applyAlignment="1" applyProtection="1">
      <alignment horizontal="left" vertical="center"/>
      <protection locked="0"/>
    </xf>
    <xf numFmtId="0" fontId="38" fillId="0" borderId="3" xfId="0" applyFont="1" applyBorder="1" applyAlignment="1" applyProtection="1">
      <alignment horizontal="left"/>
      <protection locked="0"/>
    </xf>
    <xf numFmtId="2" fontId="40" fillId="0" borderId="2" xfId="0" applyNumberFormat="1" applyFont="1" applyBorder="1" applyAlignment="1">
      <alignment horizontal="center" vertical="center"/>
    </xf>
    <xf numFmtId="0" fontId="40" fillId="0" borderId="0" xfId="0" applyFont="1" applyBorder="1" applyAlignment="1" applyProtection="1">
      <alignment horizontal="center" vertical="center"/>
      <protection locked="0"/>
    </xf>
    <xf numFmtId="2" fontId="36" fillId="0" borderId="2" xfId="0" applyNumberFormat="1" applyFont="1" applyBorder="1" applyAlignment="1" applyProtection="1">
      <alignment horizontal="right" vertical="center"/>
      <protection locked="0"/>
    </xf>
    <xf numFmtId="0" fontId="36" fillId="0" borderId="0" xfId="0" applyFont="1" applyBorder="1" applyAlignment="1">
      <alignment horizontal="centerContinuous" vertical="center"/>
    </xf>
    <xf numFmtId="0" fontId="36" fillId="0" borderId="0" xfId="0" applyFont="1" applyBorder="1" applyAlignment="1">
      <alignment vertical="center"/>
    </xf>
    <xf numFmtId="0" fontId="30" fillId="5" borderId="17" xfId="0" quotePrefix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4" fontId="30" fillId="5" borderId="6" xfId="0" applyNumberFormat="1" applyFont="1" applyFill="1" applyBorder="1" applyAlignment="1" applyProtection="1">
      <alignment horizontal="center" vertical="center"/>
      <protection locked="0"/>
    </xf>
    <xf numFmtId="4" fontId="8" fillId="5" borderId="6" xfId="0" applyNumberFormat="1" applyFont="1" applyFill="1" applyBorder="1" applyAlignment="1" applyProtection="1">
      <alignment horizontal="center" vertical="center"/>
      <protection locked="0"/>
    </xf>
    <xf numFmtId="4" fontId="25" fillId="5" borderId="1" xfId="0" applyNumberFormat="1" applyFont="1" applyFill="1" applyBorder="1" applyAlignment="1" applyProtection="1">
      <alignment horizontal="left" vertical="center"/>
      <protection locked="0"/>
    </xf>
    <xf numFmtId="4" fontId="30" fillId="5" borderId="0" xfId="0" applyNumberFormat="1" applyFont="1" applyFill="1" applyBorder="1" applyAlignment="1" applyProtection="1">
      <alignment horizontal="left" vertical="center"/>
      <protection locked="0"/>
    </xf>
    <xf numFmtId="4" fontId="25" fillId="5" borderId="0" xfId="0" applyNumberFormat="1" applyFont="1" applyFill="1" applyBorder="1" applyAlignment="1" applyProtection="1">
      <alignment horizontal="left" vertical="center"/>
      <protection locked="0"/>
    </xf>
    <xf numFmtId="3" fontId="30" fillId="5" borderId="0" xfId="0" applyNumberFormat="1" applyFont="1" applyFill="1" applyBorder="1" applyAlignment="1" applyProtection="1">
      <alignment horizontal="center" vertical="center"/>
      <protection locked="0"/>
    </xf>
    <xf numFmtId="4" fontId="11" fillId="0" borderId="0" xfId="0" applyNumberFormat="1" applyFont="1" applyFill="1" applyAlignment="1" applyProtection="1">
      <alignment vertical="center"/>
      <protection locked="0"/>
    </xf>
    <xf numFmtId="4" fontId="2" fillId="5" borderId="18" xfId="0" applyNumberFormat="1" applyFont="1" applyFill="1" applyBorder="1" applyAlignment="1" applyProtection="1">
      <alignment horizontal="center" vertical="center"/>
      <protection locked="0"/>
    </xf>
    <xf numFmtId="4" fontId="25" fillId="7" borderId="0" xfId="0" applyNumberFormat="1" applyFont="1" applyFill="1" applyBorder="1" applyAlignment="1" applyProtection="1">
      <alignment horizontal="left" vertical="center"/>
      <protection locked="0"/>
    </xf>
    <xf numFmtId="0" fontId="6" fillId="7" borderId="0" xfId="0" applyFont="1" applyFill="1" applyBorder="1" applyAlignment="1">
      <alignment vertical="center"/>
    </xf>
    <xf numFmtId="4" fontId="2" fillId="4" borderId="0" xfId="0" applyNumberFormat="1" applyFont="1" applyFill="1" applyAlignment="1">
      <alignment horizontal="center"/>
    </xf>
    <xf numFmtId="0" fontId="11" fillId="5" borderId="8" xfId="0" applyFont="1" applyFill="1" applyBorder="1" applyAlignment="1"/>
    <xf numFmtId="14" fontId="25" fillId="0" borderId="0" xfId="0" applyNumberFormat="1" applyFont="1" applyAlignment="1" applyProtection="1">
      <alignment horizontal="center"/>
    </xf>
    <xf numFmtId="1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25" fillId="0" borderId="0" xfId="0" applyNumberFormat="1" applyFont="1" applyAlignment="1">
      <alignment horizontal="center"/>
    </xf>
    <xf numFmtId="14" fontId="25" fillId="0" borderId="0" xfId="0" applyNumberFormat="1" applyFont="1" applyAlignment="1">
      <alignment horizontal="center"/>
    </xf>
    <xf numFmtId="0" fontId="25" fillId="0" borderId="0" xfId="0" applyFont="1"/>
    <xf numFmtId="37" fontId="25" fillId="0" borderId="0" xfId="0" applyNumberFormat="1" applyFont="1" applyAlignment="1">
      <alignment horizontal="center"/>
    </xf>
    <xf numFmtId="3" fontId="25" fillId="0" borderId="0" xfId="0" applyNumberFormat="1" applyFont="1" applyAlignment="1">
      <alignment horizontal="center"/>
    </xf>
    <xf numFmtId="0" fontId="25" fillId="0" borderId="0" xfId="0" applyNumberFormat="1" applyFont="1" applyAlignment="1" applyProtection="1">
      <alignment horizontal="center"/>
    </xf>
    <xf numFmtId="170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10" fontId="42" fillId="0" borderId="0" xfId="0" applyNumberFormat="1" applyFont="1" applyAlignment="1">
      <alignment horizontal="center"/>
    </xf>
    <xf numFmtId="1" fontId="42" fillId="0" borderId="0" xfId="0" applyNumberFormat="1" applyFont="1" applyFill="1"/>
    <xf numFmtId="2" fontId="42" fillId="8" borderId="0" xfId="0" applyNumberFormat="1" applyFont="1" applyFill="1" applyAlignment="1">
      <alignment horizontal="center" vertical="top"/>
    </xf>
    <xf numFmtId="2" fontId="42" fillId="0" borderId="0" xfId="0" applyNumberFormat="1" applyFont="1" applyAlignment="1">
      <alignment horizontal="center" vertical="top"/>
    </xf>
    <xf numFmtId="166" fontId="42" fillId="0" borderId="0" xfId="0" applyNumberFormat="1" applyFont="1" applyAlignment="1">
      <alignment horizontal="center" vertical="top"/>
    </xf>
    <xf numFmtId="0" fontId="42" fillId="0" borderId="0" xfId="0" applyFont="1" applyAlignment="1">
      <alignment horizontal="left" vertical="top"/>
    </xf>
    <xf numFmtId="1" fontId="42" fillId="0" borderId="0" xfId="0" applyNumberFormat="1" applyFont="1"/>
    <xf numFmtId="2" fontId="42" fillId="0" borderId="0" xfId="0" applyNumberFormat="1" applyFont="1"/>
    <xf numFmtId="1" fontId="42" fillId="0" borderId="0" xfId="0" applyNumberFormat="1" applyFont="1" applyAlignment="1">
      <alignment horizontal="right" vertical="top"/>
    </xf>
    <xf numFmtId="0" fontId="42" fillId="0" borderId="0" xfId="0" applyFont="1"/>
    <xf numFmtId="166" fontId="42" fillId="0" borderId="0" xfId="0" applyNumberFormat="1" applyFont="1"/>
    <xf numFmtId="0" fontId="42" fillId="0" borderId="0" xfId="0" applyNumberFormat="1" applyFont="1"/>
    <xf numFmtId="2" fontId="25" fillId="0" borderId="0" xfId="0" applyNumberFormat="1" applyFont="1" applyAlignment="1">
      <alignment horizontal="center"/>
    </xf>
    <xf numFmtId="14" fontId="25" fillId="8" borderId="0" xfId="0" applyNumberFormat="1" applyFont="1" applyFill="1" applyAlignment="1" applyProtection="1">
      <alignment horizontal="center"/>
    </xf>
    <xf numFmtId="1" fontId="25" fillId="8" borderId="0" xfId="0" applyNumberFormat="1" applyFont="1" applyFill="1" applyAlignment="1">
      <alignment horizontal="center"/>
    </xf>
    <xf numFmtId="0" fontId="25" fillId="8" borderId="0" xfId="0" applyFont="1" applyFill="1" applyAlignment="1">
      <alignment horizontal="center"/>
    </xf>
    <xf numFmtId="0" fontId="25" fillId="8" borderId="0" xfId="0" applyNumberFormat="1" applyFont="1" applyFill="1" applyAlignment="1">
      <alignment horizontal="center"/>
    </xf>
    <xf numFmtId="14" fontId="25" fillId="8" borderId="0" xfId="0" applyNumberFormat="1" applyFont="1" applyFill="1" applyAlignment="1">
      <alignment horizontal="center"/>
    </xf>
    <xf numFmtId="0" fontId="25" fillId="8" borderId="0" xfId="0" applyFont="1" applyFill="1"/>
    <xf numFmtId="37" fontId="25" fillId="8" borderId="0" xfId="0" applyNumberFormat="1" applyFont="1" applyFill="1" applyAlignment="1">
      <alignment horizontal="center"/>
    </xf>
    <xf numFmtId="3" fontId="25" fillId="8" borderId="0" xfId="0" applyNumberFormat="1" applyFont="1" applyFill="1" applyAlignment="1">
      <alignment horizontal="center"/>
    </xf>
    <xf numFmtId="0" fontId="25" fillId="8" borderId="0" xfId="0" applyNumberFormat="1" applyFont="1" applyFill="1" applyAlignment="1" applyProtection="1">
      <alignment horizontal="center"/>
    </xf>
    <xf numFmtId="170" fontId="42" fillId="8" borderId="0" xfId="0" applyNumberFormat="1" applyFont="1" applyFill="1" applyBorder="1" applyAlignment="1" applyProtection="1">
      <alignment horizontal="center"/>
    </xf>
    <xf numFmtId="14" fontId="42" fillId="8" borderId="0" xfId="0" applyNumberFormat="1" applyFont="1" applyFill="1" applyBorder="1" applyAlignment="1" applyProtection="1">
      <alignment horizontal="center"/>
    </xf>
    <xf numFmtId="2" fontId="42" fillId="8" borderId="0" xfId="0" applyNumberFormat="1" applyFont="1" applyFill="1" applyBorder="1" applyAlignment="1" applyProtection="1">
      <alignment horizontal="center"/>
    </xf>
    <xf numFmtId="0" fontId="42" fillId="8" borderId="0" xfId="0" applyFont="1" applyFill="1" applyBorder="1" applyAlignment="1">
      <alignment horizontal="center"/>
    </xf>
    <xf numFmtId="2" fontId="42" fillId="8" borderId="0" xfId="0" applyNumberFormat="1" applyFont="1" applyFill="1" applyBorder="1" applyAlignment="1">
      <alignment horizontal="center"/>
    </xf>
    <xf numFmtId="1" fontId="42" fillId="8" borderId="0" xfId="0" applyNumberFormat="1" applyFont="1" applyFill="1" applyBorder="1" applyAlignment="1">
      <alignment horizontal="center"/>
    </xf>
    <xf numFmtId="2" fontId="42" fillId="8" borderId="0" xfId="0" applyNumberFormat="1" applyFont="1" applyFill="1" applyBorder="1" applyAlignment="1"/>
    <xf numFmtId="1" fontId="42" fillId="8" borderId="0" xfId="0" applyNumberFormat="1" applyFont="1" applyFill="1" applyBorder="1" applyAlignment="1">
      <alignment horizontal="right"/>
    </xf>
    <xf numFmtId="0" fontId="42" fillId="8" borderId="0" xfId="0" applyFont="1" applyFill="1" applyBorder="1" applyAlignment="1"/>
    <xf numFmtId="1" fontId="42" fillId="8" borderId="0" xfId="0" applyNumberFormat="1" applyFont="1" applyFill="1" applyBorder="1" applyAlignment="1"/>
    <xf numFmtId="2" fontId="42" fillId="8" borderId="0" xfId="0" applyNumberFormat="1" applyFont="1" applyFill="1" applyBorder="1" applyAlignment="1">
      <alignment wrapText="1"/>
    </xf>
    <xf numFmtId="0" fontId="42" fillId="8" borderId="0" xfId="0" applyNumberFormat="1" applyFont="1" applyFill="1" applyBorder="1" applyAlignment="1"/>
    <xf numFmtId="168" fontId="42" fillId="8" borderId="0" xfId="0" applyNumberFormat="1" applyFont="1" applyFill="1" applyBorder="1" applyAlignment="1"/>
    <xf numFmtId="1" fontId="42" fillId="8" borderId="0" xfId="0" applyNumberFormat="1" applyFont="1" applyFill="1" applyBorder="1" applyAlignment="1" applyProtection="1"/>
    <xf numFmtId="1" fontId="42" fillId="8" borderId="0" xfId="0" applyNumberFormat="1" applyFont="1" applyFill="1" applyBorder="1" applyAlignment="1">
      <alignment horizontal="right" wrapText="1"/>
    </xf>
    <xf numFmtId="166" fontId="42" fillId="8" borderId="0" xfId="0" applyNumberFormat="1" applyFont="1" applyFill="1" applyBorder="1" applyAlignment="1">
      <alignment wrapText="1"/>
    </xf>
    <xf numFmtId="1" fontId="42" fillId="8" borderId="0" xfId="0" applyNumberFormat="1" applyFont="1" applyFill="1" applyBorder="1" applyAlignment="1">
      <alignment wrapText="1"/>
    </xf>
    <xf numFmtId="1" fontId="42" fillId="8" borderId="0" xfId="0" applyNumberFormat="1" applyFont="1" applyFill="1"/>
    <xf numFmtId="0" fontId="42" fillId="8" borderId="0" xfId="0" applyFont="1" applyFill="1"/>
    <xf numFmtId="166" fontId="42" fillId="8" borderId="0" xfId="0" applyNumberFormat="1" applyFont="1" applyFill="1" applyAlignment="1">
      <alignment horizontal="center" vertical="top"/>
    </xf>
    <xf numFmtId="2" fontId="43" fillId="2" borderId="0" xfId="0" applyNumberFormat="1" applyFont="1" applyFill="1" applyAlignment="1">
      <alignment horizontal="center" wrapText="1"/>
    </xf>
    <xf numFmtId="14" fontId="42" fillId="8" borderId="0" xfId="0" applyNumberFormat="1" applyFont="1" applyFill="1" applyAlignment="1" applyProtection="1">
      <alignment horizontal="center"/>
    </xf>
    <xf numFmtId="1" fontId="22" fillId="8" borderId="0" xfId="0" applyNumberFormat="1" applyFont="1" applyFill="1" applyAlignment="1" applyProtection="1">
      <alignment horizontal="center"/>
      <protection locked="0"/>
    </xf>
    <xf numFmtId="0" fontId="22" fillId="8" borderId="0" xfId="0" applyNumberFormat="1" applyFont="1" applyFill="1" applyAlignment="1" applyProtection="1">
      <alignment horizontal="center"/>
      <protection locked="0"/>
    </xf>
    <xf numFmtId="0" fontId="22" fillId="8" borderId="0" xfId="0" applyFont="1" applyFill="1" applyAlignment="1" applyProtection="1">
      <alignment horizontal="center"/>
      <protection locked="0"/>
    </xf>
    <xf numFmtId="3" fontId="22" fillId="8" borderId="0" xfId="0" applyNumberFormat="1" applyFont="1" applyFill="1" applyAlignment="1" applyProtection="1">
      <alignment horizontal="right"/>
      <protection locked="0"/>
    </xf>
    <xf numFmtId="171" fontId="22" fillId="8" borderId="0" xfId="0" applyNumberFormat="1" applyFont="1" applyFill="1" applyProtection="1">
      <protection locked="0"/>
    </xf>
    <xf numFmtId="0" fontId="22" fillId="8" borderId="0" xfId="0" applyNumberFormat="1" applyFont="1" applyFill="1" applyAlignment="1" applyProtection="1">
      <alignment horizontal="left"/>
      <protection locked="0"/>
    </xf>
    <xf numFmtId="172" fontId="22" fillId="8" borderId="0" xfId="0" quotePrefix="1" applyNumberFormat="1" applyFont="1" applyFill="1" applyAlignment="1" applyProtection="1">
      <alignment horizontal="center"/>
      <protection locked="0"/>
    </xf>
    <xf numFmtId="0" fontId="22" fillId="8" borderId="0" xfId="0" quotePrefix="1" applyFont="1" applyFill="1" applyProtection="1">
      <protection locked="0"/>
    </xf>
    <xf numFmtId="3" fontId="22" fillId="8" borderId="0" xfId="0" applyNumberFormat="1" applyFont="1" applyFill="1" applyAlignment="1" applyProtection="1">
      <alignment horizontal="center"/>
      <protection locked="0"/>
    </xf>
    <xf numFmtId="166" fontId="22" fillId="8" borderId="0" xfId="0" applyNumberFormat="1" applyFont="1" applyFill="1" applyAlignment="1" applyProtection="1">
      <alignment horizontal="center"/>
      <protection locked="0"/>
    </xf>
    <xf numFmtId="170" fontId="42" fillId="8" borderId="0" xfId="0" applyNumberFormat="1" applyFont="1" applyFill="1" applyAlignment="1" applyProtection="1">
      <alignment horizontal="center"/>
      <protection locked="0"/>
    </xf>
    <xf numFmtId="0" fontId="42" fillId="8" borderId="0" xfId="0" applyFont="1" applyFill="1" applyAlignment="1" applyProtection="1">
      <alignment horizontal="center"/>
      <protection locked="0"/>
    </xf>
    <xf numFmtId="1" fontId="43" fillId="8" borderId="0" xfId="0" applyNumberFormat="1" applyFont="1" applyFill="1" applyAlignment="1" applyProtection="1">
      <alignment horizontal="center" wrapText="1"/>
      <protection locked="0"/>
    </xf>
    <xf numFmtId="1" fontId="42" fillId="8" borderId="0" xfId="0" applyNumberFormat="1" applyFont="1" applyFill="1" applyAlignment="1" applyProtection="1">
      <alignment horizontal="center" vertical="top"/>
      <protection locked="0"/>
    </xf>
    <xf numFmtId="1" fontId="42" fillId="8" borderId="0" xfId="0" applyNumberFormat="1" applyFont="1" applyFill="1" applyBorder="1" applyAlignment="1" applyProtection="1">
      <alignment horizontal="center" vertical="top"/>
      <protection locked="0"/>
    </xf>
    <xf numFmtId="14" fontId="2" fillId="8" borderId="0" xfId="0" applyNumberFormat="1" applyFont="1" applyFill="1" applyAlignment="1" applyProtection="1">
      <alignment horizontal="left"/>
      <protection locked="0"/>
    </xf>
    <xf numFmtId="1" fontId="2" fillId="8" borderId="0" xfId="0" applyNumberFormat="1" applyFont="1" applyFill="1" applyAlignment="1" applyProtection="1">
      <alignment horizontal="center"/>
      <protection locked="0"/>
    </xf>
    <xf numFmtId="2" fontId="2" fillId="8" borderId="0" xfId="0" applyNumberFormat="1" applyFont="1" applyFill="1" applyAlignment="1" applyProtection="1">
      <alignment horizontal="center"/>
      <protection locked="0"/>
    </xf>
    <xf numFmtId="166" fontId="2" fillId="8" borderId="0" xfId="0" applyNumberFormat="1" applyFont="1" applyFill="1" applyAlignment="1" applyProtection="1">
      <alignment horizontal="left"/>
      <protection locked="0"/>
    </xf>
    <xf numFmtId="166" fontId="2" fillId="8" borderId="0" xfId="0" applyNumberFormat="1" applyFont="1" applyFill="1" applyAlignment="1" applyProtection="1">
      <alignment horizontal="center"/>
      <protection locked="0"/>
    </xf>
    <xf numFmtId="2" fontId="2" fillId="8" borderId="0" xfId="0" applyNumberFormat="1" applyFont="1" applyFill="1" applyAlignment="1" applyProtection="1">
      <alignment horizontal="left"/>
      <protection locked="0"/>
    </xf>
    <xf numFmtId="1" fontId="2" fillId="8" borderId="0" xfId="0" applyNumberFormat="1" applyFont="1" applyFill="1" applyAlignment="1" applyProtection="1">
      <alignment horizontal="left"/>
      <protection locked="0"/>
    </xf>
    <xf numFmtId="0" fontId="2" fillId="8" borderId="0" xfId="0" applyNumberFormat="1" applyFont="1" applyFill="1" applyAlignment="1" applyProtection="1">
      <alignment horizontal="left"/>
      <protection locked="0"/>
    </xf>
    <xf numFmtId="166" fontId="2" fillId="8" borderId="0" xfId="0" applyNumberFormat="1" applyFont="1" applyFill="1" applyProtection="1">
      <protection locked="0"/>
    </xf>
    <xf numFmtId="0" fontId="2" fillId="8" borderId="0" xfId="0" applyNumberFormat="1" applyFont="1" applyFill="1" applyProtection="1">
      <protection locked="0"/>
    </xf>
    <xf numFmtId="2" fontId="2" fillId="8" borderId="0" xfId="0" applyNumberFormat="1" applyFont="1" applyFill="1" applyProtection="1">
      <protection locked="0"/>
    </xf>
    <xf numFmtId="0" fontId="2" fillId="8" borderId="0" xfId="0" applyFont="1" applyFill="1" applyProtection="1">
      <protection locked="0"/>
    </xf>
    <xf numFmtId="166" fontId="0" fillId="8" borderId="0" xfId="0" applyNumberFormat="1" applyFill="1" applyAlignment="1">
      <alignment horizontal="center" vertical="top"/>
    </xf>
    <xf numFmtId="2" fontId="0" fillId="8" borderId="0" xfId="0" applyNumberFormat="1" applyFill="1" applyAlignment="1">
      <alignment horizontal="center" vertical="top"/>
    </xf>
    <xf numFmtId="165" fontId="42" fillId="0" borderId="19" xfId="0" applyNumberFormat="1" applyFont="1" applyFill="1" applyBorder="1" applyAlignment="1" applyProtection="1">
      <alignment horizontal="center"/>
    </xf>
    <xf numFmtId="1" fontId="42" fillId="0" borderId="19" xfId="0" applyNumberFormat="1" applyFont="1" applyFill="1" applyBorder="1" applyAlignment="1">
      <alignment horizontal="center"/>
    </xf>
    <xf numFmtId="0" fontId="42" fillId="0" borderId="19" xfId="0" applyNumberFormat="1" applyFont="1" applyFill="1" applyBorder="1" applyAlignment="1">
      <alignment horizontal="center"/>
    </xf>
    <xf numFmtId="0" fontId="42" fillId="0" borderId="19" xfId="0" applyFont="1" applyFill="1" applyBorder="1" applyAlignment="1">
      <alignment horizontal="center"/>
    </xf>
    <xf numFmtId="3" fontId="42" fillId="0" borderId="19" xfId="0" applyNumberFormat="1" applyFont="1" applyFill="1" applyBorder="1" applyAlignment="1">
      <alignment horizontal="center"/>
    </xf>
    <xf numFmtId="1" fontId="42" fillId="0" borderId="19" xfId="0" applyNumberFormat="1" applyFont="1" applyFill="1" applyBorder="1" applyAlignment="1" applyProtection="1">
      <alignment horizontal="center"/>
    </xf>
    <xf numFmtId="0" fontId="42" fillId="0" borderId="19" xfId="0" applyFont="1" applyFill="1" applyBorder="1" applyAlignment="1">
      <alignment horizontal="left"/>
    </xf>
    <xf numFmtId="173" fontId="42" fillId="0" borderId="19" xfId="0" applyNumberFormat="1" applyFont="1" applyFill="1" applyBorder="1" applyAlignment="1">
      <alignment horizontal="center"/>
    </xf>
    <xf numFmtId="165" fontId="42" fillId="0" borderId="19" xfId="0" applyNumberFormat="1" applyFont="1" applyFill="1" applyBorder="1" applyAlignment="1">
      <alignment horizontal="center"/>
    </xf>
    <xf numFmtId="49" fontId="42" fillId="0" borderId="19" xfId="0" applyNumberFormat="1" applyFont="1" applyFill="1" applyBorder="1" applyAlignment="1">
      <alignment horizontal="center"/>
    </xf>
    <xf numFmtId="166" fontId="42" fillId="0" borderId="19" xfId="0" applyNumberFormat="1" applyFont="1" applyFill="1" applyBorder="1" applyAlignment="1">
      <alignment horizontal="center"/>
    </xf>
    <xf numFmtId="0" fontId="42" fillId="0" borderId="19" xfId="0" applyNumberFormat="1" applyFont="1" applyFill="1" applyBorder="1" applyAlignment="1" applyProtection="1">
      <alignment horizontal="center"/>
    </xf>
    <xf numFmtId="170" fontId="42" fillId="0" borderId="19" xfId="0" applyNumberFormat="1" applyFont="1" applyFill="1" applyBorder="1" applyAlignment="1" applyProtection="1">
      <alignment horizontal="center"/>
    </xf>
    <xf numFmtId="14" fontId="42" fillId="0" borderId="19" xfId="0" applyNumberFormat="1" applyFont="1" applyFill="1" applyBorder="1" applyAlignment="1" applyProtection="1">
      <alignment horizontal="center"/>
    </xf>
    <xf numFmtId="14" fontId="42" fillId="8" borderId="19" xfId="0" applyNumberFormat="1" applyFont="1" applyFill="1" applyBorder="1" applyAlignment="1" applyProtection="1">
      <alignment horizontal="center"/>
    </xf>
    <xf numFmtId="2" fontId="42" fillId="8" borderId="19" xfId="0" applyNumberFormat="1" applyFont="1" applyFill="1" applyBorder="1" applyAlignment="1" applyProtection="1">
      <alignment horizontal="center"/>
    </xf>
    <xf numFmtId="2" fontId="42" fillId="0" borderId="19" xfId="0" applyNumberFormat="1" applyFont="1" applyFill="1" applyBorder="1" applyAlignment="1" applyProtection="1">
      <alignment horizontal="center"/>
    </xf>
    <xf numFmtId="2" fontId="42" fillId="0" borderId="19" xfId="0" applyNumberFormat="1" applyFont="1" applyFill="1" applyBorder="1" applyAlignment="1">
      <alignment horizontal="center"/>
    </xf>
    <xf numFmtId="1" fontId="42" fillId="0" borderId="19" xfId="0" applyNumberFormat="1" applyFont="1" applyFill="1" applyBorder="1" applyAlignment="1">
      <alignment horizontal="right"/>
    </xf>
    <xf numFmtId="2" fontId="42" fillId="0" borderId="19" xfId="0" applyNumberFormat="1" applyFont="1" applyFill="1" applyBorder="1" applyAlignment="1">
      <alignment horizontal="center" wrapText="1"/>
    </xf>
    <xf numFmtId="168" fontId="42" fillId="0" borderId="19" xfId="0" applyNumberFormat="1" applyFont="1" applyFill="1" applyBorder="1" applyAlignment="1">
      <alignment horizontal="center"/>
    </xf>
    <xf numFmtId="1" fontId="42" fillId="0" borderId="19" xfId="0" applyNumberFormat="1" applyFont="1" applyFill="1" applyBorder="1" applyAlignment="1">
      <alignment horizontal="right" wrapText="1"/>
    </xf>
    <xf numFmtId="166" fontId="42" fillId="0" borderId="19" xfId="0" applyNumberFormat="1" applyFont="1" applyFill="1" applyBorder="1" applyAlignment="1">
      <alignment horizontal="center" wrapText="1"/>
    </xf>
    <xf numFmtId="1" fontId="42" fillId="0" borderId="19" xfId="0" applyNumberFormat="1" applyFont="1" applyFill="1" applyBorder="1" applyAlignment="1">
      <alignment horizontal="center" wrapText="1"/>
    </xf>
    <xf numFmtId="166" fontId="0" fillId="0" borderId="0" xfId="0" applyNumberFormat="1"/>
    <xf numFmtId="165" fontId="42" fillId="0" borderId="0" xfId="0" applyNumberFormat="1" applyFont="1" applyFill="1" applyBorder="1" applyAlignment="1" applyProtection="1"/>
    <xf numFmtId="1" fontId="42" fillId="0" borderId="0" xfId="0" applyNumberFormat="1" applyFont="1" applyFill="1" applyBorder="1" applyAlignment="1"/>
    <xf numFmtId="0" fontId="42" fillId="0" borderId="0" xfId="0" applyNumberFormat="1" applyFont="1" applyFill="1" applyBorder="1" applyAlignment="1">
      <alignment horizontal="center"/>
    </xf>
    <xf numFmtId="0" fontId="42" fillId="0" borderId="0" xfId="0" applyFont="1" applyFill="1" applyBorder="1" applyAlignment="1"/>
    <xf numFmtId="0" fontId="42" fillId="0" borderId="0" xfId="0" applyNumberFormat="1" applyFont="1" applyFill="1" applyBorder="1" applyAlignment="1"/>
    <xf numFmtId="3" fontId="42" fillId="0" borderId="0" xfId="0" applyNumberFormat="1" applyFont="1" applyFill="1" applyBorder="1" applyAlignment="1"/>
    <xf numFmtId="1" fontId="42" fillId="0" borderId="0" xfId="0" applyNumberFormat="1" applyFont="1" applyFill="1" applyBorder="1" applyAlignment="1" applyProtection="1">
      <alignment horizontal="center" vertical="top"/>
    </xf>
    <xf numFmtId="1" fontId="42" fillId="0" borderId="0" xfId="0" applyNumberFormat="1" applyFont="1" applyFill="1" applyBorder="1" applyAlignment="1">
      <alignment horizontal="center" vertical="top"/>
    </xf>
    <xf numFmtId="0" fontId="42" fillId="0" borderId="0" xfId="0" applyFont="1" applyFill="1" applyBorder="1" applyAlignment="1">
      <alignment horizontal="left"/>
    </xf>
    <xf numFmtId="165" fontId="42" fillId="0" borderId="0" xfId="0" applyNumberFormat="1" applyFont="1" applyFill="1" applyBorder="1" applyAlignment="1">
      <alignment wrapText="1"/>
    </xf>
    <xf numFmtId="49" fontId="42" fillId="0" borderId="0" xfId="0" applyNumberFormat="1" applyFont="1" applyFill="1" applyBorder="1" applyAlignment="1"/>
    <xf numFmtId="166" fontId="42" fillId="0" borderId="0" xfId="0" applyNumberFormat="1" applyFont="1" applyFill="1" applyBorder="1" applyAlignment="1">
      <alignment horizontal="center"/>
    </xf>
    <xf numFmtId="0" fontId="42" fillId="0" borderId="0" xfId="0" applyNumberFormat="1" applyFont="1" applyFill="1" applyBorder="1" applyAlignment="1" applyProtection="1"/>
    <xf numFmtId="170" fontId="42" fillId="0" borderId="0" xfId="0" applyNumberFormat="1" applyFont="1" applyFill="1" applyBorder="1" applyAlignment="1">
      <alignment wrapText="1"/>
    </xf>
    <xf numFmtId="0" fontId="42" fillId="0" borderId="0" xfId="0" applyFont="1" applyFill="1" applyBorder="1" applyAlignment="1">
      <alignment horizontal="center" wrapText="1"/>
    </xf>
    <xf numFmtId="1" fontId="42" fillId="8" borderId="0" xfId="0" applyNumberFormat="1" applyFont="1" applyFill="1" applyBorder="1" applyAlignment="1">
      <alignment horizontal="center" vertical="top"/>
    </xf>
    <xf numFmtId="2" fontId="42" fillId="0" borderId="0" xfId="0" applyNumberFormat="1" applyFont="1" applyFill="1" applyBorder="1" applyAlignment="1"/>
    <xf numFmtId="166" fontId="42" fillId="0" borderId="0" xfId="0" applyNumberFormat="1" applyFont="1" applyFill="1" applyBorder="1" applyAlignment="1"/>
    <xf numFmtId="1" fontId="42" fillId="0" borderId="0" xfId="0" applyNumberFormat="1" applyFont="1" applyFill="1" applyBorder="1" applyAlignment="1">
      <alignment horizontal="right"/>
    </xf>
    <xf numFmtId="0" fontId="42" fillId="0" borderId="0" xfId="0" applyNumberFormat="1" applyFont="1" applyFill="1" applyBorder="1" applyAlignment="1">
      <alignment horizontal="center" wrapText="1"/>
    </xf>
    <xf numFmtId="10" fontId="42" fillId="8" borderId="0" xfId="0" applyNumberFormat="1" applyFont="1" applyFill="1" applyBorder="1" applyAlignment="1">
      <alignment horizontal="center" vertical="top"/>
    </xf>
    <xf numFmtId="166" fontId="42" fillId="8" borderId="0" xfId="0" applyNumberFormat="1" applyFont="1" applyFill="1" applyBorder="1" applyAlignment="1">
      <alignment horizontal="center"/>
    </xf>
    <xf numFmtId="165" fontId="42" fillId="0" borderId="0" xfId="0" applyNumberFormat="1" applyFont="1" applyFill="1" applyBorder="1" applyAlignment="1">
      <alignment vertical="top"/>
    </xf>
    <xf numFmtId="3" fontId="25" fillId="0" borderId="0" xfId="0" applyNumberFormat="1" applyFont="1" applyAlignment="1">
      <alignment horizontal="right"/>
    </xf>
    <xf numFmtId="171" fontId="25" fillId="0" borderId="0" xfId="0" applyNumberFormat="1" applyFont="1" applyProtection="1"/>
    <xf numFmtId="0" fontId="25" fillId="0" borderId="0" xfId="0" applyNumberFormat="1" applyFont="1" applyAlignment="1">
      <alignment horizontal="left"/>
    </xf>
    <xf numFmtId="172" fontId="25" fillId="0" borderId="0" xfId="0" applyNumberFormat="1" applyFont="1" applyAlignment="1">
      <alignment horizontal="center"/>
    </xf>
    <xf numFmtId="166" fontId="25" fillId="0" borderId="0" xfId="0" applyNumberFormat="1" applyFont="1" applyAlignment="1">
      <alignment horizontal="center"/>
    </xf>
    <xf numFmtId="170" fontId="42" fillId="0" borderId="0" xfId="0" applyNumberFormat="1" applyFont="1" applyFill="1" applyBorder="1" applyAlignment="1"/>
    <xf numFmtId="0" fontId="42" fillId="0" borderId="0" xfId="0" applyFont="1" applyFill="1" applyBorder="1" applyAlignment="1">
      <alignment horizontal="center"/>
    </xf>
    <xf numFmtId="0" fontId="42" fillId="0" borderId="0" xfId="0" quotePrefix="1" applyFont="1"/>
    <xf numFmtId="172" fontId="25" fillId="0" borderId="0" xfId="0" quotePrefix="1" applyNumberFormat="1" applyFont="1" applyAlignment="1">
      <alignment horizontal="center"/>
    </xf>
    <xf numFmtId="0" fontId="25" fillId="0" borderId="0" xfId="0" quotePrefix="1" applyFont="1"/>
    <xf numFmtId="1" fontId="44" fillId="0" borderId="0" xfId="0" applyNumberFormat="1" applyFont="1"/>
    <xf numFmtId="166" fontId="44" fillId="0" borderId="0" xfId="0" applyNumberFormat="1" applyFont="1"/>
    <xf numFmtId="2" fontId="44" fillId="0" borderId="0" xfId="0" applyNumberFormat="1" applyFont="1"/>
    <xf numFmtId="170" fontId="44" fillId="0" borderId="0" xfId="0" applyNumberFormat="1" applyFont="1" applyAlignment="1">
      <alignment horizontal="center"/>
    </xf>
    <xf numFmtId="0" fontId="44" fillId="0" borderId="0" xfId="0" applyFont="1" applyAlignment="1">
      <alignment horizontal="center"/>
    </xf>
    <xf numFmtId="166" fontId="44" fillId="0" borderId="0" xfId="0" applyNumberFormat="1" applyFont="1" applyAlignment="1">
      <alignment horizontal="center" vertical="top"/>
    </xf>
    <xf numFmtId="0" fontId="44" fillId="0" borderId="0" xfId="0" applyFont="1" applyAlignment="1">
      <alignment horizontal="left" vertical="top"/>
    </xf>
    <xf numFmtId="1" fontId="44" fillId="0" borderId="0" xfId="0" applyNumberFormat="1" applyFont="1" applyAlignment="1">
      <alignment horizontal="right" vertical="top"/>
    </xf>
    <xf numFmtId="0" fontId="44" fillId="0" borderId="0" xfId="0" quotePrefix="1" applyFont="1"/>
    <xf numFmtId="0" fontId="44" fillId="0" borderId="0" xfId="0" applyFont="1"/>
    <xf numFmtId="14" fontId="25" fillId="0" borderId="0" xfId="0" applyNumberFormat="1" applyFont="1" applyFill="1" applyAlignment="1" applyProtection="1">
      <alignment horizontal="center"/>
    </xf>
    <xf numFmtId="1" fontId="25" fillId="0" borderId="0" xfId="0" applyNumberFormat="1" applyFont="1" applyFill="1" applyAlignment="1">
      <alignment horizontal="center"/>
    </xf>
    <xf numFmtId="0" fontId="25" fillId="0" borderId="0" xfId="0" applyFont="1" applyFill="1" applyAlignment="1">
      <alignment horizontal="center"/>
    </xf>
    <xf numFmtId="0" fontId="25" fillId="0" borderId="0" xfId="0" applyNumberFormat="1" applyFont="1" applyFill="1" applyAlignment="1">
      <alignment horizontal="center"/>
    </xf>
    <xf numFmtId="3" fontId="25" fillId="0" borderId="0" xfId="0" applyNumberFormat="1" applyFont="1" applyFill="1" applyAlignment="1">
      <alignment horizontal="right"/>
    </xf>
    <xf numFmtId="171" fontId="25" fillId="0" borderId="0" xfId="0" applyNumberFormat="1" applyFont="1" applyFill="1" applyProtection="1"/>
    <xf numFmtId="0" fontId="25" fillId="0" borderId="0" xfId="0" applyNumberFormat="1" applyFont="1" applyFill="1" applyAlignment="1">
      <alignment horizontal="left"/>
    </xf>
    <xf numFmtId="172" fontId="25" fillId="0" borderId="0" xfId="0" quotePrefix="1" applyNumberFormat="1" applyFont="1" applyFill="1" applyAlignment="1">
      <alignment horizontal="center"/>
    </xf>
    <xf numFmtId="0" fontId="25" fillId="0" borderId="0" xfId="0" quotePrefix="1" applyFont="1" applyFill="1"/>
    <xf numFmtId="3" fontId="25" fillId="0" borderId="0" xfId="0" applyNumberFormat="1" applyFont="1" applyFill="1" applyAlignment="1">
      <alignment horizontal="center"/>
    </xf>
    <xf numFmtId="166" fontId="25" fillId="0" borderId="0" xfId="0" applyNumberFormat="1" applyFont="1" applyFill="1" applyAlignment="1">
      <alignment horizontal="center"/>
    </xf>
    <xf numFmtId="0" fontId="25" fillId="0" borderId="0" xfId="0" applyNumberFormat="1" applyFont="1" applyFill="1" applyAlignment="1" applyProtection="1">
      <alignment horizontal="center"/>
    </xf>
    <xf numFmtId="170" fontId="42" fillId="0" borderId="0" xfId="0" applyNumberFormat="1" applyFont="1" applyFill="1" applyAlignment="1">
      <alignment horizontal="center"/>
    </xf>
    <xf numFmtId="0" fontId="42" fillId="0" borderId="0" xfId="0" applyFont="1" applyFill="1" applyAlignment="1">
      <alignment horizontal="center"/>
    </xf>
    <xf numFmtId="10" fontId="42" fillId="0" borderId="0" xfId="0" applyNumberFormat="1" applyFont="1" applyFill="1" applyAlignment="1">
      <alignment horizontal="center"/>
    </xf>
    <xf numFmtId="166" fontId="42" fillId="0" borderId="0" xfId="0" applyNumberFormat="1" applyFont="1" applyFill="1" applyAlignment="1">
      <alignment horizontal="center" vertical="top"/>
    </xf>
    <xf numFmtId="0" fontId="42" fillId="0" borderId="0" xfId="0" applyFont="1" applyFill="1" applyAlignment="1">
      <alignment horizontal="left" vertical="top"/>
    </xf>
    <xf numFmtId="2" fontId="42" fillId="0" borderId="0" xfId="0" applyNumberFormat="1" applyFont="1" applyFill="1"/>
    <xf numFmtId="1" fontId="42" fillId="0" borderId="0" xfId="0" applyNumberFormat="1" applyFont="1" applyFill="1" applyAlignment="1">
      <alignment horizontal="right" vertical="top"/>
    </xf>
    <xf numFmtId="0" fontId="42" fillId="0" borderId="0" xfId="0" applyFont="1" applyFill="1"/>
    <xf numFmtId="166" fontId="42" fillId="0" borderId="0" xfId="0" applyNumberFormat="1" applyFont="1" applyFill="1"/>
    <xf numFmtId="1" fontId="42" fillId="0" borderId="0" xfId="0" applyNumberFormat="1" applyFont="1" applyFill="1" applyBorder="1" applyAlignment="1">
      <alignment vertical="top"/>
    </xf>
    <xf numFmtId="1" fontId="42" fillId="0" borderId="0" xfId="0" applyNumberFormat="1" applyFont="1" applyFill="1" applyBorder="1" applyAlignment="1">
      <alignment wrapText="1"/>
    </xf>
    <xf numFmtId="2" fontId="42" fillId="0" borderId="0" xfId="0" applyNumberFormat="1" applyFont="1" applyFill="1" applyBorder="1" applyAlignment="1">
      <alignment wrapText="1"/>
    </xf>
    <xf numFmtId="1" fontId="42" fillId="0" borderId="0" xfId="0" applyNumberFormat="1" applyFont="1" applyFill="1" applyBorder="1" applyAlignment="1">
      <alignment horizontal="right" wrapText="1"/>
    </xf>
    <xf numFmtId="0" fontId="42" fillId="0" borderId="0" xfId="0" applyFont="1" applyFill="1" applyBorder="1" applyAlignment="1">
      <alignment wrapText="1"/>
    </xf>
    <xf numFmtId="1" fontId="44" fillId="0" borderId="0" xfId="0" applyNumberFormat="1" applyFont="1" applyFill="1" applyBorder="1" applyAlignment="1"/>
    <xf numFmtId="166" fontId="44" fillId="0" borderId="0" xfId="0" applyNumberFormat="1" applyFont="1" applyFill="1" applyBorder="1" applyAlignment="1"/>
    <xf numFmtId="2" fontId="44" fillId="0" borderId="0" xfId="0" applyNumberFormat="1" applyFont="1" applyFill="1" applyBorder="1" applyAlignment="1"/>
    <xf numFmtId="1" fontId="44" fillId="0" borderId="0" xfId="0" applyNumberFormat="1" applyFont="1" applyFill="1" applyBorder="1" applyAlignment="1">
      <alignment vertical="top"/>
    </xf>
    <xf numFmtId="170" fontId="44" fillId="0" borderId="0" xfId="0" applyNumberFormat="1" applyFont="1" applyFill="1" applyBorder="1" applyAlignment="1"/>
    <xf numFmtId="0" fontId="44" fillId="0" borderId="0" xfId="0" applyFont="1" applyFill="1" applyBorder="1" applyAlignment="1">
      <alignment horizontal="center"/>
    </xf>
    <xf numFmtId="1" fontId="44" fillId="0" borderId="0" xfId="0" applyNumberFormat="1" applyFont="1" applyFill="1" applyBorder="1" applyAlignment="1">
      <alignment wrapText="1"/>
    </xf>
    <xf numFmtId="1" fontId="44" fillId="0" borderId="0" xfId="0" applyNumberFormat="1" applyFont="1" applyFill="1" applyBorder="1" applyAlignment="1">
      <alignment horizontal="right"/>
    </xf>
    <xf numFmtId="0" fontId="44" fillId="0" borderId="0" xfId="0" applyFont="1" applyFill="1" applyBorder="1" applyAlignment="1"/>
    <xf numFmtId="170" fontId="25" fillId="0" borderId="0" xfId="0" applyNumberFormat="1" applyFont="1" applyAlignment="1">
      <alignment horizontal="center"/>
    </xf>
    <xf numFmtId="166" fontId="42" fillId="0" borderId="0" xfId="0" applyNumberFormat="1" applyFont="1" applyFill="1" applyBorder="1" applyAlignment="1">
      <alignment vertical="top"/>
    </xf>
    <xf numFmtId="2" fontId="42" fillId="0" borderId="0" xfId="0" applyNumberFormat="1" applyFont="1" applyFill="1" applyBorder="1" applyAlignment="1">
      <alignment vertical="top"/>
    </xf>
    <xf numFmtId="1" fontId="42" fillId="0" borderId="0" xfId="0" applyNumberFormat="1" applyFont="1" applyFill="1" applyBorder="1" applyAlignment="1">
      <alignment horizontal="right" vertical="top"/>
    </xf>
    <xf numFmtId="0" fontId="42" fillId="0" borderId="0" xfId="0" applyFont="1" applyFill="1" applyBorder="1" applyAlignment="1">
      <alignment vertical="top"/>
    </xf>
    <xf numFmtId="1" fontId="43" fillId="2" borderId="0" xfId="0" applyNumberFormat="1" applyFont="1" applyFill="1" applyAlignment="1">
      <alignment horizontal="center" wrapText="1"/>
    </xf>
    <xf numFmtId="1" fontId="43" fillId="2" borderId="0" xfId="0" applyNumberFormat="1" applyFont="1" applyFill="1" applyAlignment="1">
      <alignment horizontal="left" wrapText="1"/>
    </xf>
    <xf numFmtId="1" fontId="43" fillId="0" borderId="0" xfId="0" applyNumberFormat="1" applyFont="1" applyFill="1" applyAlignment="1">
      <alignment horizontal="center" wrapText="1"/>
    </xf>
    <xf numFmtId="1" fontId="43" fillId="0" borderId="0" xfId="0" applyNumberFormat="1" applyFont="1" applyFill="1" applyAlignment="1">
      <alignment horizontal="left" wrapText="1"/>
    </xf>
    <xf numFmtId="172" fontId="25" fillId="0" borderId="0" xfId="0" applyNumberFormat="1" applyFont="1" applyFill="1" applyAlignment="1">
      <alignment horizontal="center"/>
    </xf>
    <xf numFmtId="0" fontId="25" fillId="0" borderId="0" xfId="0" applyFont="1" applyFill="1"/>
    <xf numFmtId="166" fontId="42" fillId="0" borderId="0" xfId="0" applyNumberFormat="1" applyFont="1" applyFill="1" applyAlignment="1">
      <alignment horizontal="right" vertical="top"/>
    </xf>
    <xf numFmtId="166" fontId="42" fillId="0" borderId="0" xfId="0" applyNumberFormat="1" applyFont="1" applyAlignment="1">
      <alignment horizontal="right" vertical="top"/>
    </xf>
    <xf numFmtId="0" fontId="42" fillId="0" borderId="20" xfId="0" applyFont="1" applyBorder="1" applyAlignment="1">
      <alignment horizontal="left" vertical="top"/>
    </xf>
    <xf numFmtId="1" fontId="42" fillId="0" borderId="21" xfId="0" applyNumberFormat="1" applyFont="1" applyBorder="1"/>
    <xf numFmtId="2" fontId="42" fillId="0" borderId="0" xfId="0" quotePrefix="1" applyNumberFormat="1" applyFont="1"/>
    <xf numFmtId="1" fontId="25" fillId="0" borderId="0" xfId="0" applyNumberFormat="1" applyFont="1"/>
    <xf numFmtId="166" fontId="25" fillId="0" borderId="0" xfId="0" applyNumberFormat="1" applyFont="1"/>
    <xf numFmtId="2" fontId="25" fillId="0" borderId="0" xfId="0" applyNumberFormat="1" applyFont="1"/>
    <xf numFmtId="166" fontId="25" fillId="0" borderId="0" xfId="0" applyNumberFormat="1" applyFont="1" applyAlignment="1">
      <alignment horizontal="center" vertical="top"/>
    </xf>
    <xf numFmtId="0" fontId="25" fillId="0" borderId="0" xfId="0" applyFont="1" applyAlignment="1">
      <alignment horizontal="left" vertical="top"/>
    </xf>
    <xf numFmtId="1" fontId="25" fillId="0" borderId="0" xfId="0" applyNumberFormat="1" applyFont="1" applyAlignment="1">
      <alignment horizontal="right" vertical="top"/>
    </xf>
    <xf numFmtId="2" fontId="42" fillId="8" borderId="0" xfId="0" applyNumberFormat="1" applyFont="1" applyFill="1"/>
    <xf numFmtId="1" fontId="42" fillId="0" borderId="0" xfId="0" applyNumberFormat="1" applyFont="1" applyAlignment="1">
      <alignment horizontal="center" vertical="top"/>
    </xf>
    <xf numFmtId="171" fontId="25" fillId="0" borderId="0" xfId="0" quotePrefix="1" applyNumberFormat="1" applyFont="1" applyProtection="1"/>
    <xf numFmtId="1" fontId="42" fillId="0" borderId="0" xfId="0" applyNumberFormat="1" applyFont="1" applyAlignment="1">
      <alignment horizontal="center"/>
    </xf>
    <xf numFmtId="1" fontId="42" fillId="0" borderId="0" xfId="0" applyNumberFormat="1" applyFont="1" applyFill="1" applyAlignment="1">
      <alignment horizontal="center" vertical="top"/>
    </xf>
    <xf numFmtId="0" fontId="42" fillId="0" borderId="0" xfId="0" applyFont="1" applyAlignment="1">
      <alignment horizontal="center" vertical="top"/>
    </xf>
    <xf numFmtId="1" fontId="42" fillId="0" borderId="0" xfId="0" quotePrefix="1" applyNumberFormat="1" applyFont="1"/>
    <xf numFmtId="165" fontId="42" fillId="0" borderId="0" xfId="0" applyNumberFormat="1" applyFont="1" applyAlignment="1">
      <alignment horizontal="center"/>
    </xf>
    <xf numFmtId="0" fontId="42" fillId="0" borderId="0" xfId="0" applyNumberFormat="1" applyFont="1" applyAlignment="1">
      <alignment horizontal="center" vertical="top"/>
    </xf>
    <xf numFmtId="1" fontId="42" fillId="0" borderId="0" xfId="1" applyNumberFormat="1" applyFont="1" applyAlignment="1">
      <alignment horizontal="left" indent="1"/>
    </xf>
    <xf numFmtId="0" fontId="42" fillId="0" borderId="0" xfId="0" applyFont="1" applyAlignment="1">
      <alignment horizontal="left"/>
    </xf>
    <xf numFmtId="173" fontId="42" fillId="0" borderId="0" xfId="0" applyNumberFormat="1" applyFont="1" applyAlignment="1">
      <alignment horizontal="center"/>
    </xf>
    <xf numFmtId="165" fontId="42" fillId="0" borderId="0" xfId="0" applyNumberFormat="1" applyFont="1"/>
    <xf numFmtId="49" fontId="42" fillId="0" borderId="0" xfId="0" applyNumberFormat="1" applyFont="1"/>
    <xf numFmtId="174" fontId="42" fillId="0" borderId="0" xfId="1" applyNumberFormat="1" applyFont="1"/>
    <xf numFmtId="166" fontId="42" fillId="0" borderId="0" xfId="0" applyNumberFormat="1" applyFont="1" applyAlignment="1">
      <alignment horizontal="center"/>
    </xf>
    <xf numFmtId="0" fontId="42" fillId="0" borderId="0" xfId="0" applyNumberFormat="1" applyFont="1" applyAlignment="1"/>
    <xf numFmtId="1" fontId="22" fillId="7" borderId="0" xfId="0" applyNumberFormat="1" applyFont="1" applyFill="1" applyAlignment="1" applyProtection="1">
      <alignment horizontal="center"/>
      <protection locked="0"/>
    </xf>
    <xf numFmtId="15" fontId="11" fillId="0" borderId="1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right" vertical="center"/>
    </xf>
    <xf numFmtId="0" fontId="5" fillId="0" borderId="0" xfId="0" applyFont="1" applyFill="1" applyAlignment="1" applyProtection="1">
      <alignment horizontal="right" vertical="center"/>
    </xf>
    <xf numFmtId="0" fontId="12" fillId="0" borderId="0" xfId="0" applyFont="1" applyFill="1" applyBorder="1" applyAlignment="1">
      <alignment horizontal="center" vertical="center"/>
    </xf>
    <xf numFmtId="169" fontId="12" fillId="0" borderId="22" xfId="0" applyNumberFormat="1" applyFont="1" applyFill="1" applyBorder="1" applyAlignment="1" applyProtection="1">
      <alignment vertical="center"/>
      <protection locked="0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16" xfId="0" applyFont="1" applyBorder="1" applyAlignment="1">
      <alignment horizontal="center" vertical="center"/>
    </xf>
    <xf numFmtId="170" fontId="2" fillId="0" borderId="0" xfId="0" applyNumberFormat="1" applyFont="1" applyAlignment="1">
      <alignment horizontal="center"/>
    </xf>
    <xf numFmtId="0" fontId="5" fillId="5" borderId="2" xfId="0" applyFont="1" applyFill="1" applyBorder="1" applyAlignment="1">
      <alignment vertical="center"/>
    </xf>
    <xf numFmtId="0" fontId="8" fillId="5" borderId="18" xfId="0" applyNumberFormat="1" applyFont="1" applyFill="1" applyBorder="1" applyAlignment="1" applyProtection="1">
      <alignment horizontal="right"/>
      <protection locked="0"/>
    </xf>
    <xf numFmtId="2" fontId="12" fillId="5" borderId="2" xfId="0" applyNumberFormat="1" applyFont="1" applyFill="1" applyBorder="1" applyAlignment="1">
      <alignment horizontal="center" vertical="center"/>
    </xf>
    <xf numFmtId="0" fontId="8" fillId="5" borderId="18" xfId="0" applyFont="1" applyFill="1" applyBorder="1" applyAlignment="1" applyProtection="1">
      <alignment horizontal="right"/>
      <protection locked="0"/>
    </xf>
    <xf numFmtId="0" fontId="8" fillId="5" borderId="0" xfId="0" applyFont="1" applyFill="1" applyBorder="1" applyAlignment="1" applyProtection="1">
      <alignment horizontal="right"/>
      <protection locked="0"/>
    </xf>
    <xf numFmtId="0" fontId="5" fillId="5" borderId="3" xfId="0" applyFont="1" applyFill="1" applyBorder="1" applyAlignment="1">
      <alignment vertical="center"/>
    </xf>
    <xf numFmtId="169" fontId="12" fillId="5" borderId="22" xfId="0" applyNumberFormat="1" applyFont="1" applyFill="1" applyBorder="1" applyAlignment="1" applyProtection="1">
      <alignment vertical="center"/>
      <protection locked="0"/>
    </xf>
    <xf numFmtId="2" fontId="3" fillId="5" borderId="2" xfId="0" applyNumberFormat="1" applyFont="1" applyFill="1" applyBorder="1" applyAlignment="1">
      <alignment horizontal="center" vertical="center"/>
    </xf>
    <xf numFmtId="4" fontId="12" fillId="5" borderId="2" xfId="0" applyNumberFormat="1" applyFont="1" applyFill="1" applyBorder="1" applyAlignment="1" applyProtection="1">
      <alignment horizontal="center" vertical="center"/>
      <protection locked="0"/>
    </xf>
    <xf numFmtId="4" fontId="5" fillId="5" borderId="2" xfId="0" applyNumberFormat="1" applyFont="1" applyFill="1" applyBorder="1" applyAlignment="1" applyProtection="1">
      <alignment vertical="center"/>
      <protection locked="0"/>
    </xf>
    <xf numFmtId="4" fontId="5" fillId="5" borderId="2" xfId="0" applyNumberFormat="1" applyFont="1" applyFill="1" applyBorder="1" applyAlignment="1">
      <alignment vertical="center"/>
    </xf>
    <xf numFmtId="4" fontId="11" fillId="5" borderId="0" xfId="0" applyNumberFormat="1" applyFont="1" applyFill="1" applyAlignment="1" applyProtection="1">
      <alignment vertical="center"/>
      <protection locked="0"/>
    </xf>
    <xf numFmtId="0" fontId="0" fillId="8" borderId="0" xfId="0" applyFill="1" applyAlignment="1">
      <alignment horizontal="left"/>
    </xf>
    <xf numFmtId="0" fontId="0" fillId="0" borderId="0" xfId="0" applyAlignment="1">
      <alignment horizontal="left"/>
    </xf>
    <xf numFmtId="0" fontId="5" fillId="5" borderId="14" xfId="0" applyFont="1" applyFill="1" applyBorder="1" applyAlignment="1">
      <alignment vertical="center"/>
    </xf>
    <xf numFmtId="166" fontId="12" fillId="5" borderId="2" xfId="0" applyNumberFormat="1" applyFont="1" applyFill="1" applyBorder="1" applyAlignment="1">
      <alignment horizontal="center" vertical="center"/>
    </xf>
    <xf numFmtId="2" fontId="3" fillId="5" borderId="3" xfId="0" applyNumberFormat="1" applyFont="1" applyFill="1" applyBorder="1" applyAlignment="1">
      <alignment horizontal="center" vertical="center"/>
    </xf>
    <xf numFmtId="14" fontId="11" fillId="9" borderId="0" xfId="0" applyNumberFormat="1" applyFont="1" applyFill="1" applyAlignment="1" applyProtection="1">
      <alignment horizontal="center"/>
    </xf>
    <xf numFmtId="0" fontId="5" fillId="5" borderId="0" xfId="0" applyFont="1" applyFill="1" applyBorder="1" applyAlignment="1">
      <alignment vertical="center"/>
    </xf>
    <xf numFmtId="0" fontId="12" fillId="5" borderId="0" xfId="0" applyFont="1" applyFill="1" applyBorder="1" applyAlignment="1">
      <alignment vertical="center"/>
    </xf>
    <xf numFmtId="0" fontId="5" fillId="5" borderId="10" xfId="0" applyFont="1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0" fontId="12" fillId="5" borderId="3" xfId="0" applyFont="1" applyFill="1" applyBorder="1" applyAlignment="1">
      <alignment vertical="center"/>
    </xf>
    <xf numFmtId="0" fontId="12" fillId="5" borderId="8" xfId="0" applyFont="1" applyFill="1" applyBorder="1" applyAlignment="1">
      <alignment vertical="center"/>
    </xf>
    <xf numFmtId="0" fontId="5" fillId="5" borderId="9" xfId="0" applyFont="1" applyFill="1" applyBorder="1" applyAlignment="1">
      <alignment vertical="center"/>
    </xf>
    <xf numFmtId="0" fontId="12" fillId="5" borderId="2" xfId="0" applyFont="1" applyFill="1" applyBorder="1" applyAlignment="1">
      <alignment vertical="center"/>
    </xf>
    <xf numFmtId="0" fontId="3" fillId="10" borderId="0" xfId="0" applyFont="1" applyFill="1" applyAlignment="1"/>
    <xf numFmtId="0" fontId="12" fillId="7" borderId="2" xfId="0" applyFont="1" applyFill="1" applyBorder="1" applyAlignment="1" applyProtection="1">
      <alignment horizontal="center" vertical="center"/>
      <protection locked="0"/>
    </xf>
    <xf numFmtId="22" fontId="0" fillId="0" borderId="0" xfId="0" applyNumberFormat="1"/>
    <xf numFmtId="0" fontId="3" fillId="0" borderId="0" xfId="0" applyFont="1" applyAlignment="1">
      <alignment vertical="center"/>
    </xf>
    <xf numFmtId="0" fontId="3" fillId="11" borderId="0" xfId="0" applyFont="1" applyFill="1" applyAlignment="1">
      <alignment horizontal="left" vertical="center"/>
    </xf>
    <xf numFmtId="14" fontId="25" fillId="0" borderId="0" xfId="0" applyNumberFormat="1" applyFont="1" applyAlignment="1">
      <alignment horizontal="left" vertical="top"/>
    </xf>
    <xf numFmtId="14" fontId="42" fillId="0" borderId="0" xfId="0" applyNumberFormat="1" applyFont="1" applyAlignment="1">
      <alignment horizontal="center"/>
    </xf>
    <xf numFmtId="1" fontId="42" fillId="0" borderId="0" xfId="0" applyNumberFormat="1" applyFont="1" applyFill="1" applyAlignment="1">
      <alignment horizontal="left" vertical="top"/>
    </xf>
    <xf numFmtId="14" fontId="42" fillId="0" borderId="0" xfId="0" applyNumberFormat="1" applyFont="1" applyAlignment="1">
      <alignment horizontal="left" vertical="top"/>
    </xf>
    <xf numFmtId="1" fontId="42" fillId="0" borderId="0" xfId="0" applyNumberFormat="1" applyFont="1" applyAlignment="1">
      <alignment horizontal="left" vertical="top"/>
    </xf>
    <xf numFmtId="2" fontId="42" fillId="0" borderId="0" xfId="0" applyNumberFormat="1" applyFont="1" applyAlignment="1">
      <alignment horizontal="left" vertical="top"/>
    </xf>
    <xf numFmtId="166" fontId="42" fillId="0" borderId="0" xfId="0" applyNumberFormat="1" applyFont="1" applyAlignment="1">
      <alignment horizontal="left" vertical="top"/>
    </xf>
    <xf numFmtId="14" fontId="46" fillId="0" borderId="0" xfId="0" applyNumberFormat="1" applyFont="1" applyAlignment="1" applyProtection="1">
      <alignment horizontal="center" vertical="center"/>
    </xf>
    <xf numFmtId="0" fontId="47" fillId="0" borderId="0" xfId="0" applyFont="1" applyFill="1" applyAlignment="1" applyProtection="1">
      <alignment horizontal="center" vertical="center"/>
    </xf>
    <xf numFmtId="0" fontId="55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left" vertical="center"/>
    </xf>
    <xf numFmtId="0" fontId="48" fillId="0" borderId="0" xfId="0" applyFont="1" applyAlignment="1" applyProtection="1">
      <alignment horizontal="left" vertical="center"/>
    </xf>
    <xf numFmtId="0" fontId="49" fillId="0" borderId="0" xfId="0" applyFont="1" applyAlignment="1" applyProtection="1">
      <alignment horizontal="left" vertical="center"/>
    </xf>
    <xf numFmtId="0" fontId="50" fillId="0" borderId="0" xfId="0" applyFont="1" applyAlignment="1" applyProtection="1">
      <alignment horizontal="center" vertical="center"/>
    </xf>
    <xf numFmtId="0" fontId="52" fillId="0" borderId="0" xfId="0" applyFont="1" applyAlignment="1" applyProtection="1">
      <alignment horizontal="center" vertical="center"/>
    </xf>
    <xf numFmtId="167" fontId="5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0" fontId="46" fillId="0" borderId="0" xfId="0" applyFont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14" fontId="17" fillId="0" borderId="0" xfId="0" applyNumberFormat="1" applyFont="1" applyAlignment="1" applyProtection="1">
      <alignment horizontal="left" vertical="center"/>
    </xf>
    <xf numFmtId="0" fontId="54" fillId="0" borderId="0" xfId="0" applyFont="1" applyAlignment="1" applyProtection="1">
      <alignment horizontal="center" vertical="center"/>
    </xf>
    <xf numFmtId="0" fontId="56" fillId="0" borderId="0" xfId="0" applyNumberFormat="1" applyFont="1" applyAlignment="1" applyProtection="1">
      <alignment horizontal="center" vertical="center"/>
    </xf>
    <xf numFmtId="0" fontId="57" fillId="0" borderId="0" xfId="0" applyNumberFormat="1" applyFont="1" applyAlignment="1" applyProtection="1">
      <alignment horizontal="center" vertical="center"/>
    </xf>
    <xf numFmtId="0" fontId="58" fillId="0" borderId="0" xfId="0" applyFont="1" applyFill="1" applyAlignment="1" applyProtection="1">
      <alignment horizontal="center" vertical="center"/>
    </xf>
    <xf numFmtId="0" fontId="59" fillId="0" borderId="0" xfId="0" applyFont="1" applyAlignment="1" applyProtection="1">
      <alignment horizontal="center" vertical="center"/>
    </xf>
    <xf numFmtId="14" fontId="57" fillId="0" borderId="0" xfId="0" applyNumberFormat="1" applyFont="1" applyAlignment="1" applyProtection="1">
      <alignment horizontal="center" vertical="center"/>
    </xf>
    <xf numFmtId="0" fontId="19" fillId="0" borderId="0" xfId="0" applyFont="1" applyAlignment="1" applyProtection="1">
      <alignment horizontal="right" vertical="center"/>
    </xf>
    <xf numFmtId="3" fontId="2" fillId="0" borderId="0" xfId="0" applyNumberFormat="1" applyFont="1" applyAlignment="1">
      <alignment horizontal="center"/>
    </xf>
    <xf numFmtId="3" fontId="30" fillId="5" borderId="6" xfId="0" applyNumberFormat="1" applyFont="1" applyFill="1" applyBorder="1" applyAlignment="1" applyProtection="1">
      <alignment horizontal="center" vertical="center"/>
      <protection locked="0"/>
    </xf>
    <xf numFmtId="2" fontId="27" fillId="5" borderId="2" xfId="0" applyNumberFormat="1" applyFont="1" applyFill="1" applyBorder="1" applyAlignment="1">
      <alignment horizontal="center" vertical="center"/>
    </xf>
    <xf numFmtId="2" fontId="27" fillId="5" borderId="2" xfId="0" applyNumberFormat="1" applyFont="1" applyFill="1" applyBorder="1" applyAlignment="1">
      <alignment horizontal="left" vertical="center"/>
    </xf>
    <xf numFmtId="2" fontId="12" fillId="5" borderId="0" xfId="0" applyNumberFormat="1" applyFont="1" applyFill="1" applyBorder="1" applyAlignment="1">
      <alignment horizontal="center" vertical="center"/>
    </xf>
    <xf numFmtId="175" fontId="0" fillId="0" borderId="0" xfId="0" applyNumberFormat="1" applyAlignment="1">
      <alignment vertical="center"/>
    </xf>
    <xf numFmtId="175" fontId="58" fillId="0" borderId="0" xfId="0" applyNumberFormat="1" applyFont="1" applyFill="1" applyAlignment="1" applyProtection="1">
      <alignment horizontal="center" vertical="center"/>
    </xf>
    <xf numFmtId="175" fontId="0" fillId="0" borderId="0" xfId="0" applyNumberFormat="1"/>
    <xf numFmtId="175" fontId="30" fillId="5" borderId="23" xfId="0" applyNumberFormat="1" applyFont="1" applyFill="1" applyBorder="1" applyAlignment="1" applyProtection="1">
      <alignment horizontal="center"/>
      <protection locked="0"/>
    </xf>
    <xf numFmtId="2" fontId="60" fillId="0" borderId="2" xfId="0" applyNumberFormat="1" applyFont="1" applyBorder="1" applyAlignment="1">
      <alignment horizontal="center" vertical="center"/>
    </xf>
    <xf numFmtId="166" fontId="60" fillId="0" borderId="2" xfId="0" applyNumberFormat="1" applyFont="1" applyBorder="1" applyAlignment="1">
      <alignment horizontal="center" vertical="center"/>
    </xf>
    <xf numFmtId="166" fontId="3" fillId="5" borderId="2" xfId="0" applyNumberFormat="1" applyFont="1" applyFill="1" applyBorder="1" applyAlignment="1">
      <alignment horizontal="center" vertical="center"/>
    </xf>
    <xf numFmtId="0" fontId="13" fillId="5" borderId="0" xfId="0" applyFont="1" applyFill="1" applyBorder="1" applyAlignment="1" applyProtection="1">
      <alignment horizontal="left"/>
      <protection locked="0"/>
    </xf>
    <xf numFmtId="14" fontId="0" fillId="0" borderId="0" xfId="0" applyNumberFormat="1"/>
    <xf numFmtId="2" fontId="3" fillId="5" borderId="2" xfId="0" applyNumberFormat="1" applyFont="1" applyFill="1" applyBorder="1" applyAlignment="1">
      <alignment horizontal="left" vertical="center"/>
    </xf>
    <xf numFmtId="2" fontId="69" fillId="2" borderId="2" xfId="0" applyNumberFormat="1" applyFont="1" applyFill="1" applyBorder="1" applyAlignment="1">
      <alignment horizontal="center" vertical="center"/>
    </xf>
    <xf numFmtId="0" fontId="69" fillId="2" borderId="2" xfId="0" applyFont="1" applyFill="1" applyBorder="1" applyAlignment="1">
      <alignment horizontal="center" vertical="center"/>
    </xf>
    <xf numFmtId="2" fontId="70" fillId="5" borderId="2" xfId="0" applyNumberFormat="1" applyFont="1" applyFill="1" applyBorder="1" applyAlignment="1">
      <alignment horizontal="center" vertical="center"/>
    </xf>
    <xf numFmtId="2" fontId="5" fillId="0" borderId="0" xfId="0" applyNumberFormat="1" applyFont="1" applyBorder="1" applyAlignment="1">
      <alignment horizontal="left" vertical="center"/>
    </xf>
    <xf numFmtId="1" fontId="4" fillId="0" borderId="0" xfId="0" applyNumberFormat="1" applyFont="1" applyBorder="1" applyAlignment="1">
      <alignment vertical="center"/>
    </xf>
    <xf numFmtId="1" fontId="5" fillId="0" borderId="0" xfId="0" applyNumberFormat="1" applyFont="1" applyBorder="1" applyAlignment="1">
      <alignment horizontal="right" vertical="center"/>
    </xf>
    <xf numFmtId="0" fontId="30" fillId="0" borderId="0" xfId="0" applyFont="1"/>
    <xf numFmtId="0" fontId="30" fillId="0" borderId="0" xfId="0" applyFont="1" applyAlignment="1" applyProtection="1">
      <alignment horizontal="left"/>
    </xf>
    <xf numFmtId="0" fontId="30" fillId="0" borderId="0" xfId="0" quotePrefix="1" applyFont="1" applyAlignment="1" applyProtection="1">
      <alignment horizontal="left"/>
    </xf>
    <xf numFmtId="2" fontId="30" fillId="0" borderId="0" xfId="0" applyNumberFormat="1" applyFont="1" applyAlignment="1" applyProtection="1">
      <alignment horizontal="center"/>
    </xf>
    <xf numFmtId="2" fontId="30" fillId="0" borderId="0" xfId="0" applyNumberFormat="1" applyFont="1" applyFill="1" applyAlignment="1" applyProtection="1">
      <alignment horizontal="center"/>
    </xf>
    <xf numFmtId="166" fontId="30" fillId="0" borderId="0" xfId="0" applyNumberFormat="1" applyFont="1" applyAlignment="1" applyProtection="1">
      <alignment horizontal="center"/>
    </xf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9" fontId="61" fillId="0" borderId="0" xfId="4" applyBorder="1" applyAlignment="1" applyProtection="1">
      <alignment horizontal="center"/>
    </xf>
    <xf numFmtId="169" fontId="61" fillId="0" borderId="0" xfId="4" quotePrefix="1" applyBorder="1" applyAlignment="1" applyProtection="1">
      <alignment horizontal="center"/>
    </xf>
    <xf numFmtId="169" fontId="61" fillId="0" borderId="0" xfId="4" applyBorder="1" applyAlignment="1">
      <alignment horizontal="center"/>
    </xf>
    <xf numFmtId="49" fontId="30" fillId="8" borderId="0" xfId="0" applyNumberFormat="1" applyFont="1" applyFill="1" applyAlignment="1" applyProtection="1">
      <alignment horizontal="center"/>
    </xf>
    <xf numFmtId="0" fontId="30" fillId="8" borderId="2" xfId="0" applyFont="1" applyFill="1" applyBorder="1" applyProtection="1"/>
    <xf numFmtId="0" fontId="30" fillId="8" borderId="18" xfId="0" applyFont="1" applyFill="1" applyBorder="1" applyAlignment="1" applyProtection="1">
      <alignment horizontal="center"/>
    </xf>
    <xf numFmtId="0" fontId="30" fillId="8" borderId="18" xfId="0" applyFont="1" applyFill="1" applyBorder="1" applyAlignment="1" applyProtection="1">
      <alignment horizontal="center" wrapText="1"/>
    </xf>
    <xf numFmtId="0" fontId="30" fillId="8" borderId="0" xfId="0" applyFont="1" applyFill="1" applyAlignment="1" applyProtection="1">
      <alignment horizontal="center"/>
    </xf>
    <xf numFmtId="0" fontId="62" fillId="8" borderId="0" xfId="0" applyFont="1" applyFill="1" applyAlignment="1" applyProtection="1">
      <alignment horizontal="center"/>
    </xf>
    <xf numFmtId="0" fontId="30" fillId="8" borderId="0" xfId="0" applyFont="1" applyFill="1" applyAlignment="1">
      <alignment horizontal="center"/>
    </xf>
    <xf numFmtId="0" fontId="30" fillId="7" borderId="17" xfId="0" applyFont="1" applyFill="1" applyBorder="1" applyAlignment="1" applyProtection="1">
      <alignment horizontal="center" vertical="center"/>
      <protection locked="0"/>
    </xf>
    <xf numFmtId="166" fontId="70" fillId="5" borderId="14" xfId="0" applyNumberFormat="1" applyFont="1" applyFill="1" applyBorder="1" applyAlignment="1">
      <alignment horizontal="center" vertical="center"/>
    </xf>
    <xf numFmtId="14" fontId="51" fillId="0" borderId="0" xfId="0" applyNumberFormat="1" applyFont="1" applyFill="1" applyAlignment="1" applyProtection="1">
      <alignment horizontal="center" vertical="center"/>
    </xf>
    <xf numFmtId="2" fontId="69" fillId="2" borderId="3" xfId="0" applyNumberFormat="1" applyFont="1" applyFill="1" applyBorder="1" applyAlignment="1">
      <alignment horizontal="center" vertical="center"/>
    </xf>
    <xf numFmtId="2" fontId="5" fillId="5" borderId="2" xfId="0" applyNumberFormat="1" applyFont="1" applyFill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4" fontId="63" fillId="0" borderId="0" xfId="0" applyNumberFormat="1" applyFont="1" applyAlignment="1"/>
    <xf numFmtId="0" fontId="14" fillId="0" borderId="24" xfId="0" applyFont="1" applyBorder="1" applyAlignment="1">
      <alignment horizontal="right" vertical="center"/>
    </xf>
    <xf numFmtId="4" fontId="64" fillId="0" borderId="25" xfId="0" applyNumberFormat="1" applyFont="1" applyBorder="1" applyAlignment="1"/>
    <xf numFmtId="0" fontId="7" fillId="0" borderId="25" xfId="0" applyFont="1" applyBorder="1" applyAlignment="1">
      <alignment horizontal="right" vertical="center"/>
    </xf>
    <xf numFmtId="165" fontId="11" fillId="0" borderId="25" xfId="0" applyNumberFormat="1" applyFont="1" applyBorder="1" applyAlignment="1">
      <alignment horizontal="center" vertical="center"/>
    </xf>
    <xf numFmtId="2" fontId="69" fillId="0" borderId="3" xfId="0" applyNumberFormat="1" applyFont="1" applyBorder="1" applyAlignment="1" applyProtection="1">
      <alignment horizontal="center" vertical="center"/>
      <protection locked="0"/>
    </xf>
    <xf numFmtId="2" fontId="69" fillId="0" borderId="2" xfId="0" applyNumberFormat="1" applyFont="1" applyBorder="1" applyAlignment="1" applyProtection="1">
      <alignment horizontal="center" vertical="center"/>
      <protection locked="0"/>
    </xf>
    <xf numFmtId="0" fontId="69" fillId="0" borderId="2" xfId="0" applyFont="1" applyBorder="1" applyAlignment="1" applyProtection="1">
      <alignment horizontal="center" vertical="center"/>
      <protection locked="0"/>
    </xf>
    <xf numFmtId="0" fontId="50" fillId="0" borderId="0" xfId="0" applyNumberFormat="1" applyFont="1" applyAlignment="1" applyProtection="1">
      <alignment horizontal="center" vertical="center"/>
    </xf>
    <xf numFmtId="0" fontId="65" fillId="0" borderId="0" xfId="0" applyFont="1" applyFill="1" applyAlignment="1" applyProtection="1">
      <alignment horizontal="center" vertical="center"/>
    </xf>
    <xf numFmtId="14" fontId="50" fillId="0" borderId="0" xfId="0" applyNumberFormat="1" applyFont="1" applyAlignment="1" applyProtection="1">
      <alignment horizontal="center" vertical="center"/>
    </xf>
    <xf numFmtId="0" fontId="22" fillId="0" borderId="0" xfId="0" applyFont="1" applyFill="1" applyBorder="1" applyAlignment="1">
      <alignment vertical="center"/>
    </xf>
    <xf numFmtId="14" fontId="22" fillId="0" borderId="0" xfId="0" applyNumberFormat="1" applyFont="1" applyFill="1" applyBorder="1" applyAlignment="1">
      <alignment vertical="center"/>
    </xf>
    <xf numFmtId="0" fontId="22" fillId="0" borderId="0" xfId="0" applyFont="1" applyFill="1" applyBorder="1" applyAlignment="1">
      <alignment horizontal="left" vertical="center"/>
    </xf>
    <xf numFmtId="0" fontId="67" fillId="0" borderId="0" xfId="3" applyFont="1" applyAlignment="1" applyProtection="1">
      <alignment horizontal="center"/>
    </xf>
    <xf numFmtId="0" fontId="2" fillId="0" borderId="0" xfId="2"/>
    <xf numFmtId="0" fontId="2" fillId="6" borderId="0" xfId="2" applyFill="1"/>
    <xf numFmtId="0" fontId="2" fillId="8" borderId="0" xfId="2" applyFill="1"/>
    <xf numFmtId="0" fontId="2" fillId="12" borderId="0" xfId="2" applyFill="1"/>
    <xf numFmtId="0" fontId="2" fillId="4" borderId="0" xfId="2" applyFill="1"/>
    <xf numFmtId="2" fontId="71" fillId="0" borderId="3" xfId="0" applyNumberFormat="1" applyFont="1" applyBorder="1" applyAlignment="1">
      <alignment horizontal="center" vertical="center"/>
    </xf>
    <xf numFmtId="0" fontId="68" fillId="0" borderId="0" xfId="0" applyFont="1"/>
    <xf numFmtId="0" fontId="0" fillId="13" borderId="0" xfId="0" applyFill="1" applyAlignment="1">
      <alignment horizontal="center"/>
    </xf>
    <xf numFmtId="16" fontId="68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" fontId="68" fillId="0" borderId="0" xfId="0" applyNumberFormat="1" applyFont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6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3" fontId="0" fillId="0" borderId="0" xfId="0" applyNumberFormat="1"/>
    <xf numFmtId="0" fontId="2" fillId="13" borderId="0" xfId="0" applyFont="1" applyFill="1" applyAlignment="1">
      <alignment horizontal="center"/>
    </xf>
    <xf numFmtId="0" fontId="75" fillId="0" borderId="0" xfId="5" applyFont="1"/>
    <xf numFmtId="0" fontId="67" fillId="0" borderId="0" xfId="5" applyFont="1"/>
    <xf numFmtId="0" fontId="76" fillId="0" borderId="0" xfId="5" applyFont="1"/>
    <xf numFmtId="0" fontId="77" fillId="0" borderId="0" xfId="5" applyFont="1"/>
    <xf numFmtId="0" fontId="77" fillId="0" borderId="0" xfId="5" applyFont="1" applyAlignment="1">
      <alignment horizontal="center"/>
    </xf>
    <xf numFmtId="0" fontId="1" fillId="0" borderId="0" xfId="5"/>
    <xf numFmtId="0" fontId="12" fillId="0" borderId="0" xfId="5" applyFont="1" applyAlignment="1" applyProtection="1">
      <alignment horizontal="center"/>
    </xf>
    <xf numFmtId="0" fontId="12" fillId="0" borderId="0" xfId="5" applyFont="1"/>
    <xf numFmtId="0" fontId="78" fillId="14" borderId="0" xfId="5" applyFont="1" applyFill="1" applyAlignment="1" applyProtection="1">
      <alignment horizontal="left"/>
      <protection locked="0"/>
    </xf>
    <xf numFmtId="0" fontId="12" fillId="14" borderId="0" xfId="5" applyFont="1" applyFill="1"/>
    <xf numFmtId="0" fontId="78" fillId="14" borderId="0" xfId="5" applyFont="1" applyFill="1" applyAlignment="1" applyProtection="1">
      <alignment horizontal="center"/>
      <protection locked="0"/>
    </xf>
    <xf numFmtId="0" fontId="12" fillId="0" borderId="0" xfId="5" applyFont="1" applyAlignment="1">
      <alignment horizontal="center"/>
    </xf>
    <xf numFmtId="0" fontId="12" fillId="0" borderId="0" xfId="5" applyFont="1" applyAlignment="1" applyProtection="1">
      <alignment horizontal="center"/>
      <protection locked="0"/>
    </xf>
    <xf numFmtId="0" fontId="3" fillId="0" borderId="0" xfId="5" applyFont="1"/>
    <xf numFmtId="0" fontId="31" fillId="0" borderId="0" xfId="5" applyFont="1"/>
    <xf numFmtId="0" fontId="31" fillId="0" borderId="0" xfId="5" applyFont="1" applyAlignment="1">
      <alignment horizontal="center"/>
    </xf>
    <xf numFmtId="0" fontId="79" fillId="14" borderId="0" xfId="5" applyFont="1" applyFill="1" applyProtection="1">
      <protection locked="0"/>
    </xf>
    <xf numFmtId="14" fontId="12" fillId="0" borderId="0" xfId="5" applyNumberFormat="1" applyFont="1" applyAlignment="1" applyProtection="1">
      <alignment horizontal="center"/>
      <protection locked="0"/>
    </xf>
    <xf numFmtId="0" fontId="12" fillId="0" borderId="0" xfId="5" applyFont="1" applyAlignment="1"/>
    <xf numFmtId="0" fontId="12" fillId="0" borderId="0" xfId="5" applyFont="1" applyAlignment="1">
      <alignment horizontal="right"/>
    </xf>
    <xf numFmtId="0" fontId="11" fillId="14" borderId="0" xfId="5" applyFont="1" applyFill="1" applyAlignment="1" applyProtection="1">
      <alignment horizontal="center"/>
      <protection locked="0"/>
    </xf>
    <xf numFmtId="0" fontId="12" fillId="0" borderId="0" xfId="5" applyFont="1" applyAlignment="1" applyProtection="1">
      <alignment horizontal="right"/>
    </xf>
    <xf numFmtId="0" fontId="12" fillId="0" borderId="0" xfId="5" applyFont="1" applyAlignment="1" applyProtection="1">
      <alignment horizontal="left"/>
    </xf>
    <xf numFmtId="169" fontId="12" fillId="0" borderId="0" xfId="5" applyNumberFormat="1" applyFont="1" applyAlignment="1" applyProtection="1">
      <alignment horizontal="center"/>
    </xf>
    <xf numFmtId="0" fontId="79" fillId="14" borderId="0" xfId="5" applyFont="1" applyFill="1" applyAlignment="1">
      <alignment horizontal="center"/>
    </xf>
    <xf numFmtId="0" fontId="79" fillId="0" borderId="0" xfId="5" applyFont="1" applyAlignment="1">
      <alignment horizontal="center"/>
    </xf>
    <xf numFmtId="0" fontId="78" fillId="14" borderId="0" xfId="5" quotePrefix="1" applyFont="1" applyFill="1" applyAlignment="1" applyProtection="1">
      <alignment horizontal="center"/>
      <protection locked="0"/>
    </xf>
    <xf numFmtId="0" fontId="43" fillId="0" borderId="0" xfId="5" applyFont="1" applyAlignment="1">
      <alignment horizontal="center"/>
    </xf>
    <xf numFmtId="0" fontId="80" fillId="0" borderId="0" xfId="5" applyFont="1" applyAlignment="1">
      <alignment horizontal="center"/>
    </xf>
    <xf numFmtId="0" fontId="43" fillId="0" borderId="0" xfId="5" applyFont="1" applyAlignment="1" applyProtection="1">
      <alignment horizontal="center"/>
    </xf>
    <xf numFmtId="2" fontId="43" fillId="0" borderId="0" xfId="6" applyNumberFormat="1" applyFont="1" applyAlignment="1" applyProtection="1">
      <alignment horizontal="center"/>
    </xf>
    <xf numFmtId="2" fontId="43" fillId="0" borderId="0" xfId="5" applyNumberFormat="1" applyFont="1" applyAlignment="1">
      <alignment horizontal="center"/>
    </xf>
    <xf numFmtId="0" fontId="12" fillId="0" borderId="0" xfId="5" applyFont="1" applyAlignment="1" applyProtection="1">
      <alignment horizontal="left"/>
      <protection locked="0"/>
    </xf>
    <xf numFmtId="0" fontId="12" fillId="0" borderId="0" xfId="5" applyFont="1" applyProtection="1">
      <protection locked="0"/>
    </xf>
    <xf numFmtId="2" fontId="78" fillId="0" borderId="0" xfId="6" applyNumberFormat="1" applyFont="1" applyAlignment="1" applyProtection="1">
      <alignment horizontal="center"/>
    </xf>
    <xf numFmtId="2" fontId="78" fillId="0" borderId="0" xfId="5" applyNumberFormat="1" applyFont="1" applyAlignment="1">
      <alignment horizontal="center"/>
    </xf>
    <xf numFmtId="0" fontId="31" fillId="0" borderId="0" xfId="5" applyFont="1" applyBorder="1"/>
    <xf numFmtId="0" fontId="43" fillId="0" borderId="0" xfId="5" applyFont="1"/>
    <xf numFmtId="0" fontId="75" fillId="0" borderId="0" xfId="5" applyFont="1" applyAlignment="1" applyProtection="1">
      <alignment horizontal="fill"/>
    </xf>
    <xf numFmtId="0" fontId="12" fillId="0" borderId="0" xfId="5" applyFont="1" applyAlignment="1" applyProtection="1">
      <alignment horizontal="fill"/>
    </xf>
    <xf numFmtId="0" fontId="31" fillId="0" borderId="0" xfId="5" applyFont="1" applyAlignment="1" applyProtection="1">
      <alignment horizontal="fill"/>
    </xf>
    <xf numFmtId="0" fontId="31" fillId="0" borderId="0" xfId="5" applyFont="1" applyBorder="1" applyAlignment="1" applyProtection="1"/>
    <xf numFmtId="0" fontId="31" fillId="0" borderId="0" xfId="5" applyFont="1" applyAlignment="1" applyProtection="1"/>
    <xf numFmtId="0" fontId="3" fillId="0" borderId="26" xfId="5" applyFont="1" applyBorder="1"/>
    <xf numFmtId="0" fontId="3" fillId="0" borderId="27" xfId="5" applyFont="1" applyBorder="1" applyAlignment="1" applyProtection="1">
      <alignment horizontal="fill"/>
    </xf>
    <xf numFmtId="0" fontId="3" fillId="0" borderId="26" xfId="5" applyFont="1" applyBorder="1" applyAlignment="1" applyProtection="1">
      <alignment horizontal="center"/>
    </xf>
    <xf numFmtId="0" fontId="3" fillId="0" borderId="28" xfId="5" applyFont="1" applyBorder="1" applyAlignment="1" applyProtection="1">
      <alignment horizontal="center"/>
    </xf>
    <xf numFmtId="0" fontId="17" fillId="0" borderId="28" xfId="5" applyFont="1" applyBorder="1" applyAlignment="1" applyProtection="1">
      <alignment horizontal="center"/>
    </xf>
    <xf numFmtId="0" fontId="3" fillId="0" borderId="27" xfId="5" applyFont="1" applyBorder="1" applyAlignment="1" applyProtection="1">
      <alignment horizontal="center"/>
    </xf>
    <xf numFmtId="0" fontId="31" fillId="0" borderId="29" xfId="5" applyFont="1" applyBorder="1" applyAlignment="1" applyProtection="1">
      <alignment horizontal="center"/>
    </xf>
    <xf numFmtId="0" fontId="31" fillId="0" borderId="30" xfId="5" applyFont="1" applyBorder="1" applyAlignment="1" applyProtection="1">
      <alignment horizontal="center"/>
    </xf>
    <xf numFmtId="0" fontId="31" fillId="0" borderId="31" xfId="5" applyFont="1" applyBorder="1" applyAlignment="1" applyProtection="1">
      <alignment horizontal="center"/>
    </xf>
    <xf numFmtId="0" fontId="31" fillId="0" borderId="29" xfId="5" applyFont="1" applyBorder="1" applyAlignment="1">
      <alignment horizontal="center"/>
    </xf>
    <xf numFmtId="0" fontId="31" fillId="0" borderId="30" xfId="5" applyFont="1" applyBorder="1" applyAlignment="1">
      <alignment horizontal="center"/>
    </xf>
    <xf numFmtId="0" fontId="3" fillId="0" borderId="32" xfId="5" applyFont="1" applyBorder="1"/>
    <xf numFmtId="0" fontId="3" fillId="0" borderId="33" xfId="5" applyFont="1" applyBorder="1" applyAlignment="1" applyProtection="1">
      <alignment horizontal="fill"/>
    </xf>
    <xf numFmtId="0" fontId="3" fillId="0" borderId="32" xfId="5" applyFont="1" applyBorder="1" applyAlignment="1" applyProtection="1">
      <alignment horizontal="center"/>
    </xf>
    <xf numFmtId="0" fontId="3" fillId="0" borderId="34" xfId="5" applyFont="1" applyBorder="1" applyAlignment="1" applyProtection="1">
      <alignment horizontal="center"/>
    </xf>
    <xf numFmtId="0" fontId="17" fillId="0" borderId="34" xfId="5" applyFont="1" applyBorder="1" applyAlignment="1" applyProtection="1">
      <alignment horizontal="center"/>
    </xf>
    <xf numFmtId="0" fontId="3" fillId="0" borderId="33" xfId="5" applyFont="1" applyBorder="1" applyAlignment="1" applyProtection="1">
      <alignment horizontal="center"/>
    </xf>
    <xf numFmtId="0" fontId="31" fillId="0" borderId="35" xfId="5" applyFont="1" applyBorder="1" applyAlignment="1" applyProtection="1">
      <alignment horizontal="center"/>
    </xf>
    <xf numFmtId="0" fontId="31" fillId="0" borderId="36" xfId="5" applyFont="1" applyBorder="1" applyAlignment="1" applyProtection="1">
      <alignment horizontal="center"/>
    </xf>
    <xf numFmtId="0" fontId="31" fillId="0" borderId="37" xfId="5" applyFont="1" applyBorder="1" applyAlignment="1" applyProtection="1">
      <alignment horizontal="center"/>
    </xf>
    <xf numFmtId="0" fontId="31" fillId="0" borderId="35" xfId="5" applyFont="1" applyBorder="1" applyAlignment="1">
      <alignment horizontal="center"/>
    </xf>
    <xf numFmtId="0" fontId="31" fillId="0" borderId="36" xfId="5" applyFont="1" applyBorder="1" applyAlignment="1">
      <alignment horizontal="center"/>
    </xf>
    <xf numFmtId="0" fontId="3" fillId="0" borderId="38" xfId="5" applyFont="1" applyBorder="1" applyAlignment="1" applyProtection="1">
      <alignment horizontal="center"/>
    </xf>
    <xf numFmtId="0" fontId="3" fillId="0" borderId="39" xfId="5" applyFont="1" applyBorder="1" applyAlignment="1" applyProtection="1">
      <alignment horizontal="fill"/>
    </xf>
    <xf numFmtId="169" fontId="17" fillId="14" borderId="38" xfId="5" applyNumberFormat="1" applyFont="1" applyFill="1" applyBorder="1" applyAlignment="1" applyProtection="1">
      <alignment horizontal="center"/>
      <protection locked="0"/>
    </xf>
    <xf numFmtId="169" fontId="3" fillId="0" borderId="40" xfId="5" applyNumberFormat="1" applyFont="1" applyBorder="1" applyAlignment="1" applyProtection="1">
      <alignment horizontal="center"/>
    </xf>
    <xf numFmtId="169" fontId="3" fillId="0" borderId="38" xfId="5" applyNumberFormat="1" applyFont="1" applyBorder="1" applyAlignment="1" applyProtection="1">
      <alignment horizontal="center"/>
    </xf>
    <xf numFmtId="169" fontId="17" fillId="0" borderId="40" xfId="5" applyNumberFormat="1" applyFont="1" applyBorder="1" applyAlignment="1" applyProtection="1">
      <alignment horizontal="center"/>
    </xf>
    <xf numFmtId="169" fontId="3" fillId="14" borderId="39" xfId="5" applyNumberFormat="1" applyFont="1" applyFill="1" applyBorder="1" applyAlignment="1" applyProtection="1">
      <alignment horizontal="center"/>
      <protection locked="0"/>
    </xf>
    <xf numFmtId="169" fontId="12" fillId="0" borderId="0" xfId="5" applyNumberFormat="1" applyFont="1" applyProtection="1"/>
    <xf numFmtId="169" fontId="31" fillId="0" borderId="21" xfId="5" applyNumberFormat="1" applyFont="1" applyBorder="1" applyAlignment="1" applyProtection="1">
      <alignment horizontal="center"/>
    </xf>
    <xf numFmtId="169" fontId="31" fillId="0" borderId="20" xfId="5" applyNumberFormat="1" applyFont="1" applyBorder="1" applyAlignment="1" applyProtection="1">
      <alignment horizontal="center"/>
    </xf>
    <xf numFmtId="169" fontId="31" fillId="0" borderId="41" xfId="5" applyNumberFormat="1" applyFont="1" applyBorder="1" applyAlignment="1" applyProtection="1">
      <alignment horizontal="center"/>
    </xf>
    <xf numFmtId="176" fontId="31" fillId="0" borderId="0" xfId="5" applyNumberFormat="1" applyFont="1" applyProtection="1"/>
    <xf numFmtId="2" fontId="31" fillId="0" borderId="21" xfId="5" applyNumberFormat="1" applyFont="1" applyBorder="1" applyAlignment="1" applyProtection="1">
      <alignment horizontal="center"/>
    </xf>
    <xf numFmtId="2" fontId="31" fillId="0" borderId="20" xfId="5" applyNumberFormat="1" applyFont="1" applyBorder="1" applyAlignment="1" applyProtection="1">
      <alignment horizontal="center"/>
    </xf>
    <xf numFmtId="0" fontId="3" fillId="0" borderId="42" xfId="5" applyFont="1" applyBorder="1" applyAlignment="1" applyProtection="1">
      <alignment horizontal="center"/>
    </xf>
    <xf numFmtId="0" fontId="3" fillId="0" borderId="43" xfId="5" applyFont="1" applyBorder="1" applyAlignment="1" applyProtection="1">
      <alignment horizontal="fill"/>
    </xf>
    <xf numFmtId="169" fontId="17" fillId="14" borderId="42" xfId="5" applyNumberFormat="1" applyFont="1" applyFill="1" applyBorder="1" applyAlignment="1" applyProtection="1">
      <alignment horizontal="center"/>
      <protection locked="0"/>
    </xf>
    <xf numFmtId="169" fontId="3" fillId="14" borderId="43" xfId="5" applyNumberFormat="1" applyFont="1" applyFill="1" applyBorder="1" applyAlignment="1" applyProtection="1">
      <alignment horizontal="center"/>
      <protection locked="0"/>
    </xf>
    <xf numFmtId="166" fontId="17" fillId="14" borderId="42" xfId="5" applyNumberFormat="1" applyFont="1" applyFill="1" applyBorder="1" applyAlignment="1" applyProtection="1">
      <alignment horizontal="center"/>
      <protection locked="0"/>
    </xf>
    <xf numFmtId="177" fontId="3" fillId="0" borderId="38" xfId="5" applyNumberFormat="1" applyFont="1" applyBorder="1" applyAlignment="1" applyProtection="1">
      <alignment horizontal="center"/>
    </xf>
    <xf numFmtId="177" fontId="17" fillId="0" borderId="40" xfId="5" applyNumberFormat="1" applyFont="1" applyBorder="1" applyAlignment="1" applyProtection="1">
      <alignment horizontal="center"/>
    </xf>
    <xf numFmtId="177" fontId="3" fillId="14" borderId="43" xfId="5" applyNumberFormat="1" applyFont="1" applyFill="1" applyBorder="1" applyAlignment="1" applyProtection="1">
      <alignment horizontal="center"/>
      <protection locked="0"/>
    </xf>
    <xf numFmtId="177" fontId="12" fillId="0" borderId="0" xfId="5" applyNumberFormat="1" applyFont="1" applyProtection="1"/>
    <xf numFmtId="177" fontId="17" fillId="14" borderId="42" xfId="5" applyNumberFormat="1" applyFont="1" applyFill="1" applyBorder="1" applyAlignment="1" applyProtection="1">
      <alignment horizontal="center"/>
      <protection locked="0"/>
    </xf>
    <xf numFmtId="0" fontId="3" fillId="0" borderId="44" xfId="5" applyFont="1" applyBorder="1" applyAlignment="1" applyProtection="1">
      <alignment horizontal="center"/>
    </xf>
    <xf numFmtId="0" fontId="3" fillId="0" borderId="45" xfId="5" applyFont="1" applyBorder="1" applyAlignment="1" applyProtection="1">
      <alignment horizontal="fill"/>
    </xf>
    <xf numFmtId="177" fontId="17" fillId="14" borderId="44" xfId="5" applyNumberFormat="1" applyFont="1" applyFill="1" applyBorder="1" applyAlignment="1" applyProtection="1">
      <alignment horizontal="center"/>
      <protection locked="0"/>
    </xf>
    <xf numFmtId="177" fontId="3" fillId="0" borderId="32" xfId="5" applyNumberFormat="1" applyFont="1" applyBorder="1" applyAlignment="1" applyProtection="1">
      <alignment horizontal="center"/>
    </xf>
    <xf numFmtId="169" fontId="3" fillId="14" borderId="45" xfId="5" applyNumberFormat="1" applyFont="1" applyFill="1" applyBorder="1" applyAlignment="1" applyProtection="1">
      <alignment horizontal="center"/>
      <protection locked="0"/>
    </xf>
    <xf numFmtId="169" fontId="31" fillId="0" borderId="35" xfId="5" applyNumberFormat="1" applyFont="1" applyBorder="1" applyAlignment="1" applyProtection="1">
      <alignment horizontal="center"/>
    </xf>
    <xf numFmtId="169" fontId="31" fillId="0" borderId="36" xfId="5" applyNumberFormat="1" applyFont="1" applyBorder="1" applyAlignment="1" applyProtection="1">
      <alignment horizontal="center"/>
    </xf>
    <xf numFmtId="169" fontId="31" fillId="0" borderId="37" xfId="5" applyNumberFormat="1" applyFont="1" applyBorder="1" applyAlignment="1" applyProtection="1">
      <alignment horizontal="center"/>
    </xf>
    <xf numFmtId="2" fontId="31" fillId="0" borderId="35" xfId="5" applyNumberFormat="1" applyFont="1" applyBorder="1" applyAlignment="1" applyProtection="1">
      <alignment horizontal="center"/>
    </xf>
    <xf numFmtId="2" fontId="31" fillId="0" borderId="36" xfId="5" applyNumberFormat="1" applyFont="1" applyBorder="1" applyAlignment="1" applyProtection="1">
      <alignment horizontal="center"/>
    </xf>
    <xf numFmtId="0" fontId="3" fillId="0" borderId="0" xfId="5" applyFont="1" applyProtection="1">
      <protection locked="0"/>
    </xf>
    <xf numFmtId="0" fontId="76" fillId="0" borderId="0" xfId="5" applyFont="1" applyAlignment="1" applyProtection="1">
      <alignment horizontal="fill"/>
      <protection locked="0"/>
    </xf>
    <xf numFmtId="0" fontId="77" fillId="0" borderId="0" xfId="5" applyFont="1" applyBorder="1"/>
    <xf numFmtId="0" fontId="76" fillId="0" borderId="0" xfId="5" applyFont="1" applyProtection="1">
      <protection locked="0"/>
    </xf>
    <xf numFmtId="0" fontId="1" fillId="0" borderId="0" xfId="5" applyAlignment="1">
      <alignment horizontal="center"/>
    </xf>
    <xf numFmtId="0" fontId="0" fillId="13" borderId="0" xfId="0" applyFill="1"/>
    <xf numFmtId="0" fontId="2" fillId="13" borderId="0" xfId="0" applyFont="1" applyFill="1"/>
  </cellXfs>
  <cellStyles count="7">
    <cellStyle name="Milliers" xfId="1" builtinId="3"/>
    <cellStyle name="Normal" xfId="0" builtinId="0"/>
    <cellStyle name="Normal 2" xfId="5" xr:uid="{69937757-B87B-4816-8902-F54A53F5740B}"/>
    <cellStyle name="Normal 3" xfId="2" xr:uid="{00000000-0005-0000-0000-000002000000}"/>
    <cellStyle name="Normal_FER" xfId="3" xr:uid="{00000000-0005-0000-0000-000003000000}"/>
    <cellStyle name="Normal_rnicostromain" xfId="4" xr:uid="{00000000-0005-0000-0000-000004000000}"/>
    <cellStyle name="Pourcentage 2" xfId="6" xr:uid="{10A3E8E4-763B-4086-A264-26F640A5F315}"/>
  </cellStyles>
  <dxfs count="8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006100"/>
      </font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Button"/>
</file>

<file path=xl/ctrlProps/ctrlProp8.xml><?xml version="1.0" encoding="utf-8"?>
<formControlPr xmlns="http://schemas.microsoft.com/office/spreadsheetml/2009/9/main" objectType="Button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/>
</file>

<file path=xl/ctrlProps/ctrlProp16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</xdr:colOff>
          <xdr:row>2</xdr:row>
          <xdr:rowOff>137160</xdr:rowOff>
        </xdr:from>
        <xdr:to>
          <xdr:col>11</xdr:col>
          <xdr:colOff>259080</xdr:colOff>
          <xdr:row>4</xdr:row>
          <xdr:rowOff>99060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 BORDEREAU</a:t>
              </a:r>
            </a:p>
          </xdr:txBody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7620</xdr:colOff>
          <xdr:row>1</xdr:row>
          <xdr:rowOff>60960</xdr:rowOff>
        </xdr:from>
        <xdr:to>
          <xdr:col>10</xdr:col>
          <xdr:colOff>640080</xdr:colOff>
          <xdr:row>2</xdr:row>
          <xdr:rowOff>190500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883920</xdr:colOff>
          <xdr:row>5</xdr:row>
          <xdr:rowOff>30480</xdr:rowOff>
        </xdr:from>
        <xdr:to>
          <xdr:col>10</xdr:col>
          <xdr:colOff>609600</xdr:colOff>
          <xdr:row>7</xdr:row>
          <xdr:rowOff>45720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883920</xdr:colOff>
          <xdr:row>8</xdr:row>
          <xdr:rowOff>0</xdr:rowOff>
        </xdr:from>
        <xdr:to>
          <xdr:col>10</xdr:col>
          <xdr:colOff>609600</xdr:colOff>
          <xdr:row>11</xdr:row>
          <xdr:rowOff>7620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 BORDEREAU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0</xdr:colOff>
          <xdr:row>3</xdr:row>
          <xdr:rowOff>30480</xdr:rowOff>
        </xdr:from>
        <xdr:to>
          <xdr:col>10</xdr:col>
          <xdr:colOff>632460</xdr:colOff>
          <xdr:row>4</xdr:row>
          <xdr:rowOff>152400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COMMENCER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7620</xdr:colOff>
          <xdr:row>12</xdr:row>
          <xdr:rowOff>22860</xdr:rowOff>
        </xdr:from>
        <xdr:to>
          <xdr:col>10</xdr:col>
          <xdr:colOff>632460</xdr:colOff>
          <xdr:row>15</xdr:row>
          <xdr:rowOff>30480</xdr:rowOff>
        </xdr:to>
        <xdr:sp macro="" textlink="">
          <xdr:nvSpPr>
            <xdr:cNvPr id="1033" name="Bou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   DEMANDE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0</xdr:colOff>
          <xdr:row>15</xdr:row>
          <xdr:rowOff>114300</xdr:rowOff>
        </xdr:from>
        <xdr:to>
          <xdr:col>10</xdr:col>
          <xdr:colOff>617220</xdr:colOff>
          <xdr:row>17</xdr:row>
          <xdr:rowOff>114300</xdr:rowOff>
        </xdr:to>
        <xdr:sp macro="" textlink="">
          <xdr:nvSpPr>
            <xdr:cNvPr id="1035" name="Bou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SPECTRO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0</xdr:colOff>
          <xdr:row>18</xdr:row>
          <xdr:rowOff>45720</xdr:rowOff>
        </xdr:from>
        <xdr:to>
          <xdr:col>10</xdr:col>
          <xdr:colOff>617220</xdr:colOff>
          <xdr:row>20</xdr:row>
          <xdr:rowOff>228600</xdr:rowOff>
        </xdr:to>
        <xdr:sp macro="" textlink="">
          <xdr:nvSpPr>
            <xdr:cNvPr id="1036" name="Bou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</xdr:colOff>
          <xdr:row>2</xdr:row>
          <xdr:rowOff>38100</xdr:rowOff>
        </xdr:from>
        <xdr:to>
          <xdr:col>12</xdr:col>
          <xdr:colOff>137160</xdr:colOff>
          <xdr:row>3</xdr:row>
          <xdr:rowOff>175260</xdr:rowOff>
        </xdr:to>
        <xdr:sp macro="" textlink="">
          <xdr:nvSpPr>
            <xdr:cNvPr id="1038" name="Bou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MàJ DEMANDE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15</xdr:row>
          <xdr:rowOff>38100</xdr:rowOff>
        </xdr:from>
        <xdr:to>
          <xdr:col>4</xdr:col>
          <xdr:colOff>335280</xdr:colOff>
          <xdr:row>17</xdr:row>
          <xdr:rowOff>30480</xdr:rowOff>
        </xdr:to>
        <xdr:sp macro="" textlink="">
          <xdr:nvSpPr>
            <xdr:cNvPr id="66561" name="Bouton 1" hidden="1">
              <a:extLst>
                <a:ext uri="{63B3BB69-23CF-44E3-9099-C40C66FF867C}">
                  <a14:compatExt spid="_x0000_s66561"/>
                </a:ext>
                <a:ext uri="{FF2B5EF4-FFF2-40B4-BE49-F238E27FC236}">
                  <a16:creationId xmlns:a16="http://schemas.microsoft.com/office/drawing/2014/main" id="{00000000-0008-0000-0200-000001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Analyse brute échantillon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19</xdr:row>
          <xdr:rowOff>0</xdr:rowOff>
        </xdr:from>
        <xdr:to>
          <xdr:col>4</xdr:col>
          <xdr:colOff>746760</xdr:colOff>
          <xdr:row>22</xdr:row>
          <xdr:rowOff>38100</xdr:rowOff>
        </xdr:to>
        <xdr:sp macro="" textlink="">
          <xdr:nvSpPr>
            <xdr:cNvPr id="66562" name="Bouton 2" hidden="1">
              <a:extLst>
                <a:ext uri="{63B3BB69-23CF-44E3-9099-C40C66FF867C}">
                  <a14:compatExt spid="_x0000_s66562"/>
                </a:ext>
                <a:ext uri="{FF2B5EF4-FFF2-40B4-BE49-F238E27FC236}">
                  <a16:creationId xmlns:a16="http://schemas.microsoft.com/office/drawing/2014/main" id="{00000000-0008-0000-0200-000002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Comparaison valeur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19</xdr:row>
          <xdr:rowOff>0</xdr:rowOff>
        </xdr:from>
        <xdr:to>
          <xdr:col>4</xdr:col>
          <xdr:colOff>746760</xdr:colOff>
          <xdr:row>22</xdr:row>
          <xdr:rowOff>38100</xdr:rowOff>
        </xdr:to>
        <xdr:sp macro="" textlink="">
          <xdr:nvSpPr>
            <xdr:cNvPr id="66563" name="Bouton 3" hidden="1">
              <a:extLst>
                <a:ext uri="{63B3BB69-23CF-44E3-9099-C40C66FF867C}">
                  <a14:compatExt spid="_x0000_s66563"/>
                </a:ext>
                <a:ext uri="{FF2B5EF4-FFF2-40B4-BE49-F238E27FC236}">
                  <a16:creationId xmlns:a16="http://schemas.microsoft.com/office/drawing/2014/main" id="{00000000-0008-0000-0200-000003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Comparaison valeur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19</xdr:row>
          <xdr:rowOff>0</xdr:rowOff>
        </xdr:from>
        <xdr:to>
          <xdr:col>4</xdr:col>
          <xdr:colOff>746760</xdr:colOff>
          <xdr:row>22</xdr:row>
          <xdr:rowOff>38100</xdr:rowOff>
        </xdr:to>
        <xdr:sp macro="" textlink="">
          <xdr:nvSpPr>
            <xdr:cNvPr id="66564" name="Bouton 4" hidden="1">
              <a:extLst>
                <a:ext uri="{63B3BB69-23CF-44E3-9099-C40C66FF867C}">
                  <a14:compatExt spid="_x0000_s66564"/>
                </a:ext>
                <a:ext uri="{FF2B5EF4-FFF2-40B4-BE49-F238E27FC236}">
                  <a16:creationId xmlns:a16="http://schemas.microsoft.com/office/drawing/2014/main" id="{00000000-0008-0000-0200-000004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Comparaison valeur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15</xdr:row>
      <xdr:rowOff>0</xdr:rowOff>
    </xdr:from>
    <xdr:to>
      <xdr:col>7</xdr:col>
      <xdr:colOff>1135380</xdr:colOff>
      <xdr:row>19</xdr:row>
      <xdr:rowOff>167640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BAA65DE-D782-4878-961E-5558FE5F4E31}"/>
            </a:ext>
          </a:extLst>
        </xdr:cNvPr>
        <xdr:cNvSpPr txBox="1"/>
      </xdr:nvSpPr>
      <xdr:spPr>
        <a:xfrm>
          <a:off x="121920" y="2887980"/>
          <a:ext cx="7955280" cy="929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une feuille (Feuille 1) je recupere des analyses qui ont un nom ( Exemple I 6425) dans la colonne B puis de la colonne J à AS ( par exemple) j'ai les valeurs associés.</a:t>
          </a:r>
          <a:br>
            <a:rPr lang="fr-FR"/>
          </a:br>
          <a:r>
            <a:rPr lang="fr-FR"/>
            <a:t>Je souhaite sur une deuxieme feuille ( Test Macro) que lorsque l'operateur tape le nom de l'analyse, excel cherche le nom correspondant dans la feuille1 et quand il trouve qu'il me copie toutes les lignes associée à l'analyse. J'ai essayé avec la fonction Index + Equiv mais il ne me copie ^pas tout. Ya t'il une fonction plus appropriée ?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104775</xdr:rowOff>
    </xdr:from>
    <xdr:to>
      <xdr:col>4</xdr:col>
      <xdr:colOff>0</xdr:colOff>
      <xdr:row>0</xdr:row>
      <xdr:rowOff>723900</xdr:rowOff>
    </xdr:to>
    <xdr:pic>
      <xdr:nvPicPr>
        <xdr:cNvPr id="2" name="Picture 4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04775"/>
          <a:ext cx="189547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0</xdr:colOff>
      <xdr:row>0</xdr:row>
      <xdr:rowOff>104775</xdr:rowOff>
    </xdr:from>
    <xdr:to>
      <xdr:col>9</xdr:col>
      <xdr:colOff>483900</xdr:colOff>
      <xdr:row>0</xdr:row>
      <xdr:rowOff>904875</xdr:rowOff>
    </xdr:to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>
          <a:spLocks noChangeArrowheads="1"/>
        </xdr:cNvSpPr>
      </xdr:nvSpPr>
      <xdr:spPr bwMode="auto">
        <a:xfrm>
          <a:off x="2019300" y="104775"/>
          <a:ext cx="5113050" cy="800100"/>
        </a:xfrm>
        <a:prstGeom prst="rect">
          <a:avLst/>
        </a:prstGeom>
        <a:solidFill>
          <a:srgbClr val="DBE5F1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FORMULAIRE FR 22/A                                                                             </a:t>
          </a:r>
          <a:r>
            <a:rPr lang="fr-FR" sz="1100" b="0" i="0" baseline="0">
              <a:latin typeface="+mn-lt"/>
              <a:ea typeface="+mn-ea"/>
              <a:cs typeface="+mn-cs"/>
            </a:rPr>
            <a:t>Auteur : Laurent Beau</a:t>
          </a:r>
        </a:p>
        <a:p>
          <a:pPr algn="l" rtl="0">
            <a:defRPr sz="1000"/>
          </a:pPr>
          <a:r>
            <a:rPr lang="fr-FR" sz="1000" b="0" i="0" baseline="0">
              <a:latin typeface="+mn-lt"/>
              <a:ea typeface="+mn-ea"/>
              <a:cs typeface="+mn-cs"/>
            </a:rPr>
            <a:t>                  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TABLEAU DE DILUTION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3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0</xdr:row>
          <xdr:rowOff>251460</xdr:rowOff>
        </xdr:from>
        <xdr:to>
          <xdr:col>14</xdr:col>
          <xdr:colOff>990600</xdr:colOff>
          <xdr:row>0</xdr:row>
          <xdr:rowOff>670560</xdr:rowOff>
        </xdr:to>
        <xdr:sp macro="" textlink="">
          <xdr:nvSpPr>
            <xdr:cNvPr id="82945" name="Button 2358" hidden="1">
              <a:extLst>
                <a:ext uri="{63B3BB69-23CF-44E3-9099-C40C66FF867C}">
                  <a14:compatExt spid="_x0000_s82945"/>
                </a:ext>
                <a:ext uri="{FF2B5EF4-FFF2-40B4-BE49-F238E27FC236}">
                  <a16:creationId xmlns:a16="http://schemas.microsoft.com/office/drawing/2014/main" id="{00000000-0008-0000-0500-0000014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</xdr:colOff>
          <xdr:row>2</xdr:row>
          <xdr:rowOff>137160</xdr:rowOff>
        </xdr:from>
        <xdr:to>
          <xdr:col>11</xdr:col>
          <xdr:colOff>259080</xdr:colOff>
          <xdr:row>4</xdr:row>
          <xdr:rowOff>99060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7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 BORDEREAUBIS</a:t>
              </a:r>
            </a:p>
          </xdr:txBody>
        </xdr:sp>
        <xdr:clientData fLock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</xdr:row>
          <xdr:rowOff>106680</xdr:rowOff>
        </xdr:from>
        <xdr:to>
          <xdr:col>12</xdr:col>
          <xdr:colOff>914400</xdr:colOff>
          <xdr:row>4</xdr:row>
          <xdr:rowOff>137160</xdr:rowOff>
        </xdr:to>
        <xdr:sp macro="" textlink="">
          <xdr:nvSpPr>
            <xdr:cNvPr id="65537" name="Bou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id="{00000000-0008-0000-0C00-000001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DILLUTION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SSURANCE%20QUALITE\LABORATOIRE\ANALYSES%20POSITIONS\labo%20essai\Copie%20de%20analyse%20auto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"/>
      <sheetName val="Analyse"/>
      <sheetName val="Recapgen"/>
      <sheetName val="Demande2"/>
      <sheetName val="Bordereaubis"/>
      <sheetName val="Feuil1"/>
      <sheetName val="dilution"/>
      <sheetName val="TOURNURES"/>
      <sheetName val="Demande"/>
      <sheetName val="Codici"/>
      <sheetName val="copie ne pas toucher"/>
      <sheetName val="Copie de analyse autom"/>
    </sheetNames>
    <sheetDataSet>
      <sheetData sheetId="0"/>
      <sheetData sheetId="1">
        <row r="1">
          <cell r="A1">
            <v>0</v>
          </cell>
          <cell r="F1" t="str">
            <v>ARCELOR CREUSOT</v>
          </cell>
        </row>
        <row r="3">
          <cell r="I3" t="str">
            <v>T 8003</v>
          </cell>
        </row>
        <row r="4">
          <cell r="C4">
            <v>0</v>
          </cell>
          <cell r="F4" t="str">
            <v>R ACIER</v>
          </cell>
        </row>
        <row r="5">
          <cell r="I5" t="str">
            <v>DIVERS</v>
          </cell>
        </row>
        <row r="6">
          <cell r="C6" t="str">
            <v>MOYENNES SCORIES MELEES</v>
          </cell>
          <cell r="I6">
            <v>0</v>
          </cell>
        </row>
        <row r="8">
          <cell r="I8" t="str">
            <v>LIM</v>
          </cell>
        </row>
        <row r="17">
          <cell r="D17">
            <v>8.6</v>
          </cell>
        </row>
        <row r="43">
          <cell r="I43">
            <v>110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oglio3">
    <pageSetUpPr fitToPage="1"/>
  </sheetPr>
  <dimension ref="A1:L50"/>
  <sheetViews>
    <sheetView showZeros="0" showOutlineSymbols="0" zoomScale="85" zoomScaleNormal="100" workbookViewId="0"/>
  </sheetViews>
  <sheetFormatPr baseColWidth="10" defaultColWidth="11.54296875" defaultRowHeight="15" x14ac:dyDescent="0.25"/>
  <cols>
    <col min="1" max="1" width="1.6328125" style="5" customWidth="1"/>
    <col min="2" max="2" width="8.36328125" style="5" customWidth="1"/>
    <col min="3" max="6" width="9.6328125" style="5" customWidth="1"/>
    <col min="7" max="7" width="16.81640625" style="5" customWidth="1"/>
    <col min="8" max="8" width="6.81640625" style="5" customWidth="1"/>
    <col min="9" max="9" width="8.453125" style="5" customWidth="1"/>
    <col min="10" max="10" width="1.08984375" style="5" customWidth="1"/>
    <col min="11" max="12" width="9.6328125" style="5" customWidth="1"/>
    <col min="13" max="16384" width="11.54296875" style="5"/>
  </cols>
  <sheetData>
    <row r="1" spans="1:12" ht="27" customHeight="1" x14ac:dyDescent="0.35">
      <c r="A1" s="549">
        <v>9</v>
      </c>
      <c r="B1" s="550" t="s">
        <v>152</v>
      </c>
      <c r="C1" s="551"/>
      <c r="D1" s="552" t="e">
        <f>#REF!</f>
        <v>#REF!</v>
      </c>
      <c r="E1" s="551" t="s">
        <v>86</v>
      </c>
      <c r="F1" s="178" t="e">
        <f>#REF!</f>
        <v>#REF!</v>
      </c>
      <c r="G1" s="92"/>
      <c r="H1" s="9" t="s">
        <v>919</v>
      </c>
      <c r="I1" s="177" t="e">
        <f>#REF!</f>
        <v>#REF!</v>
      </c>
      <c r="J1" s="28"/>
      <c r="K1" s="2"/>
      <c r="L1" s="2"/>
    </row>
    <row r="2" spans="1:12" ht="15.9" customHeight="1" x14ac:dyDescent="0.25">
      <c r="A2" s="93"/>
      <c r="B2" s="94"/>
      <c r="C2" s="141"/>
      <c r="D2" s="94"/>
      <c r="E2" s="94"/>
      <c r="F2" s="66"/>
      <c r="G2" s="94"/>
      <c r="H2" s="94" t="s">
        <v>95</v>
      </c>
      <c r="I2" s="73" t="e">
        <f>D1</f>
        <v>#REF!</v>
      </c>
      <c r="J2" s="89"/>
      <c r="K2" s="7"/>
      <c r="L2" s="7"/>
    </row>
    <row r="3" spans="1:12" ht="15.9" customHeight="1" x14ac:dyDescent="0.25">
      <c r="A3" s="95"/>
      <c r="B3" s="94"/>
      <c r="C3" s="94"/>
      <c r="D3" s="94"/>
      <c r="E3" s="94"/>
      <c r="F3" s="66"/>
      <c r="G3" s="94"/>
      <c r="H3" s="94" t="s">
        <v>96</v>
      </c>
      <c r="I3" s="96" t="e">
        <f>#REF!</f>
        <v>#REF!</v>
      </c>
      <c r="J3" s="89"/>
      <c r="K3" s="7"/>
      <c r="L3" s="7"/>
    </row>
    <row r="4" spans="1:12" ht="15.9" customHeight="1" x14ac:dyDescent="0.25">
      <c r="A4" s="95"/>
      <c r="B4" s="66" t="s">
        <v>1300</v>
      </c>
      <c r="C4" s="65" t="e">
        <f>+#REF!</f>
        <v>#REF!</v>
      </c>
      <c r="D4" s="94">
        <v>0</v>
      </c>
      <c r="E4" s="66" t="s">
        <v>1045</v>
      </c>
      <c r="F4" s="85" t="e">
        <f>+#REF!</f>
        <v>#REF!</v>
      </c>
      <c r="G4" s="97"/>
      <c r="H4" s="94"/>
      <c r="I4" s="98"/>
      <c r="J4" s="89"/>
      <c r="K4" s="7"/>
      <c r="L4" s="7"/>
    </row>
    <row r="5" spans="1:12" ht="15" customHeight="1" x14ac:dyDescent="0.25">
      <c r="A5" s="95"/>
      <c r="B5" s="66"/>
      <c r="C5" s="66"/>
      <c r="D5" s="94" t="s">
        <v>1260</v>
      </c>
      <c r="E5" s="66" t="s">
        <v>1046</v>
      </c>
      <c r="F5" s="99" t="e">
        <f>#REF!</f>
        <v>#REF!</v>
      </c>
      <c r="G5" s="94"/>
      <c r="H5" s="94" t="s">
        <v>97</v>
      </c>
      <c r="I5" s="96" t="e">
        <f>#REF!</f>
        <v>#REF!</v>
      </c>
      <c r="J5" s="89"/>
      <c r="K5" s="7"/>
      <c r="L5" s="7"/>
    </row>
    <row r="6" spans="1:12" ht="15.9" customHeight="1" x14ac:dyDescent="0.25">
      <c r="A6" s="95"/>
      <c r="B6" s="66" t="s">
        <v>1301</v>
      </c>
      <c r="C6" s="99" t="e">
        <f>#REF!</f>
        <v>#REF!</v>
      </c>
      <c r="D6" s="97"/>
      <c r="E6" s="100"/>
      <c r="F6" s="101"/>
      <c r="G6" s="97"/>
      <c r="H6" s="94" t="s">
        <v>98</v>
      </c>
      <c r="I6" s="96" t="e">
        <f>#REF!</f>
        <v>#REF!</v>
      </c>
      <c r="J6" s="89"/>
      <c r="K6" s="7"/>
      <c r="L6" s="7"/>
    </row>
    <row r="7" spans="1:12" ht="6" customHeight="1" x14ac:dyDescent="0.25">
      <c r="A7" s="95"/>
      <c r="B7" s="94"/>
      <c r="C7" s="94"/>
      <c r="D7" s="94"/>
      <c r="E7" s="94"/>
      <c r="F7" s="66"/>
      <c r="G7" s="94"/>
      <c r="H7" s="94"/>
      <c r="I7" s="98"/>
      <c r="J7" s="89"/>
      <c r="K7" s="7"/>
      <c r="L7" s="7"/>
    </row>
    <row r="8" spans="1:12" ht="12" customHeight="1" x14ac:dyDescent="0.25">
      <c r="A8" s="95"/>
      <c r="B8" s="94"/>
      <c r="C8" s="94"/>
      <c r="D8" s="94"/>
      <c r="E8" s="94"/>
      <c r="F8" s="66"/>
      <c r="G8" s="94"/>
      <c r="H8" s="94" t="s">
        <v>983</v>
      </c>
      <c r="I8" s="102" t="e">
        <f>#REF!</f>
        <v>#REF!</v>
      </c>
      <c r="J8" s="89"/>
      <c r="K8" s="7"/>
      <c r="L8" s="7"/>
    </row>
    <row r="9" spans="1:12" ht="6" customHeight="1" x14ac:dyDescent="0.25">
      <c r="A9" s="95"/>
      <c r="B9" s="94"/>
      <c r="C9" s="94"/>
      <c r="D9" s="94"/>
      <c r="E9" s="94"/>
      <c r="F9" s="94"/>
      <c r="G9" s="94"/>
      <c r="H9" s="94"/>
      <c r="I9" s="98"/>
      <c r="J9" s="89"/>
      <c r="K9" s="7"/>
      <c r="L9" s="7"/>
    </row>
    <row r="10" spans="1:12" ht="9" customHeight="1" x14ac:dyDescent="0.25">
      <c r="A10" s="103"/>
      <c r="B10" s="104" t="s">
        <v>317</v>
      </c>
      <c r="C10" s="105" t="s">
        <v>1259</v>
      </c>
      <c r="D10" s="105" t="s">
        <v>1306</v>
      </c>
      <c r="E10" s="105" t="s">
        <v>88</v>
      </c>
      <c r="F10" s="105" t="s">
        <v>90</v>
      </c>
      <c r="G10" s="106" t="s">
        <v>91</v>
      </c>
      <c r="H10" s="107"/>
      <c r="I10" s="108" t="s">
        <v>986</v>
      </c>
      <c r="J10" s="89"/>
      <c r="K10" s="7"/>
      <c r="L10" s="7"/>
    </row>
    <row r="11" spans="1:12" ht="9" customHeight="1" x14ac:dyDescent="0.3">
      <c r="A11" s="109"/>
      <c r="B11" s="30"/>
      <c r="C11" s="110"/>
      <c r="D11" s="111"/>
      <c r="E11" s="112" t="s">
        <v>1260</v>
      </c>
      <c r="F11" s="112"/>
      <c r="G11" s="112"/>
      <c r="H11" s="113"/>
      <c r="I11" s="114"/>
      <c r="J11" s="89"/>
      <c r="K11" s="2"/>
      <c r="L11" s="2"/>
    </row>
    <row r="12" spans="1:12" ht="9" customHeight="1" x14ac:dyDescent="0.25">
      <c r="A12" s="95"/>
      <c r="B12" s="94"/>
      <c r="C12" s="115"/>
      <c r="D12" s="115"/>
      <c r="E12" s="115"/>
      <c r="F12" s="116"/>
      <c r="G12" s="115"/>
      <c r="H12" s="94"/>
      <c r="I12" s="117"/>
      <c r="J12" s="89"/>
      <c r="K12" s="7"/>
      <c r="L12" s="7"/>
    </row>
    <row r="13" spans="1:12" ht="9" customHeight="1" x14ac:dyDescent="0.25">
      <c r="A13" s="103"/>
      <c r="B13" s="107"/>
      <c r="C13" s="118"/>
      <c r="D13" s="118"/>
      <c r="E13" s="119"/>
      <c r="F13" s="119"/>
      <c r="G13" s="120"/>
      <c r="H13" s="121"/>
      <c r="I13" s="122"/>
      <c r="J13" s="89"/>
      <c r="K13" s="7"/>
      <c r="L13" s="7"/>
    </row>
    <row r="14" spans="1:12" ht="9" customHeight="1" x14ac:dyDescent="0.25">
      <c r="A14" s="95"/>
      <c r="B14" s="94" t="s">
        <v>318</v>
      </c>
      <c r="C14" s="152" t="e">
        <f>100-C17-C18-C19-C20</f>
        <v>#REF!</v>
      </c>
      <c r="D14" s="152">
        <v>100</v>
      </c>
      <c r="E14" s="116"/>
      <c r="F14" s="115"/>
      <c r="G14" s="115" t="s">
        <v>92</v>
      </c>
      <c r="H14" s="123" t="s">
        <v>984</v>
      </c>
      <c r="I14" s="117"/>
      <c r="J14" s="89"/>
      <c r="K14" s="7"/>
      <c r="L14" s="7"/>
    </row>
    <row r="15" spans="1:12" ht="9" customHeight="1" x14ac:dyDescent="0.25">
      <c r="A15" s="95"/>
      <c r="B15" s="94"/>
      <c r="C15" s="115"/>
      <c r="D15" s="115"/>
      <c r="E15" s="116"/>
      <c r="F15" s="115"/>
      <c r="G15" s="115"/>
      <c r="H15" s="94"/>
      <c r="I15" s="117"/>
      <c r="J15" s="89"/>
      <c r="K15" s="7"/>
      <c r="L15" s="7"/>
    </row>
    <row r="16" spans="1:12" ht="9" customHeight="1" x14ac:dyDescent="0.25">
      <c r="A16" s="103"/>
      <c r="B16" s="107"/>
      <c r="C16" s="118"/>
      <c r="D16" s="118"/>
      <c r="E16" s="119"/>
      <c r="F16" s="119"/>
      <c r="G16" s="120" t="str">
        <f>Analyse!G16</f>
        <v/>
      </c>
      <c r="H16" s="121"/>
      <c r="I16" s="122"/>
      <c r="J16" s="89"/>
      <c r="K16" s="7"/>
      <c r="L16" s="7"/>
    </row>
    <row r="17" spans="1:12" ht="9" customHeight="1" x14ac:dyDescent="0.25">
      <c r="A17" s="95"/>
      <c r="B17" s="94" t="s">
        <v>1302</v>
      </c>
      <c r="C17" s="153" t="e">
        <f>#REF!</f>
        <v>#REF!</v>
      </c>
      <c r="D17" s="124"/>
      <c r="E17" s="115"/>
      <c r="F17" s="115"/>
      <c r="G17" s="159" t="e">
        <f>#REF!</f>
        <v>#REF!</v>
      </c>
      <c r="H17" s="100"/>
      <c r="I17" s="117"/>
      <c r="J17" s="89"/>
      <c r="K17" s="7"/>
      <c r="L17" s="7"/>
    </row>
    <row r="18" spans="1:12" ht="9" customHeight="1" x14ac:dyDescent="0.25">
      <c r="A18" s="95"/>
      <c r="B18" s="94" t="s">
        <v>1303</v>
      </c>
      <c r="C18" s="154" t="e">
        <f>#REF!</f>
        <v>#REF!</v>
      </c>
      <c r="D18" s="124"/>
      <c r="E18" s="115"/>
      <c r="F18" s="115"/>
      <c r="G18" s="124">
        <f>Analyse!G18</f>
        <v>0</v>
      </c>
      <c r="H18" s="100"/>
      <c r="I18" s="117"/>
      <c r="J18" s="89"/>
      <c r="K18" s="7"/>
      <c r="L18" s="7"/>
    </row>
    <row r="19" spans="1:12" ht="9" customHeight="1" x14ac:dyDescent="0.25">
      <c r="A19" s="95"/>
      <c r="B19" s="94" t="s">
        <v>1304</v>
      </c>
      <c r="C19" s="153" t="e">
        <f>#REF!</f>
        <v>#REF!</v>
      </c>
      <c r="D19" s="124"/>
      <c r="E19" s="115"/>
      <c r="F19" s="115"/>
      <c r="G19" s="124">
        <f>Analyse!G19</f>
        <v>0</v>
      </c>
      <c r="H19" s="100"/>
      <c r="I19" s="117"/>
      <c r="J19" s="89"/>
      <c r="K19" s="7"/>
      <c r="L19" s="7"/>
    </row>
    <row r="20" spans="1:12" ht="9" customHeight="1" x14ac:dyDescent="0.25">
      <c r="A20" s="95"/>
      <c r="B20" s="94" t="s">
        <v>1305</v>
      </c>
      <c r="C20" s="153" t="e">
        <f>#REF!</f>
        <v>#REF!</v>
      </c>
      <c r="D20" s="124">
        <v>0</v>
      </c>
      <c r="E20" s="115"/>
      <c r="F20" s="115"/>
      <c r="G20" s="124">
        <f>Analyse!G20</f>
        <v>0</v>
      </c>
      <c r="H20" s="100"/>
      <c r="I20" s="117"/>
      <c r="J20" s="89"/>
      <c r="K20" s="7"/>
      <c r="L20" s="7"/>
    </row>
    <row r="21" spans="1:12" ht="9" customHeight="1" x14ac:dyDescent="0.25">
      <c r="A21" s="95"/>
      <c r="B21" s="94"/>
      <c r="C21" s="125"/>
      <c r="D21" s="125"/>
      <c r="E21" s="115"/>
      <c r="F21" s="115"/>
      <c r="G21" s="124"/>
      <c r="H21" s="100"/>
      <c r="I21" s="117"/>
      <c r="J21" s="89"/>
      <c r="K21" s="7"/>
      <c r="L21" s="7"/>
    </row>
    <row r="22" spans="1:12" ht="21" customHeight="1" x14ac:dyDescent="0.25">
      <c r="A22" s="103"/>
      <c r="B22" s="63" t="s">
        <v>79</v>
      </c>
      <c r="C22" s="568" t="e">
        <f>IF(ISTEXT(D22),D22,IF($D$14=100,D22*(100-$C$17-$C$18-$C$19-$C$20)/100,$D$14/100*D22*(100-$C$17-$C$18-$C$19-$C$20)/100+$E$14/100*E22*(100-$C$17-$C$18-$C$19-$C$20)/100))</f>
        <v>#REF!</v>
      </c>
      <c r="D22" s="545" t="e">
        <f>#REF!</f>
        <v>#REF!</v>
      </c>
      <c r="E22" s="119"/>
      <c r="F22" s="119"/>
      <c r="G22" s="126"/>
      <c r="H22" s="64"/>
      <c r="I22" s="122"/>
      <c r="J22" s="89"/>
      <c r="K22" s="7"/>
      <c r="L22" s="7"/>
    </row>
    <row r="23" spans="1:12" ht="21" customHeight="1" x14ac:dyDescent="0.25">
      <c r="A23" s="95"/>
      <c r="B23" s="65" t="s">
        <v>1047</v>
      </c>
      <c r="C23" s="79" t="e">
        <f t="shared" ref="C23:C43" si="0">IF(ISTEXT(D23),D23,IF($D$14=100,D23*(100-$C$17-$C$18-$C$19-$C$20)/100,$D$14/100*D23*(100-$C$17-$C$18-$C$19-$C$20)/100+$E$14/100*E23*(100-$C$17-$C$18-$C$19-$C$20)/100))</f>
        <v>#REF!</v>
      </c>
      <c r="D23" s="517" t="e">
        <f>#REF!</f>
        <v>#REF!</v>
      </c>
      <c r="E23" s="115"/>
      <c r="F23" s="115"/>
      <c r="G23" s="176" t="e">
        <f>#REF!</f>
        <v>#REF!</v>
      </c>
      <c r="H23" s="182"/>
      <c r="I23" s="117"/>
      <c r="J23" s="89"/>
      <c r="K23" s="7"/>
      <c r="L23" s="7"/>
    </row>
    <row r="24" spans="1:12" ht="21" customHeight="1" x14ac:dyDescent="0.25">
      <c r="A24" s="95"/>
      <c r="B24" s="65" t="s">
        <v>1048</v>
      </c>
      <c r="C24" s="187" t="e">
        <f t="shared" si="0"/>
        <v>#REF!</v>
      </c>
      <c r="D24" s="517" t="e">
        <f>#REF!</f>
        <v>#REF!</v>
      </c>
      <c r="E24" s="57"/>
      <c r="F24" s="115"/>
      <c r="G24" s="176" t="e">
        <f>#REF!</f>
        <v>#REF!</v>
      </c>
      <c r="H24" s="190"/>
      <c r="I24" s="117"/>
      <c r="J24" s="89"/>
      <c r="K24" s="7"/>
      <c r="L24" s="7"/>
    </row>
    <row r="25" spans="1:12" ht="21" customHeight="1" x14ac:dyDescent="0.25">
      <c r="A25" s="95"/>
      <c r="B25" s="65" t="s">
        <v>1052</v>
      </c>
      <c r="C25" s="79" t="e">
        <f t="shared" si="0"/>
        <v>#REF!</v>
      </c>
      <c r="D25" s="517" t="e">
        <f>#REF!</f>
        <v>#REF!</v>
      </c>
      <c r="E25" s="115"/>
      <c r="F25" s="115"/>
      <c r="G25" s="176" t="e">
        <f>#REF!</f>
        <v>#REF!</v>
      </c>
      <c r="H25" s="191"/>
      <c r="I25" s="117"/>
      <c r="J25" s="89"/>
      <c r="K25" s="7"/>
      <c r="L25" s="7"/>
    </row>
    <row r="26" spans="1:12" ht="21" customHeight="1" x14ac:dyDescent="0.25">
      <c r="A26" s="95"/>
      <c r="B26" s="65" t="s">
        <v>1049</v>
      </c>
      <c r="C26" s="79" t="e">
        <f t="shared" si="0"/>
        <v>#REF!</v>
      </c>
      <c r="D26" s="517" t="e">
        <f>#REF!</f>
        <v>#REF!</v>
      </c>
      <c r="E26" s="115"/>
      <c r="F26" s="115"/>
      <c r="G26" s="176" t="e">
        <f>#REF!</f>
        <v>#REF!</v>
      </c>
      <c r="H26" s="38"/>
      <c r="I26" s="117"/>
      <c r="J26" s="89"/>
      <c r="K26" s="7"/>
      <c r="L26" s="7"/>
    </row>
    <row r="27" spans="1:12" ht="21" customHeight="1" x14ac:dyDescent="0.25">
      <c r="A27" s="95"/>
      <c r="B27" s="65" t="s">
        <v>1050</v>
      </c>
      <c r="C27" s="79" t="e">
        <f t="shared" si="0"/>
        <v>#REF!</v>
      </c>
      <c r="D27" s="517" t="e">
        <f>#REF!</f>
        <v>#REF!</v>
      </c>
      <c r="E27" s="115"/>
      <c r="F27" s="115"/>
      <c r="G27" s="176" t="e">
        <f>#REF!</f>
        <v>#REF!</v>
      </c>
      <c r="H27" s="38"/>
      <c r="I27" s="117"/>
      <c r="J27" s="89"/>
      <c r="K27" s="7"/>
      <c r="L27" s="7"/>
    </row>
    <row r="28" spans="1:12" ht="21" customHeight="1" x14ac:dyDescent="0.25">
      <c r="A28" s="95"/>
      <c r="B28" s="65" t="s">
        <v>75</v>
      </c>
      <c r="C28" s="79" t="e">
        <f t="shared" si="0"/>
        <v>#REF!</v>
      </c>
      <c r="D28" s="517" t="e">
        <f>#REF!</f>
        <v>#REF!</v>
      </c>
      <c r="E28" s="57"/>
      <c r="F28" s="57"/>
      <c r="G28" s="176" t="e">
        <f>#REF!</f>
        <v>#REF!</v>
      </c>
      <c r="H28" s="38"/>
      <c r="I28" s="117"/>
      <c r="J28" s="89"/>
      <c r="K28" s="7"/>
      <c r="L28" s="7"/>
    </row>
    <row r="29" spans="1:12" ht="21" customHeight="1" x14ac:dyDescent="0.25">
      <c r="A29" s="95"/>
      <c r="B29" s="65" t="s">
        <v>1253</v>
      </c>
      <c r="C29" s="79" t="e">
        <f t="shared" si="0"/>
        <v>#REF!</v>
      </c>
      <c r="D29" s="517" t="e">
        <f>#REF!</f>
        <v>#REF!</v>
      </c>
      <c r="E29" s="115"/>
      <c r="F29" s="115"/>
      <c r="G29" s="176" t="e">
        <f>#REF!</f>
        <v>#REF!</v>
      </c>
      <c r="H29" s="38"/>
      <c r="I29" s="117"/>
      <c r="J29" s="89"/>
      <c r="K29" s="7"/>
      <c r="L29" s="7"/>
    </row>
    <row r="30" spans="1:12" ht="21" customHeight="1" x14ac:dyDescent="0.25">
      <c r="A30" s="95"/>
      <c r="B30" s="65" t="s">
        <v>1250</v>
      </c>
      <c r="C30" s="175" t="e">
        <f t="shared" si="0"/>
        <v>#REF!</v>
      </c>
      <c r="D30" s="518" t="e">
        <f>#REF!</f>
        <v>#REF!</v>
      </c>
      <c r="E30" s="115"/>
      <c r="F30" s="57"/>
      <c r="G30" s="176" t="e">
        <f>#REF!</f>
        <v>#REF!</v>
      </c>
      <c r="H30" s="184"/>
      <c r="I30" s="117"/>
      <c r="J30" s="89"/>
      <c r="K30" s="7"/>
      <c r="L30" s="7"/>
    </row>
    <row r="31" spans="1:12" ht="21" customHeight="1" x14ac:dyDescent="0.25">
      <c r="A31" s="95"/>
      <c r="B31" s="65" t="s">
        <v>77</v>
      </c>
      <c r="C31" s="175" t="e">
        <f t="shared" si="0"/>
        <v>#REF!</v>
      </c>
      <c r="D31" s="518" t="e">
        <f>#REF!</f>
        <v>#REF!</v>
      </c>
      <c r="E31" s="115"/>
      <c r="F31" s="115"/>
      <c r="G31" s="176" t="e">
        <f>#REF!</f>
        <v>#REF!</v>
      </c>
      <c r="H31" s="184"/>
      <c r="I31" s="117"/>
      <c r="J31" s="89"/>
      <c r="K31" s="7"/>
      <c r="L31" s="7"/>
    </row>
    <row r="32" spans="1:12" ht="21" customHeight="1" x14ac:dyDescent="0.25">
      <c r="A32" s="95"/>
      <c r="B32" s="65" t="s">
        <v>78</v>
      </c>
      <c r="C32" s="175" t="e">
        <f t="shared" si="0"/>
        <v>#REF!</v>
      </c>
      <c r="D32" s="518" t="e">
        <f>#REF!</f>
        <v>#REF!</v>
      </c>
      <c r="E32" s="115"/>
      <c r="F32" s="115"/>
      <c r="G32" s="176" t="e">
        <f>#REF!</f>
        <v>#REF!</v>
      </c>
      <c r="H32" s="38"/>
      <c r="I32" s="117"/>
      <c r="J32" s="89"/>
      <c r="K32" s="7"/>
      <c r="L32" s="7"/>
    </row>
    <row r="33" spans="1:12" ht="21" customHeight="1" x14ac:dyDescent="0.25">
      <c r="A33" s="95"/>
      <c r="B33" s="65" t="s">
        <v>1051</v>
      </c>
      <c r="C33" s="187" t="e">
        <f t="shared" si="0"/>
        <v>#REF!</v>
      </c>
      <c r="D33" s="517" t="e">
        <f>#REF!</f>
        <v>#REF!</v>
      </c>
      <c r="E33" s="115"/>
      <c r="F33" s="115"/>
      <c r="G33" s="174" t="e">
        <f>#REF!</f>
        <v>#REF!</v>
      </c>
      <c r="H33" s="38"/>
      <c r="I33" s="117"/>
      <c r="J33" s="89"/>
      <c r="K33" s="7"/>
      <c r="L33" s="7"/>
    </row>
    <row r="34" spans="1:12" ht="21" customHeight="1" x14ac:dyDescent="0.25">
      <c r="A34" s="95"/>
      <c r="B34" s="65" t="s">
        <v>1251</v>
      </c>
      <c r="C34" s="175" t="e">
        <f t="shared" si="0"/>
        <v>#REF!</v>
      </c>
      <c r="D34" s="518" t="e">
        <f>#REF!</f>
        <v>#REF!</v>
      </c>
      <c r="E34" s="57"/>
      <c r="F34" s="115"/>
      <c r="G34" s="176" t="e">
        <f>#REF!</f>
        <v>#REF!</v>
      </c>
      <c r="H34" s="38"/>
      <c r="I34" s="117"/>
      <c r="J34" s="89"/>
      <c r="K34" s="7"/>
      <c r="L34" s="7"/>
    </row>
    <row r="35" spans="1:12" ht="21" customHeight="1" x14ac:dyDescent="0.25">
      <c r="A35" s="95" t="s">
        <v>1260</v>
      </c>
      <c r="B35" s="65" t="s">
        <v>1254</v>
      </c>
      <c r="C35" s="187" t="e">
        <f t="shared" si="0"/>
        <v>#REF!</v>
      </c>
      <c r="D35" s="517" t="e">
        <f>#REF!</f>
        <v>#REF!</v>
      </c>
      <c r="E35" s="57"/>
      <c r="F35" s="115"/>
      <c r="G35" s="174" t="e">
        <f>#REF!</f>
        <v>#REF!</v>
      </c>
      <c r="H35" s="38"/>
      <c r="I35" s="117"/>
      <c r="J35" s="89"/>
      <c r="K35" s="7"/>
      <c r="L35" s="7"/>
    </row>
    <row r="36" spans="1:12" ht="21" customHeight="1" x14ac:dyDescent="0.25">
      <c r="A36" s="95"/>
      <c r="B36" s="65" t="s">
        <v>1252</v>
      </c>
      <c r="C36" s="187" t="e">
        <f t="shared" si="0"/>
        <v>#REF!</v>
      </c>
      <c r="D36" s="517" t="e">
        <f>#REF!</f>
        <v>#REF!</v>
      </c>
      <c r="E36" s="57"/>
      <c r="F36" s="115"/>
      <c r="G36" s="176" t="e">
        <f>#REF!</f>
        <v>#REF!</v>
      </c>
      <c r="H36" s="38"/>
      <c r="I36" s="117"/>
      <c r="J36" s="89"/>
      <c r="K36" s="7"/>
      <c r="L36" s="7"/>
    </row>
    <row r="37" spans="1:12" ht="21" customHeight="1" x14ac:dyDescent="0.25">
      <c r="A37" s="95"/>
      <c r="B37" s="65" t="s">
        <v>80</v>
      </c>
      <c r="C37" s="187" t="e">
        <f t="shared" si="0"/>
        <v>#REF!</v>
      </c>
      <c r="D37" s="517" t="e">
        <f>#REF!</f>
        <v>#REF!</v>
      </c>
      <c r="E37" s="115"/>
      <c r="F37" s="115"/>
      <c r="G37" s="176" t="e">
        <f>#REF!</f>
        <v>#REF!</v>
      </c>
      <c r="H37" s="38"/>
      <c r="I37" s="117"/>
      <c r="J37" s="89"/>
      <c r="K37" s="7"/>
      <c r="L37" s="7"/>
    </row>
    <row r="38" spans="1:12" ht="21" customHeight="1" x14ac:dyDescent="0.25">
      <c r="A38" s="95"/>
      <c r="B38" s="65" t="s">
        <v>76</v>
      </c>
      <c r="C38" s="187" t="e">
        <f t="shared" si="0"/>
        <v>#REF!</v>
      </c>
      <c r="D38" s="517" t="e">
        <f>#REF!</f>
        <v>#REF!</v>
      </c>
      <c r="E38" s="115"/>
      <c r="F38" s="115"/>
      <c r="G38" s="176" t="e">
        <f>#REF!</f>
        <v>#REF!</v>
      </c>
      <c r="H38" s="184"/>
      <c r="I38" s="117"/>
      <c r="J38" s="89"/>
      <c r="K38" s="7"/>
      <c r="L38" s="7"/>
    </row>
    <row r="39" spans="1:12" ht="21" customHeight="1" x14ac:dyDescent="0.25">
      <c r="A39" s="95"/>
      <c r="B39" s="65" t="s">
        <v>74</v>
      </c>
      <c r="C39" s="79"/>
      <c r="D39" s="517" t="e">
        <f>#REF!</f>
        <v>#REF!</v>
      </c>
      <c r="E39" s="115"/>
      <c r="F39" s="115"/>
      <c r="G39" s="176" t="e">
        <f>#REF!</f>
        <v>#REF!</v>
      </c>
      <c r="H39" s="38"/>
      <c r="I39" s="117"/>
      <c r="J39" s="89"/>
      <c r="K39" s="7"/>
      <c r="L39" s="7"/>
    </row>
    <row r="40" spans="1:12" ht="21" customHeight="1" x14ac:dyDescent="0.25">
      <c r="A40" s="95"/>
      <c r="B40" s="65" t="s">
        <v>1255</v>
      </c>
      <c r="C40" s="187" t="e">
        <f t="shared" si="0"/>
        <v>#REF!</v>
      </c>
      <c r="D40" s="517" t="e">
        <f>#REF!</f>
        <v>#REF!</v>
      </c>
      <c r="E40" s="57"/>
      <c r="F40" s="115"/>
      <c r="G40" s="176" t="e">
        <f>#REF!</f>
        <v>#REF!</v>
      </c>
      <c r="H40" s="38"/>
      <c r="I40" s="117"/>
      <c r="J40" s="89"/>
      <c r="K40" s="7"/>
      <c r="L40" s="7"/>
    </row>
    <row r="41" spans="1:12" ht="21" customHeight="1" x14ac:dyDescent="0.25">
      <c r="A41" s="95"/>
      <c r="B41" s="65" t="s">
        <v>614</v>
      </c>
      <c r="C41" s="187" t="e">
        <f t="shared" si="0"/>
        <v>#REF!</v>
      </c>
      <c r="D41" s="517"/>
      <c r="E41" s="115"/>
      <c r="F41" s="115"/>
      <c r="G41" s="181" t="e">
        <f>#REF!</f>
        <v>#REF!</v>
      </c>
      <c r="H41" s="38"/>
      <c r="I41" s="117"/>
      <c r="J41" s="89"/>
      <c r="K41" s="7"/>
      <c r="L41" s="7"/>
    </row>
    <row r="42" spans="1:12" ht="21" customHeight="1" x14ac:dyDescent="0.25">
      <c r="A42" s="95"/>
      <c r="B42" s="65" t="s">
        <v>479</v>
      </c>
      <c r="C42" s="547" t="e">
        <f t="shared" si="0"/>
        <v>#REF!</v>
      </c>
      <c r="D42" s="517"/>
      <c r="E42" s="57"/>
      <c r="F42" s="115"/>
      <c r="G42" s="181" t="e">
        <f>#REF!</f>
        <v>#REF!</v>
      </c>
      <c r="H42" s="38"/>
      <c r="I42" s="127" t="s">
        <v>480</v>
      </c>
      <c r="J42" s="89"/>
      <c r="K42" s="7"/>
      <c r="L42" s="7"/>
    </row>
    <row r="43" spans="1:12" ht="21" customHeight="1" x14ac:dyDescent="0.25">
      <c r="A43" s="95"/>
      <c r="B43" s="65" t="s">
        <v>632</v>
      </c>
      <c r="C43" s="547" t="e">
        <f t="shared" si="0"/>
        <v>#REF!</v>
      </c>
      <c r="D43" s="517" t="e">
        <f>#REF!</f>
        <v>#REF!</v>
      </c>
      <c r="E43" s="115"/>
      <c r="F43" s="115"/>
      <c r="G43" s="174" t="e">
        <f>#REF!</f>
        <v>#REF!</v>
      </c>
      <c r="H43" s="38"/>
      <c r="I43" s="77" t="e">
        <f>#REF!</f>
        <v>#REF!</v>
      </c>
      <c r="J43" s="89"/>
      <c r="K43" s="7"/>
      <c r="L43" s="7"/>
    </row>
    <row r="44" spans="1:12" ht="21.9" customHeight="1" x14ac:dyDescent="0.25">
      <c r="A44" s="95"/>
      <c r="B44" s="66" t="s">
        <v>1256</v>
      </c>
      <c r="C44" s="79"/>
      <c r="D44" s="520" t="e">
        <f>#REF!</f>
        <v>#REF!</v>
      </c>
      <c r="E44" s="66"/>
      <c r="F44" s="94"/>
      <c r="G44" s="176" t="e">
        <f>#REF!</f>
        <v>#REF!</v>
      </c>
      <c r="H44" s="38"/>
      <c r="I44" s="117"/>
      <c r="J44" s="89"/>
      <c r="K44" s="7"/>
      <c r="L44" s="7"/>
    </row>
    <row r="45" spans="1:12" ht="18" customHeight="1" x14ac:dyDescent="0.25">
      <c r="A45" s="95"/>
      <c r="B45" s="66" t="s">
        <v>1257</v>
      </c>
      <c r="C45" s="79"/>
      <c r="D45" s="183" t="e">
        <f>#REF!</f>
        <v>#REF!</v>
      </c>
      <c r="E45" s="94"/>
      <c r="F45" s="94" t="s">
        <v>918</v>
      </c>
      <c r="G45" s="85"/>
      <c r="H45" s="128"/>
      <c r="I45" s="129"/>
      <c r="J45" s="89"/>
      <c r="K45" s="7"/>
      <c r="L45" s="7"/>
    </row>
    <row r="46" spans="1:12" ht="15.9" customHeight="1" x14ac:dyDescent="0.25">
      <c r="A46" s="95"/>
      <c r="B46" s="66" t="s">
        <v>1258</v>
      </c>
      <c r="C46" s="79"/>
      <c r="D46" s="183" t="e">
        <f>#REF!</f>
        <v>#REF!</v>
      </c>
      <c r="E46" s="94"/>
      <c r="F46" s="94"/>
      <c r="G46" s="85"/>
      <c r="H46" s="128"/>
      <c r="I46" s="129"/>
      <c r="J46" s="89"/>
      <c r="K46" s="7"/>
      <c r="L46" s="7"/>
    </row>
    <row r="47" spans="1:12" ht="12.75" customHeight="1" thickBot="1" x14ac:dyDescent="0.3">
      <c r="A47" s="130"/>
      <c r="B47" s="131"/>
      <c r="C47" s="132"/>
      <c r="D47" s="133">
        <v>0</v>
      </c>
      <c r="E47" s="131"/>
      <c r="F47" s="131"/>
      <c r="G47" s="134"/>
      <c r="H47" s="135"/>
      <c r="I47" s="136"/>
      <c r="J47" s="89"/>
      <c r="K47" s="7"/>
      <c r="L47" s="7"/>
    </row>
    <row r="48" spans="1:12" x14ac:dyDescent="0.25">
      <c r="A48" s="4"/>
      <c r="B48" s="11"/>
      <c r="C48" s="12"/>
      <c r="D48" s="82"/>
      <c r="E48" s="12"/>
      <c r="F48" s="12"/>
      <c r="G48" s="9"/>
      <c r="H48" s="4"/>
      <c r="I48" s="4"/>
      <c r="J48" s="89"/>
      <c r="K48" s="7"/>
      <c r="L48" s="7"/>
    </row>
    <row r="49" spans="1:12" x14ac:dyDescent="0.25">
      <c r="A49" s="2"/>
      <c r="B49" s="6"/>
      <c r="C49" s="7"/>
      <c r="D49" s="83"/>
      <c r="E49" s="7"/>
      <c r="F49" s="7"/>
      <c r="G49" s="10"/>
      <c r="H49" s="2"/>
      <c r="I49" s="2"/>
      <c r="J49" s="89"/>
      <c r="K49" s="7"/>
      <c r="L49" s="7"/>
    </row>
    <row r="50" spans="1:12" x14ac:dyDescent="0.25">
      <c r="A50" s="2"/>
      <c r="B50" s="6"/>
      <c r="C50" s="7"/>
      <c r="D50" s="83"/>
      <c r="E50" s="7"/>
      <c r="F50" s="7"/>
      <c r="G50" s="10"/>
      <c r="H50" s="2"/>
      <c r="I50" s="2"/>
      <c r="J50" s="89"/>
      <c r="K50" s="7"/>
      <c r="L50" s="7"/>
    </row>
  </sheetData>
  <phoneticPr fontId="41" type="noConversion"/>
  <pageMargins left="0.39370078740157483" right="0.15748031496062992" top="0.43" bottom="0" header="0" footer="0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locked="0" defaultSize="0" autoFill="0" autoLine="0" autoPict="0" macro="[0]!imprimeanalyse">
                <anchor moveWithCells="1" sizeWithCells="1">
                  <from>
                    <xdr:col>10</xdr:col>
                    <xdr:colOff>7620</xdr:colOff>
                    <xdr:row>2</xdr:row>
                    <xdr:rowOff>137160</xdr:rowOff>
                  </from>
                  <to>
                    <xdr:col>11</xdr:col>
                    <xdr:colOff>259080</xdr:colOff>
                    <xdr:row>4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oglio1"/>
  <dimension ref="A1:FE1002"/>
  <sheetViews>
    <sheetView showZeros="0" showOutlineSymbols="0" zoomScale="70" zoomScaleNormal="70" workbookViewId="0">
      <selection activeCell="D22" sqref="D22:D42"/>
    </sheetView>
  </sheetViews>
  <sheetFormatPr baseColWidth="10" defaultColWidth="11.54296875" defaultRowHeight="15" x14ac:dyDescent="0.25"/>
  <cols>
    <col min="1" max="1" width="1.6328125" style="1" customWidth="1"/>
    <col min="2" max="2" width="9.6328125" style="1" customWidth="1"/>
    <col min="3" max="3" width="9.453125" style="1" customWidth="1"/>
    <col min="4" max="4" width="10" style="1" customWidth="1"/>
    <col min="5" max="6" width="9.6328125" style="1" customWidth="1"/>
    <col min="7" max="7" width="15.6328125" style="1" customWidth="1"/>
    <col min="8" max="8" width="7.6328125" style="1" customWidth="1"/>
    <col min="9" max="9" width="10.54296875" style="1" customWidth="1"/>
    <col min="10" max="10" width="5.6328125" style="1" customWidth="1"/>
    <col min="11" max="11" width="9.6328125" style="1" customWidth="1"/>
    <col min="12" max="16384" width="11.54296875" style="1"/>
  </cols>
  <sheetData>
    <row r="1" spans="1:161" ht="21" customHeight="1" x14ac:dyDescent="0.3">
      <c r="A1" s="32">
        <v>0</v>
      </c>
      <c r="B1" s="548" t="s">
        <v>152</v>
      </c>
      <c r="C1" s="522"/>
      <c r="D1" s="435">
        <f ca="1">TODAY()</f>
        <v>42985</v>
      </c>
      <c r="E1" s="35" t="s">
        <v>86</v>
      </c>
      <c r="F1" s="198"/>
      <c r="G1" s="36"/>
      <c r="H1" s="34" t="s">
        <v>94</v>
      </c>
      <c r="I1" s="542"/>
      <c r="J1" s="193" t="s">
        <v>626</v>
      </c>
      <c r="K1" s="470" t="s">
        <v>1415</v>
      </c>
      <c r="L1" s="194" t="s">
        <v>1331</v>
      </c>
      <c r="M1" s="194" t="s">
        <v>989</v>
      </c>
      <c r="N1" s="194" t="s">
        <v>990</v>
      </c>
      <c r="O1" s="194" t="s">
        <v>991</v>
      </c>
      <c r="P1" s="194" t="s">
        <v>992</v>
      </c>
      <c r="Q1" s="194" t="s">
        <v>993</v>
      </c>
      <c r="R1" s="194" t="s">
        <v>994</v>
      </c>
      <c r="S1" s="194" t="s">
        <v>995</v>
      </c>
      <c r="T1" s="194" t="s">
        <v>996</v>
      </c>
      <c r="U1" s="194" t="s">
        <v>997</v>
      </c>
      <c r="V1" s="194" t="s">
        <v>998</v>
      </c>
      <c r="W1" s="194" t="s">
        <v>1256</v>
      </c>
      <c r="X1" s="194" t="s">
        <v>1257</v>
      </c>
      <c r="Y1" s="194" t="s">
        <v>1258</v>
      </c>
      <c r="Z1" s="194" t="s">
        <v>986</v>
      </c>
      <c r="AA1" s="194" t="s">
        <v>168</v>
      </c>
      <c r="AB1" s="194" t="s">
        <v>1057</v>
      </c>
      <c r="AC1" s="194" t="s">
        <v>1058</v>
      </c>
      <c r="AD1" s="194" t="s">
        <v>1059</v>
      </c>
      <c r="AE1" s="194" t="s">
        <v>1060</v>
      </c>
      <c r="AF1" s="194" t="s">
        <v>1061</v>
      </c>
      <c r="AG1" s="194" t="s">
        <v>1062</v>
      </c>
      <c r="AH1" s="194" t="s">
        <v>1063</v>
      </c>
      <c r="AI1" s="194" t="s">
        <v>1064</v>
      </c>
      <c r="AJ1" s="194" t="s">
        <v>1173</v>
      </c>
      <c r="AK1" s="194" t="s">
        <v>1174</v>
      </c>
      <c r="AL1" s="194" t="s">
        <v>1175</v>
      </c>
      <c r="AM1" s="194" t="s">
        <v>1176</v>
      </c>
      <c r="AN1" s="194" t="s">
        <v>1177</v>
      </c>
      <c r="AO1" s="194" t="s">
        <v>1178</v>
      </c>
      <c r="AP1" s="194" t="s">
        <v>1179</v>
      </c>
      <c r="AQ1" s="194" t="s">
        <v>1180</v>
      </c>
      <c r="AR1" s="194" t="s">
        <v>1181</v>
      </c>
      <c r="AS1" s="194" t="s">
        <v>1182</v>
      </c>
      <c r="AT1" s="194" t="s">
        <v>1183</v>
      </c>
      <c r="AU1" s="194" t="s">
        <v>1184</v>
      </c>
      <c r="AV1" s="194" t="s">
        <v>1185</v>
      </c>
      <c r="AW1" s="194" t="s">
        <v>1186</v>
      </c>
      <c r="AX1" s="194" t="s">
        <v>1187</v>
      </c>
      <c r="AY1" s="194" t="s">
        <v>1188</v>
      </c>
      <c r="AZ1" s="194" t="s">
        <v>1189</v>
      </c>
      <c r="BA1" s="194" t="s">
        <v>1190</v>
      </c>
      <c r="BB1" s="194" t="s">
        <v>1191</v>
      </c>
      <c r="BC1" s="194" t="s">
        <v>1192</v>
      </c>
      <c r="BD1" s="194" t="s">
        <v>1193</v>
      </c>
      <c r="BE1" s="194" t="s">
        <v>1065</v>
      </c>
      <c r="BF1" s="194"/>
      <c r="BG1" s="194"/>
      <c r="BH1" s="194"/>
      <c r="BI1" s="194"/>
      <c r="BJ1" s="194"/>
      <c r="BK1" s="194"/>
      <c r="BL1" s="194"/>
      <c r="BM1" s="194"/>
      <c r="BN1" s="194"/>
      <c r="BO1" s="194"/>
      <c r="BP1" s="194"/>
      <c r="BQ1" s="194"/>
      <c r="BR1" s="194"/>
      <c r="BS1" s="194"/>
      <c r="BT1" s="194"/>
      <c r="BU1" s="194"/>
      <c r="BV1" s="194"/>
      <c r="BW1" s="194"/>
      <c r="BX1" s="194"/>
      <c r="BY1" s="194"/>
      <c r="BZ1" s="194"/>
      <c r="CA1" s="194"/>
      <c r="CB1" s="194"/>
      <c r="CC1" s="194"/>
      <c r="CD1" s="194"/>
      <c r="CE1" s="194"/>
      <c r="CF1" s="194"/>
      <c r="CG1" s="194"/>
      <c r="CH1" s="194"/>
      <c r="CI1" s="194"/>
      <c r="CJ1" s="194"/>
      <c r="CK1" s="194"/>
      <c r="CL1" s="194"/>
      <c r="CM1" s="194"/>
      <c r="CN1" s="194"/>
      <c r="CO1" s="194"/>
      <c r="CP1" s="194"/>
      <c r="CQ1" s="194"/>
      <c r="CR1" s="194"/>
      <c r="CS1" s="194"/>
      <c r="CT1" s="194"/>
      <c r="CU1" s="194"/>
      <c r="CV1" s="194"/>
      <c r="CW1" s="194"/>
      <c r="CX1" s="194"/>
      <c r="CY1" s="194"/>
      <c r="CZ1" s="194"/>
      <c r="DA1" s="194"/>
      <c r="DB1" s="194"/>
      <c r="DC1" s="194"/>
      <c r="DD1" s="194"/>
      <c r="DE1" s="194"/>
      <c r="DF1" s="194"/>
      <c r="DG1" s="194"/>
      <c r="DH1" s="194"/>
      <c r="DI1" s="194"/>
      <c r="DJ1" s="194"/>
      <c r="DK1" s="194"/>
      <c r="DL1" s="194"/>
      <c r="DM1" s="194"/>
      <c r="DN1" s="194"/>
      <c r="DO1" s="194"/>
      <c r="DP1" s="194"/>
      <c r="DQ1" s="194"/>
      <c r="DR1" s="194"/>
      <c r="DS1" s="194"/>
      <c r="DT1" s="194"/>
      <c r="DU1" s="194"/>
      <c r="DV1" s="194"/>
      <c r="DW1" s="194"/>
      <c r="DX1" s="194"/>
      <c r="DY1" s="194"/>
      <c r="DZ1" s="194"/>
      <c r="EA1" s="194"/>
      <c r="EB1" s="194"/>
      <c r="EC1" s="194"/>
      <c r="ED1" s="194"/>
      <c r="EE1" s="194"/>
      <c r="EF1" s="194"/>
      <c r="EG1" s="194"/>
      <c r="EH1" s="194"/>
      <c r="EI1" s="194"/>
      <c r="EJ1" s="194"/>
      <c r="EK1" s="194"/>
      <c r="EL1" s="194"/>
      <c r="EM1" s="194"/>
      <c r="EN1" s="194"/>
      <c r="EO1" s="194"/>
      <c r="EP1" s="194"/>
      <c r="EQ1" s="194"/>
      <c r="ER1" s="194"/>
      <c r="ES1" s="194"/>
      <c r="ET1" s="194"/>
      <c r="EU1" s="194"/>
      <c r="EV1" s="194"/>
      <c r="EW1" s="194"/>
      <c r="EX1" s="194"/>
      <c r="EY1" s="194"/>
      <c r="EZ1" s="194"/>
      <c r="FA1" s="194"/>
      <c r="FB1" s="194"/>
      <c r="FC1" s="194"/>
      <c r="FD1" s="194"/>
      <c r="FE1" s="194"/>
    </row>
    <row r="2" spans="1:161" ht="18" customHeight="1" x14ac:dyDescent="0.25">
      <c r="A2" s="37"/>
      <c r="B2" s="38"/>
      <c r="C2" s="521"/>
      <c r="D2" s="38"/>
      <c r="E2" s="38"/>
      <c r="F2" s="38"/>
      <c r="G2" s="38"/>
      <c r="H2" s="39" t="s">
        <v>95</v>
      </c>
      <c r="I2" s="73">
        <f ca="1">+$N$5</f>
        <v>42985</v>
      </c>
      <c r="J2" s="28"/>
      <c r="K2" s="2"/>
      <c r="L2" s="443" t="s">
        <v>1334</v>
      </c>
      <c r="M2" s="194" t="s">
        <v>1415</v>
      </c>
      <c r="N2" s="194" t="s">
        <v>70</v>
      </c>
      <c r="O2" s="195" t="s">
        <v>863</v>
      </c>
      <c r="P2" s="194">
        <v>82567</v>
      </c>
      <c r="Q2" s="195">
        <v>5365</v>
      </c>
      <c r="R2" s="194">
        <v>23260</v>
      </c>
      <c r="S2" s="195">
        <v>41304</v>
      </c>
      <c r="T2" s="194" t="s">
        <v>635</v>
      </c>
      <c r="U2" s="194">
        <v>7.1</v>
      </c>
      <c r="V2" s="194">
        <v>1.5</v>
      </c>
      <c r="W2" s="194"/>
      <c r="X2" s="194" t="s">
        <v>624</v>
      </c>
      <c r="Y2" s="194" t="s">
        <v>617</v>
      </c>
      <c r="Z2" s="502">
        <v>110</v>
      </c>
      <c r="AA2" s="194"/>
      <c r="AB2" s="194"/>
      <c r="AC2" s="194"/>
      <c r="AD2" s="194"/>
      <c r="AE2" s="194"/>
      <c r="AF2" s="194"/>
      <c r="AG2" s="194"/>
      <c r="AH2" s="194"/>
      <c r="AI2" s="194"/>
      <c r="AJ2" s="194"/>
      <c r="AK2" s="194"/>
      <c r="AL2" s="194"/>
      <c r="AM2" s="194"/>
      <c r="AN2" s="194"/>
      <c r="AO2" s="194"/>
      <c r="AP2" s="194"/>
      <c r="AQ2" s="194"/>
      <c r="AR2" s="194"/>
      <c r="AS2" s="194"/>
      <c r="AT2" s="194"/>
      <c r="AU2" s="194"/>
      <c r="AV2" s="194"/>
      <c r="AW2" s="194"/>
      <c r="AX2" s="194"/>
      <c r="AY2" s="194"/>
      <c r="AZ2" s="194"/>
      <c r="BA2" s="194"/>
      <c r="BB2" s="194"/>
      <c r="BC2" s="194"/>
      <c r="BD2" s="194"/>
      <c r="BE2" s="194"/>
      <c r="BF2" s="194"/>
      <c r="BG2" s="194"/>
      <c r="BH2" s="194"/>
      <c r="BI2" s="194"/>
      <c r="BJ2" s="194"/>
      <c r="BK2" s="194"/>
      <c r="BL2" s="194"/>
      <c r="BM2" s="194"/>
      <c r="BN2" s="194"/>
      <c r="BO2" s="194"/>
      <c r="BP2" s="194"/>
      <c r="BQ2" s="194"/>
      <c r="BR2" s="194"/>
      <c r="BS2" s="194"/>
      <c r="BT2" s="194"/>
      <c r="BU2" s="194"/>
      <c r="BV2" s="194"/>
      <c r="BW2" s="194"/>
      <c r="BX2" s="194"/>
      <c r="BY2" s="194"/>
      <c r="BZ2" s="194"/>
      <c r="CA2" s="194"/>
      <c r="CB2" s="194"/>
      <c r="CC2" s="194"/>
      <c r="CD2" s="194"/>
      <c r="CE2" s="194"/>
      <c r="CF2" s="194"/>
      <c r="CG2" s="194"/>
      <c r="CH2" s="194"/>
      <c r="CI2" s="194"/>
      <c r="CJ2" s="194"/>
      <c r="CK2" s="194"/>
      <c r="CL2" s="194"/>
      <c r="CM2" s="194"/>
      <c r="CN2" s="194"/>
      <c r="CO2" s="194"/>
      <c r="CP2" s="194"/>
      <c r="CQ2" s="194"/>
      <c r="CR2" s="194"/>
      <c r="CS2" s="194"/>
      <c r="CT2" s="194"/>
      <c r="CU2" s="194"/>
      <c r="CV2" s="194"/>
      <c r="CW2" s="194"/>
      <c r="CX2" s="194"/>
      <c r="CY2" s="194"/>
      <c r="CZ2" s="194"/>
      <c r="DA2" s="194"/>
      <c r="DB2" s="194"/>
      <c r="DC2" s="194"/>
      <c r="DD2" s="194"/>
      <c r="DE2" s="194"/>
      <c r="DF2" s="194"/>
      <c r="DG2" s="194"/>
      <c r="DH2" s="194"/>
      <c r="DI2" s="194"/>
      <c r="DJ2" s="194"/>
      <c r="DK2" s="194"/>
      <c r="DL2" s="194"/>
      <c r="DM2" s="194"/>
      <c r="DN2" s="194"/>
      <c r="DO2" s="194"/>
      <c r="DP2" s="194"/>
      <c r="DQ2" s="194"/>
      <c r="DR2" s="194"/>
      <c r="DS2" s="194"/>
      <c r="DT2" s="194"/>
      <c r="DU2" s="194"/>
      <c r="DV2" s="194"/>
      <c r="DW2" s="194"/>
      <c r="DX2" s="194"/>
      <c r="DY2" s="194"/>
      <c r="DZ2" s="194"/>
      <c r="EA2" s="194"/>
      <c r="EB2" s="194"/>
      <c r="EC2" s="194"/>
      <c r="ED2" s="194"/>
      <c r="EE2" s="194"/>
      <c r="EF2" s="194"/>
      <c r="EG2" s="194"/>
      <c r="EH2" s="194"/>
      <c r="EI2" s="194"/>
      <c r="EJ2" s="194"/>
      <c r="EK2" s="194"/>
      <c r="EL2" s="194"/>
      <c r="EM2" s="194"/>
      <c r="EN2" s="194"/>
      <c r="EO2" s="194"/>
      <c r="EP2" s="194"/>
      <c r="EQ2" s="194"/>
      <c r="ER2" s="194"/>
      <c r="ES2" s="194"/>
      <c r="ET2" s="194"/>
      <c r="EU2" s="194"/>
      <c r="EV2" s="194"/>
      <c r="EW2" s="194"/>
      <c r="EX2" s="194"/>
      <c r="EY2" s="194"/>
      <c r="EZ2" s="194"/>
      <c r="FA2" s="194"/>
      <c r="FB2" s="194"/>
      <c r="FC2" s="194"/>
      <c r="FD2" s="194"/>
      <c r="FE2" s="194"/>
    </row>
    <row r="3" spans="1:161" ht="18" customHeight="1" x14ac:dyDescent="0.25">
      <c r="A3" s="37"/>
      <c r="B3" s="38"/>
      <c r="C3" s="38"/>
      <c r="D3" s="38">
        <v>0</v>
      </c>
      <c r="E3" s="38"/>
      <c r="F3" s="38">
        <v>0</v>
      </c>
      <c r="G3" s="38"/>
      <c r="H3" s="39" t="s">
        <v>96</v>
      </c>
      <c r="I3" s="196"/>
      <c r="J3" s="2"/>
      <c r="K3" s="2"/>
      <c r="L3" s="194"/>
      <c r="M3" s="194"/>
      <c r="N3" s="194"/>
      <c r="O3" s="194"/>
      <c r="P3" s="194"/>
      <c r="Q3" s="194"/>
      <c r="R3" s="194"/>
      <c r="S3" s="194"/>
      <c r="T3" s="194"/>
      <c r="U3" s="194"/>
      <c r="V3" s="194"/>
      <c r="W3" s="194"/>
      <c r="X3" s="194"/>
      <c r="Y3" s="194"/>
      <c r="Z3" s="194"/>
      <c r="AA3" s="194"/>
      <c r="AB3" s="194"/>
      <c r="AC3" s="194"/>
      <c r="AD3" s="194"/>
      <c r="AE3" s="194"/>
      <c r="AF3" s="194"/>
      <c r="AG3" s="194"/>
      <c r="AH3" s="194"/>
      <c r="AI3" s="194"/>
      <c r="AJ3" s="194"/>
      <c r="AK3" s="194"/>
      <c r="AL3" s="194"/>
      <c r="AM3" s="194"/>
      <c r="AN3" s="194"/>
      <c r="AO3" s="194"/>
      <c r="AP3" s="194"/>
      <c r="AQ3" s="194"/>
      <c r="AR3" s="194"/>
      <c r="AS3" s="194"/>
      <c r="AT3" s="194"/>
      <c r="AU3" s="194"/>
      <c r="AV3" s="194"/>
      <c r="AW3" s="194"/>
      <c r="AX3" s="194"/>
      <c r="AY3" s="194"/>
      <c r="AZ3" s="194"/>
      <c r="BA3" s="194"/>
      <c r="BB3" s="194"/>
      <c r="BC3" s="194"/>
      <c r="BD3" s="194"/>
      <c r="BE3" s="194"/>
      <c r="BF3" s="194"/>
      <c r="BG3" s="194"/>
      <c r="BH3" s="194"/>
      <c r="BI3" s="194"/>
      <c r="BJ3" s="194"/>
      <c r="BK3" s="194"/>
      <c r="BL3" s="194"/>
      <c r="BM3" s="194"/>
      <c r="BN3" s="194"/>
      <c r="BO3" s="194"/>
      <c r="BP3" s="194"/>
      <c r="BQ3" s="194"/>
      <c r="BR3" s="194"/>
      <c r="BS3" s="194"/>
      <c r="BT3" s="194"/>
      <c r="BU3" s="194"/>
      <c r="BV3" s="194"/>
      <c r="BW3" s="194"/>
      <c r="BX3" s="194"/>
      <c r="BY3" s="194"/>
      <c r="BZ3" s="194"/>
      <c r="CA3" s="194"/>
      <c r="CB3" s="194"/>
      <c r="CC3" s="194"/>
      <c r="CD3" s="194"/>
      <c r="CE3" s="194"/>
      <c r="CF3" s="194"/>
      <c r="CG3" s="194"/>
      <c r="CH3" s="194"/>
      <c r="CI3" s="194"/>
      <c r="CJ3" s="194"/>
      <c r="CK3" s="194"/>
      <c r="CL3" s="194"/>
      <c r="CM3" s="194"/>
      <c r="CN3" s="194"/>
      <c r="CO3" s="194"/>
      <c r="CP3" s="194"/>
      <c r="CQ3" s="194"/>
      <c r="CR3" s="194"/>
      <c r="CS3" s="194"/>
      <c r="CT3" s="194"/>
      <c r="CU3" s="194"/>
      <c r="CV3" s="194"/>
      <c r="CW3" s="194"/>
      <c r="CX3" s="194"/>
      <c r="CY3" s="194"/>
      <c r="CZ3" s="194"/>
      <c r="DA3" s="194"/>
      <c r="DB3" s="194"/>
      <c r="DC3" s="194"/>
      <c r="DD3" s="194"/>
      <c r="DE3" s="194"/>
      <c r="DF3" s="194"/>
      <c r="DG3" s="194"/>
      <c r="DH3" s="194"/>
      <c r="DI3" s="194"/>
      <c r="DJ3" s="194"/>
      <c r="DK3" s="194"/>
      <c r="DL3" s="194"/>
      <c r="DM3" s="194"/>
      <c r="DN3" s="194"/>
      <c r="DO3" s="194"/>
      <c r="DP3" s="194"/>
      <c r="DQ3" s="194"/>
      <c r="DR3" s="194"/>
      <c r="DS3" s="194"/>
      <c r="DT3" s="194"/>
      <c r="DU3" s="194"/>
      <c r="DV3" s="194"/>
      <c r="DW3" s="194"/>
      <c r="DX3" s="194"/>
      <c r="DY3" s="194"/>
      <c r="DZ3" s="194"/>
      <c r="EA3" s="194"/>
      <c r="EB3" s="194"/>
      <c r="EC3" s="194"/>
      <c r="ED3" s="194"/>
      <c r="EE3" s="194"/>
      <c r="EF3" s="194"/>
      <c r="EG3" s="194"/>
      <c r="EH3" s="194"/>
      <c r="EI3" s="194"/>
      <c r="EJ3" s="194"/>
      <c r="EK3" s="194"/>
      <c r="EL3" s="194"/>
      <c r="EM3" s="194"/>
      <c r="EN3" s="194"/>
      <c r="EO3" s="194"/>
      <c r="EP3" s="194"/>
      <c r="EQ3" s="194"/>
      <c r="ER3" s="194"/>
      <c r="ES3" s="194"/>
      <c r="ET3" s="194"/>
      <c r="EU3" s="194"/>
      <c r="EV3" s="194"/>
      <c r="EW3" s="194"/>
      <c r="EX3" s="194"/>
      <c r="EY3" s="194"/>
      <c r="EZ3" s="194"/>
      <c r="FA3" s="194"/>
      <c r="FB3" s="194"/>
      <c r="FC3" s="194"/>
      <c r="FD3" s="194"/>
      <c r="FE3" s="194"/>
    </row>
    <row r="4" spans="1:161" ht="18.899999999999999" customHeight="1" thickBot="1" x14ac:dyDescent="0.3">
      <c r="A4" s="37"/>
      <c r="B4" s="436" t="s">
        <v>1300</v>
      </c>
      <c r="C4" s="201"/>
      <c r="D4" s="30" t="s">
        <v>153</v>
      </c>
      <c r="E4" s="78" t="s">
        <v>87</v>
      </c>
      <c r="F4" s="199"/>
      <c r="G4" s="40"/>
      <c r="H4" s="38"/>
      <c r="I4" s="41"/>
      <c r="J4" s="28"/>
      <c r="K4" s="2"/>
      <c r="L4" s="194"/>
      <c r="M4" s="194"/>
      <c r="N4" s="194"/>
      <c r="O4" s="194"/>
      <c r="P4" s="502"/>
      <c r="Q4" s="194"/>
      <c r="R4" s="194"/>
      <c r="S4" s="194"/>
      <c r="T4" s="194"/>
      <c r="U4" s="194"/>
      <c r="V4" s="194"/>
      <c r="W4" s="194"/>
      <c r="X4" s="194"/>
      <c r="Y4" s="194"/>
      <c r="Z4" s="194"/>
      <c r="AA4" s="194"/>
      <c r="AB4" s="194"/>
      <c r="AC4" s="194"/>
      <c r="AD4" s="194"/>
      <c r="AE4" s="194"/>
      <c r="AF4" s="194"/>
      <c r="AG4" s="194"/>
      <c r="AH4" s="194"/>
      <c r="AI4" s="194"/>
      <c r="AJ4" s="194"/>
      <c r="AK4" s="194"/>
      <c r="AL4" s="194"/>
      <c r="AM4" s="194"/>
      <c r="AN4" s="194"/>
      <c r="AO4" s="194"/>
      <c r="AP4" s="194"/>
      <c r="AQ4" s="194"/>
      <c r="AR4" s="194"/>
      <c r="AS4" s="194"/>
      <c r="AT4" s="194"/>
      <c r="AU4" s="194"/>
      <c r="AV4" s="194"/>
      <c r="AW4" s="194"/>
      <c r="AX4" s="194"/>
      <c r="AY4" s="194"/>
      <c r="AZ4" s="194"/>
      <c r="BA4" s="194"/>
      <c r="BB4" s="194"/>
      <c r="BC4" s="194"/>
      <c r="BD4" s="194"/>
      <c r="BE4" s="194"/>
      <c r="BF4" s="194"/>
      <c r="BG4" s="194"/>
      <c r="BH4" s="194"/>
      <c r="BI4" s="194"/>
      <c r="BJ4" s="194"/>
      <c r="BK4" s="194"/>
      <c r="BL4" s="194"/>
      <c r="BM4" s="194"/>
      <c r="BN4" s="194"/>
      <c r="BO4" s="194"/>
      <c r="BP4" s="194"/>
      <c r="BQ4" s="194"/>
      <c r="BR4" s="194"/>
      <c r="BS4" s="194"/>
      <c r="BT4" s="194"/>
      <c r="BU4" s="194"/>
      <c r="BV4" s="194"/>
      <c r="BW4" s="194"/>
      <c r="BX4" s="194"/>
      <c r="BY4" s="194"/>
      <c r="BZ4" s="194"/>
      <c r="CA4" s="194"/>
      <c r="CB4" s="194"/>
      <c r="CC4" s="194"/>
      <c r="CD4" s="194"/>
      <c r="CE4" s="194"/>
      <c r="CF4" s="194"/>
      <c r="CG4" s="194"/>
      <c r="CH4" s="194"/>
      <c r="CI4" s="194"/>
      <c r="CJ4" s="194"/>
      <c r="CK4" s="194"/>
      <c r="CL4" s="194"/>
      <c r="CM4" s="194"/>
      <c r="CN4" s="194"/>
      <c r="CO4" s="194"/>
      <c r="CP4" s="194"/>
      <c r="CQ4" s="194"/>
      <c r="CR4" s="194"/>
      <c r="CS4" s="194"/>
      <c r="CT4" s="194"/>
      <c r="CU4" s="194"/>
      <c r="CV4" s="194"/>
      <c r="CW4" s="194"/>
      <c r="CX4" s="194"/>
      <c r="CY4" s="194"/>
      <c r="CZ4" s="194"/>
      <c r="DA4" s="194"/>
      <c r="DB4" s="194"/>
      <c r="DC4" s="194"/>
      <c r="DD4" s="194"/>
      <c r="DE4" s="194"/>
      <c r="DF4" s="194"/>
      <c r="DG4" s="194"/>
      <c r="DH4" s="194"/>
      <c r="DI4" s="194"/>
      <c r="DJ4" s="194"/>
      <c r="DK4" s="194"/>
      <c r="DL4" s="194"/>
      <c r="DM4" s="194"/>
      <c r="DN4" s="194"/>
      <c r="DO4" s="194"/>
      <c r="DP4" s="194"/>
      <c r="DQ4" s="194"/>
      <c r="DR4" s="194"/>
      <c r="DS4" s="194"/>
      <c r="DT4" s="194"/>
      <c r="DU4" s="194"/>
      <c r="DV4" s="194"/>
      <c r="DW4" s="194"/>
      <c r="DX4" s="194"/>
      <c r="DY4" s="194"/>
      <c r="DZ4" s="194"/>
      <c r="EA4" s="194"/>
      <c r="EB4" s="194"/>
      <c r="EC4" s="194"/>
      <c r="ED4" s="194"/>
      <c r="EE4" s="194"/>
      <c r="EF4" s="194"/>
      <c r="EG4" s="194"/>
      <c r="EH4" s="194"/>
      <c r="EI4" s="194"/>
      <c r="EJ4" s="194"/>
      <c r="EK4" s="194"/>
      <c r="EL4" s="194"/>
      <c r="EM4" s="194"/>
      <c r="EN4" s="194"/>
      <c r="EO4" s="194"/>
      <c r="EP4" s="194"/>
      <c r="EQ4" s="194"/>
      <c r="ER4" s="194"/>
      <c r="ES4" s="194"/>
      <c r="ET4" s="194"/>
      <c r="EU4" s="194"/>
      <c r="EV4" s="194"/>
      <c r="EW4" s="194"/>
      <c r="EX4" s="194"/>
      <c r="EY4" s="194"/>
      <c r="EZ4" s="194"/>
      <c r="FA4" s="194"/>
      <c r="FB4" s="194"/>
      <c r="FC4" s="194"/>
      <c r="FD4" s="194"/>
      <c r="FE4" s="194"/>
    </row>
    <row r="5" spans="1:161" ht="15" customHeight="1" x14ac:dyDescent="0.25">
      <c r="A5" s="37"/>
      <c r="B5" s="436"/>
      <c r="C5" s="38"/>
      <c r="D5" s="38"/>
      <c r="E5" s="437" t="s">
        <v>96</v>
      </c>
      <c r="F5" s="455"/>
      <c r="G5" s="40"/>
      <c r="H5" s="39" t="s">
        <v>97</v>
      </c>
      <c r="I5" s="139"/>
      <c r="J5" s="2"/>
      <c r="K5" s="2"/>
      <c r="L5" s="33" t="s">
        <v>152</v>
      </c>
      <c r="M5" s="34"/>
      <c r="N5" s="435">
        <f ca="1">TODAY()</f>
        <v>42985</v>
      </c>
      <c r="O5" s="35" t="s">
        <v>86</v>
      </c>
      <c r="P5" s="198" t="str">
        <f>+$N$2</f>
        <v>METALACCIAI</v>
      </c>
      <c r="Q5" s="36"/>
      <c r="R5" s="34" t="s">
        <v>94</v>
      </c>
      <c r="S5" s="192"/>
      <c r="T5" s="194"/>
      <c r="U5" s="194"/>
    </row>
    <row r="6" spans="1:161" ht="18" customHeight="1" x14ac:dyDescent="0.25">
      <c r="A6" s="37"/>
      <c r="B6" s="436" t="s">
        <v>1301</v>
      </c>
      <c r="C6" s="204"/>
      <c r="D6" s="205"/>
      <c r="E6" s="78"/>
      <c r="F6" s="438"/>
      <c r="G6" s="40"/>
      <c r="H6" s="39" t="s">
        <v>98</v>
      </c>
      <c r="I6" s="503"/>
      <c r="J6" s="2"/>
      <c r="K6" s="2"/>
      <c r="L6" s="38"/>
      <c r="M6" s="38"/>
      <c r="N6" s="38"/>
      <c r="O6" s="38"/>
      <c r="P6" s="38"/>
      <c r="Q6" s="38"/>
      <c r="R6" s="39" t="s">
        <v>95</v>
      </c>
      <c r="S6" s="73">
        <f ca="1">+$N$5</f>
        <v>42985</v>
      </c>
      <c r="T6" s="194"/>
      <c r="U6" s="194"/>
    </row>
    <row r="7" spans="1:161" ht="9" customHeight="1" x14ac:dyDescent="0.25">
      <c r="A7" s="37"/>
      <c r="B7" s="38"/>
      <c r="C7" s="43"/>
      <c r="D7" s="38"/>
      <c r="E7" s="38"/>
      <c r="F7" s="38"/>
      <c r="G7" s="38"/>
      <c r="H7" s="38"/>
      <c r="I7" s="41"/>
      <c r="J7" s="28"/>
      <c r="K7" s="2"/>
      <c r="L7" s="38"/>
      <c r="M7" s="38"/>
      <c r="N7" s="38">
        <v>0</v>
      </c>
      <c r="O7" s="38"/>
      <c r="P7" s="38">
        <v>0</v>
      </c>
      <c r="Q7" s="38"/>
      <c r="R7" s="39" t="s">
        <v>96</v>
      </c>
      <c r="S7" s="196" t="str">
        <f>+$M$2</f>
        <v>L 722</v>
      </c>
      <c r="T7" s="194"/>
      <c r="U7" s="194"/>
    </row>
    <row r="8" spans="1:161" ht="12.9" customHeight="1" x14ac:dyDescent="0.25">
      <c r="A8" s="37"/>
      <c r="B8" s="38"/>
      <c r="C8" s="38"/>
      <c r="D8" s="38"/>
      <c r="E8" s="38"/>
      <c r="F8" s="38"/>
      <c r="G8" s="38"/>
      <c r="H8" s="39" t="s">
        <v>983</v>
      </c>
      <c r="I8" s="197"/>
      <c r="J8" s="2"/>
      <c r="K8" s="2"/>
      <c r="L8" s="436" t="s">
        <v>1300</v>
      </c>
      <c r="M8" s="201">
        <f>+$R$2</f>
        <v>23260</v>
      </c>
      <c r="N8" s="30" t="s">
        <v>153</v>
      </c>
      <c r="O8" s="78" t="s">
        <v>87</v>
      </c>
      <c r="P8" s="199" t="str">
        <f>+$O$2</f>
        <v>T INOX</v>
      </c>
      <c r="Q8" s="40"/>
      <c r="R8" s="38"/>
      <c r="S8" s="41"/>
      <c r="T8" s="194"/>
      <c r="U8" s="194"/>
    </row>
    <row r="9" spans="1:161" ht="6.9" customHeight="1" x14ac:dyDescent="0.25">
      <c r="A9" s="37"/>
      <c r="B9" s="38"/>
      <c r="C9" s="38"/>
      <c r="D9" s="38"/>
      <c r="E9" s="38"/>
      <c r="F9" s="38"/>
      <c r="G9" s="38"/>
      <c r="H9" s="38"/>
      <c r="I9" s="44"/>
      <c r="J9" s="28"/>
      <c r="K9" s="2"/>
      <c r="L9" s="436"/>
      <c r="M9" s="38"/>
      <c r="N9" s="38"/>
      <c r="O9" s="437" t="s">
        <v>96</v>
      </c>
      <c r="P9" s="202" t="str">
        <f>+$M$2</f>
        <v>L 722</v>
      </c>
      <c r="Q9" s="40"/>
      <c r="R9" s="39" t="s">
        <v>97</v>
      </c>
      <c r="S9" s="503">
        <f>+$P$2</f>
        <v>82567</v>
      </c>
      <c r="T9" s="194"/>
      <c r="U9" s="194"/>
    </row>
    <row r="10" spans="1:161" ht="12" customHeight="1" x14ac:dyDescent="0.25">
      <c r="A10" s="45"/>
      <c r="B10" s="46" t="s">
        <v>317</v>
      </c>
      <c r="C10" s="47" t="s">
        <v>1259</v>
      </c>
      <c r="D10" s="47" t="s">
        <v>85</v>
      </c>
      <c r="E10" s="47" t="s">
        <v>166</v>
      </c>
      <c r="F10" s="47" t="s">
        <v>165</v>
      </c>
      <c r="G10" s="49" t="s">
        <v>91</v>
      </c>
      <c r="H10" s="46"/>
      <c r="I10" s="50" t="s">
        <v>986</v>
      </c>
      <c r="J10" s="28"/>
      <c r="K10" s="2"/>
      <c r="L10" s="436" t="s">
        <v>1301</v>
      </c>
      <c r="M10" s="200" t="str">
        <f>+$T$2</f>
        <v>TOURNURES MELEES BROYEES</v>
      </c>
      <c r="N10" s="74"/>
      <c r="O10" s="78"/>
      <c r="P10" s="438"/>
      <c r="Q10" s="40"/>
      <c r="R10" s="39" t="s">
        <v>98</v>
      </c>
      <c r="S10" s="503">
        <f>+$Q$2</f>
        <v>5365</v>
      </c>
      <c r="T10" s="194"/>
      <c r="U10" s="194"/>
    </row>
    <row r="11" spans="1:161" ht="9" customHeight="1" x14ac:dyDescent="0.25">
      <c r="A11" s="51"/>
      <c r="B11" s="42"/>
      <c r="C11" s="52"/>
      <c r="D11" s="54"/>
      <c r="E11" s="53"/>
      <c r="F11" s="53">
        <v>0</v>
      </c>
      <c r="G11" s="55"/>
      <c r="H11" s="40"/>
      <c r="I11" s="56"/>
      <c r="J11" s="28"/>
      <c r="K11" s="2"/>
      <c r="L11" s="38"/>
      <c r="M11" s="43"/>
      <c r="N11" s="38"/>
      <c r="O11" s="38"/>
      <c r="P11" s="38"/>
      <c r="Q11" s="38"/>
      <c r="R11" s="38"/>
      <c r="S11" s="41"/>
      <c r="T11" s="194"/>
      <c r="U11" s="194"/>
    </row>
    <row r="12" spans="1:161" ht="9" customHeight="1" x14ac:dyDescent="0.25">
      <c r="A12" s="51"/>
      <c r="B12" s="38"/>
      <c r="C12" s="57"/>
      <c r="D12" s="53"/>
      <c r="E12" s="53"/>
      <c r="F12" s="53"/>
      <c r="G12" s="53"/>
      <c r="H12" s="38"/>
      <c r="I12" s="56"/>
      <c r="J12" s="28"/>
      <c r="K12" s="2"/>
      <c r="L12" s="38"/>
      <c r="M12" s="38"/>
      <c r="N12" s="38"/>
      <c r="O12" s="38"/>
      <c r="P12" s="38"/>
      <c r="Q12" s="38"/>
      <c r="R12" s="39" t="s">
        <v>983</v>
      </c>
      <c r="S12" s="197" t="str">
        <f>+$L$2</f>
        <v>SRO</v>
      </c>
      <c r="T12" s="194"/>
      <c r="U12" s="194"/>
    </row>
    <row r="13" spans="1:161" ht="9" customHeight="1" x14ac:dyDescent="0.25">
      <c r="A13" s="45"/>
      <c r="B13" s="46"/>
      <c r="C13" s="58"/>
      <c r="D13" s="48"/>
      <c r="E13" s="48"/>
      <c r="F13" s="48"/>
      <c r="G13" s="48"/>
      <c r="H13" s="46"/>
      <c r="I13" s="59"/>
      <c r="J13" s="28"/>
      <c r="K13" s="2"/>
      <c r="L13" s="194"/>
      <c r="M13" s="194"/>
      <c r="N13" s="194"/>
      <c r="O13" s="194"/>
      <c r="P13" s="194"/>
      <c r="Q13" s="194"/>
      <c r="R13" s="194"/>
      <c r="S13" s="194"/>
      <c r="T13" s="194"/>
      <c r="U13" s="194"/>
    </row>
    <row r="14" spans="1:161" ht="9" customHeight="1" x14ac:dyDescent="0.25">
      <c r="A14" s="51"/>
      <c r="B14" s="462" t="s">
        <v>318</v>
      </c>
      <c r="C14" s="450"/>
      <c r="D14" s="471"/>
      <c r="E14" s="471"/>
      <c r="F14" s="471"/>
      <c r="G14" s="444" t="s">
        <v>92</v>
      </c>
      <c r="H14" s="463" t="s">
        <v>984</v>
      </c>
      <c r="I14" s="464"/>
      <c r="J14" s="28"/>
      <c r="K14" s="2"/>
      <c r="L14" s="38" t="s">
        <v>318</v>
      </c>
      <c r="M14" s="439">
        <f>100-M17-M18-M19-M20</f>
        <v>91.51</v>
      </c>
      <c r="N14" s="452">
        <v>100</v>
      </c>
      <c r="O14" s="453">
        <f>+$AR$2</f>
        <v>0</v>
      </c>
      <c r="P14" s="453">
        <f>+$AY$2</f>
        <v>0</v>
      </c>
      <c r="Q14" s="53" t="s">
        <v>92</v>
      </c>
      <c r="R14" s="30" t="s">
        <v>984</v>
      </c>
      <c r="S14" s="56"/>
      <c r="T14" s="194"/>
      <c r="U14" s="194"/>
    </row>
    <row r="15" spans="1:161" ht="9" customHeight="1" x14ac:dyDescent="0.25">
      <c r="A15" s="51"/>
      <c r="B15" s="462"/>
      <c r="C15" s="444"/>
      <c r="D15" s="444"/>
      <c r="E15" s="444"/>
      <c r="F15" s="444"/>
      <c r="G15" s="444"/>
      <c r="H15" s="462"/>
      <c r="I15" s="464"/>
      <c r="J15" s="28"/>
      <c r="K15" s="2"/>
      <c r="L15" s="38"/>
      <c r="M15" s="53"/>
      <c r="N15" s="53"/>
      <c r="O15" s="53"/>
      <c r="P15" s="53"/>
      <c r="Q15" s="53"/>
      <c r="R15" s="38"/>
      <c r="S15" s="56"/>
      <c r="T15" s="194"/>
      <c r="U15" s="194"/>
    </row>
    <row r="16" spans="1:161" ht="11.4" customHeight="1" x14ac:dyDescent="0.25">
      <c r="A16" s="45"/>
      <c r="B16" s="465"/>
      <c r="C16" s="449"/>
      <c r="D16" s="458">
        <v>0</v>
      </c>
      <c r="E16" s="458"/>
      <c r="F16" s="458"/>
      <c r="G16" s="466" t="s">
        <v>93</v>
      </c>
      <c r="H16" s="467"/>
      <c r="I16" s="468"/>
      <c r="J16" s="28"/>
      <c r="K16" s="2"/>
      <c r="L16" s="46"/>
      <c r="M16" s="48"/>
      <c r="N16" s="75">
        <v>0</v>
      </c>
      <c r="O16" s="48"/>
      <c r="P16" s="75"/>
      <c r="Q16" s="60" t="s">
        <v>93</v>
      </c>
      <c r="R16" s="61"/>
      <c r="S16" s="59"/>
      <c r="T16" s="194"/>
      <c r="U16" s="194"/>
    </row>
    <row r="17" spans="1:21" ht="17.100000000000001" customHeight="1" x14ac:dyDescent="0.3">
      <c r="A17" s="51"/>
      <c r="B17" s="462" t="s">
        <v>1320</v>
      </c>
      <c r="C17" s="451">
        <f>D17</f>
        <v>0</v>
      </c>
      <c r="D17" s="203"/>
      <c r="E17" s="203"/>
      <c r="F17" s="203"/>
      <c r="G17" s="140"/>
      <c r="H17" s="463"/>
      <c r="I17" s="464"/>
      <c r="J17" s="28">
        <f>+'dilution (1)'!D8</f>
        <v>0</v>
      </c>
      <c r="K17" s="2"/>
      <c r="L17" s="38" t="s">
        <v>1320</v>
      </c>
      <c r="M17" s="440">
        <f>N17</f>
        <v>7.1</v>
      </c>
      <c r="N17" s="454">
        <f>$U$2</f>
        <v>7.1</v>
      </c>
      <c r="O17" s="454">
        <f>+$AS$2</f>
        <v>0</v>
      </c>
      <c r="P17" s="454">
        <f>+$AZ$2</f>
        <v>0</v>
      </c>
      <c r="Q17" s="140"/>
      <c r="R17" s="30"/>
      <c r="S17" s="56"/>
      <c r="T17" s="194"/>
      <c r="U17" s="194"/>
    </row>
    <row r="18" spans="1:21" ht="12.9" customHeight="1" x14ac:dyDescent="0.25">
      <c r="A18" s="51"/>
      <c r="B18" s="462" t="s">
        <v>71</v>
      </c>
      <c r="C18" s="451">
        <f>D18</f>
        <v>0</v>
      </c>
      <c r="D18" s="179"/>
      <c r="E18" s="179"/>
      <c r="F18" s="179"/>
      <c r="G18" s="469"/>
      <c r="H18" s="463"/>
      <c r="I18" s="464"/>
      <c r="J18" s="28"/>
      <c r="K18" s="2"/>
      <c r="L18" s="38" t="s">
        <v>71</v>
      </c>
      <c r="M18" s="440">
        <f>N18</f>
        <v>0</v>
      </c>
      <c r="N18" s="454"/>
      <c r="O18" s="454">
        <f>+$AU$2</f>
        <v>0</v>
      </c>
      <c r="P18" s="454">
        <f>+$BB$2</f>
        <v>0</v>
      </c>
      <c r="Q18" s="62"/>
      <c r="R18" s="30"/>
      <c r="S18" s="56"/>
      <c r="T18" s="194"/>
      <c r="U18" s="194"/>
    </row>
    <row r="19" spans="1:21" ht="14.1" customHeight="1" x14ac:dyDescent="0.25">
      <c r="A19" s="51"/>
      <c r="B19" s="462" t="s">
        <v>72</v>
      </c>
      <c r="C19" s="451">
        <f>ROUND(D19*(100-D17)*(100-D20)/10000,2)</f>
        <v>0</v>
      </c>
      <c r="D19" s="179"/>
      <c r="E19" s="179"/>
      <c r="F19" s="179"/>
      <c r="G19" s="469"/>
      <c r="H19" s="463"/>
      <c r="I19" s="464"/>
      <c r="J19" s="28"/>
      <c r="L19" s="38" t="s">
        <v>72</v>
      </c>
      <c r="M19" s="440">
        <f>ROUND(N19*(100-N17)*(100-N20)/10000,2)</f>
        <v>1.39</v>
      </c>
      <c r="N19" s="454">
        <f>$V$2</f>
        <v>1.5</v>
      </c>
      <c r="O19" s="454">
        <f>+$AT$2</f>
        <v>0</v>
      </c>
      <c r="P19" s="454">
        <f>+$BA$2</f>
        <v>0</v>
      </c>
      <c r="Q19" s="62"/>
      <c r="R19" s="30"/>
      <c r="S19" s="56"/>
      <c r="T19" s="194"/>
      <c r="U19" s="194"/>
    </row>
    <row r="20" spans="1:21" ht="12.75" hidden="1" customHeight="1" x14ac:dyDescent="0.3">
      <c r="A20" s="51"/>
      <c r="B20" s="462" t="s">
        <v>73</v>
      </c>
      <c r="C20" s="451">
        <f>ROUND(D20*(100-D17)/100,2)</f>
        <v>0</v>
      </c>
      <c r="D20" s="179"/>
      <c r="E20" s="179"/>
      <c r="F20" s="179"/>
      <c r="G20" s="469"/>
      <c r="H20" s="463"/>
      <c r="I20" s="464"/>
      <c r="J20" s="28"/>
      <c r="K20" s="2"/>
      <c r="L20" s="38" t="s">
        <v>73</v>
      </c>
      <c r="M20" s="440">
        <f>ROUND(N20*(100-N17)/100,2)</f>
        <v>0</v>
      </c>
      <c r="N20" s="179"/>
      <c r="O20" s="444"/>
      <c r="P20" s="445"/>
      <c r="Q20" s="62"/>
      <c r="R20" s="30"/>
      <c r="S20" s="56"/>
      <c r="T20" s="194"/>
      <c r="U20" s="194"/>
    </row>
    <row r="21" spans="1:21" ht="24.75" customHeight="1" x14ac:dyDescent="0.25">
      <c r="A21" s="51"/>
      <c r="B21" s="38"/>
      <c r="C21" s="441"/>
      <c r="D21" s="442">
        <v>0</v>
      </c>
      <c r="E21" s="53"/>
      <c r="F21" s="81"/>
      <c r="G21" s="62"/>
      <c r="H21" s="30"/>
      <c r="I21" s="56"/>
      <c r="J21" s="28"/>
      <c r="K21" s="2"/>
      <c r="L21" s="38"/>
      <c r="M21" s="441"/>
      <c r="N21" s="442">
        <v>0</v>
      </c>
      <c r="O21" s="194"/>
      <c r="P21" s="194"/>
      <c r="Q21" s="194"/>
      <c r="R21" s="194"/>
      <c r="S21" s="194"/>
      <c r="T21" s="194" t="s">
        <v>1861</v>
      </c>
      <c r="U21" s="194"/>
    </row>
    <row r="22" spans="1:21" ht="21" customHeight="1" x14ac:dyDescent="0.25">
      <c r="A22" s="45"/>
      <c r="B22" s="63" t="s">
        <v>74</v>
      </c>
      <c r="C22" s="440"/>
      <c r="D22" s="543">
        <v>0.58142857142857141</v>
      </c>
      <c r="E22" s="460"/>
      <c r="F22" s="458"/>
      <c r="G22" s="207"/>
      <c r="H22" s="64"/>
      <c r="I22" s="59"/>
      <c r="J22" s="63" t="s">
        <v>74</v>
      </c>
      <c r="K22" s="193">
        <f>+$N$22</f>
        <v>0.46899999999999997</v>
      </c>
      <c r="L22" s="474" t="str">
        <f>+M22</f>
        <v xml:space="preserve">L 722                         </v>
      </c>
      <c r="M22" s="473" t="str">
        <f>+E51</f>
        <v xml:space="preserve">L 722                         </v>
      </c>
      <c r="N22" s="206">
        <f>+I51</f>
        <v>0.46899999999999997</v>
      </c>
      <c r="O22" s="206"/>
      <c r="P22" s="206" t="e">
        <f>+#REF!</f>
        <v>#REF!</v>
      </c>
      <c r="Q22" s="194"/>
      <c r="R22" s="194"/>
      <c r="S22" s="63" t="s">
        <v>74</v>
      </c>
      <c r="T22" s="194"/>
      <c r="U22" s="194"/>
    </row>
    <row r="23" spans="1:21" ht="21" customHeight="1" x14ac:dyDescent="0.3">
      <c r="A23" s="51"/>
      <c r="B23" s="65" t="s">
        <v>75</v>
      </c>
      <c r="C23" s="511">
        <f t="shared" ref="C23:C43" si="0">IF(ISTEXT(D23),D23,IF($D$14=100,D23*(100-$C$17-$C$18-$C$19-$C$20)/100,$D$14/100*D23*(100-$C$17-$C$18-$C$19-$C$20)/100+$E$14/100*E23*(100-$C$17-$C$18-$C$19-$C$20)/100))</f>
        <v>0</v>
      </c>
      <c r="D23" s="451">
        <v>0.95571428571428596</v>
      </c>
      <c r="E23" s="446"/>
      <c r="F23" s="447"/>
      <c r="G23" s="514"/>
      <c r="H23" s="29"/>
      <c r="I23" s="56"/>
      <c r="J23" s="65" t="s">
        <v>75</v>
      </c>
      <c r="K23" s="193">
        <f>+$N$23</f>
        <v>1.04</v>
      </c>
      <c r="L23" s="193">
        <f>+$O$23</f>
        <v>0</v>
      </c>
      <c r="M23" s="2" t="e">
        <f>+$P$23</f>
        <v>#REF!</v>
      </c>
      <c r="N23" s="206">
        <f>+M51</f>
        <v>1.04</v>
      </c>
      <c r="O23" s="206"/>
      <c r="P23" s="206" t="e">
        <f>+#REF!</f>
        <v>#REF!</v>
      </c>
      <c r="S23" s="65" t="s">
        <v>75</v>
      </c>
    </row>
    <row r="24" spans="1:21" ht="21" customHeight="1" x14ac:dyDescent="0.3">
      <c r="A24" s="51"/>
      <c r="B24" s="65" t="s">
        <v>76</v>
      </c>
      <c r="C24" s="511">
        <f t="shared" si="0"/>
        <v>0</v>
      </c>
      <c r="D24" s="451">
        <v>0.59142857142857141</v>
      </c>
      <c r="E24" s="446"/>
      <c r="F24" s="447"/>
      <c r="G24" s="514"/>
      <c r="H24" s="182"/>
      <c r="I24" s="56"/>
      <c r="J24" s="65" t="s">
        <v>76</v>
      </c>
      <c r="K24" s="193">
        <f>+$N$24</f>
        <v>0.61</v>
      </c>
      <c r="L24" s="193">
        <f>+$O$24</f>
        <v>0</v>
      </c>
      <c r="M24" s="2" t="e">
        <f>+$P$24</f>
        <v>#REF!</v>
      </c>
      <c r="N24" s="206">
        <f>+K51</f>
        <v>0.61</v>
      </c>
      <c r="O24" s="206"/>
      <c r="P24" s="206" t="e">
        <f>+#REF!</f>
        <v>#REF!</v>
      </c>
      <c r="S24" s="65" t="s">
        <v>76</v>
      </c>
    </row>
    <row r="25" spans="1:21" ht="21" customHeight="1" x14ac:dyDescent="0.3">
      <c r="A25" s="51">
        <v>0</v>
      </c>
      <c r="B25" s="65" t="s">
        <v>77</v>
      </c>
      <c r="C25" s="512">
        <f t="shared" si="0"/>
        <v>0</v>
      </c>
      <c r="D25" s="451">
        <v>0.17085714285714285</v>
      </c>
      <c r="E25" s="459"/>
      <c r="F25" s="447"/>
      <c r="G25" s="514"/>
      <c r="H25" s="30"/>
      <c r="I25" s="56"/>
      <c r="J25" s="65" t="s">
        <v>77</v>
      </c>
      <c r="K25" s="193">
        <f>+$N$25</f>
        <v>2.5999999999999999E-2</v>
      </c>
      <c r="L25" s="193">
        <f>+$O$25</f>
        <v>0</v>
      </c>
      <c r="M25" s="2" t="e">
        <f>+$P$25</f>
        <v>#REF!</v>
      </c>
      <c r="N25" s="206">
        <f>+Q51</f>
        <v>2.5999999999999999E-2</v>
      </c>
      <c r="O25" s="206"/>
      <c r="P25" s="206" t="e">
        <f>+#REF!</f>
        <v>#REF!</v>
      </c>
      <c r="S25" s="65" t="s">
        <v>77</v>
      </c>
    </row>
    <row r="26" spans="1:21" ht="21" customHeight="1" x14ac:dyDescent="0.3">
      <c r="A26" s="51"/>
      <c r="B26" s="65" t="s">
        <v>78</v>
      </c>
      <c r="C26" s="512">
        <f t="shared" si="0"/>
        <v>0</v>
      </c>
      <c r="D26" s="451">
        <v>3.4428571428571426E-2</v>
      </c>
      <c r="E26" s="459"/>
      <c r="F26" s="447"/>
      <c r="G26" s="514"/>
      <c r="H26" s="30"/>
      <c r="I26" s="56"/>
      <c r="J26" s="65" t="s">
        <v>78</v>
      </c>
      <c r="K26" s="193">
        <f>+$N$26</f>
        <v>2.8000000000000001E-2</v>
      </c>
      <c r="L26" s="193">
        <f>+$O$26</f>
        <v>0</v>
      </c>
      <c r="M26" s="2" t="e">
        <f>+$P$26</f>
        <v>#REF!</v>
      </c>
      <c r="N26" s="206">
        <f>+O51</f>
        <v>2.8000000000000001E-2</v>
      </c>
      <c r="O26" s="206"/>
      <c r="P26" s="206" t="e">
        <f>+#REF!</f>
        <v>#REF!</v>
      </c>
      <c r="S26" s="65" t="s">
        <v>78</v>
      </c>
    </row>
    <row r="27" spans="1:21" ht="21" customHeight="1" x14ac:dyDescent="0.3">
      <c r="A27" s="51"/>
      <c r="B27" s="65" t="s">
        <v>79</v>
      </c>
      <c r="C27" s="511">
        <f t="shared" si="0"/>
        <v>0</v>
      </c>
      <c r="D27" s="451">
        <v>0.74428571428571433</v>
      </c>
      <c r="E27" s="446"/>
      <c r="F27" s="447"/>
      <c r="G27" s="514"/>
      <c r="H27" s="30"/>
      <c r="I27" s="56"/>
      <c r="J27" s="65" t="s">
        <v>79</v>
      </c>
      <c r="K27" s="193">
        <f>+$N$27</f>
        <v>0.25</v>
      </c>
      <c r="L27" s="193">
        <f>+$O$27</f>
        <v>0</v>
      </c>
      <c r="M27" s="2" t="e">
        <f>+$P$27</f>
        <v>#REF!</v>
      </c>
      <c r="N27" s="206">
        <f>+AC51</f>
        <v>0.25</v>
      </c>
      <c r="O27" s="206"/>
      <c r="P27" s="206" t="e">
        <f>+#REF!</f>
        <v>#REF!</v>
      </c>
      <c r="S27" s="65" t="s">
        <v>79</v>
      </c>
    </row>
    <row r="28" spans="1:21" ht="21" customHeight="1" x14ac:dyDescent="0.3">
      <c r="A28" s="51"/>
      <c r="B28" s="65" t="s">
        <v>80</v>
      </c>
      <c r="C28" s="511">
        <f t="shared" si="0"/>
        <v>0</v>
      </c>
      <c r="D28" s="451">
        <v>0</v>
      </c>
      <c r="E28" s="446"/>
      <c r="F28" s="447"/>
      <c r="G28" s="514"/>
      <c r="H28" s="30"/>
      <c r="I28" s="56"/>
      <c r="J28" s="65" t="s">
        <v>80</v>
      </c>
      <c r="K28" s="193"/>
      <c r="L28" s="193"/>
      <c r="M28" s="2"/>
      <c r="N28" s="206">
        <f>+AS51</f>
        <v>83.68</v>
      </c>
      <c r="O28" s="206"/>
      <c r="P28" s="206" t="e">
        <f>+#REF!</f>
        <v>#REF!</v>
      </c>
      <c r="S28" s="65" t="s">
        <v>80</v>
      </c>
    </row>
    <row r="29" spans="1:21" ht="21" customHeight="1" x14ac:dyDescent="0.3">
      <c r="A29" s="51"/>
      <c r="B29" s="65" t="s">
        <v>1047</v>
      </c>
      <c r="C29" s="511">
        <f t="shared" si="0"/>
        <v>0</v>
      </c>
      <c r="D29" s="451">
        <v>12.737142857142858</v>
      </c>
      <c r="E29" s="446"/>
      <c r="F29" s="447"/>
      <c r="G29" s="514"/>
      <c r="H29" s="30"/>
      <c r="I29" s="56"/>
      <c r="J29" s="65" t="s">
        <v>1047</v>
      </c>
      <c r="K29" s="193">
        <f>+$N$29</f>
        <v>4.38</v>
      </c>
      <c r="L29" s="193">
        <f>+$O$29</f>
        <v>0</v>
      </c>
      <c r="M29" s="2" t="e">
        <f>+$P$29</f>
        <v>#REF!</v>
      </c>
      <c r="N29" s="206">
        <f>+W51</f>
        <v>4.38</v>
      </c>
      <c r="O29" s="206"/>
      <c r="P29" s="206" t="e">
        <f>+#REF!</f>
        <v>#REF!</v>
      </c>
      <c r="S29" s="65" t="s">
        <v>1047</v>
      </c>
    </row>
    <row r="30" spans="1:21" ht="21" customHeight="1" x14ac:dyDescent="0.3">
      <c r="A30" s="51"/>
      <c r="B30" s="65" t="s">
        <v>1048</v>
      </c>
      <c r="C30" s="511">
        <f t="shared" si="0"/>
        <v>0</v>
      </c>
      <c r="D30" s="451">
        <v>23.062857142857144</v>
      </c>
      <c r="E30" s="446"/>
      <c r="F30" s="447"/>
      <c r="G30" s="514"/>
      <c r="H30" s="30"/>
      <c r="I30" s="56"/>
      <c r="J30" s="65" t="s">
        <v>1048</v>
      </c>
      <c r="K30" s="193">
        <f>+$N$30</f>
        <v>8.81</v>
      </c>
      <c r="L30" s="193">
        <f>+$O$30</f>
        <v>0</v>
      </c>
      <c r="M30" s="2" t="e">
        <f>+$P$30</f>
        <v>#REF!</v>
      </c>
      <c r="N30" s="206">
        <f>+S51</f>
        <v>8.81</v>
      </c>
      <c r="O30" s="206"/>
      <c r="P30" s="206" t="e">
        <f>+#REF!</f>
        <v>#REF!</v>
      </c>
      <c r="S30" s="65" t="s">
        <v>1048</v>
      </c>
    </row>
    <row r="31" spans="1:21" ht="21" customHeight="1" x14ac:dyDescent="0.3">
      <c r="A31" s="51"/>
      <c r="B31" s="65" t="s">
        <v>1049</v>
      </c>
      <c r="C31" s="511">
        <f t="shared" si="0"/>
        <v>0</v>
      </c>
      <c r="D31" s="451">
        <v>0.10571428571428569</v>
      </c>
      <c r="E31" s="446"/>
      <c r="F31" s="447"/>
      <c r="G31" s="514"/>
      <c r="H31" s="38"/>
      <c r="I31" s="56"/>
      <c r="J31" s="65" t="s">
        <v>1049</v>
      </c>
      <c r="K31" s="193">
        <f>+$N$31</f>
        <v>0.06</v>
      </c>
      <c r="L31" s="193">
        <f>+$O$31</f>
        <v>0</v>
      </c>
      <c r="M31" s="2" t="e">
        <f>+$P$31</f>
        <v>#REF!</v>
      </c>
      <c r="N31" s="206">
        <f>+AA51</f>
        <v>0.06</v>
      </c>
      <c r="O31" s="206"/>
      <c r="P31" s="206" t="e">
        <f>+#REF!</f>
        <v>#REF!</v>
      </c>
      <c r="S31" s="65" t="s">
        <v>1049</v>
      </c>
    </row>
    <row r="32" spans="1:21" ht="21" customHeight="1" x14ac:dyDescent="0.3">
      <c r="A32" s="51"/>
      <c r="B32" s="65" t="s">
        <v>1050</v>
      </c>
      <c r="C32" s="511">
        <f t="shared" si="0"/>
        <v>0</v>
      </c>
      <c r="D32" s="451">
        <v>5.2857142857142846E-2</v>
      </c>
      <c r="E32" s="446"/>
      <c r="F32" s="447"/>
      <c r="G32" s="514"/>
      <c r="H32" s="38"/>
      <c r="I32" s="56"/>
      <c r="J32" s="65" t="s">
        <v>1050</v>
      </c>
      <c r="K32" s="193">
        <f>+$N$32</f>
        <v>0.03</v>
      </c>
      <c r="L32" s="193">
        <f>+$O$32</f>
        <v>0</v>
      </c>
      <c r="M32" s="2" t="e">
        <f>+$P$32</f>
        <v>#REF!</v>
      </c>
      <c r="N32" s="206">
        <f>+AK51</f>
        <v>0.03</v>
      </c>
      <c r="O32" s="206"/>
      <c r="P32" s="206" t="e">
        <f>+#REF!</f>
        <v>#REF!</v>
      </c>
      <c r="S32" s="65" t="s">
        <v>1050</v>
      </c>
    </row>
    <row r="33" spans="1:19" ht="21" customHeight="1" x14ac:dyDescent="0.3">
      <c r="A33" s="51"/>
      <c r="B33" s="65" t="s">
        <v>1051</v>
      </c>
      <c r="C33" s="511">
        <f t="shared" si="0"/>
        <v>0</v>
      </c>
      <c r="D33" s="451">
        <v>9.571428571428571E-2</v>
      </c>
      <c r="E33" s="446"/>
      <c r="F33" s="447"/>
      <c r="G33" s="514"/>
      <c r="H33" s="38"/>
      <c r="I33" s="56"/>
      <c r="J33" s="65" t="s">
        <v>1051</v>
      </c>
      <c r="K33" s="193">
        <f>+$N$33</f>
        <v>0.04</v>
      </c>
      <c r="L33" s="193">
        <f>+$O$33</f>
        <v>0</v>
      </c>
      <c r="M33" s="2" t="e">
        <f>+$P$33</f>
        <v>#REF!</v>
      </c>
      <c r="N33" s="206">
        <f>+AI51</f>
        <v>0.04</v>
      </c>
      <c r="O33" s="206"/>
      <c r="P33" s="206" t="e">
        <f>+#REF!</f>
        <v>#REF!</v>
      </c>
      <c r="S33" s="65" t="s">
        <v>1051</v>
      </c>
    </row>
    <row r="34" spans="1:19" ht="21" customHeight="1" x14ac:dyDescent="0.3">
      <c r="A34" s="51"/>
      <c r="B34" s="65" t="s">
        <v>1052</v>
      </c>
      <c r="C34" s="511">
        <f t="shared" si="0"/>
        <v>0</v>
      </c>
      <c r="D34" s="451">
        <v>1.0342857142857143</v>
      </c>
      <c r="E34" s="446"/>
      <c r="F34" s="447"/>
      <c r="G34" s="514"/>
      <c r="H34" s="161"/>
      <c r="I34" s="56"/>
      <c r="J34" s="65" t="s">
        <v>1052</v>
      </c>
      <c r="K34" s="193">
        <f>+$N$34</f>
        <v>0.5</v>
      </c>
      <c r="L34" s="193">
        <f>+$O$34</f>
        <v>0</v>
      </c>
      <c r="M34" s="2" t="e">
        <f>+$P$34</f>
        <v>#REF!</v>
      </c>
      <c r="N34" s="206">
        <f>+U51</f>
        <v>0.5</v>
      </c>
      <c r="O34" s="206"/>
      <c r="P34" s="206" t="e">
        <f>+#REF!</f>
        <v>#REF!</v>
      </c>
      <c r="S34" s="65" t="s">
        <v>1052</v>
      </c>
    </row>
    <row r="35" spans="1:19" ht="21" customHeight="1" x14ac:dyDescent="0.3">
      <c r="A35" s="51"/>
      <c r="B35" s="65" t="s">
        <v>1250</v>
      </c>
      <c r="C35" s="512">
        <f t="shared" si="0"/>
        <v>0</v>
      </c>
      <c r="D35" s="451">
        <v>1.0857142857142857E-2</v>
      </c>
      <c r="E35" s="459"/>
      <c r="F35" s="447"/>
      <c r="G35" s="180"/>
      <c r="H35" s="38"/>
      <c r="I35" s="56"/>
      <c r="J35" s="65" t="s">
        <v>1250</v>
      </c>
      <c r="K35" s="193">
        <f>+$N$35</f>
        <v>1.7999999999999999E-2</v>
      </c>
      <c r="L35" s="193">
        <f>+$O$35</f>
        <v>0</v>
      </c>
      <c r="M35" s="2" t="e">
        <f>+$P$35</f>
        <v>#REF!</v>
      </c>
      <c r="N35" s="206">
        <f>+AO51</f>
        <v>1.7999999999999999E-2</v>
      </c>
      <c r="O35" s="206"/>
      <c r="P35" s="206" t="e">
        <f>+#REF!</f>
        <v>#REF!</v>
      </c>
      <c r="S35" s="65" t="s">
        <v>1250</v>
      </c>
    </row>
    <row r="36" spans="1:19" ht="21" customHeight="1" x14ac:dyDescent="0.3">
      <c r="A36" s="51"/>
      <c r="B36" s="65" t="s">
        <v>1251</v>
      </c>
      <c r="C36" s="512">
        <f t="shared" si="0"/>
        <v>0</v>
      </c>
      <c r="D36" s="513">
        <v>1.4285714285714288E-3</v>
      </c>
      <c r="E36" s="459"/>
      <c r="F36" s="447"/>
      <c r="G36" s="180"/>
      <c r="H36" s="38"/>
      <c r="I36" s="56"/>
      <c r="J36" s="65" t="s">
        <v>1251</v>
      </c>
      <c r="K36" s="193">
        <f>+$N$36</f>
        <v>1E-3</v>
      </c>
      <c r="L36" s="193">
        <f>+$O$36</f>
        <v>0</v>
      </c>
      <c r="M36" s="2" t="e">
        <f>+$P$36</f>
        <v>#REF!</v>
      </c>
      <c r="N36" s="206">
        <f>+AM51</f>
        <v>1E-3</v>
      </c>
      <c r="O36" s="206"/>
      <c r="P36" s="206" t="e">
        <f>+#REF!</f>
        <v>#REF!</v>
      </c>
      <c r="S36" s="65" t="s">
        <v>1251</v>
      </c>
    </row>
    <row r="37" spans="1:19" ht="21" customHeight="1" x14ac:dyDescent="0.3">
      <c r="A37" s="51"/>
      <c r="B37" s="65" t="s">
        <v>1252</v>
      </c>
      <c r="C37" s="511">
        <f t="shared" si="0"/>
        <v>0</v>
      </c>
      <c r="D37" s="451">
        <v>1.5714285714285712E-2</v>
      </c>
      <c r="E37" s="446"/>
      <c r="F37" s="447"/>
      <c r="G37" s="180"/>
      <c r="H37" s="161"/>
      <c r="I37" s="56"/>
      <c r="J37" s="65" t="s">
        <v>1252</v>
      </c>
      <c r="K37" s="193">
        <f>+$N$37</f>
        <v>1.4999999999999999E-2</v>
      </c>
      <c r="L37" s="193">
        <f>+$O$37</f>
        <v>0</v>
      </c>
      <c r="M37" s="2" t="e">
        <f>+$P$37</f>
        <v>#REF!</v>
      </c>
      <c r="N37" s="206">
        <f>+Y51</f>
        <v>1.4999999999999999E-2</v>
      </c>
      <c r="O37" s="206"/>
      <c r="P37" s="206" t="e">
        <f>+#REF!</f>
        <v>#REF!</v>
      </c>
      <c r="S37" s="65" t="s">
        <v>1252</v>
      </c>
    </row>
    <row r="38" spans="1:19" ht="21" customHeight="1" x14ac:dyDescent="0.3">
      <c r="A38" s="51"/>
      <c r="B38" s="65" t="s">
        <v>1253</v>
      </c>
      <c r="C38" s="511">
        <f t="shared" si="0"/>
        <v>0</v>
      </c>
      <c r="D38" s="451">
        <v>0.22857142857142859</v>
      </c>
      <c r="E38" s="446"/>
      <c r="F38" s="447"/>
      <c r="G38" s="180"/>
      <c r="H38" s="184"/>
      <c r="I38" s="56"/>
      <c r="J38" s="65" t="s">
        <v>1253</v>
      </c>
      <c r="K38" s="193">
        <f>+$N$38</f>
        <v>0.03</v>
      </c>
      <c r="L38" s="193">
        <f>+$O$38</f>
        <v>0</v>
      </c>
      <c r="M38" s="2" t="e">
        <f>+$P$38</f>
        <v>#REF!</v>
      </c>
      <c r="N38" s="206">
        <f>+AE51</f>
        <v>0.03</v>
      </c>
      <c r="O38" s="206"/>
      <c r="P38" s="206" t="e">
        <f>+#REF!</f>
        <v>#REF!</v>
      </c>
      <c r="S38" s="65" t="s">
        <v>1253</v>
      </c>
    </row>
    <row r="39" spans="1:19" ht="21" customHeight="1" x14ac:dyDescent="0.3">
      <c r="A39" s="51"/>
      <c r="B39" s="65" t="s">
        <v>1254</v>
      </c>
      <c r="C39" s="511">
        <f t="shared" si="0"/>
        <v>0</v>
      </c>
      <c r="D39" s="451">
        <v>1.4285714285714287E-2</v>
      </c>
      <c r="E39" s="446"/>
      <c r="F39" s="447"/>
      <c r="G39" s="180"/>
      <c r="H39" s="161"/>
      <c r="I39" s="56"/>
      <c r="J39" s="65" t="s">
        <v>1254</v>
      </c>
      <c r="K39" s="193">
        <f>+$N$39</f>
        <v>1.6E-2</v>
      </c>
      <c r="L39" s="193">
        <f>+$O$39</f>
        <v>0</v>
      </c>
      <c r="M39" s="2" t="e">
        <f>+$P$39</f>
        <v>#REF!</v>
      </c>
      <c r="N39" s="206">
        <f>+AG51</f>
        <v>1.6E-2</v>
      </c>
      <c r="O39" s="206"/>
      <c r="P39" s="206" t="e">
        <f>+#REF!</f>
        <v>#REF!</v>
      </c>
      <c r="S39" s="65" t="s">
        <v>1254</v>
      </c>
    </row>
    <row r="40" spans="1:19" ht="21" customHeight="1" x14ac:dyDescent="0.3">
      <c r="A40" s="51"/>
      <c r="B40" s="65" t="s">
        <v>1255</v>
      </c>
      <c r="C40" s="511">
        <f t="shared" si="0"/>
        <v>0</v>
      </c>
      <c r="D40" s="451">
        <v>0</v>
      </c>
      <c r="E40" s="446"/>
      <c r="F40" s="447"/>
      <c r="G40" s="180"/>
      <c r="H40" s="161"/>
      <c r="I40" s="56"/>
      <c r="J40" s="65" t="s">
        <v>1255</v>
      </c>
      <c r="K40" s="193"/>
      <c r="L40" s="193"/>
      <c r="M40" s="2"/>
      <c r="N40" s="206"/>
      <c r="O40" s="206"/>
      <c r="P40" s="206"/>
      <c r="S40" s="65" t="s">
        <v>1255</v>
      </c>
    </row>
    <row r="41" spans="1:19" ht="21" customHeight="1" x14ac:dyDescent="0.3">
      <c r="A41" s="51"/>
      <c r="B41" s="65" t="s">
        <v>266</v>
      </c>
      <c r="C41" s="512">
        <f t="shared" si="0"/>
        <v>0</v>
      </c>
      <c r="D41" s="451">
        <v>0</v>
      </c>
      <c r="E41" s="446"/>
      <c r="F41" s="447"/>
      <c r="G41" s="180"/>
      <c r="H41" s="161"/>
      <c r="I41" s="56"/>
      <c r="J41" s="65" t="s">
        <v>266</v>
      </c>
      <c r="K41" s="2"/>
      <c r="L41" s="2"/>
      <c r="M41" s="2"/>
      <c r="N41" s="206"/>
      <c r="O41" s="206"/>
      <c r="P41" s="206"/>
      <c r="S41" s="65" t="s">
        <v>266</v>
      </c>
    </row>
    <row r="42" spans="1:19" ht="21" customHeight="1" x14ac:dyDescent="0.3">
      <c r="A42" s="51"/>
      <c r="B42" s="65" t="s">
        <v>614</v>
      </c>
      <c r="C42" s="511">
        <f t="shared" si="0"/>
        <v>0</v>
      </c>
      <c r="D42" s="451"/>
      <c r="E42" s="446"/>
      <c r="F42" s="447"/>
      <c r="G42" s="180"/>
      <c r="H42" s="161"/>
      <c r="I42" s="77" t="s">
        <v>902</v>
      </c>
      <c r="J42" s="65" t="s">
        <v>614</v>
      </c>
      <c r="K42" s="2"/>
      <c r="L42" s="2"/>
      <c r="M42" s="2"/>
      <c r="N42" s="206"/>
      <c r="O42" s="206"/>
      <c r="P42" s="206"/>
      <c r="S42" s="65" t="s">
        <v>614</v>
      </c>
    </row>
    <row r="43" spans="1:19" ht="21" customHeight="1" x14ac:dyDescent="0.3">
      <c r="A43" s="51"/>
      <c r="B43" s="65" t="s">
        <v>632</v>
      </c>
      <c r="C43" s="547">
        <f t="shared" si="0"/>
        <v>0</v>
      </c>
      <c r="D43" s="546"/>
      <c r="E43" s="446"/>
      <c r="F43" s="447"/>
      <c r="G43" s="170"/>
      <c r="H43" s="162"/>
      <c r="I43" s="510"/>
      <c r="J43" s="31"/>
      <c r="K43" s="2"/>
    </row>
    <row r="44" spans="1:19" ht="21" customHeight="1" x14ac:dyDescent="0.3">
      <c r="A44" s="51"/>
      <c r="B44" s="66" t="s">
        <v>1256</v>
      </c>
      <c r="C44" s="519"/>
      <c r="D44" s="451"/>
      <c r="E44" s="506"/>
      <c r="F44" s="448"/>
      <c r="G44" s="168"/>
      <c r="H44" s="161"/>
      <c r="I44" s="67"/>
      <c r="J44" s="30"/>
      <c r="K44" s="2"/>
    </row>
    <row r="45" spans="1:19" ht="15.9" customHeight="1" x14ac:dyDescent="0.3">
      <c r="A45" s="51"/>
      <c r="B45" s="84" t="s">
        <v>1257</v>
      </c>
      <c r="C45" s="504"/>
      <c r="D45" s="451"/>
      <c r="E45" s="448"/>
      <c r="F45" s="448"/>
      <c r="G45" s="164"/>
      <c r="H45" s="164"/>
      <c r="I45" s="67"/>
      <c r="J45" s="28"/>
      <c r="K45" s="2"/>
    </row>
    <row r="46" spans="1:19" ht="15.9" customHeight="1" x14ac:dyDescent="0.3">
      <c r="A46" s="51"/>
      <c r="B46" s="84" t="s">
        <v>1258</v>
      </c>
      <c r="C46" s="505"/>
      <c r="D46" s="516"/>
      <c r="E46" s="448"/>
      <c r="F46" s="448"/>
      <c r="G46" s="31"/>
      <c r="H46" s="28"/>
      <c r="I46" s="67"/>
      <c r="J46" s="28"/>
      <c r="K46" s="2" t="s">
        <v>1426</v>
      </c>
    </row>
    <row r="47" spans="1:19" ht="15.9" customHeight="1" thickBot="1" x14ac:dyDescent="0.3">
      <c r="A47" s="68"/>
      <c r="B47" s="69"/>
      <c r="C47" s="76"/>
      <c r="D47" s="80"/>
      <c r="E47" s="70"/>
      <c r="F47" s="70"/>
      <c r="G47" s="71"/>
      <c r="H47" s="71"/>
      <c r="I47" s="72"/>
      <c r="J47" s="28"/>
      <c r="K47" s="2"/>
    </row>
    <row r="48" spans="1:19" x14ac:dyDescent="0.25">
      <c r="A48" s="4"/>
      <c r="B48" s="4"/>
      <c r="C48" s="4"/>
      <c r="D48" s="4"/>
      <c r="E48" s="4"/>
      <c r="F48" s="4"/>
      <c r="G48" s="4"/>
      <c r="H48" s="4"/>
      <c r="I48" s="4"/>
      <c r="J48" s="2"/>
      <c r="K48" s="2"/>
    </row>
    <row r="49" spans="1:4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45" s="457" customFormat="1" x14ac:dyDescent="0.25">
      <c r="A50" s="456" t="s">
        <v>1218</v>
      </c>
      <c r="B50" s="456" t="s">
        <v>1219</v>
      </c>
      <c r="C50" s="456" t="s">
        <v>1220</v>
      </c>
      <c r="D50" s="456" t="s">
        <v>1221</v>
      </c>
      <c r="E50" s="456" t="s">
        <v>1222</v>
      </c>
      <c r="F50" s="456" t="s">
        <v>1223</v>
      </c>
      <c r="G50" s="456" t="s">
        <v>1224</v>
      </c>
      <c r="H50" s="456" t="s">
        <v>1260</v>
      </c>
      <c r="I50" s="456" t="s">
        <v>1225</v>
      </c>
      <c r="J50" s="456" t="s">
        <v>1260</v>
      </c>
      <c r="K50" s="456" t="s">
        <v>1226</v>
      </c>
      <c r="L50" s="456" t="s">
        <v>1260</v>
      </c>
      <c r="M50" s="456" t="s">
        <v>1227</v>
      </c>
      <c r="N50" s="456" t="s">
        <v>1260</v>
      </c>
      <c r="O50" s="456" t="s">
        <v>1228</v>
      </c>
      <c r="P50" s="456" t="s">
        <v>1260</v>
      </c>
      <c r="Q50" s="456" t="s">
        <v>1229</v>
      </c>
      <c r="R50" s="456" t="s">
        <v>1260</v>
      </c>
      <c r="S50" s="456" t="s">
        <v>1230</v>
      </c>
      <c r="T50" s="456" t="s">
        <v>1260</v>
      </c>
      <c r="U50" s="456" t="s">
        <v>1231</v>
      </c>
      <c r="V50" s="456" t="s">
        <v>1260</v>
      </c>
      <c r="W50" s="456" t="s">
        <v>1232</v>
      </c>
      <c r="X50" s="456" t="s">
        <v>1260</v>
      </c>
      <c r="Y50" s="456" t="s">
        <v>1233</v>
      </c>
      <c r="Z50" s="456" t="s">
        <v>1260</v>
      </c>
      <c r="AA50" s="456" t="s">
        <v>1234</v>
      </c>
      <c r="AB50" s="456" t="s">
        <v>1260</v>
      </c>
      <c r="AC50" s="456" t="s">
        <v>1235</v>
      </c>
      <c r="AD50" s="456" t="s">
        <v>1260</v>
      </c>
      <c r="AE50" s="456" t="s">
        <v>1236</v>
      </c>
      <c r="AF50" s="456" t="s">
        <v>1260</v>
      </c>
      <c r="AG50" s="456" t="s">
        <v>1237</v>
      </c>
      <c r="AH50" s="456" t="s">
        <v>1260</v>
      </c>
      <c r="AI50" s="456" t="s">
        <v>1238</v>
      </c>
      <c r="AJ50" s="456" t="s">
        <v>1260</v>
      </c>
      <c r="AK50" s="456" t="s">
        <v>1239</v>
      </c>
      <c r="AL50" s="456" t="s">
        <v>1260</v>
      </c>
      <c r="AM50" s="456" t="s">
        <v>1240</v>
      </c>
      <c r="AN50" s="456" t="s">
        <v>1260</v>
      </c>
      <c r="AO50" s="456" t="s">
        <v>1241</v>
      </c>
      <c r="AP50" s="456" t="s">
        <v>1260</v>
      </c>
      <c r="AQ50" s="456" t="s">
        <v>1242</v>
      </c>
      <c r="AR50" s="456" t="s">
        <v>1260</v>
      </c>
      <c r="AS50" s="456" t="s">
        <v>1243</v>
      </c>
    </row>
    <row r="51" spans="1:45" customFormat="1" x14ac:dyDescent="0.25">
      <c r="A51" t="s">
        <v>1214</v>
      </c>
      <c r="B51" s="472">
        <v>41304.401122685187</v>
      </c>
      <c r="C51" t="s">
        <v>1215</v>
      </c>
      <c r="D51" t="s">
        <v>1216</v>
      </c>
      <c r="E51" t="s">
        <v>1656</v>
      </c>
      <c r="F51" t="s">
        <v>1217</v>
      </c>
      <c r="G51" t="s">
        <v>1217</v>
      </c>
      <c r="H51" t="s">
        <v>1260</v>
      </c>
      <c r="I51">
        <v>0.46899999999999997</v>
      </c>
      <c r="J51" t="s">
        <v>1260</v>
      </c>
      <c r="K51">
        <v>0.61</v>
      </c>
      <c r="L51" t="s">
        <v>1260</v>
      </c>
      <c r="M51">
        <v>1.04</v>
      </c>
      <c r="N51" t="s">
        <v>1260</v>
      </c>
      <c r="O51">
        <v>2.8000000000000001E-2</v>
      </c>
      <c r="P51" t="s">
        <v>1260</v>
      </c>
      <c r="Q51">
        <v>2.5999999999999999E-2</v>
      </c>
      <c r="R51" t="s">
        <v>1260</v>
      </c>
      <c r="S51">
        <v>8.81</v>
      </c>
      <c r="T51" t="s">
        <v>1260</v>
      </c>
      <c r="U51">
        <v>0.5</v>
      </c>
      <c r="V51" t="s">
        <v>1260</v>
      </c>
      <c r="W51">
        <v>4.38</v>
      </c>
      <c r="X51" t="s">
        <v>1260</v>
      </c>
      <c r="Y51">
        <v>1.4999999999999999E-2</v>
      </c>
      <c r="Z51" t="s">
        <v>1260</v>
      </c>
      <c r="AA51">
        <v>0.06</v>
      </c>
      <c r="AB51" t="s">
        <v>1260</v>
      </c>
      <c r="AC51">
        <v>0.25</v>
      </c>
      <c r="AD51" t="s">
        <v>1260</v>
      </c>
      <c r="AE51">
        <v>0.03</v>
      </c>
      <c r="AF51" t="s">
        <v>1260</v>
      </c>
      <c r="AG51">
        <v>1.6E-2</v>
      </c>
      <c r="AH51" t="s">
        <v>1260</v>
      </c>
      <c r="AI51">
        <v>0.04</v>
      </c>
      <c r="AJ51" t="s">
        <v>1260</v>
      </c>
      <c r="AK51">
        <v>0.03</v>
      </c>
      <c r="AL51" t="s">
        <v>1260</v>
      </c>
      <c r="AM51">
        <v>1E-3</v>
      </c>
      <c r="AN51" t="s">
        <v>1260</v>
      </c>
      <c r="AO51">
        <v>1.7999999999999999E-2</v>
      </c>
      <c r="AP51" t="s">
        <v>1260</v>
      </c>
      <c r="AQ51">
        <v>8.9999999999999998E-4</v>
      </c>
      <c r="AR51" t="s">
        <v>1260</v>
      </c>
      <c r="AS51">
        <v>83.68</v>
      </c>
    </row>
    <row r="52" spans="1:45" customFormat="1" x14ac:dyDescent="0.25">
      <c r="A52" t="s">
        <v>1214</v>
      </c>
      <c r="B52" s="472">
        <v>41302.584756944445</v>
      </c>
      <c r="C52" t="s">
        <v>1215</v>
      </c>
      <c r="D52" t="s">
        <v>1216</v>
      </c>
      <c r="E52" t="s">
        <v>1640</v>
      </c>
      <c r="F52" t="s">
        <v>1217</v>
      </c>
      <c r="G52" t="s">
        <v>1217</v>
      </c>
      <c r="H52" t="s">
        <v>1260</v>
      </c>
      <c r="I52">
        <v>9.5000000000000001E-2</v>
      </c>
      <c r="J52" t="s">
        <v>1260</v>
      </c>
      <c r="K52">
        <v>0.44</v>
      </c>
      <c r="L52" t="s">
        <v>1260</v>
      </c>
      <c r="M52">
        <v>1.05</v>
      </c>
      <c r="N52" t="s">
        <v>1260</v>
      </c>
      <c r="O52">
        <v>3.1E-2</v>
      </c>
      <c r="P52" t="s">
        <v>8</v>
      </c>
      <c r="Q52">
        <v>3.0000000000000001E-3</v>
      </c>
      <c r="R52" t="s">
        <v>1260</v>
      </c>
      <c r="S52">
        <v>17.940000000000001</v>
      </c>
      <c r="T52" t="s">
        <v>1260</v>
      </c>
      <c r="U52">
        <v>0.22</v>
      </c>
      <c r="V52" t="s">
        <v>1260</v>
      </c>
      <c r="W52">
        <v>7.96</v>
      </c>
      <c r="X52" t="s">
        <v>1260</v>
      </c>
      <c r="Y52">
        <v>8.0000000000000002E-3</v>
      </c>
      <c r="Z52" t="s">
        <v>1260</v>
      </c>
      <c r="AA52">
        <v>0.16</v>
      </c>
      <c r="AB52" t="s">
        <v>1260</v>
      </c>
      <c r="AC52">
        <v>0.28000000000000003</v>
      </c>
      <c r="AD52" t="s">
        <v>1260</v>
      </c>
      <c r="AE52">
        <v>0.02</v>
      </c>
      <c r="AF52" t="s">
        <v>1260</v>
      </c>
      <c r="AG52">
        <v>8.0000000000000002E-3</v>
      </c>
      <c r="AH52" t="s">
        <v>1260</v>
      </c>
      <c r="AI52">
        <v>7.0000000000000007E-2</v>
      </c>
      <c r="AJ52" t="s">
        <v>1260</v>
      </c>
      <c r="AK52">
        <v>0.03</v>
      </c>
      <c r="AL52" t="s">
        <v>1260</v>
      </c>
      <c r="AM52">
        <v>0</v>
      </c>
      <c r="AN52" t="s">
        <v>1260</v>
      </c>
      <c r="AO52">
        <v>8.0000000000000002E-3</v>
      </c>
      <c r="AP52" t="s">
        <v>1260</v>
      </c>
      <c r="AQ52">
        <v>6.9999999999999999E-4</v>
      </c>
      <c r="AR52" t="s">
        <v>1260</v>
      </c>
      <c r="AS52">
        <v>71.69</v>
      </c>
    </row>
    <row r="53" spans="1:45" customFormat="1" x14ac:dyDescent="0.25">
      <c r="A53" t="s">
        <v>1214</v>
      </c>
      <c r="B53" s="472">
        <v>41302.586736111109</v>
      </c>
      <c r="C53" t="s">
        <v>1215</v>
      </c>
      <c r="D53" t="s">
        <v>1216</v>
      </c>
      <c r="E53" t="s">
        <v>1641</v>
      </c>
      <c r="F53" t="s">
        <v>1217</v>
      </c>
      <c r="G53" t="s">
        <v>1217</v>
      </c>
      <c r="H53" t="s">
        <v>1260</v>
      </c>
      <c r="I53">
        <v>0.49399999999999999</v>
      </c>
      <c r="J53" t="s">
        <v>1260</v>
      </c>
      <c r="K53">
        <v>0.98</v>
      </c>
      <c r="L53" t="s">
        <v>1260</v>
      </c>
      <c r="M53">
        <v>1.87</v>
      </c>
      <c r="N53" t="s">
        <v>1260</v>
      </c>
      <c r="O53">
        <v>2.7E-2</v>
      </c>
      <c r="P53" t="s">
        <v>1260</v>
      </c>
      <c r="Q53">
        <v>2.5000000000000001E-2</v>
      </c>
      <c r="R53" t="s">
        <v>1260</v>
      </c>
      <c r="S53">
        <v>8.39</v>
      </c>
      <c r="T53" t="s">
        <v>1260</v>
      </c>
      <c r="U53">
        <v>0.39</v>
      </c>
      <c r="V53" t="s">
        <v>1260</v>
      </c>
      <c r="W53">
        <v>4.72</v>
      </c>
      <c r="X53" t="s">
        <v>1260</v>
      </c>
      <c r="Y53">
        <v>1.7999999999999999E-2</v>
      </c>
      <c r="Z53" t="s">
        <v>1260</v>
      </c>
      <c r="AA53">
        <v>0.12</v>
      </c>
      <c r="AB53" t="s">
        <v>1260</v>
      </c>
      <c r="AC53">
        <v>0.35</v>
      </c>
      <c r="AD53" t="s">
        <v>1260</v>
      </c>
      <c r="AE53">
        <v>0.03</v>
      </c>
      <c r="AF53" t="s">
        <v>1260</v>
      </c>
      <c r="AG53">
        <v>2.5999999999999999E-2</v>
      </c>
      <c r="AH53" t="s">
        <v>1260</v>
      </c>
      <c r="AI53">
        <v>0.04</v>
      </c>
      <c r="AJ53" t="s">
        <v>1260</v>
      </c>
      <c r="AK53">
        <v>0.03</v>
      </c>
      <c r="AL53" t="s">
        <v>1260</v>
      </c>
      <c r="AM53">
        <v>5.0000000000000001E-3</v>
      </c>
      <c r="AN53" t="s">
        <v>1260</v>
      </c>
      <c r="AO53">
        <v>1.7999999999999999E-2</v>
      </c>
      <c r="AP53" t="s">
        <v>1260</v>
      </c>
      <c r="AQ53">
        <v>1.1000000000000001E-3</v>
      </c>
      <c r="AR53" t="s">
        <v>1260</v>
      </c>
      <c r="AS53">
        <v>82.47</v>
      </c>
    </row>
    <row r="54" spans="1:45" customFormat="1" x14ac:dyDescent="0.25">
      <c r="A54" t="s">
        <v>1214</v>
      </c>
      <c r="B54" s="472">
        <v>41302.589606481481</v>
      </c>
      <c r="C54" t="s">
        <v>1215</v>
      </c>
      <c r="D54" t="s">
        <v>1216</v>
      </c>
      <c r="E54" t="s">
        <v>1642</v>
      </c>
      <c r="F54" t="s">
        <v>1217</v>
      </c>
      <c r="G54" t="s">
        <v>1217</v>
      </c>
      <c r="H54" t="s">
        <v>1260</v>
      </c>
      <c r="I54">
        <v>6.4000000000000001E-2</v>
      </c>
      <c r="J54" t="s">
        <v>1260</v>
      </c>
      <c r="K54">
        <v>0.43</v>
      </c>
      <c r="L54" t="s">
        <v>1260</v>
      </c>
      <c r="M54">
        <v>1.02</v>
      </c>
      <c r="N54" t="s">
        <v>1260</v>
      </c>
      <c r="O54">
        <v>0.03</v>
      </c>
      <c r="P54" t="s">
        <v>8</v>
      </c>
      <c r="Q54">
        <v>3.0000000000000001E-3</v>
      </c>
      <c r="R54" t="s">
        <v>1260</v>
      </c>
      <c r="S54">
        <v>17.98</v>
      </c>
      <c r="T54" t="s">
        <v>1260</v>
      </c>
      <c r="U54">
        <v>0.21</v>
      </c>
      <c r="V54" t="s">
        <v>1260</v>
      </c>
      <c r="W54">
        <v>8.1199999999999992</v>
      </c>
      <c r="X54" t="s">
        <v>1260</v>
      </c>
      <c r="Y54">
        <v>7.0000000000000001E-3</v>
      </c>
      <c r="Z54" t="s">
        <v>1260</v>
      </c>
      <c r="AA54">
        <v>0.16</v>
      </c>
      <c r="AB54" t="s">
        <v>1260</v>
      </c>
      <c r="AC54">
        <v>0.39</v>
      </c>
      <c r="AD54" t="s">
        <v>1260</v>
      </c>
      <c r="AE54">
        <v>0.02</v>
      </c>
      <c r="AF54" t="s">
        <v>1260</v>
      </c>
      <c r="AG54">
        <v>8.9999999999999993E-3</v>
      </c>
      <c r="AH54" t="s">
        <v>1260</v>
      </c>
      <c r="AI54">
        <v>0.09</v>
      </c>
      <c r="AJ54" t="s">
        <v>1260</v>
      </c>
      <c r="AK54">
        <v>0.03</v>
      </c>
      <c r="AL54" t="s">
        <v>1260</v>
      </c>
      <c r="AM54">
        <v>1E-3</v>
      </c>
      <c r="AN54" t="s">
        <v>1260</v>
      </c>
      <c r="AO54">
        <v>7.0000000000000001E-3</v>
      </c>
      <c r="AP54" t="s">
        <v>1260</v>
      </c>
      <c r="AQ54">
        <v>8.0000000000000004E-4</v>
      </c>
      <c r="AR54" t="s">
        <v>1260</v>
      </c>
      <c r="AS54">
        <v>71.430000000000007</v>
      </c>
    </row>
    <row r="55" spans="1:45" customFormat="1" x14ac:dyDescent="0.25">
      <c r="A55" t="s">
        <v>1214</v>
      </c>
      <c r="B55" s="472">
        <v>41302.593032407407</v>
      </c>
      <c r="C55" t="s">
        <v>1215</v>
      </c>
      <c r="D55" t="s">
        <v>1216</v>
      </c>
      <c r="E55" t="s">
        <v>1643</v>
      </c>
      <c r="F55" t="s">
        <v>1217</v>
      </c>
      <c r="G55" t="s">
        <v>1217</v>
      </c>
      <c r="H55" t="s">
        <v>1260</v>
      </c>
      <c r="I55">
        <v>0.188</v>
      </c>
      <c r="J55" t="s">
        <v>1260</v>
      </c>
      <c r="K55">
        <v>0.03</v>
      </c>
      <c r="L55" t="s">
        <v>1260</v>
      </c>
      <c r="M55">
        <v>0.06</v>
      </c>
      <c r="N55" t="s">
        <v>1260</v>
      </c>
      <c r="O55">
        <v>1.6E-2</v>
      </c>
      <c r="P55" t="s">
        <v>8</v>
      </c>
      <c r="Q55">
        <v>3.0000000000000001E-3</v>
      </c>
      <c r="R55" t="s">
        <v>1260</v>
      </c>
      <c r="S55">
        <v>1.07</v>
      </c>
      <c r="T55" t="s">
        <v>1260</v>
      </c>
      <c r="U55">
        <v>0.17</v>
      </c>
      <c r="V55" t="s">
        <v>1260</v>
      </c>
      <c r="W55">
        <v>3.81</v>
      </c>
      <c r="X55" t="s">
        <v>1260</v>
      </c>
      <c r="Y55">
        <v>4.0000000000000001E-3</v>
      </c>
      <c r="Z55" t="s">
        <v>1260</v>
      </c>
      <c r="AA55">
        <v>0.02</v>
      </c>
      <c r="AB55" t="s">
        <v>1260</v>
      </c>
      <c r="AC55">
        <v>0.15</v>
      </c>
      <c r="AD55" t="s">
        <v>1260</v>
      </c>
      <c r="AE55">
        <v>0</v>
      </c>
      <c r="AF55" t="s">
        <v>1260</v>
      </c>
      <c r="AG55">
        <v>6.0000000000000001E-3</v>
      </c>
      <c r="AH55" t="s">
        <v>1260</v>
      </c>
      <c r="AI55">
        <v>0</v>
      </c>
      <c r="AJ55" t="s">
        <v>1260</v>
      </c>
      <c r="AK55">
        <v>0.01</v>
      </c>
      <c r="AL55" t="s">
        <v>8</v>
      </c>
      <c r="AM55">
        <v>0</v>
      </c>
      <c r="AN55" t="s">
        <v>1260</v>
      </c>
      <c r="AO55">
        <v>0.01</v>
      </c>
      <c r="AP55" t="s">
        <v>8</v>
      </c>
      <c r="AQ55">
        <v>5.0000000000000001E-4</v>
      </c>
      <c r="AR55" t="s">
        <v>1260</v>
      </c>
      <c r="AS55">
        <v>94.45</v>
      </c>
    </row>
    <row r="56" spans="1:45" customFormat="1" x14ac:dyDescent="0.25">
      <c r="A56" t="s">
        <v>1214</v>
      </c>
      <c r="B56" s="472">
        <v>41302.595949074072</v>
      </c>
      <c r="C56" t="s">
        <v>1215</v>
      </c>
      <c r="D56" t="s">
        <v>1216</v>
      </c>
      <c r="E56" t="s">
        <v>1523</v>
      </c>
      <c r="F56" t="s">
        <v>1217</v>
      </c>
      <c r="G56" t="s">
        <v>1217</v>
      </c>
      <c r="H56" t="s">
        <v>1260</v>
      </c>
      <c r="I56">
        <v>8.6999999999999994E-2</v>
      </c>
      <c r="J56" t="s">
        <v>1260</v>
      </c>
      <c r="K56">
        <v>0.72</v>
      </c>
      <c r="L56" t="s">
        <v>1260</v>
      </c>
      <c r="M56">
        <v>0.9</v>
      </c>
      <c r="N56" t="s">
        <v>1260</v>
      </c>
      <c r="O56">
        <v>2.7E-2</v>
      </c>
      <c r="P56" t="s">
        <v>1260</v>
      </c>
      <c r="Q56">
        <v>6.8000000000000005E-2</v>
      </c>
      <c r="R56" t="s">
        <v>1260</v>
      </c>
      <c r="S56">
        <v>15.81</v>
      </c>
      <c r="T56" t="s">
        <v>1260</v>
      </c>
      <c r="U56">
        <v>1.75</v>
      </c>
      <c r="V56" t="s">
        <v>1260</v>
      </c>
      <c r="W56">
        <v>11.27</v>
      </c>
      <c r="X56" t="s">
        <v>1260</v>
      </c>
      <c r="Y56">
        <v>8.9999999999999993E-3</v>
      </c>
      <c r="Z56" t="s">
        <v>1260</v>
      </c>
      <c r="AA56">
        <v>0.2</v>
      </c>
      <c r="AB56" t="s">
        <v>1260</v>
      </c>
      <c r="AC56">
        <v>0.43</v>
      </c>
      <c r="AD56" t="s">
        <v>1260</v>
      </c>
      <c r="AE56">
        <v>0.09</v>
      </c>
      <c r="AF56" t="s">
        <v>1260</v>
      </c>
      <c r="AG56">
        <v>8.9999999999999993E-3</v>
      </c>
      <c r="AH56" t="s">
        <v>1260</v>
      </c>
      <c r="AI56">
        <v>0.06</v>
      </c>
      <c r="AJ56" t="s">
        <v>1260</v>
      </c>
      <c r="AK56">
        <v>0.04</v>
      </c>
      <c r="AL56" t="s">
        <v>1260</v>
      </c>
      <c r="AM56">
        <v>2E-3</v>
      </c>
      <c r="AN56" t="s">
        <v>1260</v>
      </c>
      <c r="AO56">
        <v>1.0999999999999999E-2</v>
      </c>
      <c r="AP56" t="s">
        <v>1260</v>
      </c>
      <c r="AQ56">
        <v>8.9999999999999998E-4</v>
      </c>
      <c r="AR56" t="s">
        <v>1260</v>
      </c>
      <c r="AS56">
        <v>68.510000000000005</v>
      </c>
    </row>
    <row r="57" spans="1:45" customFormat="1" x14ac:dyDescent="0.25">
      <c r="A57" t="s">
        <v>1214</v>
      </c>
      <c r="B57" s="472">
        <v>41302.597743055558</v>
      </c>
      <c r="C57" t="s">
        <v>1215</v>
      </c>
      <c r="D57" t="s">
        <v>1216</v>
      </c>
      <c r="E57" t="s">
        <v>1525</v>
      </c>
      <c r="F57" t="s">
        <v>1217</v>
      </c>
      <c r="G57" t="s">
        <v>1217</v>
      </c>
      <c r="H57" t="s">
        <v>1260</v>
      </c>
      <c r="I57">
        <v>0.49199999999999999</v>
      </c>
      <c r="J57" t="s">
        <v>1260</v>
      </c>
      <c r="K57">
        <v>0.56000000000000005</v>
      </c>
      <c r="L57" t="s">
        <v>1260</v>
      </c>
      <c r="M57">
        <v>0.73</v>
      </c>
      <c r="N57" t="s">
        <v>1260</v>
      </c>
      <c r="O57">
        <v>2.8000000000000001E-2</v>
      </c>
      <c r="P57" t="s">
        <v>1260</v>
      </c>
      <c r="Q57">
        <v>0.115</v>
      </c>
      <c r="R57" t="s">
        <v>1260</v>
      </c>
      <c r="S57">
        <v>6.94</v>
      </c>
      <c r="T57" t="s">
        <v>1260</v>
      </c>
      <c r="U57">
        <v>0.59</v>
      </c>
      <c r="V57" t="s">
        <v>1260</v>
      </c>
      <c r="W57">
        <v>4.9400000000000004</v>
      </c>
      <c r="X57" t="s">
        <v>1260</v>
      </c>
      <c r="Y57">
        <v>7.0000000000000001E-3</v>
      </c>
      <c r="Z57" t="s">
        <v>1260</v>
      </c>
      <c r="AA57">
        <v>7.0000000000000007E-2</v>
      </c>
      <c r="AB57" t="s">
        <v>1260</v>
      </c>
      <c r="AC57">
        <v>0.45</v>
      </c>
      <c r="AD57" t="s">
        <v>1260</v>
      </c>
      <c r="AE57">
        <v>0.02</v>
      </c>
      <c r="AF57" t="s">
        <v>1260</v>
      </c>
      <c r="AG57">
        <v>8.0000000000000002E-3</v>
      </c>
      <c r="AH57" t="s">
        <v>1260</v>
      </c>
      <c r="AI57">
        <v>0.04</v>
      </c>
      <c r="AJ57" t="s">
        <v>1260</v>
      </c>
      <c r="AK57">
        <v>0.03</v>
      </c>
      <c r="AL57" t="s">
        <v>1260</v>
      </c>
      <c r="AM57">
        <v>1.6E-2</v>
      </c>
      <c r="AN57" t="s">
        <v>1260</v>
      </c>
      <c r="AO57">
        <v>2.5999999999999999E-2</v>
      </c>
      <c r="AP57" t="s">
        <v>1260</v>
      </c>
      <c r="AQ57">
        <v>5.9999999999999995E-4</v>
      </c>
      <c r="AR57" t="s">
        <v>1260</v>
      </c>
      <c r="AS57">
        <v>84.95</v>
      </c>
    </row>
    <row r="58" spans="1:45" customFormat="1" x14ac:dyDescent="0.25">
      <c r="A58" t="s">
        <v>1214</v>
      </c>
      <c r="B58" s="472">
        <v>41302.599166666667</v>
      </c>
      <c r="C58" t="s">
        <v>1215</v>
      </c>
      <c r="D58" t="s">
        <v>1216</v>
      </c>
      <c r="E58" t="s">
        <v>1639</v>
      </c>
      <c r="F58" t="s">
        <v>1217</v>
      </c>
      <c r="G58" t="s">
        <v>1217</v>
      </c>
      <c r="H58" t="s">
        <v>1260</v>
      </c>
      <c r="I58">
        <v>1.1819999999999999</v>
      </c>
      <c r="J58" t="s">
        <v>1260</v>
      </c>
      <c r="K58">
        <v>0.72</v>
      </c>
      <c r="L58" t="s">
        <v>1260</v>
      </c>
      <c r="M58">
        <v>0.79</v>
      </c>
      <c r="N58" t="s">
        <v>1260</v>
      </c>
      <c r="O58">
        <v>2.9000000000000001E-2</v>
      </c>
      <c r="P58" t="s">
        <v>1260</v>
      </c>
      <c r="Q58">
        <v>8.1000000000000003E-2</v>
      </c>
      <c r="R58" t="s">
        <v>1260</v>
      </c>
      <c r="S58">
        <v>15.97</v>
      </c>
      <c r="T58" t="s">
        <v>1260</v>
      </c>
      <c r="U58">
        <v>0.72</v>
      </c>
      <c r="V58" t="s">
        <v>1260</v>
      </c>
      <c r="W58">
        <v>8.0399999999999991</v>
      </c>
      <c r="X58" t="s">
        <v>1260</v>
      </c>
      <c r="Y58">
        <v>1.2E-2</v>
      </c>
      <c r="Z58" t="s">
        <v>1260</v>
      </c>
      <c r="AA58">
        <v>1.24</v>
      </c>
      <c r="AB58" t="s">
        <v>1260</v>
      </c>
      <c r="AC58">
        <v>0.4</v>
      </c>
      <c r="AD58" t="s">
        <v>1260</v>
      </c>
      <c r="AE58">
        <v>0.26</v>
      </c>
      <c r="AF58" t="s">
        <v>1260</v>
      </c>
      <c r="AG58">
        <v>0.01</v>
      </c>
      <c r="AH58" t="s">
        <v>1260</v>
      </c>
      <c r="AI58">
        <v>0.06</v>
      </c>
      <c r="AJ58" t="s">
        <v>1260</v>
      </c>
      <c r="AK58">
        <v>0.32</v>
      </c>
      <c r="AL58" t="s">
        <v>8</v>
      </c>
      <c r="AM58">
        <v>0</v>
      </c>
      <c r="AN58" t="s">
        <v>1260</v>
      </c>
      <c r="AO58">
        <v>0.02</v>
      </c>
      <c r="AP58" t="s">
        <v>1260</v>
      </c>
      <c r="AQ58">
        <v>8.9999999999999998E-4</v>
      </c>
      <c r="AR58" t="s">
        <v>1260</v>
      </c>
      <c r="AS58">
        <v>70.150000000000006</v>
      </c>
    </row>
    <row r="59" spans="1:45" customFormat="1" x14ac:dyDescent="0.25">
      <c r="A59" t="s">
        <v>1214</v>
      </c>
      <c r="B59" s="472">
        <v>41302.600543981483</v>
      </c>
      <c r="C59" t="s">
        <v>1215</v>
      </c>
      <c r="D59" t="s">
        <v>1216</v>
      </c>
      <c r="E59" t="s">
        <v>1477</v>
      </c>
      <c r="F59" t="s">
        <v>1217</v>
      </c>
      <c r="G59" t="s">
        <v>1217</v>
      </c>
      <c r="H59" t="s">
        <v>1260</v>
      </c>
      <c r="I59">
        <v>0.45400000000000001</v>
      </c>
      <c r="J59" t="s">
        <v>1260</v>
      </c>
      <c r="K59">
        <v>0.54</v>
      </c>
      <c r="L59" t="s">
        <v>1260</v>
      </c>
      <c r="M59">
        <v>1.1200000000000001</v>
      </c>
      <c r="N59" t="s">
        <v>1260</v>
      </c>
      <c r="O59">
        <v>2.8000000000000001E-2</v>
      </c>
      <c r="P59" t="s">
        <v>1260</v>
      </c>
      <c r="Q59">
        <v>8.9999999999999993E-3</v>
      </c>
      <c r="R59" t="s">
        <v>1260</v>
      </c>
      <c r="S59">
        <v>7.93</v>
      </c>
      <c r="T59" t="s">
        <v>1260</v>
      </c>
      <c r="U59">
        <v>0.83</v>
      </c>
      <c r="V59" t="s">
        <v>1260</v>
      </c>
      <c r="W59">
        <v>3.97</v>
      </c>
      <c r="X59" t="s">
        <v>1260</v>
      </c>
      <c r="Y59">
        <v>6.0000000000000001E-3</v>
      </c>
      <c r="Z59" t="s">
        <v>1260</v>
      </c>
      <c r="AA59">
        <v>1.29</v>
      </c>
      <c r="AB59" t="s">
        <v>1260</v>
      </c>
      <c r="AC59">
        <v>0.87</v>
      </c>
      <c r="AD59" t="s">
        <v>1260</v>
      </c>
      <c r="AE59">
        <v>0.27</v>
      </c>
      <c r="AF59" t="s">
        <v>1260</v>
      </c>
      <c r="AG59">
        <v>8.0000000000000002E-3</v>
      </c>
      <c r="AH59" t="s">
        <v>1260</v>
      </c>
      <c r="AI59">
        <v>0.05</v>
      </c>
      <c r="AJ59" t="s">
        <v>1260</v>
      </c>
      <c r="AK59">
        <v>0.15</v>
      </c>
      <c r="AL59" t="s">
        <v>1260</v>
      </c>
      <c r="AM59">
        <v>0.01</v>
      </c>
      <c r="AN59" t="s">
        <v>1260</v>
      </c>
      <c r="AO59">
        <v>4.2000000000000003E-2</v>
      </c>
      <c r="AP59" t="s">
        <v>1260</v>
      </c>
      <c r="AQ59">
        <v>5.9999999999999995E-4</v>
      </c>
      <c r="AR59" t="s">
        <v>1260</v>
      </c>
      <c r="AS59">
        <v>82.43</v>
      </c>
    </row>
    <row r="60" spans="1:45" customFormat="1" x14ac:dyDescent="0.25">
      <c r="A60" t="s">
        <v>1214</v>
      </c>
      <c r="B60" s="472">
        <v>41302.604097222225</v>
      </c>
      <c r="C60" t="s">
        <v>1215</v>
      </c>
      <c r="D60" t="s">
        <v>1216</v>
      </c>
      <c r="E60" t="s">
        <v>1524</v>
      </c>
      <c r="F60" t="s">
        <v>1217</v>
      </c>
      <c r="G60" t="s">
        <v>1217</v>
      </c>
      <c r="H60" t="s">
        <v>1260</v>
      </c>
      <c r="I60">
        <v>0.626</v>
      </c>
      <c r="J60" t="s">
        <v>1260</v>
      </c>
      <c r="K60">
        <v>0.61</v>
      </c>
      <c r="L60" t="s">
        <v>1260</v>
      </c>
      <c r="M60">
        <v>0.56999999999999995</v>
      </c>
      <c r="N60" t="s">
        <v>1260</v>
      </c>
      <c r="O60">
        <v>5.2999999999999999E-2</v>
      </c>
      <c r="P60" t="s">
        <v>1260</v>
      </c>
      <c r="Q60">
        <v>0.157</v>
      </c>
      <c r="R60" t="s">
        <v>1260</v>
      </c>
      <c r="S60">
        <v>3.7</v>
      </c>
      <c r="T60" t="s">
        <v>1260</v>
      </c>
      <c r="U60">
        <v>0.08</v>
      </c>
      <c r="V60" t="s">
        <v>1260</v>
      </c>
      <c r="W60">
        <v>3.33</v>
      </c>
      <c r="X60" t="s">
        <v>1260</v>
      </c>
      <c r="Y60">
        <v>6.0000000000000001E-3</v>
      </c>
      <c r="Z60" t="s">
        <v>1260</v>
      </c>
      <c r="AA60">
        <v>0.13</v>
      </c>
      <c r="AB60" t="s">
        <v>1260</v>
      </c>
      <c r="AC60">
        <v>0.34</v>
      </c>
      <c r="AD60" t="s">
        <v>1260</v>
      </c>
      <c r="AE60">
        <v>0.02</v>
      </c>
      <c r="AF60" t="s">
        <v>1260</v>
      </c>
      <c r="AG60">
        <v>7.0000000000000001E-3</v>
      </c>
      <c r="AH60" t="s">
        <v>1260</v>
      </c>
      <c r="AI60">
        <v>0.03</v>
      </c>
      <c r="AJ60" t="s">
        <v>1260</v>
      </c>
      <c r="AK60">
        <v>0.03</v>
      </c>
      <c r="AL60" t="s">
        <v>1260</v>
      </c>
      <c r="AM60">
        <v>1.9E-2</v>
      </c>
      <c r="AN60" t="s">
        <v>1260</v>
      </c>
      <c r="AO60">
        <v>2.9000000000000001E-2</v>
      </c>
      <c r="AP60" t="s">
        <v>1260</v>
      </c>
      <c r="AQ60">
        <v>5.9999999999999995E-4</v>
      </c>
      <c r="AR60" t="s">
        <v>1260</v>
      </c>
      <c r="AS60">
        <v>90.26</v>
      </c>
    </row>
    <row r="61" spans="1:45" customFormat="1" x14ac:dyDescent="0.25">
      <c r="A61" t="s">
        <v>1214</v>
      </c>
      <c r="B61" s="472">
        <v>41302.606180555558</v>
      </c>
      <c r="C61" t="s">
        <v>1215</v>
      </c>
      <c r="D61" t="s">
        <v>1216</v>
      </c>
      <c r="E61" t="s">
        <v>1526</v>
      </c>
      <c r="F61" t="s">
        <v>1217</v>
      </c>
      <c r="G61" t="s">
        <v>1217</v>
      </c>
      <c r="H61" t="s">
        <v>1260</v>
      </c>
      <c r="I61">
        <v>0.747</v>
      </c>
      <c r="J61" t="s">
        <v>1260</v>
      </c>
      <c r="K61">
        <v>0.73</v>
      </c>
      <c r="L61" t="s">
        <v>1260</v>
      </c>
      <c r="M61">
        <v>0.8</v>
      </c>
      <c r="N61" t="s">
        <v>1260</v>
      </c>
      <c r="O61">
        <v>3.7999999999999999E-2</v>
      </c>
      <c r="P61" t="s">
        <v>1260</v>
      </c>
      <c r="Q61">
        <v>7.3999999999999996E-2</v>
      </c>
      <c r="R61" t="s">
        <v>1260</v>
      </c>
      <c r="S61">
        <v>1.89</v>
      </c>
      <c r="T61" t="s">
        <v>1260</v>
      </c>
      <c r="U61">
        <v>0.14000000000000001</v>
      </c>
      <c r="V61" t="s">
        <v>1260</v>
      </c>
      <c r="W61">
        <v>0.9</v>
      </c>
      <c r="X61" t="s">
        <v>1260</v>
      </c>
      <c r="Y61">
        <v>8.0000000000000002E-3</v>
      </c>
      <c r="Z61" t="s">
        <v>1260</v>
      </c>
      <c r="AA61">
        <v>0.09</v>
      </c>
      <c r="AB61" t="s">
        <v>1260</v>
      </c>
      <c r="AC61">
        <v>0.38</v>
      </c>
      <c r="AD61" t="s">
        <v>1260</v>
      </c>
      <c r="AE61">
        <v>0.01</v>
      </c>
      <c r="AF61" t="s">
        <v>1260</v>
      </c>
      <c r="AG61">
        <v>7.0000000000000001E-3</v>
      </c>
      <c r="AH61" t="s">
        <v>1260</v>
      </c>
      <c r="AI61">
        <v>0.01</v>
      </c>
      <c r="AJ61" t="s">
        <v>1260</v>
      </c>
      <c r="AK61">
        <v>0.02</v>
      </c>
      <c r="AL61" t="s">
        <v>1260</v>
      </c>
      <c r="AM61">
        <v>1.7999999999999999E-2</v>
      </c>
      <c r="AN61" t="s">
        <v>1260</v>
      </c>
      <c r="AO61">
        <v>3.7999999999999999E-2</v>
      </c>
      <c r="AP61" t="s">
        <v>1260</v>
      </c>
      <c r="AQ61">
        <v>5.9999999999999995E-4</v>
      </c>
      <c r="AR61" t="s">
        <v>1260</v>
      </c>
      <c r="AS61">
        <v>94.1</v>
      </c>
    </row>
    <row r="62" spans="1:45" customFormat="1" x14ac:dyDescent="0.25">
      <c r="A62" t="s">
        <v>1214</v>
      </c>
      <c r="B62" s="472">
        <v>41303.439351851855</v>
      </c>
      <c r="C62" t="s">
        <v>1215</v>
      </c>
      <c r="D62" t="s">
        <v>1216</v>
      </c>
      <c r="E62" t="s">
        <v>1644</v>
      </c>
      <c r="F62" t="s">
        <v>1217</v>
      </c>
      <c r="G62" t="s">
        <v>1217</v>
      </c>
      <c r="H62" t="s">
        <v>1260</v>
      </c>
      <c r="I62">
        <v>4.4999999999999998E-2</v>
      </c>
      <c r="J62" t="s">
        <v>1260</v>
      </c>
      <c r="K62">
        <v>0.35</v>
      </c>
      <c r="L62" t="s">
        <v>1260</v>
      </c>
      <c r="M62">
        <v>0.32</v>
      </c>
      <c r="N62" t="s">
        <v>1260</v>
      </c>
      <c r="O62">
        <v>1.7999999999999999E-2</v>
      </c>
      <c r="P62" t="s">
        <v>1260</v>
      </c>
      <c r="Q62">
        <v>3.0000000000000001E-3</v>
      </c>
      <c r="R62" t="s">
        <v>1260</v>
      </c>
      <c r="S62">
        <v>11.82</v>
      </c>
      <c r="T62" t="s">
        <v>1260</v>
      </c>
      <c r="U62">
        <v>1.08</v>
      </c>
      <c r="V62" t="s">
        <v>1260</v>
      </c>
      <c r="W62">
        <v>5.97</v>
      </c>
      <c r="X62" t="s">
        <v>1260</v>
      </c>
      <c r="Y62">
        <v>1.6E-2</v>
      </c>
      <c r="Z62" t="s">
        <v>1260</v>
      </c>
      <c r="AA62">
        <v>0.04</v>
      </c>
      <c r="AB62" t="s">
        <v>1260</v>
      </c>
      <c r="AC62">
        <v>1.46</v>
      </c>
      <c r="AD62" t="s">
        <v>1260</v>
      </c>
      <c r="AE62">
        <v>0.09</v>
      </c>
      <c r="AF62" t="s">
        <v>1260</v>
      </c>
      <c r="AG62">
        <v>2.5000000000000001E-2</v>
      </c>
      <c r="AH62" t="s">
        <v>1260</v>
      </c>
      <c r="AI62">
        <v>0.06</v>
      </c>
      <c r="AJ62" t="s">
        <v>1260</v>
      </c>
      <c r="AK62">
        <v>0.03</v>
      </c>
      <c r="AL62" t="s">
        <v>1260</v>
      </c>
      <c r="AM62">
        <v>0</v>
      </c>
      <c r="AN62" t="s">
        <v>1260</v>
      </c>
      <c r="AO62">
        <v>3.0000000000000001E-3</v>
      </c>
      <c r="AP62" t="s">
        <v>8</v>
      </c>
      <c r="AQ62">
        <v>5.0000000000000001E-4</v>
      </c>
      <c r="AR62" t="s">
        <v>1260</v>
      </c>
      <c r="AS62">
        <v>78.69</v>
      </c>
    </row>
    <row r="63" spans="1:45" customFormat="1" x14ac:dyDescent="0.25">
      <c r="A63" t="s">
        <v>1214</v>
      </c>
      <c r="B63" s="472">
        <v>41303.443414351852</v>
      </c>
      <c r="C63" t="s">
        <v>1215</v>
      </c>
      <c r="D63" t="s">
        <v>1216</v>
      </c>
      <c r="E63" t="s">
        <v>1645</v>
      </c>
      <c r="F63" t="s">
        <v>1217</v>
      </c>
      <c r="G63" t="s">
        <v>1217</v>
      </c>
      <c r="H63" t="s">
        <v>1260</v>
      </c>
      <c r="I63">
        <v>0.24099999999999999</v>
      </c>
      <c r="J63" t="s">
        <v>1260</v>
      </c>
      <c r="K63">
        <v>7.0000000000000007E-2</v>
      </c>
      <c r="L63" t="s">
        <v>1260</v>
      </c>
      <c r="M63">
        <v>0.3</v>
      </c>
      <c r="N63" t="s">
        <v>1260</v>
      </c>
      <c r="O63">
        <v>2.1000000000000001E-2</v>
      </c>
      <c r="P63" t="s">
        <v>1260</v>
      </c>
      <c r="Q63">
        <v>1.4999999999999999E-2</v>
      </c>
      <c r="R63" t="s">
        <v>1260</v>
      </c>
      <c r="S63">
        <v>2.66</v>
      </c>
      <c r="T63" t="s">
        <v>1260</v>
      </c>
      <c r="U63">
        <v>0.48</v>
      </c>
      <c r="V63" t="s">
        <v>1260</v>
      </c>
      <c r="W63">
        <v>2.6</v>
      </c>
      <c r="X63" t="s">
        <v>1260</v>
      </c>
      <c r="Y63">
        <v>4.0000000000000001E-3</v>
      </c>
      <c r="Z63" t="s">
        <v>1260</v>
      </c>
      <c r="AA63">
        <v>0.01</v>
      </c>
      <c r="AB63" t="s">
        <v>1260</v>
      </c>
      <c r="AC63">
        <v>0.11</v>
      </c>
      <c r="AD63" t="s">
        <v>1260</v>
      </c>
      <c r="AE63">
        <v>0.01</v>
      </c>
      <c r="AF63" t="s">
        <v>1260</v>
      </c>
      <c r="AG63">
        <v>6.0000000000000001E-3</v>
      </c>
      <c r="AH63" t="s">
        <v>1260</v>
      </c>
      <c r="AI63">
        <v>0.03</v>
      </c>
      <c r="AJ63" t="s">
        <v>1260</v>
      </c>
      <c r="AK63">
        <v>0.03</v>
      </c>
      <c r="AL63" t="s">
        <v>8</v>
      </c>
      <c r="AM63">
        <v>0</v>
      </c>
      <c r="AN63" t="s">
        <v>1260</v>
      </c>
      <c r="AO63">
        <v>8.0000000000000002E-3</v>
      </c>
      <c r="AP63" t="s">
        <v>8</v>
      </c>
      <c r="AQ63">
        <v>5.0000000000000001E-4</v>
      </c>
      <c r="AR63" t="s">
        <v>1260</v>
      </c>
      <c r="AS63">
        <v>93.41</v>
      </c>
    </row>
    <row r="64" spans="1:45" customFormat="1" x14ac:dyDescent="0.25">
      <c r="A64" t="s">
        <v>1214</v>
      </c>
      <c r="B64" s="472">
        <v>41303.449849537035</v>
      </c>
      <c r="C64" t="s">
        <v>1215</v>
      </c>
      <c r="D64" t="s">
        <v>1216</v>
      </c>
      <c r="E64" t="s">
        <v>1646</v>
      </c>
      <c r="F64" t="s">
        <v>1217</v>
      </c>
      <c r="G64" t="s">
        <v>1217</v>
      </c>
      <c r="H64" t="s">
        <v>1260</v>
      </c>
      <c r="I64">
        <v>0.37</v>
      </c>
      <c r="J64" t="s">
        <v>1260</v>
      </c>
      <c r="K64">
        <v>1.42</v>
      </c>
      <c r="L64" t="s">
        <v>1260</v>
      </c>
      <c r="M64">
        <v>0.56999999999999995</v>
      </c>
      <c r="N64" t="s">
        <v>1260</v>
      </c>
      <c r="O64">
        <v>1.4E-2</v>
      </c>
      <c r="P64" t="s">
        <v>1260</v>
      </c>
      <c r="Q64">
        <v>8.9999999999999993E-3</v>
      </c>
      <c r="R64" t="s">
        <v>1260</v>
      </c>
      <c r="S64">
        <v>1.18</v>
      </c>
      <c r="T64" t="s">
        <v>1260</v>
      </c>
      <c r="U64">
        <v>0.39</v>
      </c>
      <c r="V64" t="s">
        <v>1260</v>
      </c>
      <c r="W64">
        <v>1.91</v>
      </c>
      <c r="X64" t="s">
        <v>1260</v>
      </c>
      <c r="Y64">
        <v>6.0000000000000001E-3</v>
      </c>
      <c r="Z64" t="s">
        <v>1260</v>
      </c>
      <c r="AA64">
        <v>0.03</v>
      </c>
      <c r="AB64" t="s">
        <v>1260</v>
      </c>
      <c r="AC64">
        <v>0.13</v>
      </c>
      <c r="AD64" t="s">
        <v>1260</v>
      </c>
      <c r="AE64">
        <v>0.01</v>
      </c>
      <c r="AF64" t="s">
        <v>1260</v>
      </c>
      <c r="AG64">
        <v>1.4E-2</v>
      </c>
      <c r="AH64" t="s">
        <v>1260</v>
      </c>
      <c r="AI64">
        <v>7.0000000000000007E-2</v>
      </c>
      <c r="AJ64" t="s">
        <v>1260</v>
      </c>
      <c r="AK64">
        <v>0.02</v>
      </c>
      <c r="AL64" t="s">
        <v>8</v>
      </c>
      <c r="AM64">
        <v>0</v>
      </c>
      <c r="AN64" t="s">
        <v>1260</v>
      </c>
      <c r="AO64">
        <v>1.0999999999999999E-2</v>
      </c>
      <c r="AP64" t="s">
        <v>1260</v>
      </c>
      <c r="AQ64">
        <v>1.1999999999999999E-3</v>
      </c>
      <c r="AR64" t="s">
        <v>1260</v>
      </c>
      <c r="AS64">
        <v>93.84</v>
      </c>
    </row>
    <row r="65" spans="1:45" customFormat="1" x14ac:dyDescent="0.25">
      <c r="A65" t="s">
        <v>1214</v>
      </c>
      <c r="B65" s="472">
        <v>41303.454305555555</v>
      </c>
      <c r="C65" t="s">
        <v>1215</v>
      </c>
      <c r="D65" t="s">
        <v>1216</v>
      </c>
      <c r="E65" t="s">
        <v>1647</v>
      </c>
      <c r="F65" t="s">
        <v>1217</v>
      </c>
      <c r="G65" t="s">
        <v>1217</v>
      </c>
      <c r="H65" t="s">
        <v>1260</v>
      </c>
      <c r="I65">
        <v>3.2000000000000001E-2</v>
      </c>
      <c r="J65" t="s">
        <v>1260</v>
      </c>
      <c r="K65">
        <v>0.82</v>
      </c>
      <c r="L65" t="s">
        <v>1260</v>
      </c>
      <c r="M65">
        <v>0.81</v>
      </c>
      <c r="N65" t="s">
        <v>1260</v>
      </c>
      <c r="O65">
        <v>2.5999999999999999E-2</v>
      </c>
      <c r="P65" t="s">
        <v>1260</v>
      </c>
      <c r="Q65">
        <v>2.7E-2</v>
      </c>
      <c r="R65" t="s">
        <v>1260</v>
      </c>
      <c r="S65">
        <v>17.809999999999999</v>
      </c>
      <c r="T65" t="s">
        <v>1260</v>
      </c>
      <c r="U65">
        <v>2.0299999999999998</v>
      </c>
      <c r="V65" t="s">
        <v>1260</v>
      </c>
      <c r="W65">
        <v>11.34</v>
      </c>
      <c r="X65" t="s">
        <v>1260</v>
      </c>
      <c r="Y65">
        <v>0.01</v>
      </c>
      <c r="Z65" t="s">
        <v>1260</v>
      </c>
      <c r="AA65">
        <v>0.45</v>
      </c>
      <c r="AB65" t="s">
        <v>1260</v>
      </c>
      <c r="AC65">
        <v>0.28000000000000003</v>
      </c>
      <c r="AD65" t="s">
        <v>1260</v>
      </c>
      <c r="AE65">
        <v>0.03</v>
      </c>
      <c r="AF65" t="s">
        <v>1260</v>
      </c>
      <c r="AG65">
        <v>1.0999999999999999E-2</v>
      </c>
      <c r="AH65" t="s">
        <v>1260</v>
      </c>
      <c r="AI65">
        <v>0.05</v>
      </c>
      <c r="AJ65" t="s">
        <v>1260</v>
      </c>
      <c r="AK65">
        <v>0.11</v>
      </c>
      <c r="AL65" t="s">
        <v>1260</v>
      </c>
      <c r="AM65">
        <v>1E-3</v>
      </c>
      <c r="AN65" t="s">
        <v>1260</v>
      </c>
      <c r="AO65">
        <v>4.0000000000000001E-3</v>
      </c>
      <c r="AP65" t="s">
        <v>1260</v>
      </c>
      <c r="AQ65">
        <v>1.1000000000000001E-3</v>
      </c>
      <c r="AR65" t="s">
        <v>1260</v>
      </c>
      <c r="AS65">
        <v>66.16</v>
      </c>
    </row>
    <row r="66" spans="1:45" customFormat="1" x14ac:dyDescent="0.25">
      <c r="A66" t="s">
        <v>1214</v>
      </c>
      <c r="B66" s="472">
        <v>41303.456041666665</v>
      </c>
      <c r="C66" t="s">
        <v>1215</v>
      </c>
      <c r="D66" t="s">
        <v>1216</v>
      </c>
      <c r="E66" t="s">
        <v>1648</v>
      </c>
      <c r="F66" t="s">
        <v>1217</v>
      </c>
      <c r="G66" t="s">
        <v>1217</v>
      </c>
      <c r="H66" t="s">
        <v>1260</v>
      </c>
      <c r="I66">
        <v>1.4999999999999999E-2</v>
      </c>
      <c r="J66" t="s">
        <v>1260</v>
      </c>
      <c r="K66">
        <v>0.8</v>
      </c>
      <c r="L66" t="s">
        <v>1260</v>
      </c>
      <c r="M66">
        <v>0.92</v>
      </c>
      <c r="N66" t="s">
        <v>1260</v>
      </c>
      <c r="O66">
        <v>3.3000000000000002E-2</v>
      </c>
      <c r="P66" t="s">
        <v>1260</v>
      </c>
      <c r="Q66">
        <v>1.7999999999999999E-2</v>
      </c>
      <c r="R66" t="s">
        <v>1260</v>
      </c>
      <c r="S66">
        <v>15.86</v>
      </c>
      <c r="T66" t="s">
        <v>1260</v>
      </c>
      <c r="U66">
        <v>1.86</v>
      </c>
      <c r="V66" t="s">
        <v>1260</v>
      </c>
      <c r="W66">
        <v>10.79</v>
      </c>
      <c r="X66" t="s">
        <v>1260</v>
      </c>
      <c r="Y66">
        <v>1.0999999999999999E-2</v>
      </c>
      <c r="Z66" t="s">
        <v>1260</v>
      </c>
      <c r="AA66">
        <v>0.12</v>
      </c>
      <c r="AB66" t="s">
        <v>1260</v>
      </c>
      <c r="AC66">
        <v>0.41</v>
      </c>
      <c r="AD66" t="s">
        <v>1260</v>
      </c>
      <c r="AE66">
        <v>0.03</v>
      </c>
      <c r="AF66" t="s">
        <v>1260</v>
      </c>
      <c r="AG66">
        <v>1.4999999999999999E-2</v>
      </c>
      <c r="AH66" t="s">
        <v>1260</v>
      </c>
      <c r="AI66">
        <v>0.08</v>
      </c>
      <c r="AJ66" t="s">
        <v>1260</v>
      </c>
      <c r="AK66">
        <v>0.05</v>
      </c>
      <c r="AL66" t="s">
        <v>1260</v>
      </c>
      <c r="AM66">
        <v>1E-3</v>
      </c>
      <c r="AN66" t="s">
        <v>1260</v>
      </c>
      <c r="AO66">
        <v>7.0000000000000001E-3</v>
      </c>
      <c r="AP66" t="s">
        <v>1260</v>
      </c>
      <c r="AQ66">
        <v>1.1999999999999999E-3</v>
      </c>
      <c r="AR66" t="s">
        <v>1260</v>
      </c>
      <c r="AS66">
        <v>68.97</v>
      </c>
    </row>
    <row r="67" spans="1:45" customFormat="1" x14ac:dyDescent="0.25">
      <c r="A67" t="s">
        <v>1214</v>
      </c>
      <c r="B67" s="472">
        <v>41303.457951388889</v>
      </c>
      <c r="C67" t="s">
        <v>1215</v>
      </c>
      <c r="D67" t="s">
        <v>1216</v>
      </c>
      <c r="E67" t="s">
        <v>1649</v>
      </c>
      <c r="F67" t="s">
        <v>1217</v>
      </c>
      <c r="G67" t="s">
        <v>1217</v>
      </c>
      <c r="H67" t="s">
        <v>1260</v>
      </c>
      <c r="I67">
        <v>0.48799999999999999</v>
      </c>
      <c r="J67" t="s">
        <v>1260</v>
      </c>
      <c r="K67">
        <v>0.56000000000000005</v>
      </c>
      <c r="L67" t="s">
        <v>1260</v>
      </c>
      <c r="M67">
        <v>1.02</v>
      </c>
      <c r="N67" t="s">
        <v>1260</v>
      </c>
      <c r="O67">
        <v>2.3E-2</v>
      </c>
      <c r="P67" t="s">
        <v>1260</v>
      </c>
      <c r="Q67">
        <v>2.8000000000000001E-2</v>
      </c>
      <c r="R67" t="s">
        <v>1260</v>
      </c>
      <c r="S67">
        <v>8.94</v>
      </c>
      <c r="T67" t="s">
        <v>1260</v>
      </c>
      <c r="U67">
        <v>0.1</v>
      </c>
      <c r="V67" t="s">
        <v>1260</v>
      </c>
      <c r="W67">
        <v>4.53</v>
      </c>
      <c r="X67" t="s">
        <v>1260</v>
      </c>
      <c r="Y67">
        <v>8.9999999999999993E-3</v>
      </c>
      <c r="Z67" t="s">
        <v>1260</v>
      </c>
      <c r="AA67">
        <v>0.02</v>
      </c>
      <c r="AB67" t="s">
        <v>1260</v>
      </c>
      <c r="AC67">
        <v>0.22</v>
      </c>
      <c r="AD67" t="s">
        <v>1260</v>
      </c>
      <c r="AE67">
        <v>0.04</v>
      </c>
      <c r="AF67" t="s">
        <v>1260</v>
      </c>
      <c r="AG67">
        <v>8.9999999999999993E-3</v>
      </c>
      <c r="AH67" t="s">
        <v>1260</v>
      </c>
      <c r="AI67">
        <v>0.03</v>
      </c>
      <c r="AJ67" t="s">
        <v>1260</v>
      </c>
      <c r="AK67">
        <v>0.02</v>
      </c>
      <c r="AL67" t="s">
        <v>1260</v>
      </c>
      <c r="AM67">
        <v>2E-3</v>
      </c>
      <c r="AN67" t="s">
        <v>1260</v>
      </c>
      <c r="AO67">
        <v>0.02</v>
      </c>
      <c r="AP67" t="s">
        <v>1260</v>
      </c>
      <c r="AQ67">
        <v>8.0000000000000004E-4</v>
      </c>
      <c r="AR67" t="s">
        <v>1260</v>
      </c>
      <c r="AS67">
        <v>83.95</v>
      </c>
    </row>
    <row r="68" spans="1:45" customFormat="1" x14ac:dyDescent="0.25">
      <c r="A68" t="s">
        <v>1214</v>
      </c>
      <c r="B68" s="472">
        <v>41303.459421296298</v>
      </c>
      <c r="C68" t="s">
        <v>1215</v>
      </c>
      <c r="D68" t="s">
        <v>1216</v>
      </c>
      <c r="E68" t="s">
        <v>1650</v>
      </c>
      <c r="F68" t="s">
        <v>1217</v>
      </c>
      <c r="G68" t="s">
        <v>1217</v>
      </c>
      <c r="H68" t="s">
        <v>1260</v>
      </c>
      <c r="I68">
        <v>0.55700000000000005</v>
      </c>
      <c r="J68" t="s">
        <v>1260</v>
      </c>
      <c r="K68">
        <v>0.86</v>
      </c>
      <c r="L68" t="s">
        <v>1260</v>
      </c>
      <c r="M68">
        <v>0.84</v>
      </c>
      <c r="N68" t="s">
        <v>1260</v>
      </c>
      <c r="O68">
        <v>2.1999999999999999E-2</v>
      </c>
      <c r="P68" t="s">
        <v>1260</v>
      </c>
      <c r="Q68">
        <v>1.7000000000000001E-2</v>
      </c>
      <c r="R68" t="s">
        <v>1260</v>
      </c>
      <c r="S68">
        <v>1.91</v>
      </c>
      <c r="T68" t="s">
        <v>1260</v>
      </c>
      <c r="U68">
        <v>0.14000000000000001</v>
      </c>
      <c r="V68" t="s">
        <v>1260</v>
      </c>
      <c r="W68">
        <v>0.71</v>
      </c>
      <c r="X68" t="s">
        <v>1260</v>
      </c>
      <c r="Y68">
        <v>5.6000000000000001E-2</v>
      </c>
      <c r="Z68" t="s">
        <v>1260</v>
      </c>
      <c r="AA68">
        <v>0.01</v>
      </c>
      <c r="AB68" t="s">
        <v>1260</v>
      </c>
      <c r="AC68">
        <v>0.12</v>
      </c>
      <c r="AD68" t="s">
        <v>1260</v>
      </c>
      <c r="AE68">
        <v>0.02</v>
      </c>
      <c r="AF68" t="s">
        <v>1260</v>
      </c>
      <c r="AG68">
        <v>8.9999999999999993E-3</v>
      </c>
      <c r="AH68" t="s">
        <v>1260</v>
      </c>
      <c r="AI68">
        <v>0.02</v>
      </c>
      <c r="AJ68" t="s">
        <v>1260</v>
      </c>
      <c r="AK68">
        <v>0.02</v>
      </c>
      <c r="AL68" t="s">
        <v>1260</v>
      </c>
      <c r="AM68">
        <v>0</v>
      </c>
      <c r="AN68" t="s">
        <v>1260</v>
      </c>
      <c r="AO68">
        <v>1.9E-2</v>
      </c>
      <c r="AP68" t="s">
        <v>1260</v>
      </c>
      <c r="AQ68">
        <v>5.9999999999999995E-4</v>
      </c>
      <c r="AR68" t="s">
        <v>1260</v>
      </c>
      <c r="AS68">
        <v>94.69</v>
      </c>
    </row>
    <row r="69" spans="1:45" customFormat="1" x14ac:dyDescent="0.25">
      <c r="A69" t="s">
        <v>1214</v>
      </c>
      <c r="B69" s="472">
        <v>41303.460868055554</v>
      </c>
      <c r="C69" t="s">
        <v>1215</v>
      </c>
      <c r="D69" t="s">
        <v>1216</v>
      </c>
      <c r="E69" t="s">
        <v>1523</v>
      </c>
      <c r="F69" t="s">
        <v>1217</v>
      </c>
      <c r="G69" t="s">
        <v>1217</v>
      </c>
      <c r="H69" t="s">
        <v>1260</v>
      </c>
      <c r="I69">
        <v>8.5000000000000006E-2</v>
      </c>
      <c r="J69" t="s">
        <v>1260</v>
      </c>
      <c r="K69">
        <v>0.71</v>
      </c>
      <c r="L69" t="s">
        <v>1260</v>
      </c>
      <c r="M69">
        <v>0.9</v>
      </c>
      <c r="N69" t="s">
        <v>1260</v>
      </c>
      <c r="O69">
        <v>2.5999999999999999E-2</v>
      </c>
      <c r="P69" t="s">
        <v>1260</v>
      </c>
      <c r="Q69">
        <v>6.5000000000000002E-2</v>
      </c>
      <c r="R69" t="s">
        <v>1260</v>
      </c>
      <c r="S69">
        <v>15.7</v>
      </c>
      <c r="T69" t="s">
        <v>1260</v>
      </c>
      <c r="U69">
        <v>1.72</v>
      </c>
      <c r="V69" t="s">
        <v>1260</v>
      </c>
      <c r="W69">
        <v>11.31</v>
      </c>
      <c r="X69" t="s">
        <v>1260</v>
      </c>
      <c r="Y69">
        <v>8.9999999999999993E-3</v>
      </c>
      <c r="Z69" t="s">
        <v>1260</v>
      </c>
      <c r="AA69">
        <v>0.2</v>
      </c>
      <c r="AB69" t="s">
        <v>1260</v>
      </c>
      <c r="AC69">
        <v>0.44</v>
      </c>
      <c r="AD69" t="s">
        <v>1260</v>
      </c>
      <c r="AE69">
        <v>0.09</v>
      </c>
      <c r="AF69" t="s">
        <v>1260</v>
      </c>
      <c r="AG69">
        <v>8.9999999999999993E-3</v>
      </c>
      <c r="AH69" t="s">
        <v>1260</v>
      </c>
      <c r="AI69">
        <v>0.06</v>
      </c>
      <c r="AJ69" t="s">
        <v>1260</v>
      </c>
      <c r="AK69">
        <v>0.04</v>
      </c>
      <c r="AL69" t="s">
        <v>1260</v>
      </c>
      <c r="AM69">
        <v>2E-3</v>
      </c>
      <c r="AN69" t="s">
        <v>1260</v>
      </c>
      <c r="AO69">
        <v>0.01</v>
      </c>
      <c r="AP69" t="s">
        <v>1260</v>
      </c>
      <c r="AQ69">
        <v>8.0000000000000004E-4</v>
      </c>
      <c r="AR69" t="s">
        <v>1260</v>
      </c>
      <c r="AS69">
        <v>68.62</v>
      </c>
    </row>
    <row r="70" spans="1:45" customFormat="1" x14ac:dyDescent="0.25">
      <c r="A70" t="s">
        <v>1214</v>
      </c>
      <c r="B70" s="472">
        <v>41303.462268518517</v>
      </c>
      <c r="C70" t="s">
        <v>1215</v>
      </c>
      <c r="D70" t="s">
        <v>1216</v>
      </c>
      <c r="E70" t="s">
        <v>1477</v>
      </c>
      <c r="F70" t="s">
        <v>1217</v>
      </c>
      <c r="G70" t="s">
        <v>1217</v>
      </c>
      <c r="H70" t="s">
        <v>1260</v>
      </c>
      <c r="I70">
        <v>0.45300000000000001</v>
      </c>
      <c r="J70" t="s">
        <v>1260</v>
      </c>
      <c r="K70">
        <v>0.53</v>
      </c>
      <c r="L70" t="s">
        <v>1260</v>
      </c>
      <c r="M70">
        <v>1.1299999999999999</v>
      </c>
      <c r="N70" t="s">
        <v>1260</v>
      </c>
      <c r="O70">
        <v>2.8000000000000001E-2</v>
      </c>
      <c r="P70" t="s">
        <v>1260</v>
      </c>
      <c r="Q70">
        <v>8.9999999999999993E-3</v>
      </c>
      <c r="R70" t="s">
        <v>1260</v>
      </c>
      <c r="S70">
        <v>7.87</v>
      </c>
      <c r="T70" t="s">
        <v>1260</v>
      </c>
      <c r="U70">
        <v>0.81</v>
      </c>
      <c r="V70" t="s">
        <v>1260</v>
      </c>
      <c r="W70">
        <v>3.96</v>
      </c>
      <c r="X70" t="s">
        <v>1260</v>
      </c>
      <c r="Y70">
        <v>6.0000000000000001E-3</v>
      </c>
      <c r="Z70" t="s">
        <v>1260</v>
      </c>
      <c r="AA70">
        <v>1.25</v>
      </c>
      <c r="AB70" t="s">
        <v>1260</v>
      </c>
      <c r="AC70">
        <v>0.88</v>
      </c>
      <c r="AD70" t="s">
        <v>1260</v>
      </c>
      <c r="AE70">
        <v>0.27</v>
      </c>
      <c r="AF70" t="s">
        <v>1260</v>
      </c>
      <c r="AG70">
        <v>8.0000000000000002E-3</v>
      </c>
      <c r="AH70" t="s">
        <v>1260</v>
      </c>
      <c r="AI70">
        <v>0.05</v>
      </c>
      <c r="AJ70" t="s">
        <v>1260</v>
      </c>
      <c r="AK70">
        <v>0.15</v>
      </c>
      <c r="AL70" t="s">
        <v>1260</v>
      </c>
      <c r="AM70">
        <v>0.01</v>
      </c>
      <c r="AN70" t="s">
        <v>1260</v>
      </c>
      <c r="AO70">
        <v>0.04</v>
      </c>
      <c r="AP70" t="s">
        <v>1260</v>
      </c>
      <c r="AQ70">
        <v>5.0000000000000001E-4</v>
      </c>
      <c r="AR70" t="s">
        <v>1260</v>
      </c>
      <c r="AS70">
        <v>82.56</v>
      </c>
    </row>
    <row r="71" spans="1:45" customFormat="1" x14ac:dyDescent="0.25">
      <c r="A71" t="s">
        <v>1214</v>
      </c>
      <c r="B71" s="472">
        <v>41303.464965277781</v>
      </c>
      <c r="C71" t="s">
        <v>1215</v>
      </c>
      <c r="D71" t="s">
        <v>1216</v>
      </c>
      <c r="E71" t="s">
        <v>1524</v>
      </c>
      <c r="F71" t="s">
        <v>1217</v>
      </c>
      <c r="G71" t="s">
        <v>1217</v>
      </c>
      <c r="H71" t="s">
        <v>1260</v>
      </c>
      <c r="I71">
        <v>0.61799999999999999</v>
      </c>
      <c r="J71" t="s">
        <v>1260</v>
      </c>
      <c r="K71">
        <v>0.6</v>
      </c>
      <c r="L71" t="s">
        <v>1260</v>
      </c>
      <c r="M71">
        <v>0.56000000000000005</v>
      </c>
      <c r="N71" t="s">
        <v>1260</v>
      </c>
      <c r="O71">
        <v>5.1999999999999998E-2</v>
      </c>
      <c r="P71" t="s">
        <v>1260</v>
      </c>
      <c r="Q71">
        <v>0.14699999999999999</v>
      </c>
      <c r="R71" t="s">
        <v>1260</v>
      </c>
      <c r="S71">
        <v>3.68</v>
      </c>
      <c r="T71" t="s">
        <v>1260</v>
      </c>
      <c r="U71">
        <v>0.08</v>
      </c>
      <c r="V71" t="s">
        <v>1260</v>
      </c>
      <c r="W71">
        <v>3.31</v>
      </c>
      <c r="X71" t="s">
        <v>1260</v>
      </c>
      <c r="Y71">
        <v>6.0000000000000001E-3</v>
      </c>
      <c r="Z71" t="s">
        <v>1260</v>
      </c>
      <c r="AA71">
        <v>0.13</v>
      </c>
      <c r="AB71" t="s">
        <v>1260</v>
      </c>
      <c r="AC71">
        <v>0.34</v>
      </c>
      <c r="AD71" t="s">
        <v>1260</v>
      </c>
      <c r="AE71">
        <v>0.02</v>
      </c>
      <c r="AF71" t="s">
        <v>1260</v>
      </c>
      <c r="AG71">
        <v>8.0000000000000002E-3</v>
      </c>
      <c r="AH71" t="s">
        <v>1260</v>
      </c>
      <c r="AI71">
        <v>0.03</v>
      </c>
      <c r="AJ71" t="s">
        <v>1260</v>
      </c>
      <c r="AK71">
        <v>0.03</v>
      </c>
      <c r="AL71" t="s">
        <v>1260</v>
      </c>
      <c r="AM71">
        <v>1.7999999999999999E-2</v>
      </c>
      <c r="AN71" t="s">
        <v>1260</v>
      </c>
      <c r="AO71">
        <v>2.9000000000000001E-2</v>
      </c>
      <c r="AP71" t="s">
        <v>1260</v>
      </c>
      <c r="AQ71">
        <v>5.9999999999999995E-4</v>
      </c>
      <c r="AR71" t="s">
        <v>1260</v>
      </c>
      <c r="AS71">
        <v>90.34</v>
      </c>
    </row>
    <row r="72" spans="1:45" customFormat="1" x14ac:dyDescent="0.25">
      <c r="A72" t="s">
        <v>1214</v>
      </c>
      <c r="B72" s="472">
        <v>41303.467303240737</v>
      </c>
      <c r="C72" t="s">
        <v>1215</v>
      </c>
      <c r="D72" t="s">
        <v>1216</v>
      </c>
      <c r="E72" t="s">
        <v>1526</v>
      </c>
      <c r="F72" t="s">
        <v>1217</v>
      </c>
      <c r="G72" t="s">
        <v>1217</v>
      </c>
      <c r="H72" t="s">
        <v>1260</v>
      </c>
      <c r="I72">
        <v>0.74399999999999999</v>
      </c>
      <c r="J72" t="s">
        <v>1260</v>
      </c>
      <c r="K72">
        <v>0.72</v>
      </c>
      <c r="L72" t="s">
        <v>1260</v>
      </c>
      <c r="M72">
        <v>0.79</v>
      </c>
      <c r="N72" t="s">
        <v>1260</v>
      </c>
      <c r="O72">
        <v>3.7999999999999999E-2</v>
      </c>
      <c r="P72" t="s">
        <v>1260</v>
      </c>
      <c r="Q72">
        <v>6.7000000000000004E-2</v>
      </c>
      <c r="R72" t="s">
        <v>1260</v>
      </c>
      <c r="S72">
        <v>1.88</v>
      </c>
      <c r="T72" t="s">
        <v>1260</v>
      </c>
      <c r="U72">
        <v>0.14000000000000001</v>
      </c>
      <c r="V72" t="s">
        <v>1260</v>
      </c>
      <c r="W72">
        <v>0.9</v>
      </c>
      <c r="X72" t="s">
        <v>1260</v>
      </c>
      <c r="Y72">
        <v>7.0000000000000001E-3</v>
      </c>
      <c r="Z72" t="s">
        <v>1260</v>
      </c>
      <c r="AA72">
        <v>0.09</v>
      </c>
      <c r="AB72" t="s">
        <v>1260</v>
      </c>
      <c r="AC72">
        <v>0.38</v>
      </c>
      <c r="AD72" t="s">
        <v>1260</v>
      </c>
      <c r="AE72">
        <v>0.01</v>
      </c>
      <c r="AF72" t="s">
        <v>1260</v>
      </c>
      <c r="AG72">
        <v>7.0000000000000001E-3</v>
      </c>
      <c r="AH72" t="s">
        <v>1260</v>
      </c>
      <c r="AI72">
        <v>0.01</v>
      </c>
      <c r="AJ72" t="s">
        <v>1260</v>
      </c>
      <c r="AK72">
        <v>0.02</v>
      </c>
      <c r="AL72" t="s">
        <v>1260</v>
      </c>
      <c r="AM72">
        <v>1.7000000000000001E-2</v>
      </c>
      <c r="AN72" t="s">
        <v>1260</v>
      </c>
      <c r="AO72">
        <v>3.9E-2</v>
      </c>
      <c r="AP72" t="s">
        <v>1260</v>
      </c>
      <c r="AQ72">
        <v>5.9999999999999995E-4</v>
      </c>
      <c r="AR72" t="s">
        <v>1260</v>
      </c>
      <c r="AS72">
        <v>94.13</v>
      </c>
    </row>
    <row r="73" spans="1:45" customFormat="1" x14ac:dyDescent="0.25">
      <c r="A73" t="s">
        <v>1214</v>
      </c>
      <c r="B73" s="472">
        <v>41303.469421296293</v>
      </c>
      <c r="C73" t="s">
        <v>1215</v>
      </c>
      <c r="D73" t="s">
        <v>1216</v>
      </c>
      <c r="E73" t="s">
        <v>1651</v>
      </c>
      <c r="F73" t="s">
        <v>1217</v>
      </c>
      <c r="G73" t="s">
        <v>1217</v>
      </c>
      <c r="H73" t="s">
        <v>1260</v>
      </c>
      <c r="I73">
        <v>7.4999999999999997E-2</v>
      </c>
      <c r="J73" t="s">
        <v>1260</v>
      </c>
      <c r="K73">
        <v>0.38</v>
      </c>
      <c r="L73" t="s">
        <v>1260</v>
      </c>
      <c r="M73">
        <v>0.45</v>
      </c>
      <c r="N73" t="s">
        <v>1260</v>
      </c>
      <c r="O73">
        <v>2.5000000000000001E-2</v>
      </c>
      <c r="P73" t="s">
        <v>1260</v>
      </c>
      <c r="Q73">
        <v>5.8999999999999997E-2</v>
      </c>
      <c r="R73" t="s">
        <v>1260</v>
      </c>
      <c r="S73">
        <v>14.58</v>
      </c>
      <c r="T73" t="s">
        <v>1260</v>
      </c>
      <c r="U73">
        <v>0.82</v>
      </c>
      <c r="V73" t="s">
        <v>1260</v>
      </c>
      <c r="W73">
        <v>5.74</v>
      </c>
      <c r="X73" t="s">
        <v>1260</v>
      </c>
      <c r="Y73">
        <v>8.0000000000000002E-3</v>
      </c>
      <c r="Z73" t="s">
        <v>1260</v>
      </c>
      <c r="AA73">
        <v>0.04</v>
      </c>
      <c r="AB73" t="s">
        <v>1260</v>
      </c>
      <c r="AC73">
        <v>0.25</v>
      </c>
      <c r="AD73" t="s">
        <v>1260</v>
      </c>
      <c r="AE73">
        <v>0.05</v>
      </c>
      <c r="AF73" t="s">
        <v>1260</v>
      </c>
      <c r="AG73">
        <v>0.01</v>
      </c>
      <c r="AH73" t="s">
        <v>1260</v>
      </c>
      <c r="AI73">
        <v>7.0000000000000007E-2</v>
      </c>
      <c r="AJ73" t="s">
        <v>1260</v>
      </c>
      <c r="AK73">
        <v>0.03</v>
      </c>
      <c r="AL73" t="s">
        <v>1260</v>
      </c>
      <c r="AM73">
        <v>1E-3</v>
      </c>
      <c r="AN73" t="s">
        <v>1260</v>
      </c>
      <c r="AO73">
        <v>1.2E-2</v>
      </c>
      <c r="AP73" t="s">
        <v>8</v>
      </c>
      <c r="AQ73">
        <v>5.0000000000000001E-4</v>
      </c>
      <c r="AR73" t="s">
        <v>1260</v>
      </c>
      <c r="AS73">
        <v>77.400000000000006</v>
      </c>
    </row>
    <row r="74" spans="1:45" customFormat="1" x14ac:dyDescent="0.25">
      <c r="A74" t="s">
        <v>1214</v>
      </c>
      <c r="B74" s="472">
        <v>41303.47079861111</v>
      </c>
      <c r="C74" t="s">
        <v>1215</v>
      </c>
      <c r="D74" t="s">
        <v>1216</v>
      </c>
      <c r="E74" t="s">
        <v>1525</v>
      </c>
      <c r="F74" t="s">
        <v>1217</v>
      </c>
      <c r="G74" t="s">
        <v>1217</v>
      </c>
      <c r="H74" t="s">
        <v>1260</v>
      </c>
      <c r="I74">
        <v>0.48899999999999999</v>
      </c>
      <c r="J74" t="s">
        <v>1260</v>
      </c>
      <c r="K74">
        <v>0.55000000000000004</v>
      </c>
      <c r="L74" t="s">
        <v>1260</v>
      </c>
      <c r="M74">
        <v>0.73</v>
      </c>
      <c r="N74" t="s">
        <v>1260</v>
      </c>
      <c r="O74">
        <v>2.8000000000000001E-2</v>
      </c>
      <c r="P74" t="s">
        <v>1260</v>
      </c>
      <c r="Q74">
        <v>0.111</v>
      </c>
      <c r="R74" t="s">
        <v>1260</v>
      </c>
      <c r="S74">
        <v>6.89</v>
      </c>
      <c r="T74" t="s">
        <v>1260</v>
      </c>
      <c r="U74">
        <v>0.56999999999999995</v>
      </c>
      <c r="V74" t="s">
        <v>1260</v>
      </c>
      <c r="W74">
        <v>4.88</v>
      </c>
      <c r="X74" t="s">
        <v>1260</v>
      </c>
      <c r="Y74">
        <v>7.0000000000000001E-3</v>
      </c>
      <c r="Z74" t="s">
        <v>1260</v>
      </c>
      <c r="AA74">
        <v>7.0000000000000007E-2</v>
      </c>
      <c r="AB74" t="s">
        <v>1260</v>
      </c>
      <c r="AC74">
        <v>0.47</v>
      </c>
      <c r="AD74" t="s">
        <v>1260</v>
      </c>
      <c r="AE74">
        <v>0.02</v>
      </c>
      <c r="AF74" t="s">
        <v>1260</v>
      </c>
      <c r="AG74">
        <v>8.0000000000000002E-3</v>
      </c>
      <c r="AH74" t="s">
        <v>1260</v>
      </c>
      <c r="AI74">
        <v>0.04</v>
      </c>
      <c r="AJ74" t="s">
        <v>1260</v>
      </c>
      <c r="AK74">
        <v>0.03</v>
      </c>
      <c r="AL74" t="s">
        <v>1260</v>
      </c>
      <c r="AM74">
        <v>1.4999999999999999E-2</v>
      </c>
      <c r="AN74" t="s">
        <v>1260</v>
      </c>
      <c r="AO74">
        <v>2.5999999999999999E-2</v>
      </c>
      <c r="AP74" t="s">
        <v>1260</v>
      </c>
      <c r="AQ74">
        <v>5.0000000000000001E-4</v>
      </c>
      <c r="AR74" t="s">
        <v>1260</v>
      </c>
      <c r="AS74">
        <v>85.08</v>
      </c>
    </row>
    <row r="75" spans="1:45" customFormat="1" x14ac:dyDescent="0.25">
      <c r="A75" t="s">
        <v>1214</v>
      </c>
      <c r="B75" s="472">
        <v>41303.47283564815</v>
      </c>
      <c r="C75" t="s">
        <v>1215</v>
      </c>
      <c r="D75" t="s">
        <v>1216</v>
      </c>
      <c r="E75" t="s">
        <v>1476</v>
      </c>
      <c r="F75" t="s">
        <v>1217</v>
      </c>
      <c r="G75" t="s">
        <v>1217</v>
      </c>
      <c r="H75" t="s">
        <v>1260</v>
      </c>
      <c r="I75">
        <v>0.63900000000000001</v>
      </c>
      <c r="J75" t="s">
        <v>1260</v>
      </c>
      <c r="K75">
        <v>0.5</v>
      </c>
      <c r="L75" t="s">
        <v>1260</v>
      </c>
      <c r="M75">
        <v>0.61</v>
      </c>
      <c r="N75" t="s">
        <v>1260</v>
      </c>
      <c r="O75">
        <v>2.4E-2</v>
      </c>
      <c r="P75" t="s">
        <v>1260</v>
      </c>
      <c r="Q75">
        <v>5.5E-2</v>
      </c>
      <c r="R75" t="s">
        <v>1260</v>
      </c>
      <c r="S75">
        <v>10.45</v>
      </c>
      <c r="T75" t="s">
        <v>1260</v>
      </c>
      <c r="U75">
        <v>0.55000000000000004</v>
      </c>
      <c r="V75" t="s">
        <v>1260</v>
      </c>
      <c r="W75">
        <v>6.44</v>
      </c>
      <c r="X75" t="s">
        <v>1260</v>
      </c>
      <c r="Y75">
        <v>3.5000000000000003E-2</v>
      </c>
      <c r="Z75" t="s">
        <v>1260</v>
      </c>
      <c r="AA75">
        <v>0.16</v>
      </c>
      <c r="AB75" t="s">
        <v>1260</v>
      </c>
      <c r="AC75">
        <v>0.55000000000000004</v>
      </c>
      <c r="AD75" t="s">
        <v>1260</v>
      </c>
      <c r="AE75">
        <v>0.12</v>
      </c>
      <c r="AF75" t="s">
        <v>1260</v>
      </c>
      <c r="AG75">
        <v>1.7000000000000001E-2</v>
      </c>
      <c r="AH75" t="s">
        <v>1260</v>
      </c>
      <c r="AI75">
        <v>0.08</v>
      </c>
      <c r="AJ75" t="s">
        <v>1260</v>
      </c>
      <c r="AK75">
        <v>0.08</v>
      </c>
      <c r="AL75" t="s">
        <v>1260</v>
      </c>
      <c r="AM75">
        <v>1E-3</v>
      </c>
      <c r="AN75" t="s">
        <v>1260</v>
      </c>
      <c r="AO75">
        <v>1.4999999999999999E-2</v>
      </c>
      <c r="AP75" t="s">
        <v>1633</v>
      </c>
      <c r="AQ75">
        <v>1.12E-2</v>
      </c>
      <c r="AR75" t="s">
        <v>1260</v>
      </c>
      <c r="AS75">
        <v>79.64</v>
      </c>
    </row>
    <row r="76" spans="1:45" customFormat="1" x14ac:dyDescent="0.25">
      <c r="A76" t="s">
        <v>1214</v>
      </c>
      <c r="B76" s="472">
        <v>41303.474560185183</v>
      </c>
      <c r="C76" t="s">
        <v>1215</v>
      </c>
      <c r="D76" t="s">
        <v>1216</v>
      </c>
      <c r="E76" t="s">
        <v>1617</v>
      </c>
      <c r="F76" t="s">
        <v>1217</v>
      </c>
      <c r="G76" t="s">
        <v>1217</v>
      </c>
      <c r="H76" t="s">
        <v>1260</v>
      </c>
      <c r="I76">
        <v>0.02</v>
      </c>
      <c r="J76" t="s">
        <v>1260</v>
      </c>
      <c r="K76">
        <v>0.45</v>
      </c>
      <c r="L76" t="s">
        <v>1260</v>
      </c>
      <c r="M76">
        <v>1.79</v>
      </c>
      <c r="N76" t="s">
        <v>1260</v>
      </c>
      <c r="O76">
        <v>2.4E-2</v>
      </c>
      <c r="P76" t="s">
        <v>8</v>
      </c>
      <c r="Q76">
        <v>3.0000000000000001E-3</v>
      </c>
      <c r="R76" t="s">
        <v>1260</v>
      </c>
      <c r="S76">
        <v>22</v>
      </c>
      <c r="T76" t="s">
        <v>1260</v>
      </c>
      <c r="U76">
        <v>3.16</v>
      </c>
      <c r="V76" t="s">
        <v>1260</v>
      </c>
      <c r="W76">
        <v>5.1100000000000003</v>
      </c>
      <c r="X76" t="s">
        <v>1260</v>
      </c>
      <c r="Y76">
        <v>1.2999999999999999E-2</v>
      </c>
      <c r="Z76" t="s">
        <v>1260</v>
      </c>
      <c r="AA76">
        <v>0.01</v>
      </c>
      <c r="AB76" t="s">
        <v>1260</v>
      </c>
      <c r="AC76">
        <v>0.08</v>
      </c>
      <c r="AD76" t="s">
        <v>1260</v>
      </c>
      <c r="AE76">
        <v>0.03</v>
      </c>
      <c r="AF76" t="s">
        <v>1260</v>
      </c>
      <c r="AG76">
        <v>0.01</v>
      </c>
      <c r="AH76" t="s">
        <v>1260</v>
      </c>
      <c r="AI76">
        <v>0.05</v>
      </c>
      <c r="AJ76" t="s">
        <v>1260</v>
      </c>
      <c r="AK76">
        <v>0.03</v>
      </c>
      <c r="AL76" t="s">
        <v>1260</v>
      </c>
      <c r="AM76">
        <v>3.0000000000000001E-3</v>
      </c>
      <c r="AN76" t="s">
        <v>1260</v>
      </c>
      <c r="AO76">
        <v>3.0000000000000001E-3</v>
      </c>
      <c r="AP76" t="s">
        <v>1260</v>
      </c>
      <c r="AQ76">
        <v>6.9999999999999999E-4</v>
      </c>
      <c r="AR76" t="s">
        <v>1260</v>
      </c>
      <c r="AS76">
        <v>67.23</v>
      </c>
    </row>
    <row r="77" spans="1:45" customFormat="1" x14ac:dyDescent="0.25">
      <c r="A77" t="s">
        <v>1214</v>
      </c>
      <c r="B77" s="472">
        <v>41303.47583333333</v>
      </c>
      <c r="C77" t="s">
        <v>1215</v>
      </c>
      <c r="D77" t="s">
        <v>1216</v>
      </c>
      <c r="E77" t="s">
        <v>1652</v>
      </c>
      <c r="F77" t="s">
        <v>1217</v>
      </c>
      <c r="G77" t="s">
        <v>1217</v>
      </c>
      <c r="H77" t="s">
        <v>1260</v>
      </c>
      <c r="I77">
        <v>1.2E-2</v>
      </c>
      <c r="J77" t="s">
        <v>1260</v>
      </c>
      <c r="K77">
        <v>0.38</v>
      </c>
      <c r="L77" t="s">
        <v>1260</v>
      </c>
      <c r="M77">
        <v>0.83</v>
      </c>
      <c r="N77" t="s">
        <v>1260</v>
      </c>
      <c r="O77">
        <v>0.03</v>
      </c>
      <c r="P77" t="s">
        <v>8</v>
      </c>
      <c r="Q77">
        <v>3.0000000000000001E-3</v>
      </c>
      <c r="R77" t="s">
        <v>1260</v>
      </c>
      <c r="S77">
        <v>24.29</v>
      </c>
      <c r="T77" t="s">
        <v>1260</v>
      </c>
      <c r="U77">
        <v>3.71</v>
      </c>
      <c r="V77" t="s">
        <v>1260</v>
      </c>
      <c r="W77">
        <v>6.09</v>
      </c>
      <c r="X77" t="s">
        <v>1260</v>
      </c>
      <c r="Y77">
        <v>1.6E-2</v>
      </c>
      <c r="Z77" t="s">
        <v>1260</v>
      </c>
      <c r="AA77">
        <v>0.02</v>
      </c>
      <c r="AB77" t="s">
        <v>1260</v>
      </c>
      <c r="AC77">
        <v>0.12</v>
      </c>
      <c r="AD77" t="s">
        <v>1260</v>
      </c>
      <c r="AE77">
        <v>0.02</v>
      </c>
      <c r="AF77" t="s">
        <v>1260</v>
      </c>
      <c r="AG77">
        <v>8.9999999999999993E-3</v>
      </c>
      <c r="AH77" t="s">
        <v>1260</v>
      </c>
      <c r="AI77">
        <v>0.06</v>
      </c>
      <c r="AJ77" t="s">
        <v>1260</v>
      </c>
      <c r="AK77">
        <v>0.02</v>
      </c>
      <c r="AL77" t="s">
        <v>1260</v>
      </c>
      <c r="AM77">
        <v>1E-3</v>
      </c>
      <c r="AN77" t="s">
        <v>1260</v>
      </c>
      <c r="AO77">
        <v>4.0000000000000001E-3</v>
      </c>
      <c r="AP77" t="s">
        <v>1260</v>
      </c>
      <c r="AQ77">
        <v>2.0999999999999999E-3</v>
      </c>
      <c r="AR77" t="s">
        <v>1260</v>
      </c>
      <c r="AS77">
        <v>64.38</v>
      </c>
    </row>
    <row r="78" spans="1:45" customFormat="1" x14ac:dyDescent="0.25">
      <c r="A78" t="s">
        <v>1214</v>
      </c>
      <c r="B78" s="472">
        <v>41303.485486111109</v>
      </c>
      <c r="C78" t="s">
        <v>1215</v>
      </c>
      <c r="D78" t="s">
        <v>1216</v>
      </c>
      <c r="E78" t="s">
        <v>1421</v>
      </c>
      <c r="F78" t="s">
        <v>1217</v>
      </c>
      <c r="G78" t="s">
        <v>1217</v>
      </c>
      <c r="H78" t="s">
        <v>1260</v>
      </c>
      <c r="I78">
        <v>2.5000000000000001E-2</v>
      </c>
      <c r="J78" t="s">
        <v>1260</v>
      </c>
      <c r="K78">
        <v>1.17</v>
      </c>
      <c r="L78" t="s">
        <v>1260</v>
      </c>
      <c r="M78">
        <v>1.1200000000000001</v>
      </c>
      <c r="N78" t="s">
        <v>1260</v>
      </c>
      <c r="O78">
        <v>2.3E-2</v>
      </c>
      <c r="P78" t="s">
        <v>1260</v>
      </c>
      <c r="Q78">
        <v>2.7E-2</v>
      </c>
      <c r="R78" t="s">
        <v>1260</v>
      </c>
      <c r="S78">
        <v>16.72</v>
      </c>
      <c r="T78" t="s">
        <v>1260</v>
      </c>
      <c r="U78">
        <v>2.04</v>
      </c>
      <c r="V78" t="s">
        <v>1260</v>
      </c>
      <c r="W78">
        <v>18.920000000000002</v>
      </c>
      <c r="X78" t="s">
        <v>1260</v>
      </c>
      <c r="Y78">
        <v>8.9999999999999993E-3</v>
      </c>
      <c r="Z78" t="s">
        <v>1260</v>
      </c>
      <c r="AA78">
        <v>1.74</v>
      </c>
      <c r="AB78" t="s">
        <v>1260</v>
      </c>
      <c r="AC78">
        <v>1.58</v>
      </c>
      <c r="AD78" t="s">
        <v>1260</v>
      </c>
      <c r="AE78">
        <v>1.01</v>
      </c>
      <c r="AF78" t="s">
        <v>1260</v>
      </c>
      <c r="AG78">
        <v>0.01</v>
      </c>
      <c r="AH78" t="s">
        <v>1260</v>
      </c>
      <c r="AI78">
        <v>0.05</v>
      </c>
      <c r="AJ78" t="s">
        <v>1260</v>
      </c>
      <c r="AK78">
        <v>0.22</v>
      </c>
      <c r="AL78" t="s">
        <v>1260</v>
      </c>
      <c r="AM78">
        <v>2.7E-2</v>
      </c>
      <c r="AN78" t="s">
        <v>1260</v>
      </c>
      <c r="AO78">
        <v>5.0999999999999997E-2</v>
      </c>
      <c r="AP78" t="s">
        <v>1260</v>
      </c>
      <c r="AQ78">
        <v>5.9999999999999995E-4</v>
      </c>
      <c r="AR78" t="s">
        <v>1260</v>
      </c>
      <c r="AS78">
        <v>55.26</v>
      </c>
    </row>
    <row r="79" spans="1:45" customFormat="1" x14ac:dyDescent="0.25">
      <c r="A79" t="s">
        <v>1214</v>
      </c>
      <c r="B79" s="472">
        <v>41304.388877314814</v>
      </c>
      <c r="C79" t="s">
        <v>1215</v>
      </c>
      <c r="D79" t="s">
        <v>1216</v>
      </c>
      <c r="E79" t="s">
        <v>1523</v>
      </c>
      <c r="F79" t="s">
        <v>1217</v>
      </c>
      <c r="G79" t="s">
        <v>1217</v>
      </c>
      <c r="H79" t="s">
        <v>1260</v>
      </c>
      <c r="I79">
        <v>9.6000000000000002E-2</v>
      </c>
      <c r="J79" t="s">
        <v>1260</v>
      </c>
      <c r="K79">
        <v>0.73</v>
      </c>
      <c r="L79" t="s">
        <v>1260</v>
      </c>
      <c r="M79">
        <v>0.9</v>
      </c>
      <c r="N79" t="s">
        <v>1260</v>
      </c>
      <c r="O79">
        <v>2.7E-2</v>
      </c>
      <c r="P79" t="s">
        <v>1260</v>
      </c>
      <c r="Q79">
        <v>6.8000000000000005E-2</v>
      </c>
      <c r="R79" t="s">
        <v>1260</v>
      </c>
      <c r="S79">
        <v>15.89</v>
      </c>
      <c r="T79" t="s">
        <v>1260</v>
      </c>
      <c r="U79">
        <v>1.78</v>
      </c>
      <c r="V79" t="s">
        <v>1260</v>
      </c>
      <c r="W79">
        <v>11.32</v>
      </c>
      <c r="X79" t="s">
        <v>1260</v>
      </c>
      <c r="Y79">
        <v>8.9999999999999993E-3</v>
      </c>
      <c r="Z79" t="s">
        <v>1260</v>
      </c>
      <c r="AA79">
        <v>0.21</v>
      </c>
      <c r="AB79" t="s">
        <v>1260</v>
      </c>
      <c r="AC79">
        <v>0.42</v>
      </c>
      <c r="AD79" t="s">
        <v>1260</v>
      </c>
      <c r="AE79">
        <v>0.09</v>
      </c>
      <c r="AF79" t="s">
        <v>1260</v>
      </c>
      <c r="AG79">
        <v>8.9999999999999993E-3</v>
      </c>
      <c r="AH79" t="s">
        <v>1260</v>
      </c>
      <c r="AI79">
        <v>0.06</v>
      </c>
      <c r="AJ79" t="s">
        <v>1260</v>
      </c>
      <c r="AK79">
        <v>0.04</v>
      </c>
      <c r="AL79" t="s">
        <v>1260</v>
      </c>
      <c r="AM79">
        <v>2E-3</v>
      </c>
      <c r="AN79" t="s">
        <v>1260</v>
      </c>
      <c r="AO79">
        <v>1.0999999999999999E-2</v>
      </c>
      <c r="AP79" t="s">
        <v>1260</v>
      </c>
      <c r="AQ79">
        <v>8.9999999999999998E-4</v>
      </c>
      <c r="AR79" t="s">
        <v>1260</v>
      </c>
      <c r="AS79">
        <v>68.34</v>
      </c>
    </row>
    <row r="80" spans="1:45" customFormat="1" x14ac:dyDescent="0.25">
      <c r="A80" t="s">
        <v>1214</v>
      </c>
      <c r="B80" s="472">
        <v>41304.390856481485</v>
      </c>
      <c r="C80" t="s">
        <v>1215</v>
      </c>
      <c r="D80" t="s">
        <v>1216</v>
      </c>
      <c r="E80" t="s">
        <v>1653</v>
      </c>
      <c r="F80" t="s">
        <v>1217</v>
      </c>
      <c r="G80" t="s">
        <v>1217</v>
      </c>
      <c r="H80" t="s">
        <v>1260</v>
      </c>
      <c r="I80">
        <v>6.0999999999999999E-2</v>
      </c>
      <c r="J80" t="s">
        <v>1260</v>
      </c>
      <c r="K80">
        <v>0.67</v>
      </c>
      <c r="L80" t="s">
        <v>1260</v>
      </c>
      <c r="M80">
        <v>1.0900000000000001</v>
      </c>
      <c r="N80" t="s">
        <v>1260</v>
      </c>
      <c r="O80">
        <v>3.1E-2</v>
      </c>
      <c r="P80" t="s">
        <v>1260</v>
      </c>
      <c r="Q80">
        <v>2.1999999999999999E-2</v>
      </c>
      <c r="R80" t="s">
        <v>1260</v>
      </c>
      <c r="S80">
        <v>16.39</v>
      </c>
      <c r="T80" t="s">
        <v>1260</v>
      </c>
      <c r="U80">
        <v>1.44</v>
      </c>
      <c r="V80" t="s">
        <v>1260</v>
      </c>
      <c r="W80">
        <v>9.66</v>
      </c>
      <c r="X80" t="s">
        <v>1260</v>
      </c>
      <c r="Y80">
        <v>2.5999999999999999E-2</v>
      </c>
      <c r="Z80" t="s">
        <v>1260</v>
      </c>
      <c r="AA80">
        <v>0.12</v>
      </c>
      <c r="AB80" t="s">
        <v>1260</v>
      </c>
      <c r="AC80">
        <v>0.44</v>
      </c>
      <c r="AD80" t="s">
        <v>1260</v>
      </c>
      <c r="AE80">
        <v>0.03</v>
      </c>
      <c r="AF80" t="s">
        <v>1260</v>
      </c>
      <c r="AG80">
        <v>8.9999999999999993E-3</v>
      </c>
      <c r="AH80" t="s">
        <v>1260</v>
      </c>
      <c r="AI80">
        <v>0.06</v>
      </c>
      <c r="AJ80" t="s">
        <v>1260</v>
      </c>
      <c r="AK80">
        <v>0.05</v>
      </c>
      <c r="AL80" t="s">
        <v>1260</v>
      </c>
      <c r="AM80">
        <v>3.0000000000000001E-3</v>
      </c>
      <c r="AN80" t="s">
        <v>1260</v>
      </c>
      <c r="AO80">
        <v>1.0999999999999999E-2</v>
      </c>
      <c r="AP80" t="s">
        <v>1260</v>
      </c>
      <c r="AQ80">
        <v>1.1000000000000001E-3</v>
      </c>
      <c r="AR80" t="s">
        <v>1260</v>
      </c>
      <c r="AS80">
        <v>69.900000000000006</v>
      </c>
    </row>
    <row r="81" spans="1:45" customFormat="1" x14ac:dyDescent="0.25">
      <c r="A81" t="s">
        <v>1214</v>
      </c>
      <c r="B81" s="472">
        <v>41304.393078703702</v>
      </c>
      <c r="C81" t="s">
        <v>1215</v>
      </c>
      <c r="D81" t="s">
        <v>1216</v>
      </c>
      <c r="E81" t="s">
        <v>1654</v>
      </c>
      <c r="F81" t="s">
        <v>1217</v>
      </c>
      <c r="G81" t="s">
        <v>1217</v>
      </c>
      <c r="H81" t="s">
        <v>1260</v>
      </c>
      <c r="I81">
        <v>3.4000000000000002E-2</v>
      </c>
      <c r="J81" t="s">
        <v>1260</v>
      </c>
      <c r="K81">
        <v>0.52</v>
      </c>
      <c r="L81" t="s">
        <v>1260</v>
      </c>
      <c r="M81">
        <v>0.97</v>
      </c>
      <c r="N81" t="s">
        <v>1260</v>
      </c>
      <c r="O81">
        <v>2.7E-2</v>
      </c>
      <c r="P81" t="s">
        <v>1260</v>
      </c>
      <c r="Q81">
        <v>0.02</v>
      </c>
      <c r="R81" t="s">
        <v>1260</v>
      </c>
      <c r="S81">
        <v>19.96</v>
      </c>
      <c r="T81" t="s">
        <v>1260</v>
      </c>
      <c r="U81">
        <v>2.34</v>
      </c>
      <c r="V81" t="s">
        <v>1260</v>
      </c>
      <c r="W81">
        <v>10.51</v>
      </c>
      <c r="X81" t="s">
        <v>1260</v>
      </c>
      <c r="Y81">
        <v>1.2E-2</v>
      </c>
      <c r="Z81" t="s">
        <v>1260</v>
      </c>
      <c r="AA81">
        <v>7.0000000000000007E-2</v>
      </c>
      <c r="AB81" t="s">
        <v>1260</v>
      </c>
      <c r="AC81">
        <v>0.36</v>
      </c>
      <c r="AD81" t="s">
        <v>1260</v>
      </c>
      <c r="AE81">
        <v>0.04</v>
      </c>
      <c r="AF81" t="s">
        <v>1260</v>
      </c>
      <c r="AG81">
        <v>1.2E-2</v>
      </c>
      <c r="AH81" t="s">
        <v>1260</v>
      </c>
      <c r="AI81">
        <v>0.05</v>
      </c>
      <c r="AJ81" t="s">
        <v>1260</v>
      </c>
      <c r="AK81">
        <v>0.15</v>
      </c>
      <c r="AL81" t="s">
        <v>1260</v>
      </c>
      <c r="AM81">
        <v>1E-3</v>
      </c>
      <c r="AN81" t="s">
        <v>1260</v>
      </c>
      <c r="AO81">
        <v>4.0000000000000001E-3</v>
      </c>
      <c r="AP81" t="s">
        <v>1260</v>
      </c>
      <c r="AQ81">
        <v>1.5E-3</v>
      </c>
      <c r="AR81" t="s">
        <v>1260</v>
      </c>
      <c r="AS81">
        <v>64.92</v>
      </c>
    </row>
    <row r="82" spans="1:45" customFormat="1" x14ac:dyDescent="0.25">
      <c r="A82" t="s">
        <v>1214</v>
      </c>
      <c r="B82" s="472">
        <v>41304.394918981481</v>
      </c>
      <c r="C82" t="s">
        <v>1215</v>
      </c>
      <c r="D82" t="s">
        <v>1216</v>
      </c>
      <c r="E82" t="s">
        <v>1655</v>
      </c>
      <c r="F82" t="s">
        <v>1217</v>
      </c>
      <c r="G82" t="s">
        <v>1217</v>
      </c>
      <c r="H82" t="s">
        <v>1260</v>
      </c>
      <c r="I82">
        <v>3.7999999999999999E-2</v>
      </c>
      <c r="J82" t="s">
        <v>1260</v>
      </c>
      <c r="K82">
        <v>0.66</v>
      </c>
      <c r="L82" t="s">
        <v>1260</v>
      </c>
      <c r="M82">
        <v>1.04</v>
      </c>
      <c r="N82" t="s">
        <v>1260</v>
      </c>
      <c r="O82">
        <v>2.5999999999999999E-2</v>
      </c>
      <c r="P82" t="s">
        <v>1260</v>
      </c>
      <c r="Q82">
        <v>2.1000000000000001E-2</v>
      </c>
      <c r="R82" t="s">
        <v>1260</v>
      </c>
      <c r="S82">
        <v>18.16</v>
      </c>
      <c r="T82" t="s">
        <v>1260</v>
      </c>
      <c r="U82">
        <v>1.68</v>
      </c>
      <c r="V82" t="s">
        <v>1260</v>
      </c>
      <c r="W82">
        <v>11.73</v>
      </c>
      <c r="X82" t="s">
        <v>1260</v>
      </c>
      <c r="Y82">
        <v>1.0999999999999999E-2</v>
      </c>
      <c r="Z82" t="s">
        <v>1260</v>
      </c>
      <c r="AA82">
        <v>7.0000000000000007E-2</v>
      </c>
      <c r="AB82" t="s">
        <v>1260</v>
      </c>
      <c r="AC82">
        <v>0.27</v>
      </c>
      <c r="AD82" t="s">
        <v>1260</v>
      </c>
      <c r="AE82">
        <v>0.1</v>
      </c>
      <c r="AF82" t="s">
        <v>1260</v>
      </c>
      <c r="AG82">
        <v>1.4E-2</v>
      </c>
      <c r="AH82" t="s">
        <v>1260</v>
      </c>
      <c r="AI82">
        <v>0.05</v>
      </c>
      <c r="AJ82" t="s">
        <v>1260</v>
      </c>
      <c r="AK82">
        <v>7.0000000000000007E-2</v>
      </c>
      <c r="AL82" t="s">
        <v>1260</v>
      </c>
      <c r="AM82">
        <v>1E-3</v>
      </c>
      <c r="AN82" t="s">
        <v>1260</v>
      </c>
      <c r="AO82">
        <v>5.0000000000000001E-3</v>
      </c>
      <c r="AP82" t="s">
        <v>1260</v>
      </c>
      <c r="AQ82">
        <v>1.1999999999999999E-3</v>
      </c>
      <c r="AR82" t="s">
        <v>1260</v>
      </c>
      <c r="AS82">
        <v>66.03</v>
      </c>
    </row>
    <row r="83" spans="1:45" customFormat="1" x14ac:dyDescent="0.25">
      <c r="A83" t="s">
        <v>1214</v>
      </c>
      <c r="B83" s="472">
        <v>41304.396655092591</v>
      </c>
      <c r="C83" t="s">
        <v>1215</v>
      </c>
      <c r="D83" t="s">
        <v>1216</v>
      </c>
      <c r="E83" t="s">
        <v>1421</v>
      </c>
      <c r="F83" t="s">
        <v>1217</v>
      </c>
      <c r="G83" t="s">
        <v>1217</v>
      </c>
      <c r="H83" t="s">
        <v>1260</v>
      </c>
      <c r="I83">
        <v>2.5000000000000001E-2</v>
      </c>
      <c r="J83" t="s">
        <v>1260</v>
      </c>
      <c r="K83">
        <v>1.2</v>
      </c>
      <c r="L83" t="s">
        <v>1260</v>
      </c>
      <c r="M83">
        <v>1.1200000000000001</v>
      </c>
      <c r="N83" t="s">
        <v>1260</v>
      </c>
      <c r="O83">
        <v>2.3E-2</v>
      </c>
      <c r="P83" t="s">
        <v>1260</v>
      </c>
      <c r="Q83">
        <v>2.7E-2</v>
      </c>
      <c r="R83" t="s">
        <v>1260</v>
      </c>
      <c r="S83">
        <v>16.84</v>
      </c>
      <c r="T83" t="s">
        <v>1260</v>
      </c>
      <c r="U83">
        <v>2.11</v>
      </c>
      <c r="V83" t="s">
        <v>1260</v>
      </c>
      <c r="W83">
        <v>19.059999999999999</v>
      </c>
      <c r="X83" t="s">
        <v>1260</v>
      </c>
      <c r="Y83">
        <v>8.9999999999999993E-3</v>
      </c>
      <c r="Z83" t="s">
        <v>1260</v>
      </c>
      <c r="AA83">
        <v>1.74</v>
      </c>
      <c r="AB83" t="s">
        <v>1260</v>
      </c>
      <c r="AC83">
        <v>1.61</v>
      </c>
      <c r="AD83" t="s">
        <v>1260</v>
      </c>
      <c r="AE83">
        <v>1.02</v>
      </c>
      <c r="AF83" t="s">
        <v>1260</v>
      </c>
      <c r="AG83">
        <v>0.01</v>
      </c>
      <c r="AH83" t="s">
        <v>1260</v>
      </c>
      <c r="AI83">
        <v>0.05</v>
      </c>
      <c r="AJ83" t="s">
        <v>1260</v>
      </c>
      <c r="AK83">
        <v>0.22</v>
      </c>
      <c r="AL83" t="s">
        <v>1260</v>
      </c>
      <c r="AM83">
        <v>2.9000000000000001E-2</v>
      </c>
      <c r="AN83" t="s">
        <v>1260</v>
      </c>
      <c r="AO83">
        <v>5.2999999999999999E-2</v>
      </c>
      <c r="AP83" t="s">
        <v>1260</v>
      </c>
      <c r="AQ83">
        <v>5.9999999999999995E-4</v>
      </c>
      <c r="AR83" t="s">
        <v>1260</v>
      </c>
      <c r="AS83">
        <v>54.86</v>
      </c>
    </row>
    <row r="84" spans="1:45" customFormat="1" x14ac:dyDescent="0.25">
      <c r="A84" t="s">
        <v>1214</v>
      </c>
      <c r="B84" s="472">
        <v>41304.401122685187</v>
      </c>
      <c r="C84" t="s">
        <v>1215</v>
      </c>
      <c r="D84" t="s">
        <v>1216</v>
      </c>
      <c r="E84" t="s">
        <v>1656</v>
      </c>
      <c r="F84" t="s">
        <v>1217</v>
      </c>
      <c r="G84" t="s">
        <v>1217</v>
      </c>
      <c r="H84" t="s">
        <v>1260</v>
      </c>
      <c r="I84">
        <v>0.46899999999999997</v>
      </c>
      <c r="J84" t="s">
        <v>1260</v>
      </c>
      <c r="K84">
        <v>0.61</v>
      </c>
      <c r="L84" t="s">
        <v>1260</v>
      </c>
      <c r="M84">
        <v>1.04</v>
      </c>
      <c r="N84" t="s">
        <v>1260</v>
      </c>
      <c r="O84">
        <v>2.8000000000000001E-2</v>
      </c>
      <c r="P84" t="s">
        <v>1260</v>
      </c>
      <c r="Q84">
        <v>2.5999999999999999E-2</v>
      </c>
      <c r="R84" t="s">
        <v>1260</v>
      </c>
      <c r="S84">
        <v>8.81</v>
      </c>
      <c r="T84" t="s">
        <v>1260</v>
      </c>
      <c r="U84">
        <v>0.5</v>
      </c>
      <c r="V84" t="s">
        <v>1260</v>
      </c>
      <c r="W84">
        <v>4.38</v>
      </c>
      <c r="X84" t="s">
        <v>1260</v>
      </c>
      <c r="Y84">
        <v>1.4999999999999999E-2</v>
      </c>
      <c r="Z84" t="s">
        <v>1260</v>
      </c>
      <c r="AA84">
        <v>0.06</v>
      </c>
      <c r="AB84" t="s">
        <v>1260</v>
      </c>
      <c r="AC84">
        <v>0.25</v>
      </c>
      <c r="AD84" t="s">
        <v>1260</v>
      </c>
      <c r="AE84">
        <v>0.03</v>
      </c>
      <c r="AF84" t="s">
        <v>1260</v>
      </c>
      <c r="AG84">
        <v>1.6E-2</v>
      </c>
      <c r="AH84" t="s">
        <v>1260</v>
      </c>
      <c r="AI84">
        <v>0.04</v>
      </c>
      <c r="AJ84" t="s">
        <v>1260</v>
      </c>
      <c r="AK84">
        <v>0.03</v>
      </c>
      <c r="AL84" t="s">
        <v>1260</v>
      </c>
      <c r="AM84">
        <v>1E-3</v>
      </c>
      <c r="AN84" t="s">
        <v>1260</v>
      </c>
      <c r="AO84">
        <v>1.7999999999999999E-2</v>
      </c>
      <c r="AP84" t="s">
        <v>1260</v>
      </c>
      <c r="AQ84">
        <v>8.9999999999999998E-4</v>
      </c>
      <c r="AR84" t="s">
        <v>1260</v>
      </c>
      <c r="AS84">
        <v>83.68</v>
      </c>
    </row>
    <row r="85" spans="1:45" customFormat="1" x14ac:dyDescent="0.25">
      <c r="A85" t="s">
        <v>1214</v>
      </c>
      <c r="B85" s="472">
        <v>41304.403032407405</v>
      </c>
      <c r="C85" t="s">
        <v>1215</v>
      </c>
      <c r="D85" t="s">
        <v>1216</v>
      </c>
      <c r="E85" t="s">
        <v>1657</v>
      </c>
      <c r="F85" t="s">
        <v>1217</v>
      </c>
      <c r="G85" t="s">
        <v>1217</v>
      </c>
      <c r="H85" t="s">
        <v>1260</v>
      </c>
      <c r="I85">
        <v>0.47599999999999998</v>
      </c>
      <c r="J85" t="s">
        <v>1260</v>
      </c>
      <c r="K85">
        <v>0.64</v>
      </c>
      <c r="L85" t="s">
        <v>1260</v>
      </c>
      <c r="M85">
        <v>1</v>
      </c>
      <c r="N85" t="s">
        <v>1260</v>
      </c>
      <c r="O85">
        <v>2.5999999999999999E-2</v>
      </c>
      <c r="P85" t="s">
        <v>1260</v>
      </c>
      <c r="Q85">
        <v>1.7999999999999999E-2</v>
      </c>
      <c r="R85" t="s">
        <v>1260</v>
      </c>
      <c r="S85">
        <v>8.43</v>
      </c>
      <c r="T85" t="s">
        <v>1260</v>
      </c>
      <c r="U85">
        <v>0.55000000000000004</v>
      </c>
      <c r="V85" t="s">
        <v>1260</v>
      </c>
      <c r="W85">
        <v>5.83</v>
      </c>
      <c r="X85" t="s">
        <v>1260</v>
      </c>
      <c r="Y85">
        <v>1.4999999999999999E-2</v>
      </c>
      <c r="Z85" t="s">
        <v>1260</v>
      </c>
      <c r="AA85">
        <v>0.42</v>
      </c>
      <c r="AB85" t="s">
        <v>1260</v>
      </c>
      <c r="AC85">
        <v>0.47</v>
      </c>
      <c r="AD85" t="s">
        <v>1260</v>
      </c>
      <c r="AE85">
        <v>0.2</v>
      </c>
      <c r="AF85" t="s">
        <v>1260</v>
      </c>
      <c r="AG85">
        <v>2.4E-2</v>
      </c>
      <c r="AH85" t="s">
        <v>1260</v>
      </c>
      <c r="AI85">
        <v>0.04</v>
      </c>
      <c r="AJ85" t="s">
        <v>1260</v>
      </c>
      <c r="AK85">
        <v>0.05</v>
      </c>
      <c r="AL85" t="s">
        <v>1260</v>
      </c>
      <c r="AM85">
        <v>1E-3</v>
      </c>
      <c r="AN85" t="s">
        <v>1260</v>
      </c>
      <c r="AO85">
        <v>2.4E-2</v>
      </c>
      <c r="AP85" t="s">
        <v>1260</v>
      </c>
      <c r="AQ85">
        <v>8.0000000000000004E-4</v>
      </c>
      <c r="AR85" t="s">
        <v>1260</v>
      </c>
      <c r="AS85">
        <v>81.790000000000006</v>
      </c>
    </row>
    <row r="86" spans="1:45" customFormat="1" x14ac:dyDescent="0.25">
      <c r="A86" t="s">
        <v>1214</v>
      </c>
      <c r="B86" s="472">
        <v>41304.412766203706</v>
      </c>
      <c r="C86" t="s">
        <v>1215</v>
      </c>
      <c r="D86" t="s">
        <v>1216</v>
      </c>
      <c r="E86" t="s">
        <v>1477</v>
      </c>
      <c r="F86" t="s">
        <v>1217</v>
      </c>
      <c r="G86" t="s">
        <v>1217</v>
      </c>
      <c r="H86" t="s">
        <v>1260</v>
      </c>
      <c r="I86">
        <v>0.46200000000000002</v>
      </c>
      <c r="J86" t="s">
        <v>1260</v>
      </c>
      <c r="K86">
        <v>0.53</v>
      </c>
      <c r="L86" t="s">
        <v>1260</v>
      </c>
      <c r="M86">
        <v>1.1299999999999999</v>
      </c>
      <c r="N86" t="s">
        <v>1260</v>
      </c>
      <c r="O86">
        <v>2.8000000000000001E-2</v>
      </c>
      <c r="P86" t="s">
        <v>1260</v>
      </c>
      <c r="Q86">
        <v>8.9999999999999993E-3</v>
      </c>
      <c r="R86" t="s">
        <v>1260</v>
      </c>
      <c r="S86">
        <v>7.9</v>
      </c>
      <c r="T86" t="s">
        <v>1260</v>
      </c>
      <c r="U86">
        <v>0.82</v>
      </c>
      <c r="V86" t="s">
        <v>1260</v>
      </c>
      <c r="W86">
        <v>4.03</v>
      </c>
      <c r="X86" t="s">
        <v>1260</v>
      </c>
      <c r="Y86">
        <v>7.0000000000000001E-3</v>
      </c>
      <c r="Z86" t="s">
        <v>1260</v>
      </c>
      <c r="AA86">
        <v>1.25</v>
      </c>
      <c r="AB86" t="s">
        <v>1260</v>
      </c>
      <c r="AC86">
        <v>0.88</v>
      </c>
      <c r="AD86" t="s">
        <v>1260</v>
      </c>
      <c r="AE86">
        <v>0.27</v>
      </c>
      <c r="AF86" t="s">
        <v>1260</v>
      </c>
      <c r="AG86">
        <v>8.0000000000000002E-3</v>
      </c>
      <c r="AH86" t="s">
        <v>1260</v>
      </c>
      <c r="AI86">
        <v>0.05</v>
      </c>
      <c r="AJ86" t="s">
        <v>1260</v>
      </c>
      <c r="AK86">
        <v>0.14000000000000001</v>
      </c>
      <c r="AL86" t="s">
        <v>1260</v>
      </c>
      <c r="AM86">
        <v>0.01</v>
      </c>
      <c r="AN86" t="s">
        <v>1260</v>
      </c>
      <c r="AO86">
        <v>4.1000000000000002E-2</v>
      </c>
      <c r="AP86" t="s">
        <v>8</v>
      </c>
      <c r="AQ86">
        <v>5.0000000000000001E-4</v>
      </c>
      <c r="AR86" t="s">
        <v>1260</v>
      </c>
      <c r="AS86">
        <v>82.44</v>
      </c>
    </row>
    <row r="87" spans="1:45" customFormat="1" x14ac:dyDescent="0.25">
      <c r="A87" t="s">
        <v>1214</v>
      </c>
      <c r="B87" s="472">
        <v>41304.414131944446</v>
      </c>
      <c r="C87" t="s">
        <v>1215</v>
      </c>
      <c r="D87" t="s">
        <v>1216</v>
      </c>
      <c r="E87" t="s">
        <v>1658</v>
      </c>
      <c r="F87" t="s">
        <v>1217</v>
      </c>
      <c r="G87" t="s">
        <v>1217</v>
      </c>
      <c r="H87" t="s">
        <v>1260</v>
      </c>
      <c r="I87">
        <v>0.375</v>
      </c>
      <c r="J87" t="s">
        <v>1260</v>
      </c>
      <c r="K87">
        <v>1.45</v>
      </c>
      <c r="L87" t="s">
        <v>1260</v>
      </c>
      <c r="M87">
        <v>0.65</v>
      </c>
      <c r="N87" t="s">
        <v>1260</v>
      </c>
      <c r="O87">
        <v>1.2999999999999999E-2</v>
      </c>
      <c r="P87" t="s">
        <v>1260</v>
      </c>
      <c r="Q87">
        <v>8.9999999999999993E-3</v>
      </c>
      <c r="R87" t="s">
        <v>1260</v>
      </c>
      <c r="S87">
        <v>1.1599999999999999</v>
      </c>
      <c r="T87" t="s">
        <v>1260</v>
      </c>
      <c r="U87">
        <v>0.39</v>
      </c>
      <c r="V87" t="s">
        <v>1260</v>
      </c>
      <c r="W87">
        <v>1.94</v>
      </c>
      <c r="X87" t="s">
        <v>1260</v>
      </c>
      <c r="Y87">
        <v>5.0000000000000001E-3</v>
      </c>
      <c r="Z87" t="s">
        <v>1260</v>
      </c>
      <c r="AA87">
        <v>0.01</v>
      </c>
      <c r="AB87" t="s">
        <v>1260</v>
      </c>
      <c r="AC87">
        <v>7.0000000000000007E-2</v>
      </c>
      <c r="AD87" t="s">
        <v>1260</v>
      </c>
      <c r="AE87">
        <v>0.01</v>
      </c>
      <c r="AF87" t="s">
        <v>1260</v>
      </c>
      <c r="AG87">
        <v>0.01</v>
      </c>
      <c r="AH87" t="s">
        <v>1260</v>
      </c>
      <c r="AI87">
        <v>7.0000000000000007E-2</v>
      </c>
      <c r="AJ87" t="s">
        <v>1260</v>
      </c>
      <c r="AK87">
        <v>0.01</v>
      </c>
      <c r="AL87" t="s">
        <v>8</v>
      </c>
      <c r="AM87">
        <v>0</v>
      </c>
      <c r="AN87" t="s">
        <v>1260</v>
      </c>
      <c r="AO87">
        <v>6.0000000000000001E-3</v>
      </c>
      <c r="AP87" t="s">
        <v>1260</v>
      </c>
      <c r="AQ87">
        <v>1.1000000000000001E-3</v>
      </c>
      <c r="AR87" t="s">
        <v>1260</v>
      </c>
      <c r="AS87">
        <v>93.83</v>
      </c>
    </row>
    <row r="88" spans="1:45" customFormat="1" x14ac:dyDescent="0.25">
      <c r="A88" t="s">
        <v>1214</v>
      </c>
      <c r="B88" s="472">
        <v>41304.430034722223</v>
      </c>
      <c r="C88" t="s">
        <v>1215</v>
      </c>
      <c r="D88" t="s">
        <v>1216</v>
      </c>
      <c r="E88" t="s">
        <v>1659</v>
      </c>
      <c r="F88" t="s">
        <v>1217</v>
      </c>
      <c r="G88" t="s">
        <v>1217</v>
      </c>
      <c r="H88" t="s">
        <v>1260</v>
      </c>
      <c r="I88">
        <v>0.47099999999999997</v>
      </c>
      <c r="J88" t="s">
        <v>1260</v>
      </c>
      <c r="K88">
        <v>0.4</v>
      </c>
      <c r="L88" t="s">
        <v>1260</v>
      </c>
      <c r="M88">
        <v>0.53</v>
      </c>
      <c r="N88" t="s">
        <v>1260</v>
      </c>
      <c r="O88">
        <v>2.5000000000000001E-2</v>
      </c>
      <c r="P88" t="s">
        <v>1260</v>
      </c>
      <c r="Q88">
        <v>0.20899999999999999</v>
      </c>
      <c r="R88" t="s">
        <v>1260</v>
      </c>
      <c r="S88">
        <v>7.78</v>
      </c>
      <c r="T88" t="s">
        <v>1260</v>
      </c>
      <c r="U88">
        <v>0.2</v>
      </c>
      <c r="V88" t="s">
        <v>1260</v>
      </c>
      <c r="W88">
        <v>0.46</v>
      </c>
      <c r="X88" t="s">
        <v>1260</v>
      </c>
      <c r="Y88">
        <v>8.9999999999999993E-3</v>
      </c>
      <c r="Z88" t="s">
        <v>1260</v>
      </c>
      <c r="AA88">
        <v>0.01</v>
      </c>
      <c r="AB88" t="s">
        <v>1260</v>
      </c>
      <c r="AC88">
        <v>0.13</v>
      </c>
      <c r="AD88" t="s">
        <v>1260</v>
      </c>
      <c r="AE88">
        <v>0.02</v>
      </c>
      <c r="AF88" t="s">
        <v>1260</v>
      </c>
      <c r="AG88">
        <v>7.0000000000000001E-3</v>
      </c>
      <c r="AH88" t="s">
        <v>1260</v>
      </c>
      <c r="AI88">
        <v>0.05</v>
      </c>
      <c r="AJ88" t="s">
        <v>1260</v>
      </c>
      <c r="AK88">
        <v>0.04</v>
      </c>
      <c r="AL88" t="s">
        <v>1260</v>
      </c>
      <c r="AM88">
        <v>0</v>
      </c>
      <c r="AN88" t="s">
        <v>1260</v>
      </c>
      <c r="AO88">
        <v>1.7000000000000001E-2</v>
      </c>
      <c r="AP88" t="s">
        <v>8</v>
      </c>
      <c r="AQ88">
        <v>5.0000000000000001E-4</v>
      </c>
      <c r="AR88" t="s">
        <v>1260</v>
      </c>
      <c r="AS88">
        <v>89.64</v>
      </c>
    </row>
    <row r="89" spans="1:45" customFormat="1" x14ac:dyDescent="0.25">
      <c r="A89" t="s">
        <v>1214</v>
      </c>
      <c r="B89" s="472">
        <v>41304.432719907411</v>
      </c>
      <c r="C89" t="s">
        <v>1215</v>
      </c>
      <c r="D89" t="s">
        <v>1216</v>
      </c>
      <c r="E89" t="s">
        <v>1524</v>
      </c>
      <c r="F89" t="s">
        <v>1217</v>
      </c>
      <c r="G89" t="s">
        <v>1217</v>
      </c>
      <c r="H89" t="s">
        <v>1260</v>
      </c>
      <c r="I89">
        <v>0.63700000000000001</v>
      </c>
      <c r="J89" t="s">
        <v>1260</v>
      </c>
      <c r="K89">
        <v>0.63</v>
      </c>
      <c r="L89" t="s">
        <v>1260</v>
      </c>
      <c r="M89">
        <v>0.56999999999999995</v>
      </c>
      <c r="N89" t="s">
        <v>1260</v>
      </c>
      <c r="O89">
        <v>5.1999999999999998E-2</v>
      </c>
      <c r="P89" t="s">
        <v>1260</v>
      </c>
      <c r="Q89">
        <v>0.159</v>
      </c>
      <c r="R89" t="s">
        <v>1260</v>
      </c>
      <c r="S89">
        <v>3.67</v>
      </c>
      <c r="T89" t="s">
        <v>1260</v>
      </c>
      <c r="U89">
        <v>0.08</v>
      </c>
      <c r="V89" t="s">
        <v>1260</v>
      </c>
      <c r="W89">
        <v>3.35</v>
      </c>
      <c r="X89" t="s">
        <v>1260</v>
      </c>
      <c r="Y89">
        <v>6.0000000000000001E-3</v>
      </c>
      <c r="Z89" t="s">
        <v>1260</v>
      </c>
      <c r="AA89">
        <v>0.13</v>
      </c>
      <c r="AB89" t="s">
        <v>1260</v>
      </c>
      <c r="AC89">
        <v>0.34</v>
      </c>
      <c r="AD89" t="s">
        <v>1260</v>
      </c>
      <c r="AE89">
        <v>0.02</v>
      </c>
      <c r="AF89" t="s">
        <v>1260</v>
      </c>
      <c r="AG89">
        <v>8.0000000000000002E-3</v>
      </c>
      <c r="AH89" t="s">
        <v>1260</v>
      </c>
      <c r="AI89">
        <v>0.03</v>
      </c>
      <c r="AJ89" t="s">
        <v>1260</v>
      </c>
      <c r="AK89">
        <v>0.03</v>
      </c>
      <c r="AL89" t="s">
        <v>1260</v>
      </c>
      <c r="AM89">
        <v>1.7999999999999999E-2</v>
      </c>
      <c r="AN89" t="s">
        <v>1260</v>
      </c>
      <c r="AO89">
        <v>2.8000000000000001E-2</v>
      </c>
      <c r="AP89" t="s">
        <v>1260</v>
      </c>
      <c r="AQ89">
        <v>5.0000000000000001E-4</v>
      </c>
      <c r="AR89" t="s">
        <v>1260</v>
      </c>
      <c r="AS89">
        <v>90.24</v>
      </c>
    </row>
    <row r="90" spans="1:45" customFormat="1" x14ac:dyDescent="0.25">
      <c r="A90" t="s">
        <v>1214</v>
      </c>
      <c r="B90" s="472">
        <v>41304.43478009259</v>
      </c>
      <c r="C90" t="s">
        <v>1215</v>
      </c>
      <c r="D90" t="s">
        <v>1216</v>
      </c>
      <c r="E90" t="s">
        <v>1525</v>
      </c>
      <c r="F90" t="s">
        <v>1217</v>
      </c>
      <c r="G90" t="s">
        <v>1217</v>
      </c>
      <c r="H90" t="s">
        <v>1260</v>
      </c>
      <c r="I90">
        <v>0.48</v>
      </c>
      <c r="J90" t="s">
        <v>1260</v>
      </c>
      <c r="K90">
        <v>0.54</v>
      </c>
      <c r="L90" t="s">
        <v>1260</v>
      </c>
      <c r="M90">
        <v>0.73</v>
      </c>
      <c r="N90" t="s">
        <v>1260</v>
      </c>
      <c r="O90">
        <v>2.7E-2</v>
      </c>
      <c r="P90" t="s">
        <v>1260</v>
      </c>
      <c r="Q90">
        <v>0.108</v>
      </c>
      <c r="R90" t="s">
        <v>1260</v>
      </c>
      <c r="S90">
        <v>6.9</v>
      </c>
      <c r="T90" t="s">
        <v>1260</v>
      </c>
      <c r="U90">
        <v>0.56999999999999995</v>
      </c>
      <c r="V90" t="s">
        <v>1260</v>
      </c>
      <c r="W90">
        <v>4.96</v>
      </c>
      <c r="X90" t="s">
        <v>1260</v>
      </c>
      <c r="Y90">
        <v>7.0000000000000001E-3</v>
      </c>
      <c r="Z90" t="s">
        <v>1260</v>
      </c>
      <c r="AA90">
        <v>7.0000000000000007E-2</v>
      </c>
      <c r="AB90" t="s">
        <v>1260</v>
      </c>
      <c r="AC90">
        <v>0.47</v>
      </c>
      <c r="AD90" t="s">
        <v>1260</v>
      </c>
      <c r="AE90">
        <v>0.02</v>
      </c>
      <c r="AF90" t="s">
        <v>1260</v>
      </c>
      <c r="AG90">
        <v>8.0000000000000002E-3</v>
      </c>
      <c r="AH90" t="s">
        <v>1260</v>
      </c>
      <c r="AI90">
        <v>0.04</v>
      </c>
      <c r="AJ90" t="s">
        <v>1260</v>
      </c>
      <c r="AK90">
        <v>0.03</v>
      </c>
      <c r="AL90" t="s">
        <v>1260</v>
      </c>
      <c r="AM90">
        <v>1.6E-2</v>
      </c>
      <c r="AN90" t="s">
        <v>1260</v>
      </c>
      <c r="AO90">
        <v>2.5000000000000001E-2</v>
      </c>
      <c r="AP90" t="s">
        <v>8</v>
      </c>
      <c r="AQ90">
        <v>5.0000000000000001E-4</v>
      </c>
      <c r="AR90" t="s">
        <v>1260</v>
      </c>
      <c r="AS90">
        <v>85.01</v>
      </c>
    </row>
    <row r="91" spans="1:45" customFormat="1" x14ac:dyDescent="0.25">
      <c r="A91" t="s">
        <v>1214</v>
      </c>
      <c r="B91" s="472">
        <v>41304.436724537038</v>
      </c>
      <c r="C91" t="s">
        <v>1215</v>
      </c>
      <c r="D91" t="s">
        <v>1216</v>
      </c>
      <c r="E91" t="s">
        <v>1660</v>
      </c>
      <c r="F91" t="s">
        <v>1217</v>
      </c>
      <c r="G91" t="s">
        <v>1217</v>
      </c>
      <c r="H91" t="s">
        <v>1260</v>
      </c>
      <c r="I91">
        <v>3.9E-2</v>
      </c>
      <c r="J91" t="s">
        <v>1260</v>
      </c>
      <c r="K91">
        <v>0.45</v>
      </c>
      <c r="L91" t="s">
        <v>1260</v>
      </c>
      <c r="M91">
        <v>1.1299999999999999</v>
      </c>
      <c r="N91" t="s">
        <v>1260</v>
      </c>
      <c r="O91">
        <v>3.3000000000000002E-2</v>
      </c>
      <c r="P91" t="s">
        <v>8</v>
      </c>
      <c r="Q91">
        <v>3.0000000000000001E-3</v>
      </c>
      <c r="R91" t="s">
        <v>1260</v>
      </c>
      <c r="S91">
        <v>17.62</v>
      </c>
      <c r="T91" t="s">
        <v>1260</v>
      </c>
      <c r="U91">
        <v>0.23</v>
      </c>
      <c r="V91" t="s">
        <v>1260</v>
      </c>
      <c r="W91">
        <v>8.02</v>
      </c>
      <c r="X91" t="s">
        <v>1260</v>
      </c>
      <c r="Y91">
        <v>7.0000000000000001E-3</v>
      </c>
      <c r="Z91" t="s">
        <v>1260</v>
      </c>
      <c r="AA91">
        <v>0.13</v>
      </c>
      <c r="AB91" t="s">
        <v>1260</v>
      </c>
      <c r="AC91">
        <v>0.33</v>
      </c>
      <c r="AD91" t="s">
        <v>1260</v>
      </c>
      <c r="AE91">
        <v>0.04</v>
      </c>
      <c r="AF91" t="s">
        <v>1260</v>
      </c>
      <c r="AG91">
        <v>8.0000000000000002E-3</v>
      </c>
      <c r="AH91" t="s">
        <v>1260</v>
      </c>
      <c r="AI91">
        <v>0.08</v>
      </c>
      <c r="AJ91" t="s">
        <v>1260</v>
      </c>
      <c r="AK91">
        <v>0.04</v>
      </c>
      <c r="AL91" t="s">
        <v>1260</v>
      </c>
      <c r="AM91">
        <v>1E-3</v>
      </c>
      <c r="AN91" t="s">
        <v>1260</v>
      </c>
      <c r="AO91">
        <v>7.0000000000000001E-3</v>
      </c>
      <c r="AP91" t="s">
        <v>1260</v>
      </c>
      <c r="AQ91">
        <v>5.9999999999999995E-4</v>
      </c>
      <c r="AR91" t="s">
        <v>1260</v>
      </c>
      <c r="AS91">
        <v>71.84</v>
      </c>
    </row>
    <row r="92" spans="1:45" customFormat="1" x14ac:dyDescent="0.25">
      <c r="A92" t="s">
        <v>1214</v>
      </c>
      <c r="B92" s="472">
        <v>41304.439016203702</v>
      </c>
      <c r="C92" t="s">
        <v>1215</v>
      </c>
      <c r="D92" t="s">
        <v>1216</v>
      </c>
      <c r="E92" t="s">
        <v>1661</v>
      </c>
      <c r="F92" t="s">
        <v>1217</v>
      </c>
      <c r="G92" t="s">
        <v>1217</v>
      </c>
      <c r="H92" t="s">
        <v>1260</v>
      </c>
      <c r="I92">
        <v>1.0999999999999999E-2</v>
      </c>
      <c r="J92" t="s">
        <v>1260</v>
      </c>
      <c r="K92">
        <v>0.47</v>
      </c>
      <c r="L92" t="s">
        <v>1260</v>
      </c>
      <c r="M92">
        <v>1.39</v>
      </c>
      <c r="N92" t="s">
        <v>1260</v>
      </c>
      <c r="O92">
        <v>3.5000000000000003E-2</v>
      </c>
      <c r="P92" t="s">
        <v>8</v>
      </c>
      <c r="Q92">
        <v>3.0000000000000001E-3</v>
      </c>
      <c r="R92" t="s">
        <v>1260</v>
      </c>
      <c r="S92">
        <v>16.670000000000002</v>
      </c>
      <c r="T92" t="s">
        <v>1260</v>
      </c>
      <c r="U92">
        <v>2.06</v>
      </c>
      <c r="V92" t="s">
        <v>1260</v>
      </c>
      <c r="W92">
        <v>10.130000000000001</v>
      </c>
      <c r="X92" t="s">
        <v>1260</v>
      </c>
      <c r="Y92">
        <v>8.0000000000000002E-3</v>
      </c>
      <c r="Z92" t="s">
        <v>1260</v>
      </c>
      <c r="AA92">
        <v>0.21</v>
      </c>
      <c r="AB92" t="s">
        <v>1260</v>
      </c>
      <c r="AC92">
        <v>0.4</v>
      </c>
      <c r="AD92" t="s">
        <v>1260</v>
      </c>
      <c r="AE92">
        <v>0.03</v>
      </c>
      <c r="AF92" t="s">
        <v>1260</v>
      </c>
      <c r="AG92">
        <v>8.9999999999999993E-3</v>
      </c>
      <c r="AH92" t="s">
        <v>1260</v>
      </c>
      <c r="AI92">
        <v>7.0000000000000007E-2</v>
      </c>
      <c r="AJ92" t="s">
        <v>1260</v>
      </c>
      <c r="AK92">
        <v>0.06</v>
      </c>
      <c r="AL92" t="s">
        <v>1260</v>
      </c>
      <c r="AM92">
        <v>3.0000000000000001E-3</v>
      </c>
      <c r="AN92" t="s">
        <v>1260</v>
      </c>
      <c r="AO92">
        <v>8.0000000000000002E-3</v>
      </c>
      <c r="AP92" t="s">
        <v>1260</v>
      </c>
      <c r="AQ92">
        <v>1.6000000000000001E-3</v>
      </c>
      <c r="AR92" t="s">
        <v>1260</v>
      </c>
      <c r="AS92">
        <v>68.44</v>
      </c>
    </row>
    <row r="93" spans="1:45" customFormat="1" x14ac:dyDescent="0.25">
      <c r="A93" t="s">
        <v>1214</v>
      </c>
      <c r="B93" s="472">
        <v>41304.441192129627</v>
      </c>
      <c r="C93" t="s">
        <v>1215</v>
      </c>
      <c r="D93" t="s">
        <v>1216</v>
      </c>
      <c r="E93" t="s">
        <v>1639</v>
      </c>
      <c r="F93" t="s">
        <v>1217</v>
      </c>
      <c r="G93" t="s">
        <v>1217</v>
      </c>
      <c r="H93" t="s">
        <v>1260</v>
      </c>
      <c r="I93">
        <v>1.1739999999999999</v>
      </c>
      <c r="J93" t="s">
        <v>1260</v>
      </c>
      <c r="K93">
        <v>0.71</v>
      </c>
      <c r="L93" t="s">
        <v>1260</v>
      </c>
      <c r="M93">
        <v>0.79</v>
      </c>
      <c r="N93" t="s">
        <v>1260</v>
      </c>
      <c r="O93">
        <v>2.9000000000000001E-2</v>
      </c>
      <c r="P93" t="s">
        <v>1260</v>
      </c>
      <c r="Q93">
        <v>7.9000000000000001E-2</v>
      </c>
      <c r="R93" t="s">
        <v>1260</v>
      </c>
      <c r="S93">
        <v>15.83</v>
      </c>
      <c r="T93" t="s">
        <v>1260</v>
      </c>
      <c r="U93">
        <v>0.71</v>
      </c>
      <c r="V93" t="s">
        <v>1260</v>
      </c>
      <c r="W93">
        <v>8.1</v>
      </c>
      <c r="X93" t="s">
        <v>1260</v>
      </c>
      <c r="Y93">
        <v>1.0999999999999999E-2</v>
      </c>
      <c r="Z93" t="s">
        <v>1260</v>
      </c>
      <c r="AA93">
        <v>1.25</v>
      </c>
      <c r="AB93" t="s">
        <v>1260</v>
      </c>
      <c r="AC93">
        <v>0.4</v>
      </c>
      <c r="AD93" t="s">
        <v>1260</v>
      </c>
      <c r="AE93">
        <v>0.26</v>
      </c>
      <c r="AF93" t="s">
        <v>1260</v>
      </c>
      <c r="AG93">
        <v>0.01</v>
      </c>
      <c r="AH93" t="s">
        <v>1260</v>
      </c>
      <c r="AI93">
        <v>0.06</v>
      </c>
      <c r="AJ93" t="s">
        <v>1260</v>
      </c>
      <c r="AK93">
        <v>0.32</v>
      </c>
      <c r="AL93" t="s">
        <v>8</v>
      </c>
      <c r="AM93">
        <v>0</v>
      </c>
      <c r="AN93" t="s">
        <v>1260</v>
      </c>
      <c r="AO93">
        <v>0.02</v>
      </c>
      <c r="AP93" t="s">
        <v>1260</v>
      </c>
      <c r="AQ93">
        <v>8.0000000000000004E-4</v>
      </c>
      <c r="AR93" t="s">
        <v>1260</v>
      </c>
      <c r="AS93">
        <v>70.25</v>
      </c>
    </row>
    <row r="94" spans="1:45" customFormat="1" x14ac:dyDescent="0.25">
      <c r="A94" t="s">
        <v>1214</v>
      </c>
      <c r="B94" s="472">
        <v>41304.443032407406</v>
      </c>
      <c r="C94" t="s">
        <v>1215</v>
      </c>
      <c r="D94" t="s">
        <v>1216</v>
      </c>
      <c r="E94" t="s">
        <v>1598</v>
      </c>
      <c r="F94" t="s">
        <v>1217</v>
      </c>
      <c r="G94" t="s">
        <v>1217</v>
      </c>
      <c r="H94" t="s">
        <v>1260</v>
      </c>
      <c r="I94">
        <v>0.60799999999999998</v>
      </c>
      <c r="J94" t="s">
        <v>1260</v>
      </c>
      <c r="K94">
        <v>0.63</v>
      </c>
      <c r="L94" t="s">
        <v>1260</v>
      </c>
      <c r="M94">
        <v>0.93</v>
      </c>
      <c r="N94" t="s">
        <v>1260</v>
      </c>
      <c r="O94">
        <v>3.1E-2</v>
      </c>
      <c r="P94" t="s">
        <v>1260</v>
      </c>
      <c r="Q94">
        <v>0.125</v>
      </c>
      <c r="R94" t="s">
        <v>1260</v>
      </c>
      <c r="S94">
        <v>16.21</v>
      </c>
      <c r="T94" t="s">
        <v>1260</v>
      </c>
      <c r="U94">
        <v>0.73</v>
      </c>
      <c r="V94" t="s">
        <v>1260</v>
      </c>
      <c r="W94">
        <v>8.94</v>
      </c>
      <c r="X94" t="s">
        <v>1260</v>
      </c>
      <c r="Y94">
        <v>1.0999999999999999E-2</v>
      </c>
      <c r="Z94" t="s">
        <v>1260</v>
      </c>
      <c r="AA94">
        <v>0.08</v>
      </c>
      <c r="AB94" t="s">
        <v>1260</v>
      </c>
      <c r="AC94">
        <v>0.56000000000000005</v>
      </c>
      <c r="AD94" t="s">
        <v>1260</v>
      </c>
      <c r="AE94">
        <v>0.16</v>
      </c>
      <c r="AF94" t="s">
        <v>1260</v>
      </c>
      <c r="AG94">
        <v>0.01</v>
      </c>
      <c r="AH94" t="s">
        <v>1260</v>
      </c>
      <c r="AI94">
        <v>7.0000000000000007E-2</v>
      </c>
      <c r="AJ94" t="s">
        <v>1260</v>
      </c>
      <c r="AK94">
        <v>0.04</v>
      </c>
      <c r="AL94" t="s">
        <v>1260</v>
      </c>
      <c r="AM94">
        <v>1E-3</v>
      </c>
      <c r="AN94" t="s">
        <v>1260</v>
      </c>
      <c r="AO94">
        <v>1.6E-2</v>
      </c>
      <c r="AP94" t="s">
        <v>1260</v>
      </c>
      <c r="AQ94">
        <v>1E-3</v>
      </c>
      <c r="AR94" t="s">
        <v>1260</v>
      </c>
      <c r="AS94">
        <v>70.86</v>
      </c>
    </row>
    <row r="95" spans="1:45" customFormat="1" x14ac:dyDescent="0.25">
      <c r="A95" t="s">
        <v>1214</v>
      </c>
      <c r="B95" s="472">
        <v>41304.447291666664</v>
      </c>
      <c r="C95" t="s">
        <v>1215</v>
      </c>
      <c r="D95" t="s">
        <v>1216</v>
      </c>
      <c r="E95" t="s">
        <v>1662</v>
      </c>
      <c r="F95" t="s">
        <v>1217</v>
      </c>
      <c r="G95" t="s">
        <v>1217</v>
      </c>
      <c r="H95" t="s">
        <v>1260</v>
      </c>
      <c r="I95">
        <v>4.2000000000000003E-2</v>
      </c>
      <c r="J95" t="s">
        <v>1260</v>
      </c>
      <c r="K95">
        <v>0.67</v>
      </c>
      <c r="L95" t="s">
        <v>1260</v>
      </c>
      <c r="M95">
        <v>1.07</v>
      </c>
      <c r="N95" t="s">
        <v>1260</v>
      </c>
      <c r="O95">
        <v>3.1E-2</v>
      </c>
      <c r="P95" t="s">
        <v>1260</v>
      </c>
      <c r="Q95">
        <v>4.2999999999999997E-2</v>
      </c>
      <c r="R95" t="s">
        <v>1260</v>
      </c>
      <c r="S95">
        <v>16.510000000000002</v>
      </c>
      <c r="T95" t="s">
        <v>1260</v>
      </c>
      <c r="U95">
        <v>1.06</v>
      </c>
      <c r="V95" t="s">
        <v>1260</v>
      </c>
      <c r="W95">
        <v>9.41</v>
      </c>
      <c r="X95" t="s">
        <v>1260</v>
      </c>
      <c r="Y95">
        <v>1.7000000000000001E-2</v>
      </c>
      <c r="Z95" t="s">
        <v>1260</v>
      </c>
      <c r="AA95">
        <v>0.08</v>
      </c>
      <c r="AB95" t="s">
        <v>1260</v>
      </c>
      <c r="AC95">
        <v>0.48</v>
      </c>
      <c r="AD95" t="s">
        <v>1260</v>
      </c>
      <c r="AE95">
        <v>0.03</v>
      </c>
      <c r="AF95" t="s">
        <v>1260</v>
      </c>
      <c r="AG95">
        <v>8.9999999999999993E-3</v>
      </c>
      <c r="AH95" t="s">
        <v>1260</v>
      </c>
      <c r="AI95">
        <v>0.06</v>
      </c>
      <c r="AJ95" t="s">
        <v>1260</v>
      </c>
      <c r="AK95">
        <v>0.04</v>
      </c>
      <c r="AL95" t="s">
        <v>1260</v>
      </c>
      <c r="AM95">
        <v>2E-3</v>
      </c>
      <c r="AN95" t="s">
        <v>1260</v>
      </c>
      <c r="AO95">
        <v>8.9999999999999993E-3</v>
      </c>
      <c r="AP95" t="s">
        <v>1260</v>
      </c>
      <c r="AQ95">
        <v>1.6999999999999999E-3</v>
      </c>
      <c r="AR95" t="s">
        <v>1260</v>
      </c>
      <c r="AS95">
        <v>70.430000000000007</v>
      </c>
    </row>
    <row r="96" spans="1:45" customFormat="1" x14ac:dyDescent="0.25">
      <c r="A96" t="s">
        <v>1214</v>
      </c>
      <c r="B96" s="472">
        <v>41304.452534722222</v>
      </c>
      <c r="C96" t="s">
        <v>1215</v>
      </c>
      <c r="D96" t="s">
        <v>1216</v>
      </c>
      <c r="E96" t="s">
        <v>1663</v>
      </c>
      <c r="F96" t="s">
        <v>1217</v>
      </c>
      <c r="G96" t="s">
        <v>1217</v>
      </c>
      <c r="H96" t="s">
        <v>1260</v>
      </c>
      <c r="I96">
        <v>0.20200000000000001</v>
      </c>
      <c r="J96" t="s">
        <v>1260</v>
      </c>
      <c r="K96">
        <v>0.69</v>
      </c>
      <c r="L96" t="s">
        <v>1260</v>
      </c>
      <c r="M96">
        <v>1.22</v>
      </c>
      <c r="N96" t="s">
        <v>1260</v>
      </c>
      <c r="O96">
        <v>0.03</v>
      </c>
      <c r="P96" t="s">
        <v>1260</v>
      </c>
      <c r="Q96">
        <v>8.7999999999999995E-2</v>
      </c>
      <c r="R96" t="s">
        <v>1260</v>
      </c>
      <c r="S96">
        <v>15.97</v>
      </c>
      <c r="T96" t="s">
        <v>1260</v>
      </c>
      <c r="U96">
        <v>0.94</v>
      </c>
      <c r="V96" t="s">
        <v>1260</v>
      </c>
      <c r="W96">
        <v>8.66</v>
      </c>
      <c r="X96" t="s">
        <v>1260</v>
      </c>
      <c r="Y96">
        <v>7.1999999999999995E-2</v>
      </c>
      <c r="Z96" t="s">
        <v>1260</v>
      </c>
      <c r="AA96">
        <v>0.08</v>
      </c>
      <c r="AB96" t="s">
        <v>1260</v>
      </c>
      <c r="AC96">
        <v>0.59</v>
      </c>
      <c r="AD96" t="s">
        <v>1260</v>
      </c>
      <c r="AE96">
        <v>0.03</v>
      </c>
      <c r="AF96" t="s">
        <v>1260</v>
      </c>
      <c r="AG96">
        <v>1.2E-2</v>
      </c>
      <c r="AH96" t="s">
        <v>1260</v>
      </c>
      <c r="AI96">
        <v>0.06</v>
      </c>
      <c r="AJ96" t="s">
        <v>1260</v>
      </c>
      <c r="AK96">
        <v>0.04</v>
      </c>
      <c r="AL96" t="s">
        <v>1260</v>
      </c>
      <c r="AM96">
        <v>4.0000000000000001E-3</v>
      </c>
      <c r="AN96" t="s">
        <v>1260</v>
      </c>
      <c r="AO96">
        <v>1.4E-2</v>
      </c>
      <c r="AP96" t="s">
        <v>1260</v>
      </c>
      <c r="AQ96">
        <v>2E-3</v>
      </c>
      <c r="AR96" t="s">
        <v>1260</v>
      </c>
      <c r="AS96">
        <v>71.28</v>
      </c>
    </row>
    <row r="97" spans="1:45" customFormat="1" x14ac:dyDescent="0.25">
      <c r="A97" t="s">
        <v>1214</v>
      </c>
      <c r="B97" s="472">
        <v>41304.453935185185</v>
      </c>
      <c r="C97" t="s">
        <v>1215</v>
      </c>
      <c r="D97" t="s">
        <v>1216</v>
      </c>
      <c r="E97" t="s">
        <v>1664</v>
      </c>
      <c r="F97" t="s">
        <v>1217</v>
      </c>
      <c r="G97" t="s">
        <v>1217</v>
      </c>
      <c r="H97" t="s">
        <v>1260</v>
      </c>
      <c r="I97">
        <v>3.2000000000000001E-2</v>
      </c>
      <c r="J97" t="s">
        <v>1260</v>
      </c>
      <c r="K97">
        <v>0.61</v>
      </c>
      <c r="L97" t="s">
        <v>1260</v>
      </c>
      <c r="M97">
        <v>1.81</v>
      </c>
      <c r="N97" t="s">
        <v>1260</v>
      </c>
      <c r="O97">
        <v>3.1E-2</v>
      </c>
      <c r="P97" t="s">
        <v>1260</v>
      </c>
      <c r="Q97">
        <v>2.4E-2</v>
      </c>
      <c r="R97" t="s">
        <v>1260</v>
      </c>
      <c r="S97">
        <v>17.25</v>
      </c>
      <c r="T97" t="s">
        <v>1260</v>
      </c>
      <c r="U97">
        <v>1.88</v>
      </c>
      <c r="V97" t="s">
        <v>1260</v>
      </c>
      <c r="W97">
        <v>10.02</v>
      </c>
      <c r="X97" t="s">
        <v>1260</v>
      </c>
      <c r="Y97">
        <v>8.9999999999999993E-3</v>
      </c>
      <c r="Z97" t="s">
        <v>1260</v>
      </c>
      <c r="AA97">
        <v>0.12</v>
      </c>
      <c r="AB97" t="s">
        <v>1260</v>
      </c>
      <c r="AC97">
        <v>0.52</v>
      </c>
      <c r="AD97" t="s">
        <v>1260</v>
      </c>
      <c r="AE97">
        <v>0.06</v>
      </c>
      <c r="AF97" t="s">
        <v>1260</v>
      </c>
      <c r="AG97">
        <v>8.9999999999999993E-3</v>
      </c>
      <c r="AH97" t="s">
        <v>1260</v>
      </c>
      <c r="AI97">
        <v>0.09</v>
      </c>
      <c r="AJ97" t="s">
        <v>1260</v>
      </c>
      <c r="AK97">
        <v>0.05</v>
      </c>
      <c r="AL97" t="s">
        <v>1260</v>
      </c>
      <c r="AM97">
        <v>4.0000000000000001E-3</v>
      </c>
      <c r="AN97" t="s">
        <v>1260</v>
      </c>
      <c r="AO97">
        <v>6.0000000000000001E-3</v>
      </c>
      <c r="AP97" t="s">
        <v>1260</v>
      </c>
      <c r="AQ97">
        <v>6.9999999999999999E-4</v>
      </c>
      <c r="AR97" t="s">
        <v>1260</v>
      </c>
      <c r="AS97">
        <v>67.459999999999994</v>
      </c>
    </row>
    <row r="98" spans="1:45" customFormat="1" x14ac:dyDescent="0.25">
      <c r="A98" t="s">
        <v>1214</v>
      </c>
      <c r="B98" s="472">
        <v>41304.455347222225</v>
      </c>
      <c r="C98" t="s">
        <v>1215</v>
      </c>
      <c r="D98" t="s">
        <v>1216</v>
      </c>
      <c r="E98" t="s">
        <v>1665</v>
      </c>
      <c r="F98" t="s">
        <v>1217</v>
      </c>
      <c r="G98" t="s">
        <v>1217</v>
      </c>
      <c r="H98" t="s">
        <v>1260</v>
      </c>
      <c r="I98">
        <v>8.6999999999999994E-2</v>
      </c>
      <c r="J98" t="s">
        <v>1260</v>
      </c>
      <c r="K98">
        <v>0.45</v>
      </c>
      <c r="L98" t="s">
        <v>1260</v>
      </c>
      <c r="M98">
        <v>1.01</v>
      </c>
      <c r="N98" t="s">
        <v>1260</v>
      </c>
      <c r="O98">
        <v>3.1E-2</v>
      </c>
      <c r="P98" t="s">
        <v>8</v>
      </c>
      <c r="Q98">
        <v>3.0000000000000001E-3</v>
      </c>
      <c r="R98" t="s">
        <v>1260</v>
      </c>
      <c r="S98">
        <v>17.62</v>
      </c>
      <c r="T98" t="s">
        <v>1260</v>
      </c>
      <c r="U98">
        <v>0.18</v>
      </c>
      <c r="V98" t="s">
        <v>1260</v>
      </c>
      <c r="W98">
        <v>8.44</v>
      </c>
      <c r="X98" t="s">
        <v>1260</v>
      </c>
      <c r="Y98">
        <v>8.0000000000000002E-3</v>
      </c>
      <c r="Z98" t="s">
        <v>1260</v>
      </c>
      <c r="AA98">
        <v>0.14000000000000001</v>
      </c>
      <c r="AB98" t="s">
        <v>1260</v>
      </c>
      <c r="AC98">
        <v>0.23</v>
      </c>
      <c r="AD98" t="s">
        <v>1260</v>
      </c>
      <c r="AE98">
        <v>0.02</v>
      </c>
      <c r="AF98" t="s">
        <v>1260</v>
      </c>
      <c r="AG98">
        <v>8.0000000000000002E-3</v>
      </c>
      <c r="AH98" t="s">
        <v>1260</v>
      </c>
      <c r="AI98">
        <v>0.08</v>
      </c>
      <c r="AJ98" t="s">
        <v>1260</v>
      </c>
      <c r="AK98">
        <v>0.03</v>
      </c>
      <c r="AL98" t="s">
        <v>1260</v>
      </c>
      <c r="AM98">
        <v>0</v>
      </c>
      <c r="AN98" t="s">
        <v>1260</v>
      </c>
      <c r="AO98">
        <v>6.0000000000000001E-3</v>
      </c>
      <c r="AP98" t="s">
        <v>1260</v>
      </c>
      <c r="AQ98">
        <v>5.0000000000000001E-4</v>
      </c>
      <c r="AR98" t="s">
        <v>1260</v>
      </c>
      <c r="AS98">
        <v>71.650000000000006</v>
      </c>
    </row>
    <row r="99" spans="1:45" customFormat="1" x14ac:dyDescent="0.25">
      <c r="A99" t="s">
        <v>1214</v>
      </c>
      <c r="B99" s="472">
        <v>41304.457777777781</v>
      </c>
      <c r="C99" t="s">
        <v>1215</v>
      </c>
      <c r="D99" t="s">
        <v>1216</v>
      </c>
      <c r="E99" t="s">
        <v>1666</v>
      </c>
      <c r="F99" t="s">
        <v>1217</v>
      </c>
      <c r="G99" t="s">
        <v>1217</v>
      </c>
      <c r="H99" t="s">
        <v>1260</v>
      </c>
      <c r="I99">
        <v>0.79200000000000004</v>
      </c>
      <c r="J99" t="s">
        <v>1260</v>
      </c>
      <c r="K99">
        <v>0.76</v>
      </c>
      <c r="L99" t="s">
        <v>1260</v>
      </c>
      <c r="M99">
        <v>0.89</v>
      </c>
      <c r="N99" t="s">
        <v>1260</v>
      </c>
      <c r="O99">
        <v>2.3E-2</v>
      </c>
      <c r="P99" t="s">
        <v>1260</v>
      </c>
      <c r="Q99">
        <v>1.4999999999999999E-2</v>
      </c>
      <c r="R99" t="s">
        <v>1260</v>
      </c>
      <c r="S99">
        <v>0.32</v>
      </c>
      <c r="T99" t="s">
        <v>1260</v>
      </c>
      <c r="U99">
        <v>0.02</v>
      </c>
      <c r="V99" t="s">
        <v>1260</v>
      </c>
      <c r="W99">
        <v>0.06</v>
      </c>
      <c r="X99" t="s">
        <v>1260</v>
      </c>
      <c r="Y99">
        <v>7.0000000000000001E-3</v>
      </c>
      <c r="Z99" t="s">
        <v>1260</v>
      </c>
      <c r="AA99">
        <v>0</v>
      </c>
      <c r="AB99" t="s">
        <v>1260</v>
      </c>
      <c r="AC99">
        <v>0.13</v>
      </c>
      <c r="AD99" t="s">
        <v>1260</v>
      </c>
      <c r="AE99">
        <v>0</v>
      </c>
      <c r="AF99" t="s">
        <v>1260</v>
      </c>
      <c r="AG99">
        <v>6.0000000000000001E-3</v>
      </c>
      <c r="AH99" t="s">
        <v>1260</v>
      </c>
      <c r="AI99">
        <v>0</v>
      </c>
      <c r="AJ99" t="s">
        <v>1260</v>
      </c>
      <c r="AK99">
        <v>0.01</v>
      </c>
      <c r="AL99" t="s">
        <v>8</v>
      </c>
      <c r="AM99">
        <v>0</v>
      </c>
      <c r="AN99" t="s">
        <v>1260</v>
      </c>
      <c r="AO99">
        <v>2.8000000000000001E-2</v>
      </c>
      <c r="AP99" t="s">
        <v>8</v>
      </c>
      <c r="AQ99">
        <v>5.0000000000000001E-4</v>
      </c>
      <c r="AR99" t="s">
        <v>1260</v>
      </c>
      <c r="AS99">
        <v>96.93</v>
      </c>
    </row>
    <row r="100" spans="1:45" customFormat="1" x14ac:dyDescent="0.25">
      <c r="A100" t="s">
        <v>1214</v>
      </c>
      <c r="B100" s="472">
        <v>41304.459780092591</v>
      </c>
      <c r="C100" t="s">
        <v>1215</v>
      </c>
      <c r="D100" t="s">
        <v>1216</v>
      </c>
      <c r="E100" t="s">
        <v>1667</v>
      </c>
      <c r="F100" t="s">
        <v>1217</v>
      </c>
      <c r="G100" t="s">
        <v>1217</v>
      </c>
      <c r="H100" t="s">
        <v>1260</v>
      </c>
      <c r="I100">
        <v>0.76200000000000001</v>
      </c>
      <c r="J100" t="s">
        <v>1260</v>
      </c>
      <c r="K100">
        <v>0.74</v>
      </c>
      <c r="L100" t="s">
        <v>1260</v>
      </c>
      <c r="M100">
        <v>0.86</v>
      </c>
      <c r="N100" t="s">
        <v>1260</v>
      </c>
      <c r="O100">
        <v>2.4E-2</v>
      </c>
      <c r="P100" t="s">
        <v>1260</v>
      </c>
      <c r="Q100">
        <v>1.4E-2</v>
      </c>
      <c r="R100" t="s">
        <v>1260</v>
      </c>
      <c r="S100">
        <v>0.31</v>
      </c>
      <c r="T100" t="s">
        <v>1260</v>
      </c>
      <c r="U100">
        <v>0.02</v>
      </c>
      <c r="V100" t="s">
        <v>1260</v>
      </c>
      <c r="W100">
        <v>0.06</v>
      </c>
      <c r="X100" t="s">
        <v>1260</v>
      </c>
      <c r="Y100">
        <v>6.0000000000000001E-3</v>
      </c>
      <c r="Z100" t="s">
        <v>8</v>
      </c>
      <c r="AA100">
        <v>0</v>
      </c>
      <c r="AB100" t="s">
        <v>1260</v>
      </c>
      <c r="AC100">
        <v>0.13</v>
      </c>
      <c r="AD100" t="s">
        <v>1260</v>
      </c>
      <c r="AE100">
        <v>0</v>
      </c>
      <c r="AF100" t="s">
        <v>1260</v>
      </c>
      <c r="AG100">
        <v>6.0000000000000001E-3</v>
      </c>
      <c r="AH100" t="s">
        <v>1260</v>
      </c>
      <c r="AI100">
        <v>0</v>
      </c>
      <c r="AJ100" t="s">
        <v>1260</v>
      </c>
      <c r="AK100">
        <v>7.0000000000000007E-2</v>
      </c>
      <c r="AL100" t="s">
        <v>8</v>
      </c>
      <c r="AM100">
        <v>0</v>
      </c>
      <c r="AN100" t="s">
        <v>1260</v>
      </c>
      <c r="AO100">
        <v>0.03</v>
      </c>
      <c r="AP100" t="s">
        <v>8</v>
      </c>
      <c r="AQ100">
        <v>5.0000000000000001E-4</v>
      </c>
      <c r="AR100" t="s">
        <v>1260</v>
      </c>
      <c r="AS100">
        <v>96.97</v>
      </c>
    </row>
    <row r="101" spans="1:45" customFormat="1" x14ac:dyDescent="0.25">
      <c r="A101" t="s">
        <v>1214</v>
      </c>
      <c r="B101" s="472">
        <v>41183.666192129633</v>
      </c>
      <c r="C101" t="s">
        <v>1215</v>
      </c>
      <c r="D101" t="s">
        <v>1216</v>
      </c>
      <c r="E101" t="s">
        <v>1621</v>
      </c>
      <c r="F101" t="s">
        <v>1217</v>
      </c>
      <c r="G101" t="s">
        <v>1217</v>
      </c>
      <c r="H101" t="s">
        <v>1260</v>
      </c>
      <c r="I101">
        <v>0.21299999999999999</v>
      </c>
      <c r="J101" t="s">
        <v>1260</v>
      </c>
      <c r="K101">
        <v>0.09</v>
      </c>
      <c r="L101" t="s">
        <v>1260</v>
      </c>
      <c r="M101">
        <v>0.27</v>
      </c>
      <c r="N101" t="s">
        <v>1260</v>
      </c>
      <c r="O101">
        <v>1.7999999999999999E-2</v>
      </c>
      <c r="P101" t="s">
        <v>1260</v>
      </c>
      <c r="Q101">
        <v>0.01</v>
      </c>
      <c r="R101" t="s">
        <v>1260</v>
      </c>
      <c r="S101">
        <v>1.1100000000000001</v>
      </c>
      <c r="T101" t="s">
        <v>1260</v>
      </c>
      <c r="U101">
        <v>0.26</v>
      </c>
      <c r="V101" t="s">
        <v>1260</v>
      </c>
      <c r="W101">
        <v>1.18</v>
      </c>
      <c r="X101" t="s">
        <v>1260</v>
      </c>
      <c r="Y101">
        <v>5.0000000000000001E-3</v>
      </c>
      <c r="Z101" t="s">
        <v>1260</v>
      </c>
      <c r="AA101">
        <v>0.03</v>
      </c>
      <c r="AB101" t="s">
        <v>1260</v>
      </c>
      <c r="AC101">
        <v>0.13</v>
      </c>
      <c r="AD101" t="s">
        <v>1260</v>
      </c>
      <c r="AE101">
        <v>0</v>
      </c>
      <c r="AF101" t="s">
        <v>1260</v>
      </c>
      <c r="AG101">
        <v>6.0000000000000001E-3</v>
      </c>
      <c r="AH101" t="s">
        <v>1260</v>
      </c>
      <c r="AI101">
        <v>0.03</v>
      </c>
      <c r="AJ101" t="s">
        <v>1260</v>
      </c>
      <c r="AK101">
        <v>0.01</v>
      </c>
      <c r="AL101" t="s">
        <v>8</v>
      </c>
      <c r="AM101">
        <v>0</v>
      </c>
      <c r="AN101" t="s">
        <v>1260</v>
      </c>
      <c r="AO101">
        <v>1.2999999999999999E-2</v>
      </c>
      <c r="AP101" t="s">
        <v>8</v>
      </c>
      <c r="AQ101">
        <v>5.0000000000000001E-4</v>
      </c>
      <c r="AR101" t="s">
        <v>1260</v>
      </c>
      <c r="AS101">
        <v>96.63</v>
      </c>
    </row>
    <row r="102" spans="1:45" customFormat="1" x14ac:dyDescent="0.25">
      <c r="A102" t="s">
        <v>1214</v>
      </c>
      <c r="B102" s="472">
        <v>41183.667719907404</v>
      </c>
      <c r="C102" t="s">
        <v>1215</v>
      </c>
      <c r="D102" t="s">
        <v>1216</v>
      </c>
      <c r="E102" t="s">
        <v>1526</v>
      </c>
      <c r="F102" t="s">
        <v>1217</v>
      </c>
      <c r="G102" t="s">
        <v>1217</v>
      </c>
      <c r="H102" t="s">
        <v>1260</v>
      </c>
      <c r="I102">
        <v>0.74099999999999999</v>
      </c>
      <c r="J102" t="s">
        <v>1260</v>
      </c>
      <c r="K102">
        <v>0.75</v>
      </c>
      <c r="L102" t="s">
        <v>1260</v>
      </c>
      <c r="M102">
        <v>0.81</v>
      </c>
      <c r="N102" t="s">
        <v>1260</v>
      </c>
      <c r="O102">
        <v>0.04</v>
      </c>
      <c r="P102" t="s">
        <v>1260</v>
      </c>
      <c r="Q102">
        <v>7.2999999999999995E-2</v>
      </c>
      <c r="R102" t="s">
        <v>1260</v>
      </c>
      <c r="S102">
        <v>1.93</v>
      </c>
      <c r="T102" t="s">
        <v>1260</v>
      </c>
      <c r="U102">
        <v>0.15</v>
      </c>
      <c r="V102" t="s">
        <v>1260</v>
      </c>
      <c r="W102">
        <v>0.92</v>
      </c>
      <c r="X102" t="s">
        <v>1260</v>
      </c>
      <c r="Y102">
        <v>8.9999999999999993E-3</v>
      </c>
      <c r="Z102" t="s">
        <v>1260</v>
      </c>
      <c r="AA102">
        <v>0.09</v>
      </c>
      <c r="AB102" t="s">
        <v>1260</v>
      </c>
      <c r="AC102">
        <v>0.37</v>
      </c>
      <c r="AD102" t="s">
        <v>1260</v>
      </c>
      <c r="AE102">
        <v>0.01</v>
      </c>
      <c r="AF102" t="s">
        <v>1260</v>
      </c>
      <c r="AG102">
        <v>8.0000000000000002E-3</v>
      </c>
      <c r="AH102" t="s">
        <v>1260</v>
      </c>
      <c r="AI102">
        <v>0.01</v>
      </c>
      <c r="AJ102" t="s">
        <v>1260</v>
      </c>
      <c r="AK102">
        <v>0.02</v>
      </c>
      <c r="AL102" t="s">
        <v>1260</v>
      </c>
      <c r="AM102">
        <v>2.1999999999999999E-2</v>
      </c>
      <c r="AN102" t="s">
        <v>1260</v>
      </c>
      <c r="AO102">
        <v>3.9E-2</v>
      </c>
      <c r="AP102" t="s">
        <v>1260</v>
      </c>
      <c r="AQ102">
        <v>6.9999999999999999E-4</v>
      </c>
      <c r="AR102" t="s">
        <v>1260</v>
      </c>
      <c r="AS102">
        <v>94.01</v>
      </c>
    </row>
    <row r="103" spans="1:45" customFormat="1" x14ac:dyDescent="0.25">
      <c r="A103" t="s">
        <v>1214</v>
      </c>
      <c r="B103" s="472">
        <v>41183.671354166669</v>
      </c>
      <c r="C103" t="s">
        <v>1215</v>
      </c>
      <c r="D103" t="s">
        <v>1216</v>
      </c>
      <c r="E103" t="s">
        <v>1622</v>
      </c>
      <c r="F103" t="s">
        <v>1217</v>
      </c>
      <c r="G103" t="s">
        <v>1217</v>
      </c>
      <c r="H103" t="s">
        <v>1260</v>
      </c>
      <c r="I103">
        <v>0.432</v>
      </c>
      <c r="J103" t="s">
        <v>1260</v>
      </c>
      <c r="K103">
        <v>0.78</v>
      </c>
      <c r="L103" t="s">
        <v>1260</v>
      </c>
      <c r="M103">
        <v>1.1499999999999999</v>
      </c>
      <c r="N103" t="s">
        <v>1260</v>
      </c>
      <c r="O103">
        <v>2.9000000000000001E-2</v>
      </c>
      <c r="P103" t="s">
        <v>1260</v>
      </c>
      <c r="Q103">
        <v>0.24299999999999999</v>
      </c>
      <c r="R103" t="s">
        <v>1260</v>
      </c>
      <c r="S103">
        <v>8.5399999999999991</v>
      </c>
      <c r="T103" t="s">
        <v>1260</v>
      </c>
      <c r="U103">
        <v>0.26</v>
      </c>
      <c r="V103" t="s">
        <v>1260</v>
      </c>
      <c r="W103">
        <v>4.1399999999999997</v>
      </c>
      <c r="X103" t="s">
        <v>1260</v>
      </c>
      <c r="Y103">
        <v>1.2E-2</v>
      </c>
      <c r="Z103" t="s">
        <v>1260</v>
      </c>
      <c r="AA103">
        <v>0.06</v>
      </c>
      <c r="AB103" t="s">
        <v>1260</v>
      </c>
      <c r="AC103">
        <v>0.34</v>
      </c>
      <c r="AD103" t="s">
        <v>1260</v>
      </c>
      <c r="AE103">
        <v>0.02</v>
      </c>
      <c r="AF103" t="s">
        <v>1260</v>
      </c>
      <c r="AG103">
        <v>8.0000000000000002E-3</v>
      </c>
      <c r="AH103" t="s">
        <v>1260</v>
      </c>
      <c r="AI103">
        <v>0.04</v>
      </c>
      <c r="AJ103" t="s">
        <v>1260</v>
      </c>
      <c r="AK103">
        <v>0.03</v>
      </c>
      <c r="AL103" t="s">
        <v>1260</v>
      </c>
      <c r="AM103">
        <v>2E-3</v>
      </c>
      <c r="AN103" t="s">
        <v>1260</v>
      </c>
      <c r="AO103">
        <v>1.9E-2</v>
      </c>
      <c r="AP103" t="s">
        <v>1260</v>
      </c>
      <c r="AQ103">
        <v>6.9999999999999999E-4</v>
      </c>
      <c r="AR103" t="s">
        <v>1260</v>
      </c>
      <c r="AS103">
        <v>83.91</v>
      </c>
    </row>
    <row r="104" spans="1:45" customFormat="1" x14ac:dyDescent="0.25">
      <c r="A104" t="s">
        <v>1214</v>
      </c>
      <c r="B104" s="472">
        <v>41183.673495370371</v>
      </c>
      <c r="C104" t="s">
        <v>1215</v>
      </c>
      <c r="D104" t="s">
        <v>1216</v>
      </c>
      <c r="E104" t="s">
        <v>1524</v>
      </c>
      <c r="F104" t="s">
        <v>1217</v>
      </c>
      <c r="G104" t="s">
        <v>1217</v>
      </c>
      <c r="H104" t="s">
        <v>1260</v>
      </c>
      <c r="I104">
        <v>0.61</v>
      </c>
      <c r="J104" t="s">
        <v>1260</v>
      </c>
      <c r="K104">
        <v>0.6</v>
      </c>
      <c r="L104" t="s">
        <v>1260</v>
      </c>
      <c r="M104">
        <v>0.56999999999999995</v>
      </c>
      <c r="N104" t="s">
        <v>1260</v>
      </c>
      <c r="O104">
        <v>5.2999999999999999E-2</v>
      </c>
      <c r="P104" t="s">
        <v>1260</v>
      </c>
      <c r="Q104">
        <v>0.158</v>
      </c>
      <c r="R104" t="s">
        <v>1260</v>
      </c>
      <c r="S104">
        <v>3.75</v>
      </c>
      <c r="T104" t="s">
        <v>1260</v>
      </c>
      <c r="U104">
        <v>0.09</v>
      </c>
      <c r="V104" t="s">
        <v>1260</v>
      </c>
      <c r="W104">
        <v>3.32</v>
      </c>
      <c r="X104" t="s">
        <v>1260</v>
      </c>
      <c r="Y104">
        <v>6.0000000000000001E-3</v>
      </c>
      <c r="Z104" t="s">
        <v>1260</v>
      </c>
      <c r="AA104">
        <v>0.13</v>
      </c>
      <c r="AB104" t="s">
        <v>1260</v>
      </c>
      <c r="AC104">
        <v>0.34</v>
      </c>
      <c r="AD104" t="s">
        <v>1260</v>
      </c>
      <c r="AE104">
        <v>0.02</v>
      </c>
      <c r="AF104" t="s">
        <v>1260</v>
      </c>
      <c r="AG104">
        <v>8.0000000000000002E-3</v>
      </c>
      <c r="AH104" t="s">
        <v>1260</v>
      </c>
      <c r="AI104">
        <v>0.03</v>
      </c>
      <c r="AJ104" t="s">
        <v>1260</v>
      </c>
      <c r="AK104">
        <v>0.03</v>
      </c>
      <c r="AL104" t="s">
        <v>1260</v>
      </c>
      <c r="AM104">
        <v>2.1999999999999999E-2</v>
      </c>
      <c r="AN104" t="s">
        <v>1260</v>
      </c>
      <c r="AO104">
        <v>2.9000000000000001E-2</v>
      </c>
      <c r="AP104" t="s">
        <v>1260</v>
      </c>
      <c r="AQ104">
        <v>5.9999999999999995E-4</v>
      </c>
      <c r="AR104" t="s">
        <v>1260</v>
      </c>
      <c r="AS104">
        <v>90.25</v>
      </c>
    </row>
    <row r="105" spans="1:45" customFormat="1" x14ac:dyDescent="0.25">
      <c r="A105" t="s">
        <v>1214</v>
      </c>
      <c r="B105" s="472">
        <v>41183.675821759258</v>
      </c>
      <c r="C105" t="s">
        <v>1215</v>
      </c>
      <c r="D105" t="s">
        <v>1216</v>
      </c>
      <c r="E105" t="s">
        <v>1623</v>
      </c>
      <c r="F105" t="s">
        <v>1217</v>
      </c>
      <c r="G105" t="s">
        <v>1217</v>
      </c>
      <c r="H105" t="s">
        <v>1260</v>
      </c>
      <c r="I105">
        <v>0.47499999999999998</v>
      </c>
      <c r="J105" t="s">
        <v>1260</v>
      </c>
      <c r="K105">
        <v>0.6</v>
      </c>
      <c r="L105" t="s">
        <v>1260</v>
      </c>
      <c r="M105">
        <v>1.01</v>
      </c>
      <c r="N105" t="s">
        <v>1260</v>
      </c>
      <c r="O105">
        <v>2.8000000000000001E-2</v>
      </c>
      <c r="P105" t="s">
        <v>1260</v>
      </c>
      <c r="Q105">
        <v>3.2000000000000001E-2</v>
      </c>
      <c r="R105" t="s">
        <v>1260</v>
      </c>
      <c r="S105">
        <v>8.61</v>
      </c>
      <c r="T105" t="s">
        <v>1260</v>
      </c>
      <c r="U105">
        <v>0.2</v>
      </c>
      <c r="V105" t="s">
        <v>1260</v>
      </c>
      <c r="W105">
        <v>3.85</v>
      </c>
      <c r="X105" t="s">
        <v>1260</v>
      </c>
      <c r="Y105">
        <v>8.9999999999999993E-3</v>
      </c>
      <c r="Z105" t="s">
        <v>1260</v>
      </c>
      <c r="AA105">
        <v>0.05</v>
      </c>
      <c r="AB105" t="s">
        <v>1260</v>
      </c>
      <c r="AC105">
        <v>0.22</v>
      </c>
      <c r="AD105" t="s">
        <v>1260</v>
      </c>
      <c r="AE105">
        <v>0.02</v>
      </c>
      <c r="AF105" t="s">
        <v>1260</v>
      </c>
      <c r="AG105">
        <v>8.0000000000000002E-3</v>
      </c>
      <c r="AH105" t="s">
        <v>1260</v>
      </c>
      <c r="AI105">
        <v>0.04</v>
      </c>
      <c r="AJ105" t="s">
        <v>1260</v>
      </c>
      <c r="AK105">
        <v>0.03</v>
      </c>
      <c r="AL105" t="s">
        <v>1260</v>
      </c>
      <c r="AM105">
        <v>2E-3</v>
      </c>
      <c r="AN105" t="s">
        <v>1260</v>
      </c>
      <c r="AO105">
        <v>1.7999999999999999E-2</v>
      </c>
      <c r="AP105" t="s">
        <v>1260</v>
      </c>
      <c r="AQ105">
        <v>1E-3</v>
      </c>
      <c r="AR105" t="s">
        <v>1260</v>
      </c>
      <c r="AS105">
        <v>84.82</v>
      </c>
    </row>
    <row r="106" spans="1:45" customFormat="1" x14ac:dyDescent="0.25">
      <c r="A106" t="s">
        <v>1214</v>
      </c>
      <c r="B106" s="472">
        <v>41183.679340277777</v>
      </c>
      <c r="C106" t="s">
        <v>1215</v>
      </c>
      <c r="D106" t="s">
        <v>1216</v>
      </c>
      <c r="E106" t="s">
        <v>1624</v>
      </c>
      <c r="F106" t="s">
        <v>1217</v>
      </c>
      <c r="G106" t="s">
        <v>1217</v>
      </c>
      <c r="H106" t="s">
        <v>1260</v>
      </c>
      <c r="I106">
        <v>0.52300000000000002</v>
      </c>
      <c r="J106" t="s">
        <v>1260</v>
      </c>
      <c r="K106">
        <v>0.34</v>
      </c>
      <c r="L106" t="s">
        <v>1260</v>
      </c>
      <c r="M106">
        <v>0.61</v>
      </c>
      <c r="N106" t="s">
        <v>1260</v>
      </c>
      <c r="O106">
        <v>0.03</v>
      </c>
      <c r="P106" t="s">
        <v>1260</v>
      </c>
      <c r="Q106">
        <v>5.3999999999999999E-2</v>
      </c>
      <c r="R106" t="s">
        <v>1260</v>
      </c>
      <c r="S106">
        <v>4.37</v>
      </c>
      <c r="T106" t="s">
        <v>1260</v>
      </c>
      <c r="U106">
        <v>0.13</v>
      </c>
      <c r="V106" t="s">
        <v>1260</v>
      </c>
      <c r="W106">
        <v>2.09</v>
      </c>
      <c r="X106" t="s">
        <v>1260</v>
      </c>
      <c r="Y106">
        <v>4.8000000000000001E-2</v>
      </c>
      <c r="Z106" t="s">
        <v>1260</v>
      </c>
      <c r="AA106">
        <v>0.03</v>
      </c>
      <c r="AB106" t="s">
        <v>1260</v>
      </c>
      <c r="AC106">
        <v>0.49</v>
      </c>
      <c r="AD106" t="s">
        <v>1260</v>
      </c>
      <c r="AE106">
        <v>0.01</v>
      </c>
      <c r="AF106" t="s">
        <v>1260</v>
      </c>
      <c r="AG106">
        <v>1.0999999999999999E-2</v>
      </c>
      <c r="AH106" t="s">
        <v>1260</v>
      </c>
      <c r="AI106">
        <v>0.03</v>
      </c>
      <c r="AJ106" t="s">
        <v>1260</v>
      </c>
      <c r="AK106">
        <v>0.03</v>
      </c>
      <c r="AL106" t="s">
        <v>1260</v>
      </c>
      <c r="AM106">
        <v>2E-3</v>
      </c>
      <c r="AN106" t="s">
        <v>1260</v>
      </c>
      <c r="AO106">
        <v>2.1999999999999999E-2</v>
      </c>
      <c r="AP106" t="s">
        <v>1260</v>
      </c>
      <c r="AQ106">
        <v>8.0000000000000004E-4</v>
      </c>
      <c r="AR106" t="s">
        <v>1260</v>
      </c>
      <c r="AS106">
        <v>91.18</v>
      </c>
    </row>
    <row r="107" spans="1:45" customFormat="1" x14ac:dyDescent="0.25">
      <c r="A107" t="s">
        <v>1214</v>
      </c>
      <c r="B107" s="472">
        <v>41183.681469907409</v>
      </c>
      <c r="C107" t="s">
        <v>1215</v>
      </c>
      <c r="D107" t="s">
        <v>1216</v>
      </c>
      <c r="E107" t="s">
        <v>1625</v>
      </c>
      <c r="F107" t="s">
        <v>1217</v>
      </c>
      <c r="G107" t="s">
        <v>1217</v>
      </c>
      <c r="H107" t="s">
        <v>1260</v>
      </c>
      <c r="I107">
        <v>0.59899999999999998</v>
      </c>
      <c r="J107" t="s">
        <v>1260</v>
      </c>
      <c r="K107">
        <v>0.62</v>
      </c>
      <c r="L107" t="s">
        <v>1260</v>
      </c>
      <c r="M107">
        <v>0.91</v>
      </c>
      <c r="N107" t="s">
        <v>1260</v>
      </c>
      <c r="O107">
        <v>2.8000000000000001E-2</v>
      </c>
      <c r="P107" t="s">
        <v>1260</v>
      </c>
      <c r="Q107">
        <v>0.03</v>
      </c>
      <c r="R107" t="s">
        <v>1260</v>
      </c>
      <c r="S107">
        <v>4.08</v>
      </c>
      <c r="T107" t="s">
        <v>1260</v>
      </c>
      <c r="U107">
        <v>0.42</v>
      </c>
      <c r="V107" t="s">
        <v>1260</v>
      </c>
      <c r="W107">
        <v>2.46</v>
      </c>
      <c r="X107" t="s">
        <v>1260</v>
      </c>
      <c r="Y107">
        <v>8.9999999999999993E-3</v>
      </c>
      <c r="Z107" t="s">
        <v>1260</v>
      </c>
      <c r="AA107">
        <v>0.03</v>
      </c>
      <c r="AB107" t="s">
        <v>1260</v>
      </c>
      <c r="AC107">
        <v>0.18</v>
      </c>
      <c r="AD107" t="s">
        <v>1260</v>
      </c>
      <c r="AE107">
        <v>0.01</v>
      </c>
      <c r="AF107" t="s">
        <v>1260</v>
      </c>
      <c r="AG107">
        <v>0.01</v>
      </c>
      <c r="AH107" t="s">
        <v>1260</v>
      </c>
      <c r="AI107">
        <v>0.02</v>
      </c>
      <c r="AJ107" t="s">
        <v>1260</v>
      </c>
      <c r="AK107">
        <v>0.04</v>
      </c>
      <c r="AL107" t="s">
        <v>1260</v>
      </c>
      <c r="AM107">
        <v>2E-3</v>
      </c>
      <c r="AN107" t="s">
        <v>1260</v>
      </c>
      <c r="AO107">
        <v>2.1999999999999999E-2</v>
      </c>
      <c r="AP107" t="s">
        <v>1260</v>
      </c>
      <c r="AQ107">
        <v>8.0000000000000004E-4</v>
      </c>
      <c r="AR107" t="s">
        <v>1260</v>
      </c>
      <c r="AS107">
        <v>90.53</v>
      </c>
    </row>
    <row r="108" spans="1:45" customFormat="1" x14ac:dyDescent="0.25">
      <c r="A108" t="s">
        <v>1214</v>
      </c>
      <c r="B108" s="472">
        <v>41183.684467592589</v>
      </c>
      <c r="C108" t="s">
        <v>1215</v>
      </c>
      <c r="D108" t="s">
        <v>1216</v>
      </c>
      <c r="E108" t="s">
        <v>1626</v>
      </c>
      <c r="F108" t="s">
        <v>1217</v>
      </c>
      <c r="G108" t="s">
        <v>1217</v>
      </c>
      <c r="H108" t="s">
        <v>1260</v>
      </c>
      <c r="I108">
        <v>0.42599999999999999</v>
      </c>
      <c r="J108" t="s">
        <v>1260</v>
      </c>
      <c r="K108">
        <v>0.68</v>
      </c>
      <c r="L108" t="s">
        <v>1260</v>
      </c>
      <c r="M108">
        <v>0.96</v>
      </c>
      <c r="N108" t="s">
        <v>1260</v>
      </c>
      <c r="O108">
        <v>0.03</v>
      </c>
      <c r="P108" t="s">
        <v>1260</v>
      </c>
      <c r="Q108">
        <v>0.27400000000000002</v>
      </c>
      <c r="R108" t="s">
        <v>1260</v>
      </c>
      <c r="S108">
        <v>8.25</v>
      </c>
      <c r="T108" t="s">
        <v>1260</v>
      </c>
      <c r="U108">
        <v>0.23</v>
      </c>
      <c r="V108" t="s">
        <v>1260</v>
      </c>
      <c r="W108">
        <v>4.1900000000000004</v>
      </c>
      <c r="X108" t="s">
        <v>1260</v>
      </c>
      <c r="Y108">
        <v>0.01</v>
      </c>
      <c r="Z108" t="s">
        <v>1260</v>
      </c>
      <c r="AA108">
        <v>7.0000000000000007E-2</v>
      </c>
      <c r="AB108" t="s">
        <v>1260</v>
      </c>
      <c r="AC108">
        <v>0.33</v>
      </c>
      <c r="AD108" t="s">
        <v>1260</v>
      </c>
      <c r="AE108">
        <v>0.02</v>
      </c>
      <c r="AF108" t="s">
        <v>1260</v>
      </c>
      <c r="AG108">
        <v>8.9999999999999993E-3</v>
      </c>
      <c r="AH108" t="s">
        <v>1260</v>
      </c>
      <c r="AI108">
        <v>0.04</v>
      </c>
      <c r="AJ108" t="s">
        <v>1260</v>
      </c>
      <c r="AK108">
        <v>0.03</v>
      </c>
      <c r="AL108" t="s">
        <v>1260</v>
      </c>
      <c r="AM108">
        <v>2E-3</v>
      </c>
      <c r="AN108" t="s">
        <v>1260</v>
      </c>
      <c r="AO108">
        <v>1.9E-2</v>
      </c>
      <c r="AP108" t="s">
        <v>1260</v>
      </c>
      <c r="AQ108">
        <v>8.0000000000000004E-4</v>
      </c>
      <c r="AR108" t="s">
        <v>1260</v>
      </c>
      <c r="AS108">
        <v>84.43</v>
      </c>
    </row>
    <row r="109" spans="1:45" customFormat="1" x14ac:dyDescent="0.25">
      <c r="A109" t="s">
        <v>1214</v>
      </c>
      <c r="B109" s="472">
        <v>41183.688587962963</v>
      </c>
      <c r="C109" t="s">
        <v>1215</v>
      </c>
      <c r="D109" t="s">
        <v>1216</v>
      </c>
      <c r="E109" t="s">
        <v>1627</v>
      </c>
      <c r="F109" t="s">
        <v>1217</v>
      </c>
      <c r="G109" t="s">
        <v>1217</v>
      </c>
      <c r="H109" t="s">
        <v>1260</v>
      </c>
      <c r="I109">
        <v>0.10299999999999999</v>
      </c>
      <c r="J109" t="s">
        <v>1260</v>
      </c>
      <c r="K109">
        <v>0.73</v>
      </c>
      <c r="L109" t="s">
        <v>1260</v>
      </c>
      <c r="M109">
        <v>0.94</v>
      </c>
      <c r="N109" t="s">
        <v>1260</v>
      </c>
      <c r="O109">
        <v>3.4000000000000002E-2</v>
      </c>
      <c r="P109" t="s">
        <v>1260</v>
      </c>
      <c r="Q109">
        <v>0.15</v>
      </c>
      <c r="R109" t="s">
        <v>1260</v>
      </c>
      <c r="S109">
        <v>15.97</v>
      </c>
      <c r="T109" t="s">
        <v>1260</v>
      </c>
      <c r="U109">
        <v>0.47</v>
      </c>
      <c r="V109" t="s">
        <v>1260</v>
      </c>
      <c r="W109">
        <v>7.79</v>
      </c>
      <c r="X109" t="s">
        <v>1260</v>
      </c>
      <c r="Y109">
        <v>1.0999999999999999E-2</v>
      </c>
      <c r="Z109" t="s">
        <v>1260</v>
      </c>
      <c r="AA109">
        <v>0.15</v>
      </c>
      <c r="AB109" t="s">
        <v>1260</v>
      </c>
      <c r="AC109">
        <v>0.64</v>
      </c>
      <c r="AD109" t="s">
        <v>1260</v>
      </c>
      <c r="AE109">
        <v>0.02</v>
      </c>
      <c r="AF109" t="s">
        <v>1260</v>
      </c>
      <c r="AG109">
        <v>1.2999999999999999E-2</v>
      </c>
      <c r="AH109" t="s">
        <v>1260</v>
      </c>
      <c r="AI109">
        <v>0.06</v>
      </c>
      <c r="AJ109" t="s">
        <v>1260</v>
      </c>
      <c r="AK109">
        <v>0.05</v>
      </c>
      <c r="AL109" t="s">
        <v>1260</v>
      </c>
      <c r="AM109">
        <v>4.0000000000000001E-3</v>
      </c>
      <c r="AN109" t="s">
        <v>1260</v>
      </c>
      <c r="AO109">
        <v>1.2E-2</v>
      </c>
      <c r="AP109" t="s">
        <v>1260</v>
      </c>
      <c r="AQ109">
        <v>1E-3</v>
      </c>
      <c r="AR109" t="s">
        <v>1260</v>
      </c>
      <c r="AS109">
        <v>72.86</v>
      </c>
    </row>
    <row r="110" spans="1:45" customFormat="1" x14ac:dyDescent="0.25">
      <c r="A110" t="s">
        <v>1214</v>
      </c>
      <c r="B110" s="472">
        <v>41183.690289351849</v>
      </c>
      <c r="C110" t="s">
        <v>1215</v>
      </c>
      <c r="D110" t="s">
        <v>1216</v>
      </c>
      <c r="E110" t="s">
        <v>1628</v>
      </c>
      <c r="F110" t="s">
        <v>1217</v>
      </c>
      <c r="G110" t="s">
        <v>1217</v>
      </c>
      <c r="H110" t="s">
        <v>1260</v>
      </c>
      <c r="I110">
        <v>1.157</v>
      </c>
      <c r="J110" t="s">
        <v>1260</v>
      </c>
      <c r="K110">
        <v>0.7</v>
      </c>
      <c r="L110" t="s">
        <v>1260</v>
      </c>
      <c r="M110">
        <v>0.79</v>
      </c>
      <c r="N110" t="s">
        <v>1260</v>
      </c>
      <c r="O110">
        <v>0.03</v>
      </c>
      <c r="P110" t="s">
        <v>1260</v>
      </c>
      <c r="Q110">
        <v>8.5000000000000006E-2</v>
      </c>
      <c r="R110" t="s">
        <v>1260</v>
      </c>
      <c r="S110">
        <v>15.95</v>
      </c>
      <c r="T110" t="s">
        <v>1260</v>
      </c>
      <c r="U110">
        <v>0.69</v>
      </c>
      <c r="V110" t="s">
        <v>1260</v>
      </c>
      <c r="W110">
        <v>8.0500000000000007</v>
      </c>
      <c r="X110" t="s">
        <v>1260</v>
      </c>
      <c r="Y110">
        <v>1.0999999999999999E-2</v>
      </c>
      <c r="Z110" t="s">
        <v>1260</v>
      </c>
      <c r="AA110">
        <v>1.23</v>
      </c>
      <c r="AB110" t="s">
        <v>1260</v>
      </c>
      <c r="AC110">
        <v>0.4</v>
      </c>
      <c r="AD110" t="s">
        <v>1260</v>
      </c>
      <c r="AE110">
        <v>0.26</v>
      </c>
      <c r="AF110" t="s">
        <v>1260</v>
      </c>
      <c r="AG110">
        <v>0.01</v>
      </c>
      <c r="AH110" t="s">
        <v>1260</v>
      </c>
      <c r="AI110">
        <v>0.06</v>
      </c>
      <c r="AJ110" t="s">
        <v>1260</v>
      </c>
      <c r="AK110">
        <v>0.31</v>
      </c>
      <c r="AL110" t="s">
        <v>1260</v>
      </c>
      <c r="AM110">
        <v>1E-3</v>
      </c>
      <c r="AN110" t="s">
        <v>1260</v>
      </c>
      <c r="AO110">
        <v>0.02</v>
      </c>
      <c r="AP110" t="s">
        <v>1260</v>
      </c>
      <c r="AQ110">
        <v>8.0000000000000004E-4</v>
      </c>
      <c r="AR110" t="s">
        <v>1260</v>
      </c>
      <c r="AS110">
        <v>70.23</v>
      </c>
    </row>
    <row r="111" spans="1:45" customFormat="1" x14ac:dyDescent="0.25">
      <c r="A111" t="s">
        <v>1214</v>
      </c>
      <c r="B111" s="472">
        <v>41183.692847222221</v>
      </c>
      <c r="C111" t="s">
        <v>1215</v>
      </c>
      <c r="D111" t="s">
        <v>1216</v>
      </c>
      <c r="E111" t="s">
        <v>1629</v>
      </c>
      <c r="F111" t="s">
        <v>1217</v>
      </c>
      <c r="G111" t="s">
        <v>1217</v>
      </c>
      <c r="H111" t="s">
        <v>1260</v>
      </c>
      <c r="I111">
        <v>0.60099999999999998</v>
      </c>
      <c r="J111" t="s">
        <v>1260</v>
      </c>
      <c r="K111">
        <v>0.68</v>
      </c>
      <c r="L111" t="s">
        <v>1260</v>
      </c>
      <c r="M111">
        <v>0.89</v>
      </c>
      <c r="N111" t="s">
        <v>1260</v>
      </c>
      <c r="O111">
        <v>2.8000000000000001E-2</v>
      </c>
      <c r="P111" t="s">
        <v>1260</v>
      </c>
      <c r="Q111">
        <v>6.9000000000000006E-2</v>
      </c>
      <c r="R111" t="s">
        <v>1260</v>
      </c>
      <c r="S111">
        <v>5.76</v>
      </c>
      <c r="T111" t="s">
        <v>1260</v>
      </c>
      <c r="U111">
        <v>0.18</v>
      </c>
      <c r="V111" t="s">
        <v>1260</v>
      </c>
      <c r="W111">
        <v>2.84</v>
      </c>
      <c r="X111" t="s">
        <v>1260</v>
      </c>
      <c r="Y111">
        <v>8.0000000000000002E-3</v>
      </c>
      <c r="Z111" t="s">
        <v>1260</v>
      </c>
      <c r="AA111">
        <v>0.05</v>
      </c>
      <c r="AB111" t="s">
        <v>1260</v>
      </c>
      <c r="AC111">
        <v>0.23</v>
      </c>
      <c r="AD111" t="s">
        <v>1260</v>
      </c>
      <c r="AE111">
        <v>0.01</v>
      </c>
      <c r="AF111" t="s">
        <v>1260</v>
      </c>
      <c r="AG111">
        <v>1.0999999999999999E-2</v>
      </c>
      <c r="AH111" t="s">
        <v>1260</v>
      </c>
      <c r="AI111">
        <v>0.03</v>
      </c>
      <c r="AJ111" t="s">
        <v>1260</v>
      </c>
      <c r="AK111">
        <v>0.03</v>
      </c>
      <c r="AL111" t="s">
        <v>1260</v>
      </c>
      <c r="AM111">
        <v>1E-3</v>
      </c>
      <c r="AN111" t="s">
        <v>1260</v>
      </c>
      <c r="AO111">
        <v>2.3E-2</v>
      </c>
      <c r="AP111" t="s">
        <v>1260</v>
      </c>
      <c r="AQ111">
        <v>6.9999999999999999E-4</v>
      </c>
      <c r="AR111" t="s">
        <v>1260</v>
      </c>
      <c r="AS111">
        <v>88.56</v>
      </c>
    </row>
    <row r="112" spans="1:45" customFormat="1" x14ac:dyDescent="0.25">
      <c r="A112" t="s">
        <v>1214</v>
      </c>
      <c r="B112" s="472">
        <v>41183.696817129632</v>
      </c>
      <c r="C112" t="s">
        <v>1215</v>
      </c>
      <c r="D112" t="s">
        <v>1216</v>
      </c>
      <c r="E112" t="s">
        <v>1630</v>
      </c>
      <c r="F112" t="s">
        <v>1217</v>
      </c>
      <c r="G112" t="s">
        <v>1217</v>
      </c>
      <c r="H112" t="s">
        <v>1260</v>
      </c>
      <c r="I112">
        <v>0.19500000000000001</v>
      </c>
      <c r="J112" t="s">
        <v>1260</v>
      </c>
      <c r="K112">
        <v>0.15</v>
      </c>
      <c r="L112" t="s">
        <v>1260</v>
      </c>
      <c r="M112">
        <v>0.28000000000000003</v>
      </c>
      <c r="N112" t="s">
        <v>1260</v>
      </c>
      <c r="O112">
        <v>1.7000000000000001E-2</v>
      </c>
      <c r="P112" t="s">
        <v>1260</v>
      </c>
      <c r="Q112">
        <v>7.0000000000000001E-3</v>
      </c>
      <c r="R112" t="s">
        <v>1260</v>
      </c>
      <c r="S112">
        <v>1.1100000000000001</v>
      </c>
      <c r="T112" t="s">
        <v>1260</v>
      </c>
      <c r="U112">
        <v>0.35</v>
      </c>
      <c r="V112" t="s">
        <v>1260</v>
      </c>
      <c r="W112">
        <v>2.13</v>
      </c>
      <c r="X112" t="s">
        <v>1260</v>
      </c>
      <c r="Y112">
        <v>5.0000000000000001E-3</v>
      </c>
      <c r="Z112" t="s">
        <v>1260</v>
      </c>
      <c r="AA112">
        <v>0.01</v>
      </c>
      <c r="AB112" t="s">
        <v>1260</v>
      </c>
      <c r="AC112">
        <v>0.16</v>
      </c>
      <c r="AD112" t="s">
        <v>1260</v>
      </c>
      <c r="AE112">
        <v>0.01</v>
      </c>
      <c r="AF112" t="s">
        <v>1260</v>
      </c>
      <c r="AG112">
        <v>6.0000000000000001E-3</v>
      </c>
      <c r="AH112" t="s">
        <v>1260</v>
      </c>
      <c r="AI112">
        <v>0.01</v>
      </c>
      <c r="AJ112" t="s">
        <v>1260</v>
      </c>
      <c r="AK112">
        <v>0.02</v>
      </c>
      <c r="AL112" t="s">
        <v>8</v>
      </c>
      <c r="AM112">
        <v>0</v>
      </c>
      <c r="AN112" t="s">
        <v>1260</v>
      </c>
      <c r="AO112">
        <v>8.0000000000000002E-3</v>
      </c>
      <c r="AP112" t="s">
        <v>8</v>
      </c>
      <c r="AQ112">
        <v>5.0000000000000001E-4</v>
      </c>
      <c r="AR112" t="s">
        <v>1260</v>
      </c>
      <c r="AS112">
        <v>95.54</v>
      </c>
    </row>
    <row r="113" spans="1:45" customFormat="1" x14ac:dyDescent="0.25">
      <c r="A113" t="s">
        <v>1214</v>
      </c>
      <c r="B113" s="472">
        <v>41183.702013888891</v>
      </c>
      <c r="C113" t="s">
        <v>1215</v>
      </c>
      <c r="D113" t="s">
        <v>1216</v>
      </c>
      <c r="E113" t="s">
        <v>1631</v>
      </c>
      <c r="F113" t="s">
        <v>1217</v>
      </c>
      <c r="G113" t="s">
        <v>1217</v>
      </c>
      <c r="H113" t="s">
        <v>1260</v>
      </c>
      <c r="I113">
        <v>6.2E-2</v>
      </c>
      <c r="J113" t="s">
        <v>1260</v>
      </c>
      <c r="K113">
        <v>1.04</v>
      </c>
      <c r="L113" t="s">
        <v>1260</v>
      </c>
      <c r="M113">
        <v>0.89</v>
      </c>
      <c r="N113" t="s">
        <v>1260</v>
      </c>
      <c r="O113">
        <v>3.4000000000000002E-2</v>
      </c>
      <c r="P113" t="s">
        <v>1260</v>
      </c>
      <c r="Q113">
        <v>0.05</v>
      </c>
      <c r="R113" t="s">
        <v>1260</v>
      </c>
      <c r="S113">
        <v>15.62</v>
      </c>
      <c r="T113" t="s">
        <v>1260</v>
      </c>
      <c r="U113">
        <v>0.55000000000000004</v>
      </c>
      <c r="V113" t="s">
        <v>1260</v>
      </c>
      <c r="W113">
        <v>8.2100000000000009</v>
      </c>
      <c r="X113" t="s">
        <v>1260</v>
      </c>
      <c r="Y113">
        <v>5.8000000000000003E-2</v>
      </c>
      <c r="Z113" t="s">
        <v>1260</v>
      </c>
      <c r="AA113">
        <v>0.13</v>
      </c>
      <c r="AB113" t="s">
        <v>1260</v>
      </c>
      <c r="AC113">
        <v>0.59</v>
      </c>
      <c r="AD113" t="s">
        <v>1260</v>
      </c>
      <c r="AE113">
        <v>0.03</v>
      </c>
      <c r="AF113" t="s">
        <v>1260</v>
      </c>
      <c r="AG113">
        <v>1.2E-2</v>
      </c>
      <c r="AH113" t="s">
        <v>1260</v>
      </c>
      <c r="AI113">
        <v>0.06</v>
      </c>
      <c r="AJ113" t="s">
        <v>1260</v>
      </c>
      <c r="AK113">
        <v>0.05</v>
      </c>
      <c r="AL113" t="s">
        <v>1260</v>
      </c>
      <c r="AM113">
        <v>4.0000000000000001E-3</v>
      </c>
      <c r="AN113" t="s">
        <v>1260</v>
      </c>
      <c r="AO113">
        <v>1.0999999999999999E-2</v>
      </c>
      <c r="AP113" t="s">
        <v>1260</v>
      </c>
      <c r="AQ113">
        <v>1.5E-3</v>
      </c>
      <c r="AR113" t="s">
        <v>1260</v>
      </c>
      <c r="AS113">
        <v>72.58</v>
      </c>
    </row>
    <row r="114" spans="1:45" customFormat="1" x14ac:dyDescent="0.25">
      <c r="A114" t="s">
        <v>1214</v>
      </c>
      <c r="B114" s="472">
        <v>41183.703784722224</v>
      </c>
      <c r="C114" t="s">
        <v>1215</v>
      </c>
      <c r="D114" t="s">
        <v>1216</v>
      </c>
      <c r="E114" t="s">
        <v>1632</v>
      </c>
      <c r="F114" t="s">
        <v>1217</v>
      </c>
      <c r="G114" t="s">
        <v>1217</v>
      </c>
      <c r="H114" t="s">
        <v>1260</v>
      </c>
      <c r="I114">
        <v>0.41</v>
      </c>
      <c r="J114" t="s">
        <v>1260</v>
      </c>
      <c r="K114">
        <v>0.83</v>
      </c>
      <c r="L114" t="s">
        <v>1260</v>
      </c>
      <c r="M114">
        <v>0.92</v>
      </c>
      <c r="N114" t="s">
        <v>1260</v>
      </c>
      <c r="O114">
        <v>0.03</v>
      </c>
      <c r="P114" t="s">
        <v>1260</v>
      </c>
      <c r="Q114">
        <v>0.13700000000000001</v>
      </c>
      <c r="R114" t="s">
        <v>1260</v>
      </c>
      <c r="S114">
        <v>7.91</v>
      </c>
      <c r="T114" t="s">
        <v>1260</v>
      </c>
      <c r="U114">
        <v>0.25</v>
      </c>
      <c r="V114" t="s">
        <v>1260</v>
      </c>
      <c r="W114">
        <v>3.79</v>
      </c>
      <c r="X114" t="s">
        <v>1260</v>
      </c>
      <c r="Y114">
        <v>1.6E-2</v>
      </c>
      <c r="Z114" t="s">
        <v>1260</v>
      </c>
      <c r="AA114">
        <v>7.0000000000000007E-2</v>
      </c>
      <c r="AB114" t="s">
        <v>1260</v>
      </c>
      <c r="AC114">
        <v>0.67</v>
      </c>
      <c r="AD114" t="s">
        <v>1260</v>
      </c>
      <c r="AE114">
        <v>0.02</v>
      </c>
      <c r="AF114" t="s">
        <v>1260</v>
      </c>
      <c r="AG114">
        <v>1.6E-2</v>
      </c>
      <c r="AH114" t="s">
        <v>1260</v>
      </c>
      <c r="AI114">
        <v>0.04</v>
      </c>
      <c r="AJ114" t="s">
        <v>1260</v>
      </c>
      <c r="AK114">
        <v>0.04</v>
      </c>
      <c r="AL114" t="s">
        <v>1260</v>
      </c>
      <c r="AM114">
        <v>5.0000000000000001E-3</v>
      </c>
      <c r="AN114" t="s">
        <v>1260</v>
      </c>
      <c r="AO114">
        <v>2.1000000000000001E-2</v>
      </c>
      <c r="AP114" t="s">
        <v>1260</v>
      </c>
      <c r="AQ114">
        <v>1.2999999999999999E-3</v>
      </c>
      <c r="AR114" t="s">
        <v>1260</v>
      </c>
      <c r="AS114">
        <v>84.83</v>
      </c>
    </row>
    <row r="115" spans="1:45" customFormat="1" x14ac:dyDescent="0.25">
      <c r="A115" t="s">
        <v>1214</v>
      </c>
      <c r="B115" s="472">
        <v>41183.705277777779</v>
      </c>
      <c r="C115" t="s">
        <v>1215</v>
      </c>
      <c r="D115" t="s">
        <v>1216</v>
      </c>
      <c r="E115" t="s">
        <v>1477</v>
      </c>
      <c r="F115" t="s">
        <v>1217</v>
      </c>
      <c r="G115" t="s">
        <v>1217</v>
      </c>
      <c r="H115" t="s">
        <v>1260</v>
      </c>
      <c r="I115">
        <v>0.44600000000000001</v>
      </c>
      <c r="J115" t="s">
        <v>1260</v>
      </c>
      <c r="K115">
        <v>0.53</v>
      </c>
      <c r="L115" t="s">
        <v>1260</v>
      </c>
      <c r="M115">
        <v>1.1299999999999999</v>
      </c>
      <c r="N115" t="s">
        <v>1260</v>
      </c>
      <c r="O115">
        <v>2.9000000000000001E-2</v>
      </c>
      <c r="P115" t="s">
        <v>1260</v>
      </c>
      <c r="Q115">
        <v>1.0999999999999999E-2</v>
      </c>
      <c r="R115" t="s">
        <v>1260</v>
      </c>
      <c r="S115">
        <v>7.89</v>
      </c>
      <c r="T115" t="s">
        <v>1260</v>
      </c>
      <c r="U115">
        <v>0.8</v>
      </c>
      <c r="V115" t="s">
        <v>1260</v>
      </c>
      <c r="W115">
        <v>3.91</v>
      </c>
      <c r="X115" t="s">
        <v>1260</v>
      </c>
      <c r="Y115">
        <v>7.0000000000000001E-3</v>
      </c>
      <c r="Z115" t="s">
        <v>1260</v>
      </c>
      <c r="AA115">
        <v>1.27</v>
      </c>
      <c r="AB115" t="s">
        <v>1260</v>
      </c>
      <c r="AC115">
        <v>0.91</v>
      </c>
      <c r="AD115" t="s">
        <v>1260</v>
      </c>
      <c r="AE115">
        <v>0.27</v>
      </c>
      <c r="AF115" t="s">
        <v>1260</v>
      </c>
      <c r="AG115">
        <v>8.0000000000000002E-3</v>
      </c>
      <c r="AH115" t="s">
        <v>1260</v>
      </c>
      <c r="AI115">
        <v>0.04</v>
      </c>
      <c r="AJ115" t="s">
        <v>1260</v>
      </c>
      <c r="AK115">
        <v>0.15</v>
      </c>
      <c r="AL115" t="s">
        <v>1260</v>
      </c>
      <c r="AM115">
        <v>1.2E-2</v>
      </c>
      <c r="AN115" t="s">
        <v>1260</v>
      </c>
      <c r="AO115">
        <v>0.04</v>
      </c>
      <c r="AP115" t="s">
        <v>1260</v>
      </c>
      <c r="AQ115">
        <v>5.9999999999999995E-4</v>
      </c>
      <c r="AR115" t="s">
        <v>1260</v>
      </c>
      <c r="AS115">
        <v>82.54</v>
      </c>
    </row>
    <row r="116" spans="1:45" customFormat="1" x14ac:dyDescent="0.25">
      <c r="A116" t="s">
        <v>1214</v>
      </c>
      <c r="B116" s="472">
        <v>41117.600046296298</v>
      </c>
      <c r="C116" t="s">
        <v>1215</v>
      </c>
      <c r="D116" t="s">
        <v>1216</v>
      </c>
      <c r="E116" t="s">
        <v>1600</v>
      </c>
      <c r="F116" t="s">
        <v>1217</v>
      </c>
      <c r="G116" t="s">
        <v>1217</v>
      </c>
      <c r="H116" t="s">
        <v>1260</v>
      </c>
      <c r="I116">
        <v>0.129</v>
      </c>
      <c r="J116" t="s">
        <v>1260</v>
      </c>
      <c r="K116">
        <v>0.28999999999999998</v>
      </c>
      <c r="L116" t="s">
        <v>1260</v>
      </c>
      <c r="M116">
        <v>0.32</v>
      </c>
      <c r="N116" t="s">
        <v>1260</v>
      </c>
      <c r="O116">
        <v>2.1000000000000001E-2</v>
      </c>
      <c r="P116" t="s">
        <v>1260</v>
      </c>
      <c r="Q116">
        <v>5.0000000000000001E-3</v>
      </c>
      <c r="R116" t="s">
        <v>1260</v>
      </c>
      <c r="S116">
        <v>12.21</v>
      </c>
      <c r="T116" t="s">
        <v>1260</v>
      </c>
      <c r="U116">
        <v>1.19</v>
      </c>
      <c r="V116" t="s">
        <v>1260</v>
      </c>
      <c r="W116">
        <v>2.6</v>
      </c>
      <c r="X116" t="s">
        <v>1260</v>
      </c>
      <c r="Y116">
        <v>4.0000000000000001E-3</v>
      </c>
      <c r="Z116" t="s">
        <v>1260</v>
      </c>
      <c r="AA116">
        <v>0.05</v>
      </c>
      <c r="AB116" t="s">
        <v>1260</v>
      </c>
      <c r="AC116">
        <v>0.39</v>
      </c>
      <c r="AD116" t="s">
        <v>1260</v>
      </c>
      <c r="AE116">
        <v>0.05</v>
      </c>
      <c r="AF116" t="s">
        <v>1260</v>
      </c>
      <c r="AG116">
        <v>4.0000000000000001E-3</v>
      </c>
      <c r="AH116" t="s">
        <v>1260</v>
      </c>
      <c r="AI116">
        <v>0.18</v>
      </c>
      <c r="AJ116" t="s">
        <v>1260</v>
      </c>
      <c r="AK116">
        <v>0.09</v>
      </c>
      <c r="AL116" t="s">
        <v>1260</v>
      </c>
      <c r="AM116">
        <v>3.0000000000000001E-3</v>
      </c>
      <c r="AN116" t="s">
        <v>1260</v>
      </c>
      <c r="AO116">
        <v>2.7E-2</v>
      </c>
      <c r="AP116" t="s">
        <v>1260</v>
      </c>
      <c r="AQ116">
        <v>5.0000000000000001E-4</v>
      </c>
      <c r="AR116" t="s">
        <v>8</v>
      </c>
      <c r="AS116">
        <v>82.43</v>
      </c>
    </row>
    <row r="117" spans="1:45" customFormat="1" x14ac:dyDescent="0.25">
      <c r="A117" t="s">
        <v>1214</v>
      </c>
      <c r="B117" s="472">
        <v>41117.601331018515</v>
      </c>
      <c r="C117" t="s">
        <v>1215</v>
      </c>
      <c r="D117" t="s">
        <v>1216</v>
      </c>
      <c r="E117" t="s">
        <v>1564</v>
      </c>
      <c r="F117" t="s">
        <v>1217</v>
      </c>
      <c r="G117" t="s">
        <v>1217</v>
      </c>
      <c r="H117" t="s">
        <v>1260</v>
      </c>
      <c r="I117">
        <v>0.12</v>
      </c>
      <c r="J117" t="s">
        <v>1260</v>
      </c>
      <c r="K117">
        <v>0.27</v>
      </c>
      <c r="L117" t="s">
        <v>1260</v>
      </c>
      <c r="M117">
        <v>0.38</v>
      </c>
      <c r="N117" t="s">
        <v>1260</v>
      </c>
      <c r="O117">
        <v>2.1000000000000001E-2</v>
      </c>
      <c r="P117" t="s">
        <v>1260</v>
      </c>
      <c r="Q117">
        <v>8.9999999999999993E-3</v>
      </c>
      <c r="R117" t="s">
        <v>1260</v>
      </c>
      <c r="S117">
        <v>12.29</v>
      </c>
      <c r="T117" t="s">
        <v>1260</v>
      </c>
      <c r="U117">
        <v>0.83</v>
      </c>
      <c r="V117" t="s">
        <v>1260</v>
      </c>
      <c r="W117">
        <v>2.06</v>
      </c>
      <c r="X117" t="s">
        <v>1260</v>
      </c>
      <c r="Y117">
        <v>3.0000000000000001E-3</v>
      </c>
      <c r="Z117" t="s">
        <v>1260</v>
      </c>
      <c r="AA117">
        <v>0.05</v>
      </c>
      <c r="AB117" t="s">
        <v>1260</v>
      </c>
      <c r="AC117">
        <v>0.34</v>
      </c>
      <c r="AD117" t="s">
        <v>1260</v>
      </c>
      <c r="AE117">
        <v>0.06</v>
      </c>
      <c r="AF117" t="s">
        <v>1260</v>
      </c>
      <c r="AG117">
        <v>3.0000000000000001E-3</v>
      </c>
      <c r="AH117" t="s">
        <v>1260</v>
      </c>
      <c r="AI117">
        <v>0.16</v>
      </c>
      <c r="AJ117" t="s">
        <v>1260</v>
      </c>
      <c r="AK117">
        <v>0.11</v>
      </c>
      <c r="AL117" t="s">
        <v>1260</v>
      </c>
      <c r="AM117">
        <v>2E-3</v>
      </c>
      <c r="AN117" t="s">
        <v>1260</v>
      </c>
      <c r="AO117">
        <v>7.0000000000000001E-3</v>
      </c>
      <c r="AP117" t="s">
        <v>8</v>
      </c>
      <c r="AQ117">
        <v>5.0000000000000001E-4</v>
      </c>
      <c r="AR117" t="s">
        <v>8</v>
      </c>
      <c r="AS117">
        <v>83.27</v>
      </c>
    </row>
    <row r="118" spans="1:45" customFormat="1" x14ac:dyDescent="0.25">
      <c r="A118" t="s">
        <v>1214</v>
      </c>
      <c r="B118" s="472">
        <v>41117.602523148147</v>
      </c>
      <c r="C118" t="s">
        <v>1215</v>
      </c>
      <c r="D118" t="s">
        <v>1216</v>
      </c>
      <c r="E118" t="s">
        <v>1421</v>
      </c>
      <c r="F118" t="s">
        <v>1217</v>
      </c>
      <c r="G118" t="s">
        <v>1217</v>
      </c>
      <c r="H118" t="s">
        <v>1260</v>
      </c>
      <c r="I118">
        <v>3.5000000000000003E-2</v>
      </c>
      <c r="J118" t="s">
        <v>1260</v>
      </c>
      <c r="K118">
        <v>1.1100000000000001</v>
      </c>
      <c r="L118" t="s">
        <v>1260</v>
      </c>
      <c r="M118">
        <v>1.07</v>
      </c>
      <c r="N118" t="s">
        <v>1260</v>
      </c>
      <c r="O118">
        <v>2.1000000000000001E-2</v>
      </c>
      <c r="P118" t="s">
        <v>1260</v>
      </c>
      <c r="Q118">
        <v>2.5000000000000001E-2</v>
      </c>
      <c r="R118" t="s">
        <v>1260</v>
      </c>
      <c r="S118">
        <v>17.59</v>
      </c>
      <c r="T118" t="s">
        <v>1260</v>
      </c>
      <c r="U118">
        <v>2.06</v>
      </c>
      <c r="V118" t="s">
        <v>1260</v>
      </c>
      <c r="W118">
        <v>18.809999999999999</v>
      </c>
      <c r="X118" t="s">
        <v>1260</v>
      </c>
      <c r="Y118">
        <v>6.0000000000000001E-3</v>
      </c>
      <c r="Z118" t="s">
        <v>1260</v>
      </c>
      <c r="AA118">
        <v>1.64</v>
      </c>
      <c r="AB118" t="s">
        <v>1260</v>
      </c>
      <c r="AC118">
        <v>1.61</v>
      </c>
      <c r="AD118" t="s">
        <v>1260</v>
      </c>
      <c r="AE118">
        <v>0.98</v>
      </c>
      <c r="AF118" t="s">
        <v>1260</v>
      </c>
      <c r="AG118">
        <v>8.0000000000000002E-3</v>
      </c>
      <c r="AH118" t="s">
        <v>1260</v>
      </c>
      <c r="AI118">
        <v>0.04</v>
      </c>
      <c r="AJ118" t="s">
        <v>1260</v>
      </c>
      <c r="AK118">
        <v>0.21</v>
      </c>
      <c r="AL118" t="s">
        <v>1260</v>
      </c>
      <c r="AM118">
        <v>4.5999999999999999E-2</v>
      </c>
      <c r="AN118" t="s">
        <v>1260</v>
      </c>
      <c r="AO118">
        <v>4.3999999999999997E-2</v>
      </c>
      <c r="AP118" t="s">
        <v>8</v>
      </c>
      <c r="AQ118">
        <v>5.0000000000000001E-4</v>
      </c>
      <c r="AR118" t="s">
        <v>8</v>
      </c>
      <c r="AS118">
        <v>54.68</v>
      </c>
    </row>
    <row r="119" spans="1:45" customFormat="1" x14ac:dyDescent="0.25">
      <c r="A119" t="s">
        <v>1214</v>
      </c>
      <c r="B119" s="472">
        <v>41117.604097222225</v>
      </c>
      <c r="C119" t="s">
        <v>1215</v>
      </c>
      <c r="D119" t="s">
        <v>1216</v>
      </c>
      <c r="E119" t="s">
        <v>1601</v>
      </c>
      <c r="F119" t="s">
        <v>1217</v>
      </c>
      <c r="G119" t="s">
        <v>1217</v>
      </c>
      <c r="H119" t="s">
        <v>1260</v>
      </c>
      <c r="I119">
        <v>0.85599999999999998</v>
      </c>
      <c r="J119" t="s">
        <v>1260</v>
      </c>
      <c r="K119">
        <v>1.01</v>
      </c>
      <c r="L119" t="s">
        <v>1260</v>
      </c>
      <c r="M119">
        <v>0.83</v>
      </c>
      <c r="N119" t="s">
        <v>1260</v>
      </c>
      <c r="O119">
        <v>3.4000000000000002E-2</v>
      </c>
      <c r="P119" t="s">
        <v>1260</v>
      </c>
      <c r="Q119">
        <v>2.8000000000000001E-2</v>
      </c>
      <c r="R119" t="s">
        <v>1260</v>
      </c>
      <c r="S119">
        <v>1.28</v>
      </c>
      <c r="T119" t="s">
        <v>1260</v>
      </c>
      <c r="U119">
        <v>0.1</v>
      </c>
      <c r="V119" t="s">
        <v>1260</v>
      </c>
      <c r="W119">
        <v>0.66</v>
      </c>
      <c r="X119" t="s">
        <v>8</v>
      </c>
      <c r="Y119">
        <v>1E-3</v>
      </c>
      <c r="Z119" t="s">
        <v>1260</v>
      </c>
      <c r="AA119">
        <v>0.06</v>
      </c>
      <c r="AB119" t="s">
        <v>1260</v>
      </c>
      <c r="AC119">
        <v>0.17</v>
      </c>
      <c r="AD119" t="s">
        <v>1260</v>
      </c>
      <c r="AE119">
        <v>0.02</v>
      </c>
      <c r="AF119" t="s">
        <v>1260</v>
      </c>
      <c r="AG119">
        <v>4.0000000000000001E-3</v>
      </c>
      <c r="AH119" t="s">
        <v>1260</v>
      </c>
      <c r="AI119">
        <v>0.02</v>
      </c>
      <c r="AJ119" t="s">
        <v>1260</v>
      </c>
      <c r="AK119">
        <v>0.02</v>
      </c>
      <c r="AL119" t="s">
        <v>1260</v>
      </c>
      <c r="AM119">
        <v>0</v>
      </c>
      <c r="AN119" t="s">
        <v>1260</v>
      </c>
      <c r="AO119">
        <v>2.3E-2</v>
      </c>
      <c r="AP119" t="s">
        <v>1260</v>
      </c>
      <c r="AQ119">
        <v>5.9999999999999995E-4</v>
      </c>
      <c r="AR119" t="s">
        <v>1260</v>
      </c>
      <c r="AS119">
        <v>94.88</v>
      </c>
    </row>
    <row r="120" spans="1:45" customFormat="1" x14ac:dyDescent="0.25">
      <c r="A120" t="s">
        <v>1214</v>
      </c>
      <c r="B120" s="472">
        <v>41117.605567129627</v>
      </c>
      <c r="C120" t="s">
        <v>1215</v>
      </c>
      <c r="D120" t="s">
        <v>1216</v>
      </c>
      <c r="E120" t="s">
        <v>1602</v>
      </c>
      <c r="F120" t="s">
        <v>1217</v>
      </c>
      <c r="G120" t="s">
        <v>1217</v>
      </c>
      <c r="H120" t="s">
        <v>1260</v>
      </c>
      <c r="I120">
        <v>0.502</v>
      </c>
      <c r="J120" t="s">
        <v>1260</v>
      </c>
      <c r="K120">
        <v>0.39</v>
      </c>
      <c r="L120" t="s">
        <v>1260</v>
      </c>
      <c r="M120">
        <v>0.67</v>
      </c>
      <c r="N120" t="s">
        <v>1260</v>
      </c>
      <c r="O120">
        <v>0.02</v>
      </c>
      <c r="P120" t="s">
        <v>1260</v>
      </c>
      <c r="Q120">
        <v>1.2E-2</v>
      </c>
      <c r="R120" t="s">
        <v>1260</v>
      </c>
      <c r="S120">
        <v>3.97</v>
      </c>
      <c r="T120" t="s">
        <v>1260</v>
      </c>
      <c r="U120">
        <v>0.47</v>
      </c>
      <c r="V120" t="s">
        <v>1260</v>
      </c>
      <c r="W120">
        <v>3.09</v>
      </c>
      <c r="X120" t="s">
        <v>1260</v>
      </c>
      <c r="Y120">
        <v>2E-3</v>
      </c>
      <c r="Z120" t="s">
        <v>1260</v>
      </c>
      <c r="AA120">
        <v>0.62</v>
      </c>
      <c r="AB120" t="s">
        <v>1260</v>
      </c>
      <c r="AC120">
        <v>0.12</v>
      </c>
      <c r="AD120" t="s">
        <v>1260</v>
      </c>
      <c r="AE120">
        <v>0.05</v>
      </c>
      <c r="AF120" t="s">
        <v>1260</v>
      </c>
      <c r="AG120">
        <v>2E-3</v>
      </c>
      <c r="AH120" t="s">
        <v>1260</v>
      </c>
      <c r="AI120">
        <v>0.02</v>
      </c>
      <c r="AJ120" t="s">
        <v>1260</v>
      </c>
      <c r="AK120">
        <v>0.03</v>
      </c>
      <c r="AL120" t="s">
        <v>1260</v>
      </c>
      <c r="AM120">
        <v>1E-3</v>
      </c>
      <c r="AN120" t="s">
        <v>1260</v>
      </c>
      <c r="AO120">
        <v>1.4E-2</v>
      </c>
      <c r="AP120" t="s">
        <v>8</v>
      </c>
      <c r="AQ120">
        <v>5.0000000000000001E-4</v>
      </c>
      <c r="AR120" t="s">
        <v>8</v>
      </c>
      <c r="AS120">
        <v>89.99</v>
      </c>
    </row>
    <row r="121" spans="1:45" customFormat="1" x14ac:dyDescent="0.25">
      <c r="A121" t="s">
        <v>1214</v>
      </c>
      <c r="B121" s="472">
        <v>41120.348564814813</v>
      </c>
      <c r="C121" t="s">
        <v>1215</v>
      </c>
      <c r="D121" t="s">
        <v>1216</v>
      </c>
      <c r="E121" t="s">
        <v>1604</v>
      </c>
      <c r="F121" t="s">
        <v>1217</v>
      </c>
      <c r="G121" t="s">
        <v>1217</v>
      </c>
      <c r="H121" t="s">
        <v>1260</v>
      </c>
      <c r="I121">
        <v>0.83599999999999997</v>
      </c>
      <c r="J121" t="s">
        <v>1260</v>
      </c>
      <c r="K121">
        <v>2.0499999999999998</v>
      </c>
      <c r="L121" t="s">
        <v>1260</v>
      </c>
      <c r="M121">
        <v>1.05</v>
      </c>
      <c r="N121" t="s">
        <v>1260</v>
      </c>
      <c r="O121">
        <v>2.9000000000000001E-2</v>
      </c>
      <c r="P121" t="s">
        <v>1260</v>
      </c>
      <c r="Q121">
        <v>3.5000000000000003E-2</v>
      </c>
      <c r="R121" t="s">
        <v>1260</v>
      </c>
      <c r="S121">
        <v>0.84</v>
      </c>
      <c r="T121" t="s">
        <v>1260</v>
      </c>
      <c r="U121">
        <v>0.05</v>
      </c>
      <c r="V121" t="s">
        <v>1260</v>
      </c>
      <c r="W121">
        <v>3.84</v>
      </c>
      <c r="X121" t="s">
        <v>1260</v>
      </c>
      <c r="Y121">
        <v>0.86699999999999999</v>
      </c>
      <c r="Z121" t="s">
        <v>1260</v>
      </c>
      <c r="AA121">
        <v>0.05</v>
      </c>
      <c r="AB121" t="s">
        <v>1260</v>
      </c>
      <c r="AC121">
        <v>2.14</v>
      </c>
      <c r="AD121" t="s">
        <v>8</v>
      </c>
      <c r="AE121">
        <v>0</v>
      </c>
      <c r="AF121" t="s">
        <v>1260</v>
      </c>
      <c r="AG121">
        <v>2.3E-2</v>
      </c>
      <c r="AH121" t="s">
        <v>1260</v>
      </c>
      <c r="AI121">
        <v>0.01</v>
      </c>
      <c r="AJ121" t="s">
        <v>1260</v>
      </c>
      <c r="AK121">
        <v>0.03</v>
      </c>
      <c r="AL121" t="s">
        <v>1260</v>
      </c>
      <c r="AM121">
        <v>2E-3</v>
      </c>
      <c r="AN121" t="s">
        <v>1260</v>
      </c>
      <c r="AO121">
        <v>2.1999999999999999E-2</v>
      </c>
      <c r="AP121" t="s">
        <v>1260</v>
      </c>
      <c r="AQ121">
        <v>5.9999999999999995E-4</v>
      </c>
      <c r="AR121" t="s">
        <v>1260</v>
      </c>
      <c r="AS121">
        <v>88.12</v>
      </c>
    </row>
    <row r="122" spans="1:45" customFormat="1" x14ac:dyDescent="0.25">
      <c r="A122" t="s">
        <v>1214</v>
      </c>
      <c r="B122" s="472">
        <v>41120.350289351853</v>
      </c>
      <c r="C122" t="s">
        <v>1215</v>
      </c>
      <c r="D122" t="s">
        <v>1216</v>
      </c>
      <c r="E122" t="s">
        <v>1605</v>
      </c>
      <c r="F122" t="s">
        <v>1217</v>
      </c>
      <c r="G122" t="s">
        <v>1217</v>
      </c>
      <c r="H122" t="s">
        <v>1260</v>
      </c>
      <c r="I122">
        <v>0.251</v>
      </c>
      <c r="J122" t="s">
        <v>1260</v>
      </c>
      <c r="K122">
        <v>0.51</v>
      </c>
      <c r="L122" t="s">
        <v>1260</v>
      </c>
      <c r="M122">
        <v>1.08</v>
      </c>
      <c r="N122" t="s">
        <v>1260</v>
      </c>
      <c r="O122">
        <v>2.7E-2</v>
      </c>
      <c r="P122" t="s">
        <v>1260</v>
      </c>
      <c r="Q122">
        <v>1.0999999999999999E-2</v>
      </c>
      <c r="R122" t="s">
        <v>1260</v>
      </c>
      <c r="S122">
        <v>14.32</v>
      </c>
      <c r="T122" t="s">
        <v>1260</v>
      </c>
      <c r="U122">
        <v>1.18</v>
      </c>
      <c r="V122" t="s">
        <v>1260</v>
      </c>
      <c r="W122">
        <v>9.52</v>
      </c>
      <c r="X122" t="s">
        <v>1260</v>
      </c>
      <c r="Y122">
        <v>6.0000000000000001E-3</v>
      </c>
      <c r="Z122" t="s">
        <v>1260</v>
      </c>
      <c r="AA122">
        <v>0.03</v>
      </c>
      <c r="AB122" t="s">
        <v>1260</v>
      </c>
      <c r="AC122">
        <v>0.11</v>
      </c>
      <c r="AD122" t="s">
        <v>1260</v>
      </c>
      <c r="AE122">
        <v>0.04</v>
      </c>
      <c r="AF122" t="s">
        <v>1260</v>
      </c>
      <c r="AG122">
        <v>4.0000000000000001E-3</v>
      </c>
      <c r="AH122" t="s">
        <v>1260</v>
      </c>
      <c r="AI122">
        <v>0.09</v>
      </c>
      <c r="AJ122" t="s">
        <v>1260</v>
      </c>
      <c r="AK122">
        <v>0.03</v>
      </c>
      <c r="AL122" t="s">
        <v>1260</v>
      </c>
      <c r="AM122">
        <v>3.0000000000000001E-3</v>
      </c>
      <c r="AN122" t="s">
        <v>1260</v>
      </c>
      <c r="AO122">
        <v>8.0000000000000002E-3</v>
      </c>
      <c r="AP122" t="s">
        <v>8</v>
      </c>
      <c r="AQ122">
        <v>5.0000000000000001E-4</v>
      </c>
      <c r="AR122" t="s">
        <v>8</v>
      </c>
      <c r="AS122">
        <v>72.77</v>
      </c>
    </row>
    <row r="123" spans="1:45" customFormat="1" x14ac:dyDescent="0.25">
      <c r="A123" t="s">
        <v>1214</v>
      </c>
      <c r="B123" s="472">
        <v>41120.352638888886</v>
      </c>
      <c r="C123" t="s">
        <v>1215</v>
      </c>
      <c r="D123" t="s">
        <v>1216</v>
      </c>
      <c r="E123" t="s">
        <v>1606</v>
      </c>
      <c r="F123" t="s">
        <v>1217</v>
      </c>
      <c r="G123" t="s">
        <v>1217</v>
      </c>
      <c r="H123" t="s">
        <v>1260</v>
      </c>
      <c r="I123">
        <v>0.58299999999999996</v>
      </c>
      <c r="J123" t="s">
        <v>1260</v>
      </c>
      <c r="K123">
        <v>0.85</v>
      </c>
      <c r="L123" t="s">
        <v>1260</v>
      </c>
      <c r="M123">
        <v>0.7</v>
      </c>
      <c r="N123" t="s">
        <v>1260</v>
      </c>
      <c r="O123">
        <v>2.5999999999999999E-2</v>
      </c>
      <c r="P123" t="s">
        <v>1260</v>
      </c>
      <c r="Q123">
        <v>2.8000000000000001E-2</v>
      </c>
      <c r="R123" t="s">
        <v>1260</v>
      </c>
      <c r="S123">
        <v>0.65</v>
      </c>
      <c r="T123" t="s">
        <v>1260</v>
      </c>
      <c r="U123">
        <v>0.05</v>
      </c>
      <c r="V123" t="s">
        <v>1260</v>
      </c>
      <c r="W123">
        <v>0.28999999999999998</v>
      </c>
      <c r="X123" t="s">
        <v>1260</v>
      </c>
      <c r="Y123">
        <v>3.0000000000000001E-3</v>
      </c>
      <c r="Z123" t="s">
        <v>1260</v>
      </c>
      <c r="AA123">
        <v>0.04</v>
      </c>
      <c r="AB123" t="s">
        <v>1260</v>
      </c>
      <c r="AC123">
        <v>0.13</v>
      </c>
      <c r="AD123" t="s">
        <v>8</v>
      </c>
      <c r="AE123">
        <v>0</v>
      </c>
      <c r="AF123" t="s">
        <v>8</v>
      </c>
      <c r="AG123">
        <v>1E-3</v>
      </c>
      <c r="AH123" t="s">
        <v>1260</v>
      </c>
      <c r="AI123">
        <v>0.01</v>
      </c>
      <c r="AJ123" t="s">
        <v>1260</v>
      </c>
      <c r="AK123">
        <v>0.01</v>
      </c>
      <c r="AL123" t="s">
        <v>8</v>
      </c>
      <c r="AM123">
        <v>0</v>
      </c>
      <c r="AN123" t="s">
        <v>1260</v>
      </c>
      <c r="AO123">
        <v>2.7E-2</v>
      </c>
      <c r="AP123" t="s">
        <v>1260</v>
      </c>
      <c r="AQ123">
        <v>1.1000000000000001E-3</v>
      </c>
      <c r="AR123" t="s">
        <v>1260</v>
      </c>
      <c r="AS123">
        <v>96.6</v>
      </c>
    </row>
    <row r="124" spans="1:45" customFormat="1" x14ac:dyDescent="0.25">
      <c r="A124" t="s">
        <v>1214</v>
      </c>
      <c r="B124" s="472">
        <v>41120.355393518519</v>
      </c>
      <c r="C124" t="s">
        <v>1215</v>
      </c>
      <c r="D124" t="s">
        <v>1216</v>
      </c>
      <c r="E124" t="s">
        <v>1607</v>
      </c>
      <c r="F124" t="s">
        <v>1217</v>
      </c>
      <c r="G124" t="s">
        <v>1217</v>
      </c>
      <c r="H124" t="s">
        <v>1260</v>
      </c>
      <c r="I124">
        <v>0.38700000000000001</v>
      </c>
      <c r="J124" t="s">
        <v>1260</v>
      </c>
      <c r="K124">
        <v>0.66</v>
      </c>
      <c r="L124" t="s">
        <v>1260</v>
      </c>
      <c r="M124">
        <v>0.8</v>
      </c>
      <c r="N124" t="s">
        <v>1260</v>
      </c>
      <c r="O124">
        <v>2.8000000000000001E-2</v>
      </c>
      <c r="P124" t="s">
        <v>1260</v>
      </c>
      <c r="Q124">
        <v>0.114</v>
      </c>
      <c r="R124" t="s">
        <v>1260</v>
      </c>
      <c r="S124">
        <v>8.4</v>
      </c>
      <c r="T124" t="s">
        <v>1260</v>
      </c>
      <c r="U124">
        <v>0.47</v>
      </c>
      <c r="V124" t="s">
        <v>1260</v>
      </c>
      <c r="W124">
        <v>4.01</v>
      </c>
      <c r="X124" t="s">
        <v>1260</v>
      </c>
      <c r="Y124">
        <v>7.0000000000000001E-3</v>
      </c>
      <c r="Z124" t="s">
        <v>1260</v>
      </c>
      <c r="AA124">
        <v>0.08</v>
      </c>
      <c r="AB124" t="s">
        <v>1260</v>
      </c>
      <c r="AC124">
        <v>0.77</v>
      </c>
      <c r="AD124" t="s">
        <v>1260</v>
      </c>
      <c r="AE124">
        <v>0.02</v>
      </c>
      <c r="AF124" t="s">
        <v>1260</v>
      </c>
      <c r="AG124">
        <v>0.01</v>
      </c>
      <c r="AH124" t="s">
        <v>1260</v>
      </c>
      <c r="AI124">
        <v>0.04</v>
      </c>
      <c r="AJ124" t="s">
        <v>1260</v>
      </c>
      <c r="AK124">
        <v>0.04</v>
      </c>
      <c r="AL124" t="s">
        <v>1260</v>
      </c>
      <c r="AM124">
        <v>8.0000000000000002E-3</v>
      </c>
      <c r="AN124" t="s">
        <v>1260</v>
      </c>
      <c r="AO124">
        <v>1.7999999999999999E-2</v>
      </c>
      <c r="AP124" t="s">
        <v>8</v>
      </c>
      <c r="AQ124">
        <v>5.0000000000000001E-4</v>
      </c>
      <c r="AR124" t="s">
        <v>8</v>
      </c>
      <c r="AS124">
        <v>84.16</v>
      </c>
    </row>
    <row r="125" spans="1:45" customFormat="1" x14ac:dyDescent="0.25">
      <c r="A125" t="s">
        <v>1214</v>
      </c>
      <c r="B125" s="472">
        <v>41120.358796296299</v>
      </c>
      <c r="C125" t="s">
        <v>1215</v>
      </c>
      <c r="D125" t="s">
        <v>1216</v>
      </c>
      <c r="E125" t="s">
        <v>1608</v>
      </c>
      <c r="F125" t="s">
        <v>1217</v>
      </c>
      <c r="G125" t="s">
        <v>1217</v>
      </c>
      <c r="H125" t="s">
        <v>1260</v>
      </c>
      <c r="I125">
        <v>8.4000000000000005E-2</v>
      </c>
      <c r="J125" t="s">
        <v>1260</v>
      </c>
      <c r="K125">
        <v>0.69</v>
      </c>
      <c r="L125" t="s">
        <v>1260</v>
      </c>
      <c r="M125">
        <v>0.8</v>
      </c>
      <c r="N125" t="s">
        <v>1260</v>
      </c>
      <c r="O125">
        <v>0.03</v>
      </c>
      <c r="P125" t="s">
        <v>1260</v>
      </c>
      <c r="Q125">
        <v>0.33500000000000002</v>
      </c>
      <c r="R125" t="s">
        <v>1260</v>
      </c>
      <c r="S125">
        <v>16.43</v>
      </c>
      <c r="T125" t="s">
        <v>1260</v>
      </c>
      <c r="U125">
        <v>0.59</v>
      </c>
      <c r="V125" t="s">
        <v>1260</v>
      </c>
      <c r="W125">
        <v>7.67</v>
      </c>
      <c r="X125" t="s">
        <v>1260</v>
      </c>
      <c r="Y125">
        <v>1.9E-2</v>
      </c>
      <c r="Z125" t="s">
        <v>1260</v>
      </c>
      <c r="AA125">
        <v>0.12</v>
      </c>
      <c r="AB125" t="s">
        <v>1260</v>
      </c>
      <c r="AC125">
        <v>1.07</v>
      </c>
      <c r="AD125" t="s">
        <v>1260</v>
      </c>
      <c r="AE125">
        <v>0.02</v>
      </c>
      <c r="AF125" t="s">
        <v>1260</v>
      </c>
      <c r="AG125">
        <v>2.8000000000000001E-2</v>
      </c>
      <c r="AH125" t="s">
        <v>1260</v>
      </c>
      <c r="AI125">
        <v>7.0000000000000007E-2</v>
      </c>
      <c r="AJ125" t="s">
        <v>1260</v>
      </c>
      <c r="AK125">
        <v>0.05</v>
      </c>
      <c r="AL125" t="s">
        <v>1260</v>
      </c>
      <c r="AM125">
        <v>1.6E-2</v>
      </c>
      <c r="AN125" t="s">
        <v>1260</v>
      </c>
      <c r="AO125">
        <v>1.2E-2</v>
      </c>
      <c r="AP125" t="s">
        <v>8</v>
      </c>
      <c r="AQ125">
        <v>5.0000000000000001E-4</v>
      </c>
      <c r="AR125" t="s">
        <v>8</v>
      </c>
      <c r="AS125">
        <v>71.98</v>
      </c>
    </row>
    <row r="126" spans="1:45" customFormat="1" x14ac:dyDescent="0.25">
      <c r="A126" t="s">
        <v>1214</v>
      </c>
      <c r="B126" s="472">
        <v>41120.387997685182</v>
      </c>
      <c r="C126" t="s">
        <v>1215</v>
      </c>
      <c r="D126" t="s">
        <v>1216</v>
      </c>
      <c r="E126" t="s">
        <v>1609</v>
      </c>
      <c r="F126" t="s">
        <v>1217</v>
      </c>
      <c r="G126" t="s">
        <v>1217</v>
      </c>
      <c r="H126" t="s">
        <v>1260</v>
      </c>
      <c r="I126">
        <v>0.20899999999999999</v>
      </c>
      <c r="J126" t="s">
        <v>1260</v>
      </c>
      <c r="K126">
        <v>0.25</v>
      </c>
      <c r="L126" t="s">
        <v>1260</v>
      </c>
      <c r="M126">
        <v>0.26</v>
      </c>
      <c r="N126" t="s">
        <v>1260</v>
      </c>
      <c r="O126">
        <v>2.4E-2</v>
      </c>
      <c r="P126" t="s">
        <v>1260</v>
      </c>
      <c r="Q126">
        <v>2.8000000000000001E-2</v>
      </c>
      <c r="R126" t="s">
        <v>1260</v>
      </c>
      <c r="S126">
        <v>1.04</v>
      </c>
      <c r="T126" t="s">
        <v>1260</v>
      </c>
      <c r="U126">
        <v>7.0000000000000007E-2</v>
      </c>
      <c r="V126" t="s">
        <v>1260</v>
      </c>
      <c r="W126">
        <v>0.49</v>
      </c>
      <c r="X126" t="s">
        <v>8</v>
      </c>
      <c r="Y126">
        <v>1E-3</v>
      </c>
      <c r="Z126" t="s">
        <v>1260</v>
      </c>
      <c r="AA126">
        <v>0.03</v>
      </c>
      <c r="AB126" t="s">
        <v>1260</v>
      </c>
      <c r="AC126">
        <v>0.19</v>
      </c>
      <c r="AD126" t="s">
        <v>8</v>
      </c>
      <c r="AE126">
        <v>0</v>
      </c>
      <c r="AF126" t="s">
        <v>8</v>
      </c>
      <c r="AG126">
        <v>1E-3</v>
      </c>
      <c r="AH126" t="s">
        <v>1260</v>
      </c>
      <c r="AI126">
        <v>0.01</v>
      </c>
      <c r="AJ126" t="s">
        <v>1260</v>
      </c>
      <c r="AK126">
        <v>0.01</v>
      </c>
      <c r="AL126" t="s">
        <v>8</v>
      </c>
      <c r="AM126">
        <v>0</v>
      </c>
      <c r="AN126" t="s">
        <v>1260</v>
      </c>
      <c r="AO126">
        <v>2.4E-2</v>
      </c>
      <c r="AP126" t="s">
        <v>8</v>
      </c>
      <c r="AQ126">
        <v>5.0000000000000001E-4</v>
      </c>
      <c r="AR126" t="s">
        <v>1260</v>
      </c>
      <c r="AS126">
        <v>97.35</v>
      </c>
    </row>
    <row r="127" spans="1:45" customFormat="1" x14ac:dyDescent="0.25">
      <c r="A127" t="s">
        <v>1214</v>
      </c>
      <c r="B127" s="472">
        <v>41120.390983796293</v>
      </c>
      <c r="C127" t="s">
        <v>1215</v>
      </c>
      <c r="D127" t="s">
        <v>1216</v>
      </c>
      <c r="E127" t="s">
        <v>1610</v>
      </c>
      <c r="F127" t="s">
        <v>1217</v>
      </c>
      <c r="G127" t="s">
        <v>1217</v>
      </c>
      <c r="H127" t="s">
        <v>1260</v>
      </c>
      <c r="I127">
        <v>0.57999999999999996</v>
      </c>
      <c r="J127" t="s">
        <v>1260</v>
      </c>
      <c r="K127">
        <v>0.37</v>
      </c>
      <c r="L127" t="s">
        <v>1260</v>
      </c>
      <c r="M127">
        <v>0.39</v>
      </c>
      <c r="N127" t="s">
        <v>1260</v>
      </c>
      <c r="O127">
        <v>0.03</v>
      </c>
      <c r="P127" t="s">
        <v>1260</v>
      </c>
      <c r="Q127">
        <v>1.2E-2</v>
      </c>
      <c r="R127" t="s">
        <v>1260</v>
      </c>
      <c r="S127">
        <v>8.84</v>
      </c>
      <c r="T127" t="s">
        <v>1260</v>
      </c>
      <c r="U127">
        <v>0.89</v>
      </c>
      <c r="V127" t="s">
        <v>1260</v>
      </c>
      <c r="W127">
        <v>3.94</v>
      </c>
      <c r="X127" t="s">
        <v>1260</v>
      </c>
      <c r="Y127">
        <v>1E-3</v>
      </c>
      <c r="Z127" t="s">
        <v>1260</v>
      </c>
      <c r="AA127">
        <v>7.0000000000000007E-2</v>
      </c>
      <c r="AB127" t="s">
        <v>1260</v>
      </c>
      <c r="AC127">
        <v>0.19</v>
      </c>
      <c r="AD127" t="s">
        <v>1260</v>
      </c>
      <c r="AE127">
        <v>0</v>
      </c>
      <c r="AF127" t="s">
        <v>1260</v>
      </c>
      <c r="AG127">
        <v>2E-3</v>
      </c>
      <c r="AH127" t="s">
        <v>1260</v>
      </c>
      <c r="AI127">
        <v>0.03</v>
      </c>
      <c r="AJ127" t="s">
        <v>1260</v>
      </c>
      <c r="AK127">
        <v>0.03</v>
      </c>
      <c r="AL127" t="s">
        <v>1260</v>
      </c>
      <c r="AM127">
        <v>1E-3</v>
      </c>
      <c r="AN127" t="s">
        <v>1260</v>
      </c>
      <c r="AO127">
        <v>1.7999999999999999E-2</v>
      </c>
      <c r="AP127" t="s">
        <v>8</v>
      </c>
      <c r="AQ127">
        <v>5.0000000000000001E-4</v>
      </c>
      <c r="AR127" t="s">
        <v>8</v>
      </c>
      <c r="AS127">
        <v>84.6</v>
      </c>
    </row>
    <row r="128" spans="1:45" customFormat="1" x14ac:dyDescent="0.25">
      <c r="A128" t="s">
        <v>1214</v>
      </c>
      <c r="B128" s="472">
        <v>41120.397337962961</v>
      </c>
      <c r="C128" t="s">
        <v>1215</v>
      </c>
      <c r="D128" t="s">
        <v>1216</v>
      </c>
      <c r="E128" t="s">
        <v>1611</v>
      </c>
      <c r="F128" t="s">
        <v>1217</v>
      </c>
      <c r="G128" t="s">
        <v>1217</v>
      </c>
      <c r="H128" t="s">
        <v>1260</v>
      </c>
      <c r="I128">
        <v>0.109</v>
      </c>
      <c r="J128" t="s">
        <v>1260</v>
      </c>
      <c r="K128">
        <v>0.35</v>
      </c>
      <c r="L128" t="s">
        <v>1260</v>
      </c>
      <c r="M128">
        <v>0.35</v>
      </c>
      <c r="N128" t="s">
        <v>1260</v>
      </c>
      <c r="O128">
        <v>2.3E-2</v>
      </c>
      <c r="P128" t="s">
        <v>1260</v>
      </c>
      <c r="Q128">
        <v>4.0000000000000001E-3</v>
      </c>
      <c r="R128" t="s">
        <v>1260</v>
      </c>
      <c r="S128">
        <v>13.77</v>
      </c>
      <c r="T128" t="s">
        <v>1260</v>
      </c>
      <c r="U128">
        <v>0.41</v>
      </c>
      <c r="V128" t="s">
        <v>1260</v>
      </c>
      <c r="W128">
        <v>2.6</v>
      </c>
      <c r="X128" t="s">
        <v>1260</v>
      </c>
      <c r="Y128">
        <v>3.0000000000000001E-3</v>
      </c>
      <c r="Z128" t="s">
        <v>1260</v>
      </c>
      <c r="AA128">
        <v>0.03</v>
      </c>
      <c r="AB128" t="s">
        <v>1260</v>
      </c>
      <c r="AC128">
        <v>1.07</v>
      </c>
      <c r="AD128" t="s">
        <v>1260</v>
      </c>
      <c r="AE128">
        <v>0.08</v>
      </c>
      <c r="AF128" t="s">
        <v>1260</v>
      </c>
      <c r="AG128">
        <v>5.0000000000000001E-3</v>
      </c>
      <c r="AH128" t="s">
        <v>1260</v>
      </c>
      <c r="AI128">
        <v>0.09</v>
      </c>
      <c r="AJ128" t="s">
        <v>1260</v>
      </c>
      <c r="AK128">
        <v>7.0000000000000007E-2</v>
      </c>
      <c r="AL128" t="s">
        <v>1260</v>
      </c>
      <c r="AM128">
        <v>2E-3</v>
      </c>
      <c r="AN128" t="s">
        <v>1260</v>
      </c>
      <c r="AO128">
        <v>8.9999999999999993E-3</v>
      </c>
      <c r="AP128" t="s">
        <v>8</v>
      </c>
      <c r="AQ128">
        <v>5.0000000000000001E-4</v>
      </c>
      <c r="AR128" t="s">
        <v>8</v>
      </c>
      <c r="AS128">
        <v>81.02</v>
      </c>
    </row>
    <row r="129" spans="1:45" customFormat="1" x14ac:dyDescent="0.25">
      <c r="A129" t="s">
        <v>1214</v>
      </c>
      <c r="B129" s="472">
        <v>41120.400462962964</v>
      </c>
      <c r="C129" t="s">
        <v>1215</v>
      </c>
      <c r="D129" t="s">
        <v>1216</v>
      </c>
      <c r="E129" s="8" t="s">
        <v>1616</v>
      </c>
      <c r="F129" t="s">
        <v>1217</v>
      </c>
      <c r="G129" t="s">
        <v>1217</v>
      </c>
      <c r="H129" t="s">
        <v>1260</v>
      </c>
      <c r="I129">
        <v>0.65900000000000003</v>
      </c>
      <c r="J129" t="s">
        <v>1260</v>
      </c>
      <c r="K129">
        <v>0.22</v>
      </c>
      <c r="L129" t="s">
        <v>1260</v>
      </c>
      <c r="M129">
        <v>0.16</v>
      </c>
      <c r="N129" t="s">
        <v>1260</v>
      </c>
      <c r="O129">
        <v>3.2000000000000001E-2</v>
      </c>
      <c r="P129" t="s">
        <v>1260</v>
      </c>
      <c r="Q129">
        <v>1.7000000000000001E-2</v>
      </c>
      <c r="R129" t="s">
        <v>1260</v>
      </c>
      <c r="S129">
        <v>6.23</v>
      </c>
      <c r="T129" t="s">
        <v>1260</v>
      </c>
      <c r="U129">
        <v>0.48</v>
      </c>
      <c r="V129" t="s">
        <v>1260</v>
      </c>
      <c r="W129">
        <v>4.1900000000000004</v>
      </c>
      <c r="X129" t="s">
        <v>8</v>
      </c>
      <c r="Y129">
        <v>1E-3</v>
      </c>
      <c r="Z129" t="s">
        <v>1260</v>
      </c>
      <c r="AA129">
        <v>0.1</v>
      </c>
      <c r="AB129" t="s">
        <v>1260</v>
      </c>
      <c r="AC129">
        <v>0.2</v>
      </c>
      <c r="AD129" t="s">
        <v>8</v>
      </c>
      <c r="AE129">
        <v>0</v>
      </c>
      <c r="AF129" t="s">
        <v>1260</v>
      </c>
      <c r="AG129">
        <v>1E-3</v>
      </c>
      <c r="AH129" t="s">
        <v>1260</v>
      </c>
      <c r="AI129">
        <v>0.02</v>
      </c>
      <c r="AJ129" t="s">
        <v>1260</v>
      </c>
      <c r="AK129">
        <v>0.03</v>
      </c>
      <c r="AL129" t="s">
        <v>1260</v>
      </c>
      <c r="AM129">
        <v>0</v>
      </c>
      <c r="AN129" t="s">
        <v>1260</v>
      </c>
      <c r="AO129">
        <v>1.9E-2</v>
      </c>
      <c r="AP129" t="s">
        <v>8</v>
      </c>
      <c r="AQ129">
        <v>5.0000000000000001E-4</v>
      </c>
      <c r="AR129" t="s">
        <v>8</v>
      </c>
      <c r="AS129">
        <v>87.66</v>
      </c>
    </row>
    <row r="130" spans="1:45" customFormat="1" x14ac:dyDescent="0.25">
      <c r="A130" t="s">
        <v>1214</v>
      </c>
      <c r="B130" s="472">
        <v>41120.402627314812</v>
      </c>
      <c r="C130" t="s">
        <v>1215</v>
      </c>
      <c r="D130" t="s">
        <v>1216</v>
      </c>
      <c r="E130" t="s">
        <v>1612</v>
      </c>
      <c r="F130" t="s">
        <v>1217</v>
      </c>
      <c r="G130" t="s">
        <v>1217</v>
      </c>
      <c r="H130" t="s">
        <v>1260</v>
      </c>
      <c r="I130">
        <v>0.66400000000000003</v>
      </c>
      <c r="J130" t="s">
        <v>1260</v>
      </c>
      <c r="K130">
        <v>0.55000000000000004</v>
      </c>
      <c r="L130" t="s">
        <v>1260</v>
      </c>
      <c r="M130">
        <v>0.59</v>
      </c>
      <c r="N130" t="s">
        <v>1260</v>
      </c>
      <c r="O130">
        <v>0.03</v>
      </c>
      <c r="P130" t="s">
        <v>1260</v>
      </c>
      <c r="Q130">
        <v>1.2E-2</v>
      </c>
      <c r="R130" t="s">
        <v>1260</v>
      </c>
      <c r="S130">
        <v>8.6199999999999992</v>
      </c>
      <c r="T130" t="s">
        <v>1260</v>
      </c>
      <c r="U130">
        <v>0.53</v>
      </c>
      <c r="V130" t="s">
        <v>1260</v>
      </c>
      <c r="W130">
        <v>4.6399999999999997</v>
      </c>
      <c r="X130" t="s">
        <v>1260</v>
      </c>
      <c r="Y130">
        <v>3.0000000000000001E-3</v>
      </c>
      <c r="Z130" t="s">
        <v>1260</v>
      </c>
      <c r="AA130">
        <v>0.09</v>
      </c>
      <c r="AB130" t="s">
        <v>1260</v>
      </c>
      <c r="AC130">
        <v>0.22</v>
      </c>
      <c r="AD130" t="s">
        <v>1260</v>
      </c>
      <c r="AE130">
        <v>0.01</v>
      </c>
      <c r="AF130" t="s">
        <v>1260</v>
      </c>
      <c r="AG130">
        <v>2E-3</v>
      </c>
      <c r="AH130" t="s">
        <v>1260</v>
      </c>
      <c r="AI130">
        <v>0.03</v>
      </c>
      <c r="AJ130" t="s">
        <v>1260</v>
      </c>
      <c r="AK130">
        <v>0.03</v>
      </c>
      <c r="AL130" t="s">
        <v>1260</v>
      </c>
      <c r="AM130">
        <v>1E-3</v>
      </c>
      <c r="AN130" t="s">
        <v>1260</v>
      </c>
      <c r="AO130">
        <v>1.9E-2</v>
      </c>
      <c r="AP130" t="s">
        <v>8</v>
      </c>
      <c r="AQ130">
        <v>5.0000000000000001E-4</v>
      </c>
      <c r="AR130" t="s">
        <v>8</v>
      </c>
      <c r="AS130">
        <v>83.96</v>
      </c>
    </row>
    <row r="131" spans="1:45" customFormat="1" x14ac:dyDescent="0.25">
      <c r="A131" t="s">
        <v>1214</v>
      </c>
      <c r="B131" s="472">
        <v>41120.408530092594</v>
      </c>
      <c r="C131" t="s">
        <v>1215</v>
      </c>
      <c r="D131" t="s">
        <v>1216</v>
      </c>
      <c r="E131" t="s">
        <v>1613</v>
      </c>
      <c r="F131" t="s">
        <v>1217</v>
      </c>
      <c r="G131" t="s">
        <v>1217</v>
      </c>
      <c r="H131" t="s">
        <v>1260</v>
      </c>
      <c r="I131">
        <v>2.5999999999999999E-2</v>
      </c>
      <c r="J131" t="s">
        <v>1260</v>
      </c>
      <c r="K131">
        <v>0.23</v>
      </c>
      <c r="L131" t="s">
        <v>1260</v>
      </c>
      <c r="M131">
        <v>0.33</v>
      </c>
      <c r="N131" t="s">
        <v>1260</v>
      </c>
      <c r="O131">
        <v>2.4E-2</v>
      </c>
      <c r="P131" t="s">
        <v>1260</v>
      </c>
      <c r="Q131">
        <v>3.1E-2</v>
      </c>
      <c r="R131" t="s">
        <v>1260</v>
      </c>
      <c r="S131">
        <v>12.43</v>
      </c>
      <c r="T131" t="s">
        <v>1260</v>
      </c>
      <c r="U131">
        <v>0.51</v>
      </c>
      <c r="V131" t="s">
        <v>1260</v>
      </c>
      <c r="W131">
        <v>4.37</v>
      </c>
      <c r="X131" t="s">
        <v>1260</v>
      </c>
      <c r="Y131">
        <v>3.0000000000000001E-3</v>
      </c>
      <c r="Z131" t="s">
        <v>1260</v>
      </c>
      <c r="AA131">
        <v>0.05</v>
      </c>
      <c r="AB131" t="s">
        <v>1260</v>
      </c>
      <c r="AC131">
        <v>0.21</v>
      </c>
      <c r="AD131" t="s">
        <v>1260</v>
      </c>
      <c r="AE131">
        <v>0.01</v>
      </c>
      <c r="AF131" t="s">
        <v>1260</v>
      </c>
      <c r="AG131">
        <v>2E-3</v>
      </c>
      <c r="AH131" t="s">
        <v>1260</v>
      </c>
      <c r="AI131">
        <v>0.03</v>
      </c>
      <c r="AJ131" t="s">
        <v>1260</v>
      </c>
      <c r="AK131">
        <v>0.02</v>
      </c>
      <c r="AL131" t="s">
        <v>1260</v>
      </c>
      <c r="AM131">
        <v>7.0000000000000001E-3</v>
      </c>
      <c r="AN131" t="s">
        <v>1260</v>
      </c>
      <c r="AO131">
        <v>7.0000000000000001E-3</v>
      </c>
      <c r="AP131" t="s">
        <v>8</v>
      </c>
      <c r="AQ131">
        <v>5.0000000000000001E-4</v>
      </c>
      <c r="AR131" t="s">
        <v>8</v>
      </c>
      <c r="AS131">
        <v>81.709999999999994</v>
      </c>
    </row>
    <row r="132" spans="1:45" customFormat="1" x14ac:dyDescent="0.25">
      <c r="A132" t="s">
        <v>1214</v>
      </c>
      <c r="B132" s="472">
        <v>41120.412662037037</v>
      </c>
      <c r="C132" t="s">
        <v>1215</v>
      </c>
      <c r="D132" t="s">
        <v>1216</v>
      </c>
      <c r="E132" t="s">
        <v>1614</v>
      </c>
      <c r="F132" t="s">
        <v>1217</v>
      </c>
      <c r="G132" t="s">
        <v>1217</v>
      </c>
      <c r="H132" t="s">
        <v>1260</v>
      </c>
      <c r="I132">
        <v>0.13700000000000001</v>
      </c>
      <c r="J132" t="s">
        <v>1260</v>
      </c>
      <c r="K132">
        <v>0.27</v>
      </c>
      <c r="L132" t="s">
        <v>1260</v>
      </c>
      <c r="M132">
        <v>0.62</v>
      </c>
      <c r="N132" t="s">
        <v>1260</v>
      </c>
      <c r="O132">
        <v>0.02</v>
      </c>
      <c r="P132" t="s">
        <v>1260</v>
      </c>
      <c r="Q132">
        <v>4.0000000000000001E-3</v>
      </c>
      <c r="R132" t="s">
        <v>1260</v>
      </c>
      <c r="S132">
        <v>1.46</v>
      </c>
      <c r="T132" t="s">
        <v>1260</v>
      </c>
      <c r="U132">
        <v>0.59</v>
      </c>
      <c r="V132" t="s">
        <v>1260</v>
      </c>
      <c r="W132">
        <v>4</v>
      </c>
      <c r="X132" t="s">
        <v>8</v>
      </c>
      <c r="Y132">
        <v>1E-3</v>
      </c>
      <c r="Z132" t="s">
        <v>1260</v>
      </c>
      <c r="AA132">
        <v>0.02</v>
      </c>
      <c r="AB132" t="s">
        <v>1260</v>
      </c>
      <c r="AC132">
        <v>0.11</v>
      </c>
      <c r="AD132" t="s">
        <v>1260</v>
      </c>
      <c r="AE132">
        <v>0.13</v>
      </c>
      <c r="AF132" t="s">
        <v>1260</v>
      </c>
      <c r="AG132">
        <v>1E-3</v>
      </c>
      <c r="AH132" t="s">
        <v>1260</v>
      </c>
      <c r="AI132">
        <v>0.01</v>
      </c>
      <c r="AJ132" t="s">
        <v>1260</v>
      </c>
      <c r="AK132">
        <v>0.01</v>
      </c>
      <c r="AL132" t="s">
        <v>1260</v>
      </c>
      <c r="AM132">
        <v>1E-3</v>
      </c>
      <c r="AN132" t="s">
        <v>1260</v>
      </c>
      <c r="AO132">
        <v>5.0000000000000001E-3</v>
      </c>
      <c r="AP132" t="s">
        <v>8</v>
      </c>
      <c r="AQ132">
        <v>5.0000000000000001E-4</v>
      </c>
      <c r="AR132" t="s">
        <v>1260</v>
      </c>
      <c r="AS132">
        <v>92.62</v>
      </c>
    </row>
    <row r="133" spans="1:45" customFormat="1" x14ac:dyDescent="0.25">
      <c r="A133" t="s">
        <v>1214</v>
      </c>
      <c r="B133" s="472">
        <v>41120.414930555555</v>
      </c>
      <c r="C133" t="s">
        <v>1215</v>
      </c>
      <c r="D133" t="s">
        <v>1216</v>
      </c>
      <c r="E133" t="s">
        <v>1477</v>
      </c>
      <c r="F133" t="s">
        <v>1217</v>
      </c>
      <c r="G133" t="s">
        <v>1217</v>
      </c>
      <c r="H133" t="s">
        <v>1260</v>
      </c>
      <c r="I133">
        <v>0.373</v>
      </c>
      <c r="J133" t="s">
        <v>1260</v>
      </c>
      <c r="K133">
        <v>0.53</v>
      </c>
      <c r="L133" t="s">
        <v>1260</v>
      </c>
      <c r="M133">
        <v>1.07</v>
      </c>
      <c r="N133" t="s">
        <v>1260</v>
      </c>
      <c r="O133">
        <v>2.8000000000000001E-2</v>
      </c>
      <c r="P133" t="s">
        <v>1260</v>
      </c>
      <c r="Q133">
        <v>1.0999999999999999E-2</v>
      </c>
      <c r="R133" t="s">
        <v>1260</v>
      </c>
      <c r="S133">
        <v>8.19</v>
      </c>
      <c r="T133" t="s">
        <v>1260</v>
      </c>
      <c r="U133">
        <v>0.81</v>
      </c>
      <c r="V133" t="s">
        <v>1260</v>
      </c>
      <c r="W133">
        <v>3.96</v>
      </c>
      <c r="X133" t="s">
        <v>1260</v>
      </c>
      <c r="Y133">
        <v>2E-3</v>
      </c>
      <c r="Z133" t="s">
        <v>1260</v>
      </c>
      <c r="AA133">
        <v>1.21</v>
      </c>
      <c r="AB133" t="s">
        <v>1260</v>
      </c>
      <c r="AC133">
        <v>0.84</v>
      </c>
      <c r="AD133" t="s">
        <v>1260</v>
      </c>
      <c r="AE133">
        <v>0.25</v>
      </c>
      <c r="AF133" t="s">
        <v>1260</v>
      </c>
      <c r="AG133">
        <v>3.0000000000000001E-3</v>
      </c>
      <c r="AH133" t="s">
        <v>1260</v>
      </c>
      <c r="AI133">
        <v>0.04</v>
      </c>
      <c r="AJ133" t="s">
        <v>1260</v>
      </c>
      <c r="AK133">
        <v>0.15</v>
      </c>
      <c r="AL133" t="s">
        <v>1260</v>
      </c>
      <c r="AM133">
        <v>1.6E-2</v>
      </c>
      <c r="AN133" t="s">
        <v>1260</v>
      </c>
      <c r="AO133">
        <v>3.5000000000000003E-2</v>
      </c>
      <c r="AP133" t="s">
        <v>8</v>
      </c>
      <c r="AQ133">
        <v>5.0000000000000001E-4</v>
      </c>
      <c r="AR133" t="s">
        <v>8</v>
      </c>
      <c r="AS133">
        <v>82.48</v>
      </c>
    </row>
    <row r="134" spans="1:45" customFormat="1" x14ac:dyDescent="0.25">
      <c r="A134" t="s">
        <v>1214</v>
      </c>
      <c r="B134" s="472">
        <v>41120.421180555553</v>
      </c>
      <c r="C134" t="s">
        <v>1215</v>
      </c>
      <c r="D134" t="s">
        <v>1216</v>
      </c>
      <c r="E134" t="s">
        <v>1523</v>
      </c>
      <c r="F134" t="s">
        <v>1217</v>
      </c>
      <c r="G134" t="s">
        <v>1217</v>
      </c>
      <c r="H134" t="s">
        <v>1260</v>
      </c>
      <c r="I134">
        <v>7.8E-2</v>
      </c>
      <c r="J134" t="s">
        <v>1260</v>
      </c>
      <c r="K134">
        <v>0.71</v>
      </c>
      <c r="L134" t="s">
        <v>1260</v>
      </c>
      <c r="M134">
        <v>0.84</v>
      </c>
      <c r="N134" t="s">
        <v>1260</v>
      </c>
      <c r="O134">
        <v>2.7E-2</v>
      </c>
      <c r="P134" t="s">
        <v>1260</v>
      </c>
      <c r="Q134">
        <v>7.3999999999999996E-2</v>
      </c>
      <c r="R134" t="s">
        <v>1260</v>
      </c>
      <c r="S134">
        <v>16.34</v>
      </c>
      <c r="T134" t="s">
        <v>1260</v>
      </c>
      <c r="U134">
        <v>1.75</v>
      </c>
      <c r="V134" t="s">
        <v>1260</v>
      </c>
      <c r="W134">
        <v>11.16</v>
      </c>
      <c r="X134" t="s">
        <v>1260</v>
      </c>
      <c r="Y134">
        <v>5.0000000000000001E-3</v>
      </c>
      <c r="Z134" t="s">
        <v>1260</v>
      </c>
      <c r="AA134">
        <v>0.22</v>
      </c>
      <c r="AB134" t="s">
        <v>1260</v>
      </c>
      <c r="AC134">
        <v>0.4</v>
      </c>
      <c r="AD134" t="s">
        <v>1260</v>
      </c>
      <c r="AE134">
        <v>0.08</v>
      </c>
      <c r="AF134" t="s">
        <v>1260</v>
      </c>
      <c r="AG134">
        <v>5.0000000000000001E-3</v>
      </c>
      <c r="AH134" t="s">
        <v>1260</v>
      </c>
      <c r="AI134">
        <v>0.06</v>
      </c>
      <c r="AJ134" t="s">
        <v>1260</v>
      </c>
      <c r="AK134">
        <v>0.04</v>
      </c>
      <c r="AL134" t="s">
        <v>1260</v>
      </c>
      <c r="AM134">
        <v>5.0000000000000001E-3</v>
      </c>
      <c r="AN134" t="s">
        <v>1260</v>
      </c>
      <c r="AO134">
        <v>1.0999999999999999E-2</v>
      </c>
      <c r="AP134" t="s">
        <v>1260</v>
      </c>
      <c r="AQ134">
        <v>5.9999999999999995E-4</v>
      </c>
      <c r="AR134" t="s">
        <v>8</v>
      </c>
      <c r="AS134">
        <v>68.19</v>
      </c>
    </row>
    <row r="135" spans="1:45" customFormat="1" x14ac:dyDescent="0.25">
      <c r="A135" t="s">
        <v>1214</v>
      </c>
      <c r="B135" s="472">
        <v>41120.423159722224</v>
      </c>
      <c r="C135" t="s">
        <v>1215</v>
      </c>
      <c r="D135" t="s">
        <v>1216</v>
      </c>
      <c r="E135" t="s">
        <v>1421</v>
      </c>
      <c r="F135" t="s">
        <v>1217</v>
      </c>
      <c r="G135" t="s">
        <v>1217</v>
      </c>
      <c r="H135" t="s">
        <v>1260</v>
      </c>
      <c r="I135">
        <v>2.5000000000000001E-2</v>
      </c>
      <c r="J135" t="s">
        <v>1260</v>
      </c>
      <c r="K135">
        <v>1.18</v>
      </c>
      <c r="L135" t="s">
        <v>1260</v>
      </c>
      <c r="M135">
        <v>1.03</v>
      </c>
      <c r="N135" t="s">
        <v>1260</v>
      </c>
      <c r="O135">
        <v>2.3E-2</v>
      </c>
      <c r="P135" t="s">
        <v>1260</v>
      </c>
      <c r="Q135">
        <v>2.8000000000000001E-2</v>
      </c>
      <c r="R135" t="s">
        <v>1260</v>
      </c>
      <c r="S135">
        <v>17.440000000000001</v>
      </c>
      <c r="T135" t="s">
        <v>1260</v>
      </c>
      <c r="U135">
        <v>2.06</v>
      </c>
      <c r="V135" t="s">
        <v>1260</v>
      </c>
      <c r="W135">
        <v>18.86</v>
      </c>
      <c r="X135" t="s">
        <v>1260</v>
      </c>
      <c r="Y135">
        <v>6.0000000000000001E-3</v>
      </c>
      <c r="Z135" t="s">
        <v>1260</v>
      </c>
      <c r="AA135">
        <v>1.69</v>
      </c>
      <c r="AB135" t="s">
        <v>1260</v>
      </c>
      <c r="AC135">
        <v>1.64</v>
      </c>
      <c r="AD135" t="s">
        <v>1260</v>
      </c>
      <c r="AE135">
        <v>0.98</v>
      </c>
      <c r="AF135" t="s">
        <v>1260</v>
      </c>
      <c r="AG135">
        <v>8.0000000000000002E-3</v>
      </c>
      <c r="AH135" t="s">
        <v>1260</v>
      </c>
      <c r="AI135">
        <v>0.04</v>
      </c>
      <c r="AJ135" t="s">
        <v>1260</v>
      </c>
      <c r="AK135">
        <v>0.22</v>
      </c>
      <c r="AL135" t="s">
        <v>1260</v>
      </c>
      <c r="AM135">
        <v>4.5999999999999999E-2</v>
      </c>
      <c r="AN135" t="s">
        <v>1260</v>
      </c>
      <c r="AO135">
        <v>4.4999999999999998E-2</v>
      </c>
      <c r="AP135" t="s">
        <v>8</v>
      </c>
      <c r="AQ135">
        <v>5.0000000000000001E-4</v>
      </c>
      <c r="AR135" t="s">
        <v>8</v>
      </c>
      <c r="AS135">
        <v>54.67</v>
      </c>
    </row>
    <row r="136" spans="1:45" customFormat="1" x14ac:dyDescent="0.25">
      <c r="A136" t="s">
        <v>1214</v>
      </c>
      <c r="B136" s="472">
        <v>41120.42459490741</v>
      </c>
      <c r="C136" t="s">
        <v>1215</v>
      </c>
      <c r="D136" t="s">
        <v>1216</v>
      </c>
      <c r="E136" t="s">
        <v>1526</v>
      </c>
      <c r="F136" t="s">
        <v>1217</v>
      </c>
      <c r="G136" t="s">
        <v>1217</v>
      </c>
      <c r="H136" t="s">
        <v>1260</v>
      </c>
      <c r="I136">
        <v>0.59799999999999998</v>
      </c>
      <c r="J136" t="s">
        <v>1260</v>
      </c>
      <c r="K136">
        <v>0.73</v>
      </c>
      <c r="L136" t="s">
        <v>1260</v>
      </c>
      <c r="M136">
        <v>0.77</v>
      </c>
      <c r="N136" t="s">
        <v>1260</v>
      </c>
      <c r="O136">
        <v>3.7999999999999999E-2</v>
      </c>
      <c r="P136" t="s">
        <v>1260</v>
      </c>
      <c r="Q136">
        <v>6.6000000000000003E-2</v>
      </c>
      <c r="R136" t="s">
        <v>1260</v>
      </c>
      <c r="S136">
        <v>1.97</v>
      </c>
      <c r="T136" t="s">
        <v>1260</v>
      </c>
      <c r="U136">
        <v>0.15</v>
      </c>
      <c r="V136" t="s">
        <v>1260</v>
      </c>
      <c r="W136">
        <v>0.92</v>
      </c>
      <c r="X136" t="s">
        <v>1260</v>
      </c>
      <c r="Y136">
        <v>3.0000000000000001E-3</v>
      </c>
      <c r="Z136" t="s">
        <v>1260</v>
      </c>
      <c r="AA136">
        <v>0.11</v>
      </c>
      <c r="AB136" t="s">
        <v>1260</v>
      </c>
      <c r="AC136">
        <v>0.36</v>
      </c>
      <c r="AD136" t="s">
        <v>8</v>
      </c>
      <c r="AE136">
        <v>0</v>
      </c>
      <c r="AF136" t="s">
        <v>1260</v>
      </c>
      <c r="AG136">
        <v>2E-3</v>
      </c>
      <c r="AH136" t="s">
        <v>1260</v>
      </c>
      <c r="AI136">
        <v>0.01</v>
      </c>
      <c r="AJ136" t="s">
        <v>1260</v>
      </c>
      <c r="AK136">
        <v>0.02</v>
      </c>
      <c r="AL136" t="s">
        <v>1260</v>
      </c>
      <c r="AM136">
        <v>2.9000000000000001E-2</v>
      </c>
      <c r="AN136" t="s">
        <v>1260</v>
      </c>
      <c r="AO136">
        <v>3.2000000000000001E-2</v>
      </c>
      <c r="AP136" t="s">
        <v>8</v>
      </c>
      <c r="AQ136">
        <v>5.0000000000000001E-4</v>
      </c>
      <c r="AR136" t="s">
        <v>1260</v>
      </c>
      <c r="AS136">
        <v>94.19</v>
      </c>
    </row>
    <row r="137" spans="1:45" customFormat="1" x14ac:dyDescent="0.25">
      <c r="A137" t="s">
        <v>1214</v>
      </c>
      <c r="B137" s="472">
        <v>41120.427986111114</v>
      </c>
      <c r="C137" t="s">
        <v>1215</v>
      </c>
      <c r="D137" t="s">
        <v>1216</v>
      </c>
      <c r="E137" t="s">
        <v>1524</v>
      </c>
      <c r="F137" t="s">
        <v>1217</v>
      </c>
      <c r="G137" t="s">
        <v>1217</v>
      </c>
      <c r="H137" t="s">
        <v>1260</v>
      </c>
      <c r="I137">
        <v>0.51100000000000001</v>
      </c>
      <c r="J137" t="s">
        <v>1260</v>
      </c>
      <c r="K137">
        <v>0.61</v>
      </c>
      <c r="L137" t="s">
        <v>1260</v>
      </c>
      <c r="M137">
        <v>0.54</v>
      </c>
      <c r="N137" t="s">
        <v>1260</v>
      </c>
      <c r="O137">
        <v>5.7000000000000002E-2</v>
      </c>
      <c r="P137" t="s">
        <v>1260</v>
      </c>
      <c r="Q137">
        <v>0.17499999999999999</v>
      </c>
      <c r="R137" t="s">
        <v>1260</v>
      </c>
      <c r="S137">
        <v>3.84</v>
      </c>
      <c r="T137" t="s">
        <v>1260</v>
      </c>
      <c r="U137">
        <v>0.1</v>
      </c>
      <c r="V137" t="s">
        <v>1260</v>
      </c>
      <c r="W137">
        <v>3.32</v>
      </c>
      <c r="X137" t="s">
        <v>1260</v>
      </c>
      <c r="Y137">
        <v>1E-3</v>
      </c>
      <c r="Z137" t="s">
        <v>1260</v>
      </c>
      <c r="AA137">
        <v>0.15</v>
      </c>
      <c r="AB137" t="s">
        <v>1260</v>
      </c>
      <c r="AC137">
        <v>0.32</v>
      </c>
      <c r="AD137" t="s">
        <v>1260</v>
      </c>
      <c r="AE137">
        <v>0</v>
      </c>
      <c r="AF137" t="s">
        <v>1260</v>
      </c>
      <c r="AG137">
        <v>2E-3</v>
      </c>
      <c r="AH137" t="s">
        <v>1260</v>
      </c>
      <c r="AI137">
        <v>0.03</v>
      </c>
      <c r="AJ137" t="s">
        <v>1260</v>
      </c>
      <c r="AK137">
        <v>0.02</v>
      </c>
      <c r="AL137" t="s">
        <v>1260</v>
      </c>
      <c r="AM137">
        <v>3.1E-2</v>
      </c>
      <c r="AN137" t="s">
        <v>1260</v>
      </c>
      <c r="AO137">
        <v>2.5000000000000001E-2</v>
      </c>
      <c r="AP137" t="s">
        <v>8</v>
      </c>
      <c r="AQ137">
        <v>5.0000000000000001E-4</v>
      </c>
      <c r="AR137" t="s">
        <v>1260</v>
      </c>
      <c r="AS137">
        <v>90.27</v>
      </c>
    </row>
    <row r="138" spans="1:45" customFormat="1" x14ac:dyDescent="0.25">
      <c r="A138" t="s">
        <v>1214</v>
      </c>
      <c r="B138" s="472">
        <v>41120.430451388886</v>
      </c>
      <c r="C138" t="s">
        <v>1215</v>
      </c>
      <c r="D138" t="s">
        <v>1216</v>
      </c>
      <c r="E138" t="s">
        <v>1525</v>
      </c>
      <c r="F138" t="s">
        <v>1217</v>
      </c>
      <c r="G138" t="s">
        <v>1217</v>
      </c>
      <c r="H138" t="s">
        <v>1260</v>
      </c>
      <c r="I138">
        <v>0.40799999999999997</v>
      </c>
      <c r="J138" t="s">
        <v>1260</v>
      </c>
      <c r="K138">
        <v>0.55000000000000004</v>
      </c>
      <c r="L138" t="s">
        <v>1260</v>
      </c>
      <c r="M138">
        <v>0.69</v>
      </c>
      <c r="N138" t="s">
        <v>1260</v>
      </c>
      <c r="O138">
        <v>2.9000000000000001E-2</v>
      </c>
      <c r="P138" t="s">
        <v>1260</v>
      </c>
      <c r="Q138">
        <v>0.121</v>
      </c>
      <c r="R138" t="s">
        <v>1260</v>
      </c>
      <c r="S138">
        <v>7.22</v>
      </c>
      <c r="T138" t="s">
        <v>1260</v>
      </c>
      <c r="U138">
        <v>0.6</v>
      </c>
      <c r="V138" t="s">
        <v>1260</v>
      </c>
      <c r="W138">
        <v>4.8600000000000003</v>
      </c>
      <c r="X138" t="s">
        <v>1260</v>
      </c>
      <c r="Y138">
        <v>2E-3</v>
      </c>
      <c r="Z138" t="s">
        <v>1260</v>
      </c>
      <c r="AA138">
        <v>0.09</v>
      </c>
      <c r="AB138" t="s">
        <v>1260</v>
      </c>
      <c r="AC138">
        <v>0.42</v>
      </c>
      <c r="AD138" t="s">
        <v>1260</v>
      </c>
      <c r="AE138">
        <v>0</v>
      </c>
      <c r="AF138" t="s">
        <v>1260</v>
      </c>
      <c r="AG138">
        <v>3.0000000000000001E-3</v>
      </c>
      <c r="AH138" t="s">
        <v>1260</v>
      </c>
      <c r="AI138">
        <v>0.03</v>
      </c>
      <c r="AJ138" t="s">
        <v>1260</v>
      </c>
      <c r="AK138">
        <v>0.03</v>
      </c>
      <c r="AL138" t="s">
        <v>1260</v>
      </c>
      <c r="AM138">
        <v>2.5999999999999999E-2</v>
      </c>
      <c r="AN138" t="s">
        <v>1260</v>
      </c>
      <c r="AO138">
        <v>2.3E-2</v>
      </c>
      <c r="AP138" t="s">
        <v>8</v>
      </c>
      <c r="AQ138">
        <v>5.0000000000000001E-4</v>
      </c>
      <c r="AR138" t="s">
        <v>8</v>
      </c>
      <c r="AS138">
        <v>84.89</v>
      </c>
    </row>
    <row r="139" spans="1:45" customFormat="1" x14ac:dyDescent="0.25">
      <c r="A139" t="s">
        <v>1214</v>
      </c>
      <c r="B139" s="472">
        <v>41120.432083333333</v>
      </c>
      <c r="C139" t="s">
        <v>1215</v>
      </c>
      <c r="D139" t="s">
        <v>1216</v>
      </c>
      <c r="E139">
        <v>74004</v>
      </c>
      <c r="F139" t="s">
        <v>1217</v>
      </c>
      <c r="G139" t="s">
        <v>1217</v>
      </c>
      <c r="H139" t="s">
        <v>1260</v>
      </c>
      <c r="I139">
        <v>2.5000000000000001E-2</v>
      </c>
      <c r="J139" t="s">
        <v>1260</v>
      </c>
      <c r="K139">
        <v>0.52</v>
      </c>
      <c r="L139" t="s">
        <v>1260</v>
      </c>
      <c r="M139">
        <v>0.45</v>
      </c>
      <c r="N139" t="s">
        <v>1260</v>
      </c>
      <c r="O139">
        <v>2.3E-2</v>
      </c>
      <c r="P139" t="s">
        <v>8</v>
      </c>
      <c r="Q139">
        <v>3.0000000000000001E-3</v>
      </c>
      <c r="R139" t="s">
        <v>1260</v>
      </c>
      <c r="S139">
        <v>17.46</v>
      </c>
      <c r="T139" t="s">
        <v>1260</v>
      </c>
      <c r="U139">
        <v>0.05</v>
      </c>
      <c r="V139" t="s">
        <v>1260</v>
      </c>
      <c r="W139">
        <v>0.2</v>
      </c>
      <c r="X139" t="s">
        <v>1260</v>
      </c>
      <c r="Y139">
        <v>2.4E-2</v>
      </c>
      <c r="Z139" t="s">
        <v>1260</v>
      </c>
      <c r="AA139">
        <v>0.01</v>
      </c>
      <c r="AB139" t="s">
        <v>1260</v>
      </c>
      <c r="AC139">
        <v>0.03</v>
      </c>
      <c r="AD139" t="s">
        <v>1260</v>
      </c>
      <c r="AE139">
        <v>0.01</v>
      </c>
      <c r="AF139" t="s">
        <v>1260</v>
      </c>
      <c r="AG139">
        <v>0.57999999999999996</v>
      </c>
      <c r="AH139" t="s">
        <v>1260</v>
      </c>
      <c r="AI139">
        <v>0.06</v>
      </c>
      <c r="AJ139" t="s">
        <v>1260</v>
      </c>
      <c r="AK139">
        <v>0.01</v>
      </c>
      <c r="AL139" t="s">
        <v>1260</v>
      </c>
      <c r="AM139">
        <v>2E-3</v>
      </c>
      <c r="AN139" t="s">
        <v>1260</v>
      </c>
      <c r="AO139">
        <v>6.0000000000000001E-3</v>
      </c>
      <c r="AP139" t="s">
        <v>8</v>
      </c>
      <c r="AQ139">
        <v>5.0000000000000001E-4</v>
      </c>
      <c r="AR139" t="s">
        <v>8</v>
      </c>
      <c r="AS139">
        <v>80.53</v>
      </c>
    </row>
    <row r="140" spans="1:45" customFormat="1" x14ac:dyDescent="0.25">
      <c r="A140" t="s">
        <v>1214</v>
      </c>
      <c r="B140" s="472">
        <v>41120.437719907408</v>
      </c>
      <c r="C140" t="s">
        <v>1215</v>
      </c>
      <c r="D140" t="s">
        <v>1216</v>
      </c>
      <c r="E140" t="s">
        <v>1572</v>
      </c>
      <c r="F140" t="s">
        <v>1217</v>
      </c>
      <c r="G140" t="s">
        <v>1217</v>
      </c>
      <c r="H140" t="s">
        <v>1260</v>
      </c>
      <c r="I140">
        <v>0.59699999999999998</v>
      </c>
      <c r="J140" t="s">
        <v>1260</v>
      </c>
      <c r="K140">
        <v>1.06</v>
      </c>
      <c r="L140" t="s">
        <v>1260</v>
      </c>
      <c r="M140">
        <v>0.52</v>
      </c>
      <c r="N140" t="s">
        <v>1260</v>
      </c>
      <c r="O140">
        <v>4.5999999999999999E-2</v>
      </c>
      <c r="P140" t="s">
        <v>1260</v>
      </c>
      <c r="Q140">
        <v>1.2999999999999999E-2</v>
      </c>
      <c r="R140" t="s">
        <v>1260</v>
      </c>
      <c r="S140">
        <v>0.8</v>
      </c>
      <c r="T140" t="s">
        <v>1260</v>
      </c>
      <c r="U140">
        <v>0.31</v>
      </c>
      <c r="V140" t="s">
        <v>1260</v>
      </c>
      <c r="W140">
        <v>0.46</v>
      </c>
      <c r="X140" t="s">
        <v>1260</v>
      </c>
      <c r="Y140">
        <v>0.04</v>
      </c>
      <c r="Z140" t="s">
        <v>1260</v>
      </c>
      <c r="AA140">
        <v>0.1</v>
      </c>
      <c r="AB140" t="s">
        <v>1260</v>
      </c>
      <c r="AC140">
        <v>0.26</v>
      </c>
      <c r="AD140" t="s">
        <v>8</v>
      </c>
      <c r="AE140">
        <v>0</v>
      </c>
      <c r="AF140" t="s">
        <v>1260</v>
      </c>
      <c r="AG140">
        <v>6.0000000000000001E-3</v>
      </c>
      <c r="AH140" t="s">
        <v>1260</v>
      </c>
      <c r="AI140">
        <v>0.09</v>
      </c>
      <c r="AJ140" t="s">
        <v>1260</v>
      </c>
      <c r="AK140">
        <v>0.09</v>
      </c>
      <c r="AL140" t="s">
        <v>8</v>
      </c>
      <c r="AM140">
        <v>0</v>
      </c>
      <c r="AN140" t="s">
        <v>1260</v>
      </c>
      <c r="AO140">
        <v>1.6E-2</v>
      </c>
      <c r="AP140" t="s">
        <v>8</v>
      </c>
      <c r="AQ140">
        <v>5.0000000000000001E-4</v>
      </c>
      <c r="AR140" t="s">
        <v>1260</v>
      </c>
      <c r="AS140">
        <v>95.6</v>
      </c>
    </row>
    <row r="141" spans="1:45" customFormat="1" x14ac:dyDescent="0.25">
      <c r="A141" t="s">
        <v>1214</v>
      </c>
      <c r="B141" s="472">
        <v>41120.439166666663</v>
      </c>
      <c r="C141" t="s">
        <v>1215</v>
      </c>
      <c r="D141" t="s">
        <v>1216</v>
      </c>
      <c r="E141" t="s">
        <v>1615</v>
      </c>
      <c r="F141" t="s">
        <v>1217</v>
      </c>
      <c r="G141" t="s">
        <v>1217</v>
      </c>
      <c r="H141" t="s">
        <v>1260</v>
      </c>
      <c r="I141">
        <v>0.77100000000000002</v>
      </c>
      <c r="J141" t="s">
        <v>1260</v>
      </c>
      <c r="K141">
        <v>0.36</v>
      </c>
      <c r="L141" t="s">
        <v>1260</v>
      </c>
      <c r="M141">
        <v>0.93</v>
      </c>
      <c r="N141" t="s">
        <v>1260</v>
      </c>
      <c r="O141">
        <v>3.2000000000000001E-2</v>
      </c>
      <c r="P141" t="s">
        <v>1260</v>
      </c>
      <c r="Q141">
        <v>1.9E-2</v>
      </c>
      <c r="R141" t="s">
        <v>1260</v>
      </c>
      <c r="S141">
        <v>17.079999999999998</v>
      </c>
      <c r="T141" t="s">
        <v>1260</v>
      </c>
      <c r="U141">
        <v>0.35</v>
      </c>
      <c r="V141" t="s">
        <v>1260</v>
      </c>
      <c r="W141">
        <v>7.56</v>
      </c>
      <c r="X141" t="s">
        <v>1260</v>
      </c>
      <c r="Y141">
        <v>4.4999999999999998E-2</v>
      </c>
      <c r="Z141" t="s">
        <v>1260</v>
      </c>
      <c r="AA141">
        <v>0.14000000000000001</v>
      </c>
      <c r="AB141" t="s">
        <v>1260</v>
      </c>
      <c r="AC141">
        <v>0.44</v>
      </c>
      <c r="AD141" t="s">
        <v>1260</v>
      </c>
      <c r="AE141">
        <v>0.02</v>
      </c>
      <c r="AF141" t="s">
        <v>1260</v>
      </c>
      <c r="AG141">
        <v>1.0999999999999999E-2</v>
      </c>
      <c r="AH141" t="s">
        <v>1260</v>
      </c>
      <c r="AI141">
        <v>0.06</v>
      </c>
      <c r="AJ141" t="s">
        <v>1260</v>
      </c>
      <c r="AK141">
        <v>0.03</v>
      </c>
      <c r="AL141" t="s">
        <v>1260</v>
      </c>
      <c r="AM141">
        <v>7.0000000000000001E-3</v>
      </c>
      <c r="AN141" t="s">
        <v>1260</v>
      </c>
      <c r="AO141">
        <v>1.4999999999999999E-2</v>
      </c>
      <c r="AP141" t="s">
        <v>8</v>
      </c>
      <c r="AQ141">
        <v>5.0000000000000001E-4</v>
      </c>
      <c r="AR141" t="s">
        <v>8</v>
      </c>
      <c r="AS141">
        <v>72.14</v>
      </c>
    </row>
    <row r="142" spans="1:45" customFormat="1" x14ac:dyDescent="0.25">
      <c r="A142" t="s">
        <v>1214</v>
      </c>
      <c r="B142" s="472">
        <v>41120.440462962964</v>
      </c>
      <c r="C142" t="s">
        <v>1215</v>
      </c>
      <c r="D142" t="s">
        <v>1216</v>
      </c>
      <c r="E142" t="s">
        <v>1564</v>
      </c>
      <c r="F142" t="s">
        <v>1217</v>
      </c>
      <c r="G142" t="s">
        <v>1217</v>
      </c>
      <c r="H142" t="s">
        <v>1260</v>
      </c>
      <c r="I142">
        <v>0.113</v>
      </c>
      <c r="J142" t="s">
        <v>1260</v>
      </c>
      <c r="K142">
        <v>0.28000000000000003</v>
      </c>
      <c r="L142" t="s">
        <v>1260</v>
      </c>
      <c r="M142">
        <v>0.38</v>
      </c>
      <c r="N142" t="s">
        <v>1260</v>
      </c>
      <c r="O142">
        <v>2.3E-2</v>
      </c>
      <c r="P142" t="s">
        <v>1260</v>
      </c>
      <c r="Q142">
        <v>1.0999999999999999E-2</v>
      </c>
      <c r="R142" t="s">
        <v>1260</v>
      </c>
      <c r="S142">
        <v>12.27</v>
      </c>
      <c r="T142" t="s">
        <v>1260</v>
      </c>
      <c r="U142">
        <v>0.84</v>
      </c>
      <c r="V142" t="s">
        <v>1260</v>
      </c>
      <c r="W142">
        <v>2.13</v>
      </c>
      <c r="X142" t="s">
        <v>1260</v>
      </c>
      <c r="Y142">
        <v>3.0000000000000001E-3</v>
      </c>
      <c r="Z142" t="s">
        <v>1260</v>
      </c>
      <c r="AA142">
        <v>0.04</v>
      </c>
      <c r="AB142" t="s">
        <v>1260</v>
      </c>
      <c r="AC142">
        <v>0.35</v>
      </c>
      <c r="AD142" t="s">
        <v>1260</v>
      </c>
      <c r="AE142">
        <v>0.06</v>
      </c>
      <c r="AF142" t="s">
        <v>1260</v>
      </c>
      <c r="AG142">
        <v>3.0000000000000001E-3</v>
      </c>
      <c r="AH142" t="s">
        <v>1260</v>
      </c>
      <c r="AI142">
        <v>0.17</v>
      </c>
      <c r="AJ142" t="s">
        <v>1260</v>
      </c>
      <c r="AK142">
        <v>0.11</v>
      </c>
      <c r="AL142" t="s">
        <v>1260</v>
      </c>
      <c r="AM142">
        <v>2E-3</v>
      </c>
      <c r="AN142" t="s">
        <v>1260</v>
      </c>
      <c r="AO142">
        <v>8.0000000000000002E-3</v>
      </c>
      <c r="AP142" t="s">
        <v>8</v>
      </c>
      <c r="AQ142">
        <v>5.0000000000000001E-4</v>
      </c>
      <c r="AR142" t="s">
        <v>8</v>
      </c>
      <c r="AS142">
        <v>83.21</v>
      </c>
    </row>
    <row r="143" spans="1:45" customFormat="1" x14ac:dyDescent="0.25">
      <c r="A143" t="s">
        <v>1214</v>
      </c>
      <c r="B143" s="472">
        <v>41120.442094907405</v>
      </c>
      <c r="C143" t="s">
        <v>1215</v>
      </c>
      <c r="D143" t="s">
        <v>1216</v>
      </c>
      <c r="E143" t="s">
        <v>1603</v>
      </c>
      <c r="F143" t="s">
        <v>1217</v>
      </c>
      <c r="G143" t="s">
        <v>1217</v>
      </c>
      <c r="H143" t="s">
        <v>1260</v>
      </c>
      <c r="I143">
        <v>8.5999999999999993E-2</v>
      </c>
      <c r="J143" t="s">
        <v>1260</v>
      </c>
      <c r="K143">
        <v>0.43</v>
      </c>
      <c r="L143" t="s">
        <v>1260</v>
      </c>
      <c r="M143">
        <v>0.68</v>
      </c>
      <c r="N143" t="s">
        <v>1260</v>
      </c>
      <c r="O143">
        <v>2.9000000000000001E-2</v>
      </c>
      <c r="P143" t="s">
        <v>1260</v>
      </c>
      <c r="Q143">
        <v>0.29799999999999999</v>
      </c>
      <c r="R143" t="s">
        <v>1260</v>
      </c>
      <c r="S143">
        <v>16.829999999999998</v>
      </c>
      <c r="T143" t="s">
        <v>1260</v>
      </c>
      <c r="U143">
        <v>0.78</v>
      </c>
      <c r="V143" t="s">
        <v>1260</v>
      </c>
      <c r="W143">
        <v>9.34</v>
      </c>
      <c r="X143" t="s">
        <v>1260</v>
      </c>
      <c r="Y143">
        <v>5.0000000000000001E-3</v>
      </c>
      <c r="Z143" t="s">
        <v>1260</v>
      </c>
      <c r="AA143">
        <v>0.17</v>
      </c>
      <c r="AB143" t="s">
        <v>1260</v>
      </c>
      <c r="AC143">
        <v>0.68</v>
      </c>
      <c r="AD143" t="s">
        <v>1260</v>
      </c>
      <c r="AE143">
        <v>0.02</v>
      </c>
      <c r="AF143" t="s">
        <v>1260</v>
      </c>
      <c r="AG143">
        <v>8.0000000000000002E-3</v>
      </c>
      <c r="AH143" t="s">
        <v>1260</v>
      </c>
      <c r="AI143">
        <v>0.06</v>
      </c>
      <c r="AJ143" t="s">
        <v>1260</v>
      </c>
      <c r="AK143">
        <v>0.12</v>
      </c>
      <c r="AL143" t="s">
        <v>1260</v>
      </c>
      <c r="AM143">
        <v>5.0000000000000001E-3</v>
      </c>
      <c r="AN143" t="s">
        <v>1260</v>
      </c>
      <c r="AO143">
        <v>1.0999999999999999E-2</v>
      </c>
      <c r="AP143" t="s">
        <v>8</v>
      </c>
      <c r="AQ143">
        <v>5.0000000000000001E-4</v>
      </c>
      <c r="AR143" t="s">
        <v>8</v>
      </c>
      <c r="AS143">
        <v>70.45</v>
      </c>
    </row>
    <row r="144" spans="1:45" customFormat="1" x14ac:dyDescent="0.25">
      <c r="A144" t="s">
        <v>1214</v>
      </c>
      <c r="B144" s="472">
        <v>40827.58662037037</v>
      </c>
      <c r="C144" t="s">
        <v>1215</v>
      </c>
      <c r="D144" t="s">
        <v>1216</v>
      </c>
      <c r="E144" t="s">
        <v>1476</v>
      </c>
      <c r="F144" t="s">
        <v>1217</v>
      </c>
      <c r="G144" t="s">
        <v>1217</v>
      </c>
      <c r="H144" t="s">
        <v>1260</v>
      </c>
      <c r="I144">
        <v>0.52600000000000002</v>
      </c>
      <c r="J144" t="s">
        <v>1260</v>
      </c>
      <c r="K144">
        <v>0.5</v>
      </c>
      <c r="L144" t="s">
        <v>1260</v>
      </c>
      <c r="M144">
        <v>0.59</v>
      </c>
      <c r="N144" t="s">
        <v>1260</v>
      </c>
      <c r="O144">
        <v>2.3E-2</v>
      </c>
      <c r="P144" t="s">
        <v>1260</v>
      </c>
      <c r="Q144">
        <v>3.9E-2</v>
      </c>
      <c r="R144" t="s">
        <v>1260</v>
      </c>
      <c r="S144">
        <v>10.73</v>
      </c>
      <c r="T144" t="s">
        <v>1260</v>
      </c>
      <c r="U144">
        <v>0.56999999999999995</v>
      </c>
      <c r="V144" t="s">
        <v>1260</v>
      </c>
      <c r="W144">
        <v>6.46</v>
      </c>
      <c r="X144" t="s">
        <v>1260</v>
      </c>
      <c r="Y144">
        <v>3.5999999999999997E-2</v>
      </c>
      <c r="Z144" t="s">
        <v>1260</v>
      </c>
      <c r="AA144">
        <v>0.17</v>
      </c>
      <c r="AB144" t="s">
        <v>1260</v>
      </c>
      <c r="AC144">
        <v>0.54</v>
      </c>
      <c r="AD144" t="s">
        <v>1260</v>
      </c>
      <c r="AE144">
        <v>0.11</v>
      </c>
      <c r="AF144" t="s">
        <v>1260</v>
      </c>
      <c r="AG144">
        <v>1.4E-2</v>
      </c>
      <c r="AH144" t="s">
        <v>1260</v>
      </c>
      <c r="AI144">
        <v>0.08</v>
      </c>
      <c r="AJ144" t="s">
        <v>1260</v>
      </c>
      <c r="AK144">
        <v>0.08</v>
      </c>
      <c r="AL144" t="s">
        <v>1260</v>
      </c>
      <c r="AM144">
        <v>4.0000000000000001E-3</v>
      </c>
      <c r="AN144" t="s">
        <v>1260</v>
      </c>
      <c r="AO144">
        <v>1.4999999999999999E-2</v>
      </c>
      <c r="AP144" t="s">
        <v>1323</v>
      </c>
      <c r="AQ144">
        <v>1.2E-2</v>
      </c>
      <c r="AR144" t="s">
        <v>1260</v>
      </c>
      <c r="AS144">
        <v>79.48</v>
      </c>
    </row>
    <row r="145" spans="1:45" customFormat="1" x14ac:dyDescent="0.25">
      <c r="A145" t="s">
        <v>1214</v>
      </c>
      <c r="B145" s="472">
        <v>40827.58798611111</v>
      </c>
      <c r="C145" t="s">
        <v>1215</v>
      </c>
      <c r="D145" t="s">
        <v>1216</v>
      </c>
      <c r="E145" t="s">
        <v>1519</v>
      </c>
      <c r="F145" t="s">
        <v>1217</v>
      </c>
      <c r="G145" t="s">
        <v>1217</v>
      </c>
      <c r="H145" t="s">
        <v>1260</v>
      </c>
      <c r="I145">
        <v>5.8000000000000003E-2</v>
      </c>
      <c r="J145" t="s">
        <v>1260</v>
      </c>
      <c r="K145">
        <v>0.81</v>
      </c>
      <c r="L145" t="s">
        <v>1260</v>
      </c>
      <c r="M145">
        <v>0.66</v>
      </c>
      <c r="N145" t="s">
        <v>1260</v>
      </c>
      <c r="O145">
        <v>2.5000000000000001E-2</v>
      </c>
      <c r="P145" t="s">
        <v>1260</v>
      </c>
      <c r="Q145">
        <v>1.2999999999999999E-2</v>
      </c>
      <c r="R145" t="s">
        <v>1260</v>
      </c>
      <c r="S145">
        <v>22.57</v>
      </c>
      <c r="T145" t="s">
        <v>1260</v>
      </c>
      <c r="U145">
        <v>2.44</v>
      </c>
      <c r="V145" t="s">
        <v>1260</v>
      </c>
      <c r="W145">
        <v>6.27</v>
      </c>
      <c r="X145" t="s">
        <v>1260</v>
      </c>
      <c r="Y145">
        <v>8.9999999999999993E-3</v>
      </c>
      <c r="Z145" t="s">
        <v>1260</v>
      </c>
      <c r="AA145">
        <v>0.03</v>
      </c>
      <c r="AB145" t="s">
        <v>1260</v>
      </c>
      <c r="AC145">
        <v>0.64</v>
      </c>
      <c r="AD145" t="s">
        <v>1260</v>
      </c>
      <c r="AE145">
        <v>0.05</v>
      </c>
      <c r="AF145" t="s">
        <v>1260</v>
      </c>
      <c r="AG145">
        <v>7.0000000000000001E-3</v>
      </c>
      <c r="AH145" t="s">
        <v>1260</v>
      </c>
      <c r="AI145">
        <v>0.04</v>
      </c>
      <c r="AJ145" t="s">
        <v>1260</v>
      </c>
      <c r="AK145">
        <v>0.02</v>
      </c>
      <c r="AL145" t="s">
        <v>1260</v>
      </c>
      <c r="AM145">
        <v>4.0000000000000001E-3</v>
      </c>
      <c r="AN145" t="s">
        <v>1260</v>
      </c>
      <c r="AO145">
        <v>2.7E-2</v>
      </c>
      <c r="AP145" t="s">
        <v>8</v>
      </c>
      <c r="AQ145">
        <v>5.0000000000000001E-4</v>
      </c>
      <c r="AR145" t="s">
        <v>8</v>
      </c>
      <c r="AS145">
        <v>66.34</v>
      </c>
    </row>
    <row r="146" spans="1:45" customFormat="1" x14ac:dyDescent="0.25">
      <c r="A146" t="s">
        <v>1214</v>
      </c>
      <c r="B146" s="472">
        <v>40827.590740740743</v>
      </c>
      <c r="C146" t="s">
        <v>1215</v>
      </c>
      <c r="D146" t="s">
        <v>1216</v>
      </c>
      <c r="E146" t="s">
        <v>1508</v>
      </c>
      <c r="F146" t="s">
        <v>1217</v>
      </c>
      <c r="G146" t="s">
        <v>1217</v>
      </c>
      <c r="H146" t="s">
        <v>1260</v>
      </c>
      <c r="I146">
        <v>0.02</v>
      </c>
      <c r="J146" t="s">
        <v>1260</v>
      </c>
      <c r="K146">
        <v>0.52</v>
      </c>
      <c r="L146" t="s">
        <v>1260</v>
      </c>
      <c r="M146">
        <v>1.43</v>
      </c>
      <c r="N146" t="s">
        <v>1260</v>
      </c>
      <c r="O146">
        <v>2.8000000000000001E-2</v>
      </c>
      <c r="P146" t="s">
        <v>1260</v>
      </c>
      <c r="Q146">
        <v>1.4999999999999999E-2</v>
      </c>
      <c r="R146" t="s">
        <v>1260</v>
      </c>
      <c r="S146">
        <v>17.48</v>
      </c>
      <c r="T146" t="s">
        <v>1260</v>
      </c>
      <c r="U146">
        <v>2.44</v>
      </c>
      <c r="V146" t="s">
        <v>1260</v>
      </c>
      <c r="W146">
        <v>11.92</v>
      </c>
      <c r="X146" t="s">
        <v>1260</v>
      </c>
      <c r="Y146">
        <v>2.5999999999999999E-2</v>
      </c>
      <c r="Z146" t="s">
        <v>1260</v>
      </c>
      <c r="AA146">
        <v>0.13</v>
      </c>
      <c r="AB146" t="s">
        <v>1260</v>
      </c>
      <c r="AC146">
        <v>0.2</v>
      </c>
      <c r="AD146" t="s">
        <v>1260</v>
      </c>
      <c r="AE146">
        <v>0.03</v>
      </c>
      <c r="AF146" t="s">
        <v>1260</v>
      </c>
      <c r="AG146">
        <v>9.2999999999999999E-2</v>
      </c>
      <c r="AH146" t="s">
        <v>1260</v>
      </c>
      <c r="AI146">
        <v>0.04</v>
      </c>
      <c r="AJ146" t="s">
        <v>1260</v>
      </c>
      <c r="AK146">
        <v>0.08</v>
      </c>
      <c r="AL146" t="s">
        <v>1260</v>
      </c>
      <c r="AM146">
        <v>4.0000000000000001E-3</v>
      </c>
      <c r="AN146" t="s">
        <v>1260</v>
      </c>
      <c r="AO146">
        <v>8.9999999999999993E-3</v>
      </c>
      <c r="AP146" t="s">
        <v>8</v>
      </c>
      <c r="AQ146">
        <v>5.0000000000000001E-4</v>
      </c>
      <c r="AR146" t="s">
        <v>8</v>
      </c>
      <c r="AS146">
        <v>65.52</v>
      </c>
    </row>
    <row r="147" spans="1:45" customFormat="1" x14ac:dyDescent="0.25">
      <c r="A147" t="s">
        <v>1214</v>
      </c>
      <c r="B147" s="472">
        <v>40823.472118055557</v>
      </c>
      <c r="C147" t="s">
        <v>1215</v>
      </c>
      <c r="D147" t="s">
        <v>1216</v>
      </c>
      <c r="E147" t="s">
        <v>1509</v>
      </c>
      <c r="F147" t="s">
        <v>1217</v>
      </c>
      <c r="G147" t="s">
        <v>1217</v>
      </c>
      <c r="H147" t="s">
        <v>1260</v>
      </c>
      <c r="I147">
        <v>0.39</v>
      </c>
      <c r="J147" t="s">
        <v>1260</v>
      </c>
      <c r="K147">
        <v>0.25</v>
      </c>
      <c r="L147" t="s">
        <v>1260</v>
      </c>
      <c r="M147">
        <v>0.32</v>
      </c>
      <c r="N147" t="s">
        <v>1260</v>
      </c>
      <c r="O147">
        <v>2.1000000000000001E-2</v>
      </c>
      <c r="P147" t="s">
        <v>1260</v>
      </c>
      <c r="Q147">
        <v>1.0999999999999999E-2</v>
      </c>
      <c r="R147" t="s">
        <v>1260</v>
      </c>
      <c r="S147">
        <v>3.68</v>
      </c>
      <c r="T147" t="s">
        <v>1260</v>
      </c>
      <c r="U147">
        <v>0.5</v>
      </c>
      <c r="V147" t="s">
        <v>1260</v>
      </c>
      <c r="W147">
        <v>1.44</v>
      </c>
      <c r="X147" t="s">
        <v>8</v>
      </c>
      <c r="Y147">
        <v>1E-3</v>
      </c>
      <c r="Z147" t="s">
        <v>1260</v>
      </c>
      <c r="AA147">
        <v>0.04</v>
      </c>
      <c r="AB147" t="s">
        <v>1260</v>
      </c>
      <c r="AC147">
        <v>0.16</v>
      </c>
      <c r="AD147" t="s">
        <v>1260</v>
      </c>
      <c r="AE147">
        <v>0.02</v>
      </c>
      <c r="AF147" t="s">
        <v>1260</v>
      </c>
      <c r="AG147">
        <v>1E-3</v>
      </c>
      <c r="AH147" t="s">
        <v>1260</v>
      </c>
      <c r="AI147">
        <v>0.11</v>
      </c>
      <c r="AJ147" t="s">
        <v>1260</v>
      </c>
      <c r="AK147">
        <v>0.02</v>
      </c>
      <c r="AL147" t="s">
        <v>1260</v>
      </c>
      <c r="AM147">
        <v>1E-3</v>
      </c>
      <c r="AN147" t="s">
        <v>1260</v>
      </c>
      <c r="AO147">
        <v>1.7999999999999999E-2</v>
      </c>
      <c r="AP147" t="s">
        <v>1260</v>
      </c>
      <c r="AQ147">
        <v>8.0000000000000004E-4</v>
      </c>
      <c r="AR147" t="s">
        <v>1260</v>
      </c>
      <c r="AS147">
        <v>93.01</v>
      </c>
    </row>
    <row r="148" spans="1:45" customFormat="1" x14ac:dyDescent="0.25">
      <c r="A148" t="s">
        <v>1214</v>
      </c>
      <c r="B148" s="472">
        <v>40823.47384259259</v>
      </c>
      <c r="C148" t="s">
        <v>1215</v>
      </c>
      <c r="D148" t="s">
        <v>1216</v>
      </c>
      <c r="E148" t="s">
        <v>1474</v>
      </c>
      <c r="F148" t="s">
        <v>1217</v>
      </c>
      <c r="G148" t="s">
        <v>1217</v>
      </c>
      <c r="H148" t="s">
        <v>1260</v>
      </c>
      <c r="I148">
        <v>0.878</v>
      </c>
      <c r="J148" t="s">
        <v>1260</v>
      </c>
      <c r="K148">
        <v>0.89</v>
      </c>
      <c r="L148" t="s">
        <v>1260</v>
      </c>
      <c r="M148">
        <v>0.45</v>
      </c>
      <c r="N148" t="s">
        <v>1260</v>
      </c>
      <c r="O148">
        <v>1.4E-2</v>
      </c>
      <c r="P148" t="s">
        <v>1260</v>
      </c>
      <c r="Q148">
        <v>8.0000000000000002E-3</v>
      </c>
      <c r="R148" t="s">
        <v>1260</v>
      </c>
      <c r="S148">
        <v>3.43</v>
      </c>
      <c r="T148" t="s">
        <v>1260</v>
      </c>
      <c r="U148">
        <v>0.72</v>
      </c>
      <c r="V148" t="s">
        <v>1260</v>
      </c>
      <c r="W148">
        <v>2.96</v>
      </c>
      <c r="X148" t="s">
        <v>1260</v>
      </c>
      <c r="Y148">
        <v>1E-3</v>
      </c>
      <c r="Z148" t="s">
        <v>1260</v>
      </c>
      <c r="AA148">
        <v>0.16</v>
      </c>
      <c r="AB148" t="s">
        <v>1260</v>
      </c>
      <c r="AC148">
        <v>0.14000000000000001</v>
      </c>
      <c r="AD148" t="s">
        <v>1260</v>
      </c>
      <c r="AE148">
        <v>0.03</v>
      </c>
      <c r="AF148" t="s">
        <v>1260</v>
      </c>
      <c r="AG148">
        <v>4.8000000000000001E-2</v>
      </c>
      <c r="AH148" t="s">
        <v>1260</v>
      </c>
      <c r="AI148">
        <v>0.14000000000000001</v>
      </c>
      <c r="AJ148" t="s">
        <v>1260</v>
      </c>
      <c r="AK148">
        <v>0.02</v>
      </c>
      <c r="AL148" t="s">
        <v>1260</v>
      </c>
      <c r="AM148">
        <v>0</v>
      </c>
      <c r="AN148" t="s">
        <v>1260</v>
      </c>
      <c r="AO148">
        <v>1.4E-2</v>
      </c>
      <c r="AP148" t="s">
        <v>1260</v>
      </c>
      <c r="AQ148">
        <v>1E-3</v>
      </c>
      <c r="AR148" t="s">
        <v>1260</v>
      </c>
      <c r="AS148">
        <v>90.09</v>
      </c>
    </row>
    <row r="149" spans="1:45" customFormat="1" x14ac:dyDescent="0.25">
      <c r="A149" t="s">
        <v>1214</v>
      </c>
      <c r="B149" s="472">
        <v>40823.475104166668</v>
      </c>
      <c r="C149" t="s">
        <v>1215</v>
      </c>
      <c r="D149" t="s">
        <v>1216</v>
      </c>
      <c r="E149" t="s">
        <v>1510</v>
      </c>
      <c r="F149" t="s">
        <v>1217</v>
      </c>
      <c r="G149" t="s">
        <v>1217</v>
      </c>
      <c r="H149" t="s">
        <v>1260</v>
      </c>
      <c r="I149">
        <v>0.30399999999999999</v>
      </c>
      <c r="J149" t="s">
        <v>1260</v>
      </c>
      <c r="K149">
        <v>1.27</v>
      </c>
      <c r="L149" t="s">
        <v>1260</v>
      </c>
      <c r="M149">
        <v>0.59</v>
      </c>
      <c r="N149" t="s">
        <v>1260</v>
      </c>
      <c r="O149">
        <v>1.2E-2</v>
      </c>
      <c r="P149" t="s">
        <v>1260</v>
      </c>
      <c r="Q149">
        <v>7.0000000000000001E-3</v>
      </c>
      <c r="R149" t="s">
        <v>1260</v>
      </c>
      <c r="S149">
        <v>1.71</v>
      </c>
      <c r="T149" t="s">
        <v>1260</v>
      </c>
      <c r="U149">
        <v>0.39</v>
      </c>
      <c r="V149" t="s">
        <v>1260</v>
      </c>
      <c r="W149">
        <v>2.0499999999999998</v>
      </c>
      <c r="X149" t="s">
        <v>1260</v>
      </c>
      <c r="Y149">
        <v>1.0999999999999999E-2</v>
      </c>
      <c r="Z149" t="s">
        <v>1260</v>
      </c>
      <c r="AA149">
        <v>0.03</v>
      </c>
      <c r="AB149" t="s">
        <v>1260</v>
      </c>
      <c r="AC149">
        <v>0.1</v>
      </c>
      <c r="AD149" t="s">
        <v>8</v>
      </c>
      <c r="AE149">
        <v>0</v>
      </c>
      <c r="AF149" t="s">
        <v>1260</v>
      </c>
      <c r="AG149">
        <v>2.3E-2</v>
      </c>
      <c r="AH149" t="s">
        <v>1260</v>
      </c>
      <c r="AI149">
        <v>7.0000000000000007E-2</v>
      </c>
      <c r="AJ149" t="s">
        <v>1260</v>
      </c>
      <c r="AK149">
        <v>0.01</v>
      </c>
      <c r="AL149" t="s">
        <v>1260</v>
      </c>
      <c r="AM149">
        <v>1E-3</v>
      </c>
      <c r="AN149" t="s">
        <v>1260</v>
      </c>
      <c r="AO149">
        <v>0.01</v>
      </c>
      <c r="AP149" t="s">
        <v>1260</v>
      </c>
      <c r="AQ149">
        <v>1.2999999999999999E-3</v>
      </c>
      <c r="AR149" t="s">
        <v>1260</v>
      </c>
      <c r="AS149">
        <v>93.4</v>
      </c>
    </row>
    <row r="150" spans="1:45" customFormat="1" x14ac:dyDescent="0.25">
      <c r="A150" t="s">
        <v>1214</v>
      </c>
      <c r="B150" s="472">
        <v>40823.47625</v>
      </c>
      <c r="C150" t="s">
        <v>1215</v>
      </c>
      <c r="D150" t="s">
        <v>1216</v>
      </c>
      <c r="E150" t="s">
        <v>1511</v>
      </c>
      <c r="F150" t="s">
        <v>1217</v>
      </c>
      <c r="G150" t="s">
        <v>1217</v>
      </c>
      <c r="H150" t="s">
        <v>1260</v>
      </c>
      <c r="I150">
        <v>0.39500000000000002</v>
      </c>
      <c r="J150" t="s">
        <v>1260</v>
      </c>
      <c r="K150">
        <v>0.66</v>
      </c>
      <c r="L150" t="s">
        <v>1260</v>
      </c>
      <c r="M150">
        <v>0.96</v>
      </c>
      <c r="N150" t="s">
        <v>1260</v>
      </c>
      <c r="O150">
        <v>2.8000000000000001E-2</v>
      </c>
      <c r="P150" t="s">
        <v>1260</v>
      </c>
      <c r="Q150">
        <v>0.06</v>
      </c>
      <c r="R150" t="s">
        <v>1260</v>
      </c>
      <c r="S150">
        <v>8.2799999999999994</v>
      </c>
      <c r="T150" t="s">
        <v>1260</v>
      </c>
      <c r="U150">
        <v>0.34</v>
      </c>
      <c r="V150" t="s">
        <v>1260</v>
      </c>
      <c r="W150">
        <v>4.0599999999999996</v>
      </c>
      <c r="X150" t="s">
        <v>1260</v>
      </c>
      <c r="Y150">
        <v>7.0000000000000001E-3</v>
      </c>
      <c r="Z150" t="s">
        <v>1260</v>
      </c>
      <c r="AA150">
        <v>0.08</v>
      </c>
      <c r="AB150" t="s">
        <v>1260</v>
      </c>
      <c r="AC150">
        <v>0.36</v>
      </c>
      <c r="AD150" t="s">
        <v>1260</v>
      </c>
      <c r="AE150">
        <v>0</v>
      </c>
      <c r="AF150" t="s">
        <v>1260</v>
      </c>
      <c r="AG150">
        <v>4.0000000000000001E-3</v>
      </c>
      <c r="AH150" t="s">
        <v>1260</v>
      </c>
      <c r="AI150">
        <v>0.03</v>
      </c>
      <c r="AJ150" t="s">
        <v>1260</v>
      </c>
      <c r="AK150">
        <v>0.03</v>
      </c>
      <c r="AL150" t="s">
        <v>1260</v>
      </c>
      <c r="AM150">
        <v>4.0000000000000001E-3</v>
      </c>
      <c r="AN150" t="s">
        <v>1260</v>
      </c>
      <c r="AO150">
        <v>1.7999999999999999E-2</v>
      </c>
      <c r="AP150" t="s">
        <v>8</v>
      </c>
      <c r="AQ150">
        <v>5.0000000000000001E-4</v>
      </c>
      <c r="AR150" t="s">
        <v>1260</v>
      </c>
      <c r="AS150">
        <v>84.68</v>
      </c>
    </row>
    <row r="151" spans="1:45" customFormat="1" x14ac:dyDescent="0.25">
      <c r="A151" t="s">
        <v>1214</v>
      </c>
      <c r="B151" s="472">
        <v>40823.477511574078</v>
      </c>
      <c r="C151" t="s">
        <v>1215</v>
      </c>
      <c r="D151" t="s">
        <v>1216</v>
      </c>
      <c r="E151" t="s">
        <v>1512</v>
      </c>
      <c r="F151" t="s">
        <v>1217</v>
      </c>
      <c r="G151" t="s">
        <v>1217</v>
      </c>
      <c r="H151" t="s">
        <v>1260</v>
      </c>
      <c r="I151">
        <v>0.42399999999999999</v>
      </c>
      <c r="J151" t="s">
        <v>1260</v>
      </c>
      <c r="K151">
        <v>0.98</v>
      </c>
      <c r="L151" t="s">
        <v>1260</v>
      </c>
      <c r="M151">
        <v>1.22</v>
      </c>
      <c r="N151" t="s">
        <v>1260</v>
      </c>
      <c r="O151">
        <v>2.9000000000000001E-2</v>
      </c>
      <c r="P151" t="s">
        <v>1260</v>
      </c>
      <c r="Q151">
        <v>5.8999999999999997E-2</v>
      </c>
      <c r="R151" t="s">
        <v>1260</v>
      </c>
      <c r="S151">
        <v>8.0299999999999994</v>
      </c>
      <c r="T151" t="s">
        <v>1260</v>
      </c>
      <c r="U151">
        <v>0.25</v>
      </c>
      <c r="V151" t="s">
        <v>1260</v>
      </c>
      <c r="W151">
        <v>3.74</v>
      </c>
      <c r="X151" t="s">
        <v>1260</v>
      </c>
      <c r="Y151">
        <v>0.434</v>
      </c>
      <c r="Z151" t="s">
        <v>1260</v>
      </c>
      <c r="AA151">
        <v>7.0000000000000007E-2</v>
      </c>
      <c r="AB151" t="s">
        <v>1260</v>
      </c>
      <c r="AC151">
        <v>0.36</v>
      </c>
      <c r="AD151" t="s">
        <v>1260</v>
      </c>
      <c r="AE151">
        <v>0</v>
      </c>
      <c r="AF151" t="s">
        <v>1260</v>
      </c>
      <c r="AG151">
        <v>7.0000000000000001E-3</v>
      </c>
      <c r="AH151" t="s">
        <v>1260</v>
      </c>
      <c r="AI151">
        <v>0.03</v>
      </c>
      <c r="AJ151" t="s">
        <v>1260</v>
      </c>
      <c r="AK151">
        <v>0.03</v>
      </c>
      <c r="AL151" t="s">
        <v>1260</v>
      </c>
      <c r="AM151">
        <v>5.0000000000000001E-3</v>
      </c>
      <c r="AN151" t="s">
        <v>1260</v>
      </c>
      <c r="AO151">
        <v>0.02</v>
      </c>
      <c r="AP151" t="s">
        <v>1260</v>
      </c>
      <c r="AQ151">
        <v>1.6000000000000001E-3</v>
      </c>
      <c r="AR151" t="s">
        <v>1260</v>
      </c>
      <c r="AS151">
        <v>84.3</v>
      </c>
    </row>
    <row r="152" spans="1:45" customFormat="1" x14ac:dyDescent="0.25">
      <c r="A152" t="s">
        <v>1214</v>
      </c>
      <c r="B152" s="472">
        <v>40823.47865740741</v>
      </c>
      <c r="C152" t="s">
        <v>1215</v>
      </c>
      <c r="D152" t="s">
        <v>1216</v>
      </c>
      <c r="E152" t="s">
        <v>1513</v>
      </c>
      <c r="F152" t="s">
        <v>1217</v>
      </c>
      <c r="G152" t="s">
        <v>1217</v>
      </c>
      <c r="H152" t="s">
        <v>1260</v>
      </c>
      <c r="I152">
        <v>0.38300000000000001</v>
      </c>
      <c r="J152" t="s">
        <v>1260</v>
      </c>
      <c r="K152">
        <v>0.75</v>
      </c>
      <c r="L152" t="s">
        <v>1260</v>
      </c>
      <c r="M152">
        <v>0.68</v>
      </c>
      <c r="N152" t="s">
        <v>1260</v>
      </c>
      <c r="O152">
        <v>2.9000000000000001E-2</v>
      </c>
      <c r="P152" t="s">
        <v>1260</v>
      </c>
      <c r="Q152">
        <v>0.02</v>
      </c>
      <c r="R152" t="s">
        <v>1260</v>
      </c>
      <c r="S152">
        <v>8.14</v>
      </c>
      <c r="T152" t="s">
        <v>1260</v>
      </c>
      <c r="U152">
        <v>0.35</v>
      </c>
      <c r="V152" t="s">
        <v>1260</v>
      </c>
      <c r="W152">
        <v>4.05</v>
      </c>
      <c r="X152" t="s">
        <v>1260</v>
      </c>
      <c r="Y152">
        <v>1E-3</v>
      </c>
      <c r="Z152" t="s">
        <v>1260</v>
      </c>
      <c r="AA152">
        <v>0.08</v>
      </c>
      <c r="AB152" t="s">
        <v>1260</v>
      </c>
      <c r="AC152">
        <v>0.28000000000000003</v>
      </c>
      <c r="AD152" t="s">
        <v>1260</v>
      </c>
      <c r="AE152">
        <v>0</v>
      </c>
      <c r="AF152" t="s">
        <v>1260</v>
      </c>
      <c r="AG152">
        <v>2E-3</v>
      </c>
      <c r="AH152" t="s">
        <v>1260</v>
      </c>
      <c r="AI152">
        <v>0.03</v>
      </c>
      <c r="AJ152" t="s">
        <v>1260</v>
      </c>
      <c r="AK152">
        <v>0.03</v>
      </c>
      <c r="AL152" t="s">
        <v>1260</v>
      </c>
      <c r="AM152">
        <v>1E-3</v>
      </c>
      <c r="AN152" t="s">
        <v>1260</v>
      </c>
      <c r="AO152">
        <v>1.9E-2</v>
      </c>
      <c r="AP152" t="s">
        <v>8</v>
      </c>
      <c r="AQ152">
        <v>5.0000000000000001E-4</v>
      </c>
      <c r="AR152" t="s">
        <v>1260</v>
      </c>
      <c r="AS152">
        <v>85.14</v>
      </c>
    </row>
    <row r="153" spans="1:45" customFormat="1" x14ac:dyDescent="0.25">
      <c r="A153" t="s">
        <v>1214</v>
      </c>
      <c r="B153" s="472">
        <v>40823.479826388888</v>
      </c>
      <c r="C153" t="s">
        <v>1215</v>
      </c>
      <c r="D153" t="s">
        <v>1216</v>
      </c>
      <c r="E153" t="s">
        <v>1514</v>
      </c>
      <c r="F153" t="s">
        <v>1217</v>
      </c>
      <c r="G153" t="s">
        <v>1217</v>
      </c>
      <c r="H153" t="s">
        <v>1260</v>
      </c>
      <c r="I153">
        <v>2.3E-2</v>
      </c>
      <c r="J153" t="s">
        <v>1260</v>
      </c>
      <c r="K153">
        <v>0.42</v>
      </c>
      <c r="L153" t="s">
        <v>1260</v>
      </c>
      <c r="M153">
        <v>0.94</v>
      </c>
      <c r="N153" t="s">
        <v>1260</v>
      </c>
      <c r="O153">
        <v>3.1E-2</v>
      </c>
      <c r="P153" t="s">
        <v>1260</v>
      </c>
      <c r="Q153">
        <v>4.0000000000000001E-3</v>
      </c>
      <c r="R153" t="s">
        <v>1260</v>
      </c>
      <c r="S153">
        <v>17.87</v>
      </c>
      <c r="T153" t="s">
        <v>1260</v>
      </c>
      <c r="U153">
        <v>0.36</v>
      </c>
      <c r="V153" t="s">
        <v>1260</v>
      </c>
      <c r="W153">
        <v>8.1300000000000008</v>
      </c>
      <c r="X153" t="s">
        <v>1260</v>
      </c>
      <c r="Y153">
        <v>3.0000000000000001E-3</v>
      </c>
      <c r="Z153" t="s">
        <v>1260</v>
      </c>
      <c r="AA153">
        <v>0.16</v>
      </c>
      <c r="AB153" t="s">
        <v>1260</v>
      </c>
      <c r="AC153">
        <v>0.28999999999999998</v>
      </c>
      <c r="AD153" t="s">
        <v>1260</v>
      </c>
      <c r="AE153">
        <v>0.01</v>
      </c>
      <c r="AF153" t="s">
        <v>1260</v>
      </c>
      <c r="AG153">
        <v>4.0000000000000001E-3</v>
      </c>
      <c r="AH153" t="s">
        <v>1260</v>
      </c>
      <c r="AI153">
        <v>7.0000000000000007E-2</v>
      </c>
      <c r="AJ153" t="s">
        <v>1260</v>
      </c>
      <c r="AK153">
        <v>0.03</v>
      </c>
      <c r="AL153" t="s">
        <v>1260</v>
      </c>
      <c r="AM153">
        <v>2E-3</v>
      </c>
      <c r="AN153" t="s">
        <v>1260</v>
      </c>
      <c r="AO153">
        <v>8.9999999999999993E-3</v>
      </c>
      <c r="AP153" t="s">
        <v>8</v>
      </c>
      <c r="AQ153">
        <v>5.0000000000000001E-4</v>
      </c>
      <c r="AR153" t="s">
        <v>8</v>
      </c>
      <c r="AS153">
        <v>71.650000000000006</v>
      </c>
    </row>
    <row r="154" spans="1:45" customFormat="1" x14ac:dyDescent="0.25">
      <c r="A154" t="s">
        <v>1214</v>
      </c>
      <c r="B154" s="472">
        <v>40823.481226851851</v>
      </c>
      <c r="C154" t="s">
        <v>1215</v>
      </c>
      <c r="D154" t="s">
        <v>1216</v>
      </c>
      <c r="E154" t="s">
        <v>1515</v>
      </c>
      <c r="F154" t="s">
        <v>1217</v>
      </c>
      <c r="G154" t="s">
        <v>1217</v>
      </c>
      <c r="H154" t="s">
        <v>1260</v>
      </c>
      <c r="I154">
        <v>1.4390000000000001</v>
      </c>
      <c r="J154" t="s">
        <v>1260</v>
      </c>
      <c r="K154">
        <v>2.61</v>
      </c>
      <c r="L154" t="s">
        <v>1260</v>
      </c>
      <c r="M154">
        <v>0.95</v>
      </c>
      <c r="N154" t="s">
        <v>1260</v>
      </c>
      <c r="O154">
        <v>4.2999999999999997E-2</v>
      </c>
      <c r="P154" t="s">
        <v>1260</v>
      </c>
      <c r="Q154">
        <v>1.0999999999999999E-2</v>
      </c>
      <c r="R154" t="s">
        <v>1260</v>
      </c>
      <c r="S154">
        <v>2.25</v>
      </c>
      <c r="T154" t="s">
        <v>1260</v>
      </c>
      <c r="U154">
        <v>1.21</v>
      </c>
      <c r="V154" t="s">
        <v>1260</v>
      </c>
      <c r="W154">
        <v>0.65</v>
      </c>
      <c r="X154" t="s">
        <v>1260</v>
      </c>
      <c r="Y154">
        <v>1.0999999999999999E-2</v>
      </c>
      <c r="Z154" t="s">
        <v>1260</v>
      </c>
      <c r="AA154">
        <v>0.34</v>
      </c>
      <c r="AB154" t="s">
        <v>1260</v>
      </c>
      <c r="AC154">
        <v>0.26</v>
      </c>
      <c r="AD154" t="s">
        <v>8</v>
      </c>
      <c r="AE154">
        <v>0</v>
      </c>
      <c r="AF154" t="s">
        <v>1260</v>
      </c>
      <c r="AG154">
        <v>1.2999999999999999E-2</v>
      </c>
      <c r="AH154" t="s">
        <v>1260</v>
      </c>
      <c r="AI154">
        <v>0.28000000000000003</v>
      </c>
      <c r="AJ154" t="s">
        <v>1260</v>
      </c>
      <c r="AK154">
        <v>0.8</v>
      </c>
      <c r="AL154" t="s">
        <v>1260</v>
      </c>
      <c r="AM154">
        <v>0</v>
      </c>
      <c r="AN154" t="s">
        <v>1260</v>
      </c>
      <c r="AO154">
        <v>2.9000000000000001E-2</v>
      </c>
      <c r="AP154" t="s">
        <v>1260</v>
      </c>
      <c r="AQ154">
        <v>3.8999999999999998E-3</v>
      </c>
      <c r="AR154" t="s">
        <v>1260</v>
      </c>
      <c r="AS154">
        <v>89.11</v>
      </c>
    </row>
    <row r="155" spans="1:45" customFormat="1" x14ac:dyDescent="0.25">
      <c r="A155" t="s">
        <v>1214</v>
      </c>
      <c r="B155" s="472">
        <v>40823.482893518521</v>
      </c>
      <c r="C155" t="s">
        <v>1215</v>
      </c>
      <c r="D155" t="s">
        <v>1216</v>
      </c>
      <c r="E155" t="s">
        <v>1516</v>
      </c>
      <c r="F155" t="s">
        <v>1217</v>
      </c>
      <c r="G155" t="s">
        <v>1217</v>
      </c>
      <c r="H155" t="s">
        <v>1260</v>
      </c>
      <c r="I155">
        <v>1.0009999999999999</v>
      </c>
      <c r="J155" t="s">
        <v>1260</v>
      </c>
      <c r="K155">
        <v>1.08</v>
      </c>
      <c r="L155" t="s">
        <v>1260</v>
      </c>
      <c r="M155">
        <v>0.86</v>
      </c>
      <c r="N155" t="s">
        <v>1260</v>
      </c>
      <c r="O155">
        <v>2.5999999999999999E-2</v>
      </c>
      <c r="P155" t="s">
        <v>1260</v>
      </c>
      <c r="Q155">
        <v>0.01</v>
      </c>
      <c r="R155" t="s">
        <v>1260</v>
      </c>
      <c r="S155">
        <v>0.4</v>
      </c>
      <c r="T155" t="s">
        <v>1260</v>
      </c>
      <c r="U155">
        <v>0.03</v>
      </c>
      <c r="V155" t="s">
        <v>1260</v>
      </c>
      <c r="W155">
        <v>0.09</v>
      </c>
      <c r="X155" t="s">
        <v>8</v>
      </c>
      <c r="Y155">
        <v>1E-3</v>
      </c>
      <c r="Z155" t="s">
        <v>1260</v>
      </c>
      <c r="AA155">
        <v>0.02</v>
      </c>
      <c r="AB155" t="s">
        <v>1260</v>
      </c>
      <c r="AC155">
        <v>0.15</v>
      </c>
      <c r="AD155" t="s">
        <v>8</v>
      </c>
      <c r="AE155">
        <v>0</v>
      </c>
      <c r="AF155" t="s">
        <v>1260</v>
      </c>
      <c r="AG155">
        <v>2E-3</v>
      </c>
      <c r="AH155" t="s">
        <v>1260</v>
      </c>
      <c r="AI155">
        <v>0.01</v>
      </c>
      <c r="AJ155" t="s">
        <v>1260</v>
      </c>
      <c r="AK155">
        <v>0.01</v>
      </c>
      <c r="AL155" t="s">
        <v>8</v>
      </c>
      <c r="AM155">
        <v>0</v>
      </c>
      <c r="AN155" t="s">
        <v>1260</v>
      </c>
      <c r="AO155">
        <v>2.9000000000000001E-2</v>
      </c>
      <c r="AP155" t="s">
        <v>1323</v>
      </c>
      <c r="AQ155">
        <v>1.2E-2</v>
      </c>
      <c r="AR155" t="s">
        <v>1260</v>
      </c>
      <c r="AS155">
        <v>96.25</v>
      </c>
    </row>
    <row r="156" spans="1:45" customFormat="1" x14ac:dyDescent="0.25">
      <c r="A156" t="s">
        <v>1214</v>
      </c>
      <c r="B156" s="472">
        <v>40823.484166666669</v>
      </c>
      <c r="C156" t="s">
        <v>1215</v>
      </c>
      <c r="D156" t="s">
        <v>1216</v>
      </c>
      <c r="E156" t="s">
        <v>1517</v>
      </c>
      <c r="F156" t="s">
        <v>1217</v>
      </c>
      <c r="G156" t="s">
        <v>1217</v>
      </c>
      <c r="H156" t="s">
        <v>1260</v>
      </c>
      <c r="I156">
        <v>0.66300000000000003</v>
      </c>
      <c r="J156" t="s">
        <v>1260</v>
      </c>
      <c r="K156">
        <v>0.8</v>
      </c>
      <c r="L156" t="s">
        <v>1260</v>
      </c>
      <c r="M156">
        <v>0.86</v>
      </c>
      <c r="N156" t="s">
        <v>1260</v>
      </c>
      <c r="O156">
        <v>2.5000000000000001E-2</v>
      </c>
      <c r="P156" t="s">
        <v>1260</v>
      </c>
      <c r="Q156">
        <v>0.01</v>
      </c>
      <c r="R156" t="s">
        <v>1260</v>
      </c>
      <c r="S156">
        <v>0.41</v>
      </c>
      <c r="T156" t="s">
        <v>1260</v>
      </c>
      <c r="U156">
        <v>0.03</v>
      </c>
      <c r="V156" t="s">
        <v>1260</v>
      </c>
      <c r="W156">
        <v>0.09</v>
      </c>
      <c r="X156" t="s">
        <v>1260</v>
      </c>
      <c r="Y156">
        <v>3.0000000000000001E-3</v>
      </c>
      <c r="Z156" t="s">
        <v>1260</v>
      </c>
      <c r="AA156">
        <v>0.02</v>
      </c>
      <c r="AB156" t="s">
        <v>1260</v>
      </c>
      <c r="AC156">
        <v>0.15</v>
      </c>
      <c r="AD156" t="s">
        <v>8</v>
      </c>
      <c r="AE156">
        <v>0</v>
      </c>
      <c r="AF156" t="s">
        <v>8</v>
      </c>
      <c r="AG156">
        <v>1E-3</v>
      </c>
      <c r="AH156" t="s">
        <v>1260</v>
      </c>
      <c r="AI156">
        <v>0.01</v>
      </c>
      <c r="AJ156" t="s">
        <v>1260</v>
      </c>
      <c r="AK156">
        <v>0.01</v>
      </c>
      <c r="AL156" t="s">
        <v>8</v>
      </c>
      <c r="AM156">
        <v>0</v>
      </c>
      <c r="AN156" t="s">
        <v>1260</v>
      </c>
      <c r="AO156">
        <v>2.7E-2</v>
      </c>
      <c r="AP156" t="s">
        <v>8</v>
      </c>
      <c r="AQ156">
        <v>5.0000000000000001E-4</v>
      </c>
      <c r="AR156" t="s">
        <v>1260</v>
      </c>
      <c r="AS156">
        <v>96.88</v>
      </c>
    </row>
    <row r="157" spans="1:45" customFormat="1" x14ac:dyDescent="0.25">
      <c r="A157" t="s">
        <v>1214</v>
      </c>
      <c r="B157" s="472">
        <v>40823.485439814816</v>
      </c>
      <c r="C157" t="s">
        <v>1215</v>
      </c>
      <c r="D157" t="s">
        <v>1216</v>
      </c>
      <c r="E157" t="s">
        <v>1518</v>
      </c>
      <c r="F157" t="s">
        <v>1217</v>
      </c>
      <c r="G157" t="s">
        <v>1217</v>
      </c>
      <c r="H157" t="s">
        <v>1260</v>
      </c>
      <c r="I157">
        <v>0.78600000000000003</v>
      </c>
      <c r="J157" t="s">
        <v>1260</v>
      </c>
      <c r="K157">
        <v>1.18</v>
      </c>
      <c r="L157" t="s">
        <v>1260</v>
      </c>
      <c r="M157">
        <v>0.87</v>
      </c>
      <c r="N157" t="s">
        <v>1260</v>
      </c>
      <c r="O157">
        <v>2.5000000000000001E-2</v>
      </c>
      <c r="P157" t="s">
        <v>1260</v>
      </c>
      <c r="Q157">
        <v>1.9E-2</v>
      </c>
      <c r="R157" t="s">
        <v>1260</v>
      </c>
      <c r="S157">
        <v>0.39</v>
      </c>
      <c r="T157" t="s">
        <v>1260</v>
      </c>
      <c r="U157">
        <v>0.03</v>
      </c>
      <c r="V157" t="s">
        <v>1260</v>
      </c>
      <c r="W157">
        <v>0.09</v>
      </c>
      <c r="X157" t="s">
        <v>8</v>
      </c>
      <c r="Y157">
        <v>1E-3</v>
      </c>
      <c r="Z157" t="s">
        <v>1260</v>
      </c>
      <c r="AA157">
        <v>0.02</v>
      </c>
      <c r="AB157" t="s">
        <v>1260</v>
      </c>
      <c r="AC157">
        <v>0.15</v>
      </c>
      <c r="AD157" t="s">
        <v>8</v>
      </c>
      <c r="AE157">
        <v>0</v>
      </c>
      <c r="AF157" t="s">
        <v>1260</v>
      </c>
      <c r="AG157">
        <v>1E-3</v>
      </c>
      <c r="AH157" t="s">
        <v>1260</v>
      </c>
      <c r="AI157">
        <v>0.01</v>
      </c>
      <c r="AJ157" t="s">
        <v>1260</v>
      </c>
      <c r="AK157">
        <v>0.01</v>
      </c>
      <c r="AL157" t="s">
        <v>8</v>
      </c>
      <c r="AM157">
        <v>0</v>
      </c>
      <c r="AN157" t="s">
        <v>1260</v>
      </c>
      <c r="AO157">
        <v>2.8000000000000001E-2</v>
      </c>
      <c r="AP157" t="s">
        <v>1323</v>
      </c>
      <c r="AQ157">
        <v>1.2E-2</v>
      </c>
      <c r="AR157" t="s">
        <v>1260</v>
      </c>
      <c r="AS157">
        <v>96.36</v>
      </c>
    </row>
    <row r="158" spans="1:45" customFormat="1" x14ac:dyDescent="0.25">
      <c r="B158" s="472"/>
    </row>
    <row r="159" spans="1:45" customFormat="1" x14ac:dyDescent="0.25">
      <c r="B159" s="472"/>
    </row>
    <row r="160" spans="1:45" customFormat="1" x14ac:dyDescent="0.25">
      <c r="B160" s="472"/>
    </row>
    <row r="161" spans="2:2" customFormat="1" x14ac:dyDescent="0.25">
      <c r="B161" s="472"/>
    </row>
    <row r="162" spans="2:2" customFormat="1" x14ac:dyDescent="0.25">
      <c r="B162" s="472"/>
    </row>
    <row r="163" spans="2:2" customFormat="1" x14ac:dyDescent="0.25">
      <c r="B163" s="472"/>
    </row>
    <row r="164" spans="2:2" customFormat="1" x14ac:dyDescent="0.25">
      <c r="B164" s="472"/>
    </row>
    <row r="165" spans="2:2" customFormat="1" x14ac:dyDescent="0.25">
      <c r="B165" s="472"/>
    </row>
    <row r="166" spans="2:2" customFormat="1" x14ac:dyDescent="0.25">
      <c r="B166" s="472"/>
    </row>
    <row r="167" spans="2:2" customFormat="1" x14ac:dyDescent="0.25">
      <c r="B167" s="472"/>
    </row>
    <row r="168" spans="2:2" customFormat="1" x14ac:dyDescent="0.25">
      <c r="B168" s="472"/>
    </row>
    <row r="169" spans="2:2" customFormat="1" x14ac:dyDescent="0.25">
      <c r="B169" s="472"/>
    </row>
    <row r="170" spans="2:2" customFormat="1" x14ac:dyDescent="0.25">
      <c r="B170" s="472"/>
    </row>
    <row r="171" spans="2:2" customFormat="1" x14ac:dyDescent="0.25">
      <c r="B171" s="472"/>
    </row>
    <row r="172" spans="2:2" customFormat="1" x14ac:dyDescent="0.25">
      <c r="B172" s="472"/>
    </row>
    <row r="173" spans="2:2" customFormat="1" x14ac:dyDescent="0.25">
      <c r="B173" s="472"/>
    </row>
    <row r="174" spans="2:2" customFormat="1" x14ac:dyDescent="0.25">
      <c r="B174" s="472"/>
    </row>
    <row r="175" spans="2:2" customFormat="1" x14ac:dyDescent="0.25">
      <c r="B175" s="472"/>
    </row>
    <row r="176" spans="2:2" customFormat="1" x14ac:dyDescent="0.25">
      <c r="B176" s="472"/>
    </row>
    <row r="177" spans="2:2" customFormat="1" x14ac:dyDescent="0.25">
      <c r="B177" s="472"/>
    </row>
    <row r="178" spans="2:2" customFormat="1" x14ac:dyDescent="0.25">
      <c r="B178" s="472"/>
    </row>
    <row r="179" spans="2:2" customFormat="1" x14ac:dyDescent="0.25">
      <c r="B179" s="472"/>
    </row>
    <row r="180" spans="2:2" customFormat="1" x14ac:dyDescent="0.25">
      <c r="B180" s="472"/>
    </row>
    <row r="181" spans="2:2" customFormat="1" x14ac:dyDescent="0.25">
      <c r="B181" s="472"/>
    </row>
    <row r="182" spans="2:2" customFormat="1" x14ac:dyDescent="0.25">
      <c r="B182" s="472"/>
    </row>
    <row r="183" spans="2:2" customFormat="1" x14ac:dyDescent="0.25">
      <c r="B183" s="472"/>
    </row>
    <row r="184" spans="2:2" customFormat="1" x14ac:dyDescent="0.25">
      <c r="B184" s="472"/>
    </row>
    <row r="185" spans="2:2" customFormat="1" x14ac:dyDescent="0.25">
      <c r="B185" s="472"/>
    </row>
    <row r="186" spans="2:2" customFormat="1" x14ac:dyDescent="0.25">
      <c r="B186" s="472"/>
    </row>
    <row r="187" spans="2:2" customFormat="1" x14ac:dyDescent="0.25">
      <c r="B187" s="472"/>
    </row>
    <row r="188" spans="2:2" customFormat="1" x14ac:dyDescent="0.25">
      <c r="B188" s="472"/>
    </row>
    <row r="189" spans="2:2" customFormat="1" x14ac:dyDescent="0.25">
      <c r="B189" s="472"/>
    </row>
    <row r="190" spans="2:2" customFormat="1" x14ac:dyDescent="0.25">
      <c r="B190" s="472"/>
    </row>
    <row r="191" spans="2:2" customFormat="1" x14ac:dyDescent="0.25">
      <c r="B191" s="472"/>
    </row>
    <row r="192" spans="2:2" customFormat="1" x14ac:dyDescent="0.25">
      <c r="B192" s="472"/>
    </row>
    <row r="193" spans="2:2" customFormat="1" x14ac:dyDescent="0.25">
      <c r="B193" s="472"/>
    </row>
    <row r="194" spans="2:2" customFormat="1" x14ac:dyDescent="0.25">
      <c r="B194" s="472"/>
    </row>
    <row r="195" spans="2:2" customFormat="1" x14ac:dyDescent="0.25">
      <c r="B195" s="472"/>
    </row>
    <row r="196" spans="2:2" customFormat="1" x14ac:dyDescent="0.25">
      <c r="B196" s="472"/>
    </row>
    <row r="197" spans="2:2" customFormat="1" x14ac:dyDescent="0.25">
      <c r="B197" s="472"/>
    </row>
    <row r="198" spans="2:2" customFormat="1" x14ac:dyDescent="0.25">
      <c r="B198" s="472"/>
    </row>
    <row r="199" spans="2:2" customFormat="1" x14ac:dyDescent="0.25">
      <c r="B199" s="472"/>
    </row>
    <row r="200" spans="2:2" customFormat="1" x14ac:dyDescent="0.25">
      <c r="B200" s="472"/>
    </row>
    <row r="201" spans="2:2" customFormat="1" x14ac:dyDescent="0.25">
      <c r="B201" s="472"/>
    </row>
    <row r="202" spans="2:2" customFormat="1" x14ac:dyDescent="0.25">
      <c r="B202" s="472"/>
    </row>
    <row r="203" spans="2:2" customFormat="1" x14ac:dyDescent="0.25">
      <c r="B203" s="472"/>
    </row>
    <row r="204" spans="2:2" customFormat="1" x14ac:dyDescent="0.25">
      <c r="B204" s="472"/>
    </row>
    <row r="205" spans="2:2" customFormat="1" x14ac:dyDescent="0.25">
      <c r="B205" s="472"/>
    </row>
    <row r="206" spans="2:2" customFormat="1" x14ac:dyDescent="0.25">
      <c r="B206" s="472"/>
    </row>
    <row r="207" spans="2:2" customFormat="1" x14ac:dyDescent="0.25">
      <c r="B207" s="472"/>
    </row>
    <row r="208" spans="2:2" customFormat="1" x14ac:dyDescent="0.25">
      <c r="B208" s="472"/>
    </row>
    <row r="209" spans="2:2" customFormat="1" x14ac:dyDescent="0.25">
      <c r="B209" s="472"/>
    </row>
    <row r="210" spans="2:2" customFormat="1" x14ac:dyDescent="0.25">
      <c r="B210" s="472"/>
    </row>
    <row r="211" spans="2:2" customFormat="1" x14ac:dyDescent="0.25">
      <c r="B211" s="472"/>
    </row>
    <row r="212" spans="2:2" customFormat="1" x14ac:dyDescent="0.25">
      <c r="B212" s="472"/>
    </row>
    <row r="213" spans="2:2" customFormat="1" x14ac:dyDescent="0.25">
      <c r="B213" s="472"/>
    </row>
    <row r="214" spans="2:2" customFormat="1" x14ac:dyDescent="0.25">
      <c r="B214" s="472"/>
    </row>
    <row r="215" spans="2:2" customFormat="1" x14ac:dyDescent="0.25">
      <c r="B215" s="472"/>
    </row>
    <row r="216" spans="2:2" customFormat="1" x14ac:dyDescent="0.25">
      <c r="B216" s="472"/>
    </row>
    <row r="217" spans="2:2" customFormat="1" x14ac:dyDescent="0.25">
      <c r="B217" s="472"/>
    </row>
    <row r="218" spans="2:2" customFormat="1" x14ac:dyDescent="0.25">
      <c r="B218" s="472"/>
    </row>
    <row r="219" spans="2:2" customFormat="1" x14ac:dyDescent="0.25">
      <c r="B219" s="472"/>
    </row>
    <row r="220" spans="2:2" customFormat="1" x14ac:dyDescent="0.25">
      <c r="B220" s="472"/>
    </row>
    <row r="221" spans="2:2" customFormat="1" x14ac:dyDescent="0.25">
      <c r="B221" s="472"/>
    </row>
    <row r="222" spans="2:2" customFormat="1" x14ac:dyDescent="0.25">
      <c r="B222" s="472"/>
    </row>
    <row r="223" spans="2:2" customFormat="1" x14ac:dyDescent="0.25">
      <c r="B223" s="472"/>
    </row>
    <row r="224" spans="2:2" customFormat="1" x14ac:dyDescent="0.25">
      <c r="B224" s="472"/>
    </row>
    <row r="225" spans="2:2" customFormat="1" x14ac:dyDescent="0.25">
      <c r="B225" s="472"/>
    </row>
    <row r="226" spans="2:2" customFormat="1" x14ac:dyDescent="0.25">
      <c r="B226" s="472"/>
    </row>
    <row r="227" spans="2:2" customFormat="1" x14ac:dyDescent="0.25">
      <c r="B227" s="472"/>
    </row>
    <row r="228" spans="2:2" customFormat="1" x14ac:dyDescent="0.25">
      <c r="B228" s="472"/>
    </row>
    <row r="229" spans="2:2" customFormat="1" x14ac:dyDescent="0.25">
      <c r="B229" s="472"/>
    </row>
    <row r="230" spans="2:2" customFormat="1" x14ac:dyDescent="0.25">
      <c r="B230" s="472"/>
    </row>
    <row r="231" spans="2:2" customFormat="1" x14ac:dyDescent="0.25">
      <c r="B231" s="472"/>
    </row>
    <row r="232" spans="2:2" customFormat="1" x14ac:dyDescent="0.25">
      <c r="B232" s="472"/>
    </row>
    <row r="233" spans="2:2" customFormat="1" x14ac:dyDescent="0.25">
      <c r="B233" s="472"/>
    </row>
    <row r="234" spans="2:2" customFormat="1" x14ac:dyDescent="0.25">
      <c r="B234" s="472"/>
    </row>
    <row r="235" spans="2:2" customFormat="1" x14ac:dyDescent="0.25">
      <c r="B235" s="472"/>
    </row>
    <row r="236" spans="2:2" customFormat="1" x14ac:dyDescent="0.25">
      <c r="B236" s="472"/>
    </row>
    <row r="237" spans="2:2" customFormat="1" x14ac:dyDescent="0.25">
      <c r="B237" s="472"/>
    </row>
    <row r="238" spans="2:2" customFormat="1" x14ac:dyDescent="0.25">
      <c r="B238" s="472"/>
    </row>
    <row r="239" spans="2:2" customFormat="1" x14ac:dyDescent="0.25">
      <c r="B239" s="472"/>
    </row>
    <row r="240" spans="2:2" customFormat="1" x14ac:dyDescent="0.25">
      <c r="B240" s="472"/>
    </row>
    <row r="241" spans="2:2" customFormat="1" x14ac:dyDescent="0.25">
      <c r="B241" s="472"/>
    </row>
    <row r="242" spans="2:2" customFormat="1" x14ac:dyDescent="0.25">
      <c r="B242" s="472"/>
    </row>
    <row r="243" spans="2:2" customFormat="1" x14ac:dyDescent="0.25">
      <c r="B243" s="472"/>
    </row>
    <row r="244" spans="2:2" customFormat="1" x14ac:dyDescent="0.25">
      <c r="B244" s="472"/>
    </row>
    <row r="245" spans="2:2" customFormat="1" x14ac:dyDescent="0.25">
      <c r="B245" s="472"/>
    </row>
    <row r="246" spans="2:2" customFormat="1" x14ac:dyDescent="0.25">
      <c r="B246" s="472"/>
    </row>
    <row r="247" spans="2:2" customFormat="1" x14ac:dyDescent="0.25">
      <c r="B247" s="472"/>
    </row>
    <row r="248" spans="2:2" customFormat="1" x14ac:dyDescent="0.25">
      <c r="B248" s="472"/>
    </row>
    <row r="249" spans="2:2" customFormat="1" x14ac:dyDescent="0.25">
      <c r="B249" s="472"/>
    </row>
    <row r="250" spans="2:2" customFormat="1" x14ac:dyDescent="0.25">
      <c r="B250" s="472"/>
    </row>
    <row r="251" spans="2:2" customFormat="1" x14ac:dyDescent="0.25">
      <c r="B251" s="472"/>
    </row>
    <row r="252" spans="2:2" customFormat="1" x14ac:dyDescent="0.25">
      <c r="B252" s="472"/>
    </row>
    <row r="253" spans="2:2" customFormat="1" x14ac:dyDescent="0.25">
      <c r="B253" s="472"/>
    </row>
    <row r="254" spans="2:2" customFormat="1" x14ac:dyDescent="0.25">
      <c r="B254" s="472"/>
    </row>
    <row r="255" spans="2:2" customFormat="1" x14ac:dyDescent="0.25">
      <c r="B255" s="472"/>
    </row>
    <row r="256" spans="2:2" customFormat="1" x14ac:dyDescent="0.25">
      <c r="B256" s="472"/>
    </row>
    <row r="257" spans="2:2" customFormat="1" x14ac:dyDescent="0.25">
      <c r="B257" s="472"/>
    </row>
    <row r="258" spans="2:2" customFormat="1" x14ac:dyDescent="0.25">
      <c r="B258" s="472"/>
    </row>
    <row r="259" spans="2:2" customFormat="1" x14ac:dyDescent="0.25">
      <c r="B259" s="472"/>
    </row>
    <row r="260" spans="2:2" customFormat="1" x14ac:dyDescent="0.25">
      <c r="B260" s="472"/>
    </row>
    <row r="261" spans="2:2" customFormat="1" x14ac:dyDescent="0.25">
      <c r="B261" s="472"/>
    </row>
    <row r="262" spans="2:2" customFormat="1" x14ac:dyDescent="0.25">
      <c r="B262" s="472"/>
    </row>
    <row r="263" spans="2:2" customFormat="1" x14ac:dyDescent="0.25">
      <c r="B263" s="472"/>
    </row>
    <row r="264" spans="2:2" customFormat="1" x14ac:dyDescent="0.25">
      <c r="B264" s="472"/>
    </row>
    <row r="265" spans="2:2" customFormat="1" x14ac:dyDescent="0.25">
      <c r="B265" s="472"/>
    </row>
    <row r="266" spans="2:2" customFormat="1" x14ac:dyDescent="0.25">
      <c r="B266" s="472"/>
    </row>
    <row r="267" spans="2:2" customFormat="1" x14ac:dyDescent="0.25">
      <c r="B267" s="472"/>
    </row>
    <row r="268" spans="2:2" customFormat="1" x14ac:dyDescent="0.25">
      <c r="B268" s="472"/>
    </row>
    <row r="269" spans="2:2" customFormat="1" x14ac:dyDescent="0.25">
      <c r="B269" s="472"/>
    </row>
    <row r="270" spans="2:2" customFormat="1" x14ac:dyDescent="0.25">
      <c r="B270" s="472"/>
    </row>
    <row r="271" spans="2:2" customFormat="1" x14ac:dyDescent="0.25">
      <c r="B271" s="472"/>
    </row>
    <row r="272" spans="2:2" customFormat="1" x14ac:dyDescent="0.25">
      <c r="B272" s="472"/>
    </row>
    <row r="273" spans="2:2" customFormat="1" x14ac:dyDescent="0.25">
      <c r="B273" s="472"/>
    </row>
    <row r="274" spans="2:2" customFormat="1" x14ac:dyDescent="0.25">
      <c r="B274" s="472"/>
    </row>
    <row r="275" spans="2:2" customFormat="1" x14ac:dyDescent="0.25">
      <c r="B275" s="472"/>
    </row>
    <row r="276" spans="2:2" customFormat="1" x14ac:dyDescent="0.25">
      <c r="B276" s="472"/>
    </row>
    <row r="277" spans="2:2" customFormat="1" x14ac:dyDescent="0.25">
      <c r="B277" s="472"/>
    </row>
    <row r="278" spans="2:2" customFormat="1" x14ac:dyDescent="0.25">
      <c r="B278" s="472"/>
    </row>
    <row r="279" spans="2:2" customFormat="1" x14ac:dyDescent="0.25">
      <c r="B279" s="472"/>
    </row>
    <row r="280" spans="2:2" customFormat="1" x14ac:dyDescent="0.25">
      <c r="B280" s="472"/>
    </row>
    <row r="281" spans="2:2" customFormat="1" x14ac:dyDescent="0.25">
      <c r="B281" s="472"/>
    </row>
    <row r="282" spans="2:2" customFormat="1" x14ac:dyDescent="0.25">
      <c r="B282" s="472"/>
    </row>
    <row r="283" spans="2:2" customFormat="1" x14ac:dyDescent="0.25">
      <c r="B283" s="472"/>
    </row>
    <row r="284" spans="2:2" customFormat="1" x14ac:dyDescent="0.25">
      <c r="B284" s="472"/>
    </row>
    <row r="285" spans="2:2" customFormat="1" x14ac:dyDescent="0.25">
      <c r="B285" s="472"/>
    </row>
    <row r="286" spans="2:2" customFormat="1" x14ac:dyDescent="0.25">
      <c r="B286" s="472"/>
    </row>
    <row r="287" spans="2:2" customFormat="1" x14ac:dyDescent="0.25">
      <c r="B287" s="472"/>
    </row>
    <row r="288" spans="2:2" customFormat="1" x14ac:dyDescent="0.25">
      <c r="B288" s="472"/>
    </row>
    <row r="289" spans="2:2" customFormat="1" x14ac:dyDescent="0.25">
      <c r="B289" s="472"/>
    </row>
    <row r="290" spans="2:2" customFormat="1" x14ac:dyDescent="0.25">
      <c r="B290" s="472"/>
    </row>
    <row r="291" spans="2:2" customFormat="1" x14ac:dyDescent="0.25">
      <c r="B291" s="472"/>
    </row>
    <row r="292" spans="2:2" customFormat="1" x14ac:dyDescent="0.25">
      <c r="B292" s="472"/>
    </row>
    <row r="293" spans="2:2" customFormat="1" x14ac:dyDescent="0.25">
      <c r="B293" s="472"/>
    </row>
    <row r="294" spans="2:2" customFormat="1" x14ac:dyDescent="0.25">
      <c r="B294" s="472"/>
    </row>
    <row r="295" spans="2:2" customFormat="1" x14ac:dyDescent="0.25">
      <c r="B295" s="472"/>
    </row>
    <row r="296" spans="2:2" customFormat="1" x14ac:dyDescent="0.25">
      <c r="B296" s="472"/>
    </row>
    <row r="297" spans="2:2" customFormat="1" x14ac:dyDescent="0.25">
      <c r="B297" s="472"/>
    </row>
    <row r="298" spans="2:2" customFormat="1" x14ac:dyDescent="0.25">
      <c r="B298" s="472"/>
    </row>
    <row r="299" spans="2:2" customFormat="1" x14ac:dyDescent="0.25">
      <c r="B299" s="472"/>
    </row>
    <row r="300" spans="2:2" customFormat="1" x14ac:dyDescent="0.25">
      <c r="B300" s="472"/>
    </row>
    <row r="301" spans="2:2" customFormat="1" x14ac:dyDescent="0.25">
      <c r="B301" s="472"/>
    </row>
    <row r="302" spans="2:2" customFormat="1" x14ac:dyDescent="0.25">
      <c r="B302" s="472"/>
    </row>
    <row r="303" spans="2:2" customFormat="1" x14ac:dyDescent="0.25">
      <c r="B303" s="472"/>
    </row>
    <row r="304" spans="2:2" customFormat="1" x14ac:dyDescent="0.25">
      <c r="B304" s="472"/>
    </row>
    <row r="305" spans="2:2" customFormat="1" x14ac:dyDescent="0.25">
      <c r="B305" s="472"/>
    </row>
    <row r="306" spans="2:2" customFormat="1" x14ac:dyDescent="0.25">
      <c r="B306" s="472"/>
    </row>
    <row r="307" spans="2:2" customFormat="1" x14ac:dyDescent="0.25">
      <c r="B307" s="472"/>
    </row>
    <row r="308" spans="2:2" customFormat="1" x14ac:dyDescent="0.25">
      <c r="B308" s="472"/>
    </row>
    <row r="309" spans="2:2" customFormat="1" x14ac:dyDescent="0.25">
      <c r="B309" s="472"/>
    </row>
    <row r="310" spans="2:2" customFormat="1" x14ac:dyDescent="0.25">
      <c r="B310" s="472"/>
    </row>
    <row r="311" spans="2:2" customFormat="1" x14ac:dyDescent="0.25">
      <c r="B311" s="472"/>
    </row>
    <row r="312" spans="2:2" customFormat="1" x14ac:dyDescent="0.25">
      <c r="B312" s="472"/>
    </row>
    <row r="313" spans="2:2" customFormat="1" x14ac:dyDescent="0.25">
      <c r="B313" s="472"/>
    </row>
    <row r="314" spans="2:2" customFormat="1" x14ac:dyDescent="0.25">
      <c r="B314" s="472"/>
    </row>
    <row r="315" spans="2:2" customFormat="1" x14ac:dyDescent="0.25">
      <c r="B315" s="472"/>
    </row>
    <row r="316" spans="2:2" customFormat="1" x14ac:dyDescent="0.25">
      <c r="B316" s="472"/>
    </row>
    <row r="317" spans="2:2" customFormat="1" x14ac:dyDescent="0.25">
      <c r="B317" s="472"/>
    </row>
    <row r="318" spans="2:2" customFormat="1" x14ac:dyDescent="0.25">
      <c r="B318" s="472"/>
    </row>
    <row r="319" spans="2:2" customFormat="1" x14ac:dyDescent="0.25">
      <c r="B319" s="472"/>
    </row>
    <row r="320" spans="2:2" customFormat="1" x14ac:dyDescent="0.25">
      <c r="B320" s="472"/>
    </row>
    <row r="321" spans="2:2" customFormat="1" x14ac:dyDescent="0.25">
      <c r="B321" s="472"/>
    </row>
    <row r="322" spans="2:2" customFormat="1" x14ac:dyDescent="0.25">
      <c r="B322" s="472"/>
    </row>
    <row r="323" spans="2:2" customFormat="1" x14ac:dyDescent="0.25">
      <c r="B323" s="472"/>
    </row>
    <row r="324" spans="2:2" customFormat="1" x14ac:dyDescent="0.25">
      <c r="B324" s="472"/>
    </row>
    <row r="325" spans="2:2" customFormat="1" x14ac:dyDescent="0.25">
      <c r="B325" s="472"/>
    </row>
    <row r="326" spans="2:2" customFormat="1" x14ac:dyDescent="0.25">
      <c r="B326" s="472"/>
    </row>
    <row r="327" spans="2:2" customFormat="1" x14ac:dyDescent="0.25">
      <c r="B327" s="472"/>
    </row>
    <row r="328" spans="2:2" customFormat="1" x14ac:dyDescent="0.25">
      <c r="B328" s="472"/>
    </row>
    <row r="329" spans="2:2" customFormat="1" x14ac:dyDescent="0.25">
      <c r="B329" s="472"/>
    </row>
    <row r="330" spans="2:2" customFormat="1" x14ac:dyDescent="0.25">
      <c r="B330" s="472"/>
    </row>
    <row r="331" spans="2:2" customFormat="1" x14ac:dyDescent="0.25">
      <c r="B331" s="472"/>
    </row>
    <row r="332" spans="2:2" customFormat="1" x14ac:dyDescent="0.25">
      <c r="B332" s="472"/>
    </row>
    <row r="333" spans="2:2" customFormat="1" x14ac:dyDescent="0.25">
      <c r="B333" s="472"/>
    </row>
    <row r="334" spans="2:2" customFormat="1" x14ac:dyDescent="0.25">
      <c r="B334" s="472"/>
    </row>
    <row r="335" spans="2:2" customFormat="1" x14ac:dyDescent="0.25">
      <c r="B335" s="472"/>
    </row>
    <row r="336" spans="2:2" customFormat="1" x14ac:dyDescent="0.25">
      <c r="B336" s="472"/>
    </row>
    <row r="337" spans="2:2" customFormat="1" x14ac:dyDescent="0.25">
      <c r="B337" s="472"/>
    </row>
    <row r="338" spans="2:2" customFormat="1" x14ac:dyDescent="0.25">
      <c r="B338" s="472"/>
    </row>
    <row r="339" spans="2:2" customFormat="1" x14ac:dyDescent="0.25">
      <c r="B339" s="472"/>
    </row>
    <row r="340" spans="2:2" customFormat="1" x14ac:dyDescent="0.25">
      <c r="B340" s="472"/>
    </row>
    <row r="341" spans="2:2" customFormat="1" x14ac:dyDescent="0.25">
      <c r="B341" s="472"/>
    </row>
    <row r="342" spans="2:2" customFormat="1" x14ac:dyDescent="0.25">
      <c r="B342" s="472"/>
    </row>
    <row r="343" spans="2:2" customFormat="1" x14ac:dyDescent="0.25">
      <c r="B343" s="472"/>
    </row>
    <row r="344" spans="2:2" customFormat="1" x14ac:dyDescent="0.25">
      <c r="B344" s="472"/>
    </row>
    <row r="345" spans="2:2" customFormat="1" x14ac:dyDescent="0.25">
      <c r="B345" s="472"/>
    </row>
    <row r="346" spans="2:2" customFormat="1" x14ac:dyDescent="0.25">
      <c r="B346" s="472"/>
    </row>
    <row r="347" spans="2:2" customFormat="1" x14ac:dyDescent="0.25">
      <c r="B347" s="472"/>
    </row>
    <row r="348" spans="2:2" customFormat="1" x14ac:dyDescent="0.25">
      <c r="B348" s="472"/>
    </row>
    <row r="349" spans="2:2" customFormat="1" x14ac:dyDescent="0.25">
      <c r="B349" s="472"/>
    </row>
    <row r="350" spans="2:2" customFormat="1" x14ac:dyDescent="0.25">
      <c r="B350" s="472"/>
    </row>
    <row r="351" spans="2:2" customFormat="1" x14ac:dyDescent="0.25">
      <c r="B351" s="472"/>
    </row>
    <row r="352" spans="2:2" customFormat="1" x14ac:dyDescent="0.25">
      <c r="B352" s="472"/>
    </row>
    <row r="353" spans="2:2" customFormat="1" x14ac:dyDescent="0.25">
      <c r="B353" s="472"/>
    </row>
    <row r="354" spans="2:2" customFormat="1" x14ac:dyDescent="0.25">
      <c r="B354" s="472"/>
    </row>
    <row r="355" spans="2:2" customFormat="1" x14ac:dyDescent="0.25">
      <c r="B355" s="472"/>
    </row>
    <row r="356" spans="2:2" customFormat="1" x14ac:dyDescent="0.25">
      <c r="B356" s="472"/>
    </row>
    <row r="357" spans="2:2" customFormat="1" x14ac:dyDescent="0.25">
      <c r="B357" s="472"/>
    </row>
    <row r="358" spans="2:2" customFormat="1" x14ac:dyDescent="0.25">
      <c r="B358" s="472"/>
    </row>
    <row r="359" spans="2:2" customFormat="1" x14ac:dyDescent="0.25">
      <c r="B359" s="472"/>
    </row>
    <row r="360" spans="2:2" customFormat="1" x14ac:dyDescent="0.25">
      <c r="B360" s="472"/>
    </row>
    <row r="361" spans="2:2" customFormat="1" x14ac:dyDescent="0.25">
      <c r="B361" s="472"/>
    </row>
    <row r="362" spans="2:2" customFormat="1" x14ac:dyDescent="0.25">
      <c r="B362" s="472"/>
    </row>
    <row r="363" spans="2:2" customFormat="1" x14ac:dyDescent="0.25">
      <c r="B363" s="472"/>
    </row>
    <row r="364" spans="2:2" customFormat="1" x14ac:dyDescent="0.25">
      <c r="B364" s="472"/>
    </row>
    <row r="365" spans="2:2" customFormat="1" x14ac:dyDescent="0.25">
      <c r="B365" s="472"/>
    </row>
    <row r="366" spans="2:2" customFormat="1" x14ac:dyDescent="0.25">
      <c r="B366" s="472"/>
    </row>
    <row r="367" spans="2:2" customFormat="1" x14ac:dyDescent="0.25">
      <c r="B367" s="472"/>
    </row>
    <row r="368" spans="2:2" customFormat="1" x14ac:dyDescent="0.25">
      <c r="B368" s="472"/>
    </row>
    <row r="369" spans="2:2" customFormat="1" x14ac:dyDescent="0.25">
      <c r="B369" s="472"/>
    </row>
    <row r="370" spans="2:2" customFormat="1" x14ac:dyDescent="0.25">
      <c r="B370" s="472"/>
    </row>
    <row r="371" spans="2:2" customFormat="1" x14ac:dyDescent="0.25">
      <c r="B371" s="472"/>
    </row>
    <row r="372" spans="2:2" customFormat="1" x14ac:dyDescent="0.25">
      <c r="B372" s="472"/>
    </row>
    <row r="373" spans="2:2" customFormat="1" x14ac:dyDescent="0.25">
      <c r="B373" s="472"/>
    </row>
    <row r="374" spans="2:2" customFormat="1" x14ac:dyDescent="0.25">
      <c r="B374" s="472"/>
    </row>
    <row r="375" spans="2:2" customFormat="1" x14ac:dyDescent="0.25">
      <c r="B375" s="472"/>
    </row>
    <row r="376" spans="2:2" customFormat="1" x14ac:dyDescent="0.25">
      <c r="B376" s="472"/>
    </row>
    <row r="377" spans="2:2" customFormat="1" x14ac:dyDescent="0.25">
      <c r="B377" s="472"/>
    </row>
    <row r="378" spans="2:2" customFormat="1" x14ac:dyDescent="0.25">
      <c r="B378" s="472"/>
    </row>
    <row r="379" spans="2:2" customFormat="1" x14ac:dyDescent="0.25">
      <c r="B379" s="472"/>
    </row>
    <row r="380" spans="2:2" customFormat="1" x14ac:dyDescent="0.25">
      <c r="B380" s="472"/>
    </row>
    <row r="381" spans="2:2" customFormat="1" x14ac:dyDescent="0.25">
      <c r="B381" s="472"/>
    </row>
    <row r="382" spans="2:2" customFormat="1" x14ac:dyDescent="0.25">
      <c r="B382" s="472"/>
    </row>
    <row r="383" spans="2:2" customFormat="1" x14ac:dyDescent="0.25">
      <c r="B383" s="472"/>
    </row>
    <row r="384" spans="2:2" customFormat="1" x14ac:dyDescent="0.25">
      <c r="B384" s="472"/>
    </row>
    <row r="385" spans="2:2" customFormat="1" x14ac:dyDescent="0.25">
      <c r="B385" s="472"/>
    </row>
    <row r="386" spans="2:2" customFormat="1" x14ac:dyDescent="0.25">
      <c r="B386" s="472"/>
    </row>
    <row r="387" spans="2:2" customFormat="1" x14ac:dyDescent="0.25">
      <c r="B387" s="472"/>
    </row>
    <row r="388" spans="2:2" customFormat="1" x14ac:dyDescent="0.25">
      <c r="B388" s="472"/>
    </row>
    <row r="389" spans="2:2" customFormat="1" x14ac:dyDescent="0.25">
      <c r="B389" s="472"/>
    </row>
    <row r="390" spans="2:2" customFormat="1" x14ac:dyDescent="0.25">
      <c r="B390" s="472"/>
    </row>
    <row r="391" spans="2:2" customFormat="1" x14ac:dyDescent="0.25">
      <c r="B391" s="472"/>
    </row>
    <row r="392" spans="2:2" customFormat="1" x14ac:dyDescent="0.25">
      <c r="B392" s="472"/>
    </row>
    <row r="393" spans="2:2" customFormat="1" x14ac:dyDescent="0.25">
      <c r="B393" s="472"/>
    </row>
    <row r="394" spans="2:2" customFormat="1" x14ac:dyDescent="0.25">
      <c r="B394" s="472"/>
    </row>
    <row r="395" spans="2:2" customFormat="1" x14ac:dyDescent="0.25">
      <c r="B395" s="472"/>
    </row>
    <row r="396" spans="2:2" customFormat="1" x14ac:dyDescent="0.25">
      <c r="B396" s="472"/>
    </row>
    <row r="397" spans="2:2" customFormat="1" x14ac:dyDescent="0.25">
      <c r="B397" s="472"/>
    </row>
    <row r="398" spans="2:2" customFormat="1" x14ac:dyDescent="0.25">
      <c r="B398" s="472"/>
    </row>
    <row r="399" spans="2:2" customFormat="1" x14ac:dyDescent="0.25">
      <c r="B399" s="472"/>
    </row>
    <row r="400" spans="2:2" customFormat="1" x14ac:dyDescent="0.25">
      <c r="B400" s="472"/>
    </row>
    <row r="401" spans="2:2" customFormat="1" x14ac:dyDescent="0.25">
      <c r="B401" s="472"/>
    </row>
    <row r="402" spans="2:2" customFormat="1" x14ac:dyDescent="0.25">
      <c r="B402" s="472"/>
    </row>
    <row r="403" spans="2:2" customFormat="1" x14ac:dyDescent="0.25">
      <c r="B403" s="472"/>
    </row>
    <row r="404" spans="2:2" customFormat="1" x14ac:dyDescent="0.25">
      <c r="B404" s="472"/>
    </row>
    <row r="405" spans="2:2" customFormat="1" x14ac:dyDescent="0.25">
      <c r="B405" s="472"/>
    </row>
    <row r="406" spans="2:2" customFormat="1" x14ac:dyDescent="0.25">
      <c r="B406" s="472"/>
    </row>
    <row r="407" spans="2:2" customFormat="1" x14ac:dyDescent="0.25">
      <c r="B407" s="472"/>
    </row>
    <row r="408" spans="2:2" customFormat="1" x14ac:dyDescent="0.25">
      <c r="B408" s="472"/>
    </row>
    <row r="409" spans="2:2" customFormat="1" x14ac:dyDescent="0.25">
      <c r="B409" s="472"/>
    </row>
    <row r="410" spans="2:2" customFormat="1" x14ac:dyDescent="0.25">
      <c r="B410" s="472"/>
    </row>
    <row r="411" spans="2:2" customFormat="1" x14ac:dyDescent="0.25">
      <c r="B411" s="472"/>
    </row>
    <row r="412" spans="2:2" customFormat="1" x14ac:dyDescent="0.25">
      <c r="B412" s="472"/>
    </row>
    <row r="413" spans="2:2" customFormat="1" x14ac:dyDescent="0.25">
      <c r="B413" s="472"/>
    </row>
    <row r="414" spans="2:2" customFormat="1" x14ac:dyDescent="0.25">
      <c r="B414" s="472"/>
    </row>
    <row r="415" spans="2:2" customFormat="1" x14ac:dyDescent="0.25">
      <c r="B415" s="472"/>
    </row>
    <row r="416" spans="2:2" customFormat="1" x14ac:dyDescent="0.25">
      <c r="B416" s="472"/>
    </row>
    <row r="417" spans="2:2" customFormat="1" x14ac:dyDescent="0.25">
      <c r="B417" s="472"/>
    </row>
    <row r="418" spans="2:2" customFormat="1" x14ac:dyDescent="0.25">
      <c r="B418" s="472"/>
    </row>
    <row r="419" spans="2:2" customFormat="1" x14ac:dyDescent="0.25">
      <c r="B419" s="472"/>
    </row>
    <row r="420" spans="2:2" customFormat="1" x14ac:dyDescent="0.25">
      <c r="B420" s="472"/>
    </row>
    <row r="421" spans="2:2" customFormat="1" x14ac:dyDescent="0.25">
      <c r="B421" s="472"/>
    </row>
    <row r="422" spans="2:2" customFormat="1" x14ac:dyDescent="0.25">
      <c r="B422" s="472"/>
    </row>
    <row r="423" spans="2:2" customFormat="1" x14ac:dyDescent="0.25">
      <c r="B423" s="472"/>
    </row>
    <row r="424" spans="2:2" customFormat="1" x14ac:dyDescent="0.25">
      <c r="B424" s="472"/>
    </row>
    <row r="425" spans="2:2" customFormat="1" x14ac:dyDescent="0.25">
      <c r="B425" s="472"/>
    </row>
    <row r="426" spans="2:2" customFormat="1" x14ac:dyDescent="0.25">
      <c r="B426" s="472"/>
    </row>
    <row r="427" spans="2:2" customFormat="1" x14ac:dyDescent="0.25">
      <c r="B427" s="472"/>
    </row>
    <row r="428" spans="2:2" customFormat="1" x14ac:dyDescent="0.25">
      <c r="B428" s="472"/>
    </row>
    <row r="429" spans="2:2" customFormat="1" x14ac:dyDescent="0.25">
      <c r="B429" s="472"/>
    </row>
    <row r="430" spans="2:2" customFormat="1" x14ac:dyDescent="0.25">
      <c r="B430" s="472"/>
    </row>
    <row r="431" spans="2:2" customFormat="1" x14ac:dyDescent="0.25">
      <c r="B431" s="472"/>
    </row>
    <row r="432" spans="2:2" customFormat="1" x14ac:dyDescent="0.25">
      <c r="B432" s="472"/>
    </row>
    <row r="433" spans="2:2" customFormat="1" x14ac:dyDescent="0.25">
      <c r="B433" s="472"/>
    </row>
    <row r="434" spans="2:2" customFormat="1" x14ac:dyDescent="0.25">
      <c r="B434" s="472"/>
    </row>
    <row r="435" spans="2:2" customFormat="1" x14ac:dyDescent="0.25">
      <c r="B435" s="472"/>
    </row>
    <row r="436" spans="2:2" customFormat="1" x14ac:dyDescent="0.25">
      <c r="B436" s="472"/>
    </row>
    <row r="437" spans="2:2" customFormat="1" x14ac:dyDescent="0.25">
      <c r="B437" s="472"/>
    </row>
    <row r="438" spans="2:2" customFormat="1" x14ac:dyDescent="0.25">
      <c r="B438" s="472"/>
    </row>
    <row r="439" spans="2:2" customFormat="1" x14ac:dyDescent="0.25">
      <c r="B439" s="472"/>
    </row>
    <row r="440" spans="2:2" customFormat="1" x14ac:dyDescent="0.25">
      <c r="B440" s="472"/>
    </row>
    <row r="441" spans="2:2" customFormat="1" x14ac:dyDescent="0.25">
      <c r="B441" s="472"/>
    </row>
    <row r="442" spans="2:2" customFormat="1" x14ac:dyDescent="0.25">
      <c r="B442" s="472"/>
    </row>
    <row r="443" spans="2:2" customFormat="1" x14ac:dyDescent="0.25">
      <c r="B443" s="472"/>
    </row>
    <row r="444" spans="2:2" customFormat="1" x14ac:dyDescent="0.25">
      <c r="B444" s="472"/>
    </row>
    <row r="445" spans="2:2" customFormat="1" x14ac:dyDescent="0.25">
      <c r="B445" s="472"/>
    </row>
    <row r="446" spans="2:2" customFormat="1" x14ac:dyDescent="0.25">
      <c r="B446" s="472"/>
    </row>
    <row r="447" spans="2:2" customFormat="1" x14ac:dyDescent="0.25">
      <c r="B447" s="472"/>
    </row>
    <row r="448" spans="2:2" customFormat="1" x14ac:dyDescent="0.25">
      <c r="B448" s="472"/>
    </row>
    <row r="449" spans="2:2" customFormat="1" x14ac:dyDescent="0.25">
      <c r="B449" s="472"/>
    </row>
    <row r="450" spans="2:2" customFormat="1" x14ac:dyDescent="0.25">
      <c r="B450" s="472"/>
    </row>
    <row r="451" spans="2:2" customFormat="1" x14ac:dyDescent="0.25">
      <c r="B451" s="472"/>
    </row>
    <row r="452" spans="2:2" customFormat="1" x14ac:dyDescent="0.25">
      <c r="B452" s="472"/>
    </row>
    <row r="453" spans="2:2" customFormat="1" x14ac:dyDescent="0.25">
      <c r="B453" s="472"/>
    </row>
    <row r="454" spans="2:2" customFormat="1" x14ac:dyDescent="0.25">
      <c r="B454" s="472"/>
    </row>
    <row r="455" spans="2:2" customFormat="1" x14ac:dyDescent="0.25">
      <c r="B455" s="472"/>
    </row>
    <row r="456" spans="2:2" customFormat="1" x14ac:dyDescent="0.25">
      <c r="B456" s="472"/>
    </row>
    <row r="457" spans="2:2" customFormat="1" x14ac:dyDescent="0.25">
      <c r="B457" s="472"/>
    </row>
    <row r="458" spans="2:2" customFormat="1" x14ac:dyDescent="0.25">
      <c r="B458" s="472"/>
    </row>
    <row r="459" spans="2:2" customFormat="1" x14ac:dyDescent="0.25">
      <c r="B459" s="472"/>
    </row>
    <row r="460" spans="2:2" customFormat="1" x14ac:dyDescent="0.25">
      <c r="B460" s="472"/>
    </row>
    <row r="461" spans="2:2" customFormat="1" x14ac:dyDescent="0.25">
      <c r="B461" s="472"/>
    </row>
    <row r="462" spans="2:2" customFormat="1" x14ac:dyDescent="0.25">
      <c r="B462" s="472"/>
    </row>
    <row r="463" spans="2:2" customFormat="1" x14ac:dyDescent="0.25">
      <c r="B463" s="472"/>
    </row>
    <row r="464" spans="2:2" customFormat="1" x14ac:dyDescent="0.25">
      <c r="B464" s="472"/>
    </row>
    <row r="465" spans="2:2" customFormat="1" x14ac:dyDescent="0.25">
      <c r="B465" s="472"/>
    </row>
    <row r="466" spans="2:2" customFormat="1" x14ac:dyDescent="0.25">
      <c r="B466" s="472"/>
    </row>
    <row r="467" spans="2:2" customFormat="1" x14ac:dyDescent="0.25">
      <c r="B467" s="472"/>
    </row>
    <row r="468" spans="2:2" customFormat="1" x14ac:dyDescent="0.25">
      <c r="B468" s="472"/>
    </row>
    <row r="469" spans="2:2" customFormat="1" x14ac:dyDescent="0.25">
      <c r="B469" s="472"/>
    </row>
    <row r="470" spans="2:2" customFormat="1" x14ac:dyDescent="0.25">
      <c r="B470" s="472"/>
    </row>
    <row r="471" spans="2:2" customFormat="1" x14ac:dyDescent="0.25">
      <c r="B471" s="472"/>
    </row>
    <row r="472" spans="2:2" customFormat="1" x14ac:dyDescent="0.25">
      <c r="B472" s="472"/>
    </row>
    <row r="473" spans="2:2" customFormat="1" x14ac:dyDescent="0.25">
      <c r="B473" s="472"/>
    </row>
    <row r="474" spans="2:2" customFormat="1" x14ac:dyDescent="0.25">
      <c r="B474" s="472"/>
    </row>
    <row r="475" spans="2:2" customFormat="1" x14ac:dyDescent="0.25">
      <c r="B475" s="472"/>
    </row>
    <row r="476" spans="2:2" customFormat="1" x14ac:dyDescent="0.25">
      <c r="B476" s="472"/>
    </row>
    <row r="477" spans="2:2" customFormat="1" x14ac:dyDescent="0.25">
      <c r="B477" s="472"/>
    </row>
    <row r="478" spans="2:2" customFormat="1" x14ac:dyDescent="0.25">
      <c r="B478" s="472"/>
    </row>
    <row r="479" spans="2:2" customFormat="1" x14ac:dyDescent="0.25">
      <c r="B479" s="472"/>
    </row>
    <row r="480" spans="2:2" customFormat="1" x14ac:dyDescent="0.25">
      <c r="B480" s="472"/>
    </row>
    <row r="481" spans="2:2" customFormat="1" x14ac:dyDescent="0.25">
      <c r="B481" s="472"/>
    </row>
    <row r="482" spans="2:2" customFormat="1" x14ac:dyDescent="0.25">
      <c r="B482" s="472"/>
    </row>
    <row r="483" spans="2:2" customFormat="1" x14ac:dyDescent="0.25">
      <c r="B483" s="472"/>
    </row>
    <row r="484" spans="2:2" customFormat="1" x14ac:dyDescent="0.25">
      <c r="B484" s="472"/>
    </row>
    <row r="485" spans="2:2" customFormat="1" x14ac:dyDescent="0.25">
      <c r="B485" s="472"/>
    </row>
    <row r="486" spans="2:2" customFormat="1" x14ac:dyDescent="0.25">
      <c r="B486" s="472"/>
    </row>
    <row r="487" spans="2:2" customFormat="1" x14ac:dyDescent="0.25">
      <c r="B487" s="472"/>
    </row>
    <row r="488" spans="2:2" customFormat="1" x14ac:dyDescent="0.25">
      <c r="B488" s="472"/>
    </row>
    <row r="489" spans="2:2" customFormat="1" x14ac:dyDescent="0.25">
      <c r="B489" s="472"/>
    </row>
    <row r="490" spans="2:2" customFormat="1" x14ac:dyDescent="0.25">
      <c r="B490" s="472"/>
    </row>
    <row r="491" spans="2:2" customFormat="1" x14ac:dyDescent="0.25">
      <c r="B491" s="472"/>
    </row>
    <row r="492" spans="2:2" customFormat="1" x14ac:dyDescent="0.25">
      <c r="B492" s="472"/>
    </row>
    <row r="493" spans="2:2" customFormat="1" x14ac:dyDescent="0.25">
      <c r="B493" s="472"/>
    </row>
    <row r="494" spans="2:2" customFormat="1" x14ac:dyDescent="0.25">
      <c r="B494" s="472"/>
    </row>
    <row r="495" spans="2:2" customFormat="1" x14ac:dyDescent="0.25">
      <c r="B495" s="472"/>
    </row>
    <row r="496" spans="2:2" customFormat="1" x14ac:dyDescent="0.25">
      <c r="B496" s="472"/>
    </row>
    <row r="497" spans="2:2" customFormat="1" x14ac:dyDescent="0.25">
      <c r="B497" s="472"/>
    </row>
    <row r="498" spans="2:2" customFormat="1" x14ac:dyDescent="0.25">
      <c r="B498" s="472"/>
    </row>
    <row r="499" spans="2:2" customFormat="1" x14ac:dyDescent="0.25">
      <c r="B499" s="472"/>
    </row>
    <row r="500" spans="2:2" customFormat="1" x14ac:dyDescent="0.25">
      <c r="B500" s="472"/>
    </row>
    <row r="501" spans="2:2" customFormat="1" x14ac:dyDescent="0.25">
      <c r="B501" s="472"/>
    </row>
    <row r="502" spans="2:2" customFormat="1" x14ac:dyDescent="0.25">
      <c r="B502" s="472"/>
    </row>
    <row r="503" spans="2:2" customFormat="1" x14ac:dyDescent="0.25">
      <c r="B503" s="472"/>
    </row>
    <row r="504" spans="2:2" customFormat="1" x14ac:dyDescent="0.25">
      <c r="B504" s="472"/>
    </row>
    <row r="505" spans="2:2" customFormat="1" x14ac:dyDescent="0.25">
      <c r="B505" s="472"/>
    </row>
    <row r="506" spans="2:2" customFormat="1" x14ac:dyDescent="0.25">
      <c r="B506" s="472"/>
    </row>
    <row r="507" spans="2:2" customFormat="1" x14ac:dyDescent="0.25">
      <c r="B507" s="472"/>
    </row>
    <row r="508" spans="2:2" customFormat="1" x14ac:dyDescent="0.25">
      <c r="B508" s="472"/>
    </row>
    <row r="509" spans="2:2" customFormat="1" x14ac:dyDescent="0.25">
      <c r="B509" s="472"/>
    </row>
    <row r="510" spans="2:2" customFormat="1" x14ac:dyDescent="0.25">
      <c r="B510" s="472"/>
    </row>
    <row r="511" spans="2:2" customFormat="1" x14ac:dyDescent="0.25">
      <c r="B511" s="472"/>
    </row>
    <row r="512" spans="2:2" customFormat="1" x14ac:dyDescent="0.25">
      <c r="B512" s="472"/>
    </row>
    <row r="513" spans="2:2" customFormat="1" x14ac:dyDescent="0.25">
      <c r="B513" s="472"/>
    </row>
    <row r="514" spans="2:2" customFormat="1" x14ac:dyDescent="0.25">
      <c r="B514" s="472"/>
    </row>
    <row r="515" spans="2:2" customFormat="1" x14ac:dyDescent="0.25">
      <c r="B515" s="472"/>
    </row>
    <row r="516" spans="2:2" customFormat="1" x14ac:dyDescent="0.25">
      <c r="B516" s="472"/>
    </row>
    <row r="517" spans="2:2" customFormat="1" x14ac:dyDescent="0.25">
      <c r="B517" s="472"/>
    </row>
    <row r="518" spans="2:2" customFormat="1" x14ac:dyDescent="0.25">
      <c r="B518" s="472"/>
    </row>
    <row r="519" spans="2:2" customFormat="1" x14ac:dyDescent="0.25">
      <c r="B519" s="472"/>
    </row>
    <row r="520" spans="2:2" customFormat="1" x14ac:dyDescent="0.25">
      <c r="B520" s="472"/>
    </row>
    <row r="521" spans="2:2" customFormat="1" x14ac:dyDescent="0.25">
      <c r="B521" s="472"/>
    </row>
    <row r="522" spans="2:2" customFormat="1" x14ac:dyDescent="0.25">
      <c r="B522" s="472"/>
    </row>
    <row r="523" spans="2:2" customFormat="1" x14ac:dyDescent="0.25">
      <c r="B523" s="472"/>
    </row>
    <row r="524" spans="2:2" customFormat="1" x14ac:dyDescent="0.25">
      <c r="B524" s="472"/>
    </row>
    <row r="525" spans="2:2" customFormat="1" x14ac:dyDescent="0.25">
      <c r="B525" s="472"/>
    </row>
    <row r="526" spans="2:2" customFormat="1" x14ac:dyDescent="0.25">
      <c r="B526" s="472"/>
    </row>
    <row r="527" spans="2:2" customFormat="1" x14ac:dyDescent="0.25">
      <c r="B527" s="472"/>
    </row>
    <row r="528" spans="2:2" customFormat="1" x14ac:dyDescent="0.25">
      <c r="B528" s="472"/>
    </row>
    <row r="529" spans="2:2" customFormat="1" x14ac:dyDescent="0.25">
      <c r="B529" s="472"/>
    </row>
    <row r="530" spans="2:2" customFormat="1" x14ac:dyDescent="0.25">
      <c r="B530" s="472"/>
    </row>
    <row r="531" spans="2:2" customFormat="1" x14ac:dyDescent="0.25">
      <c r="B531" s="472"/>
    </row>
    <row r="532" spans="2:2" customFormat="1" x14ac:dyDescent="0.25">
      <c r="B532" s="472"/>
    </row>
    <row r="533" spans="2:2" customFormat="1" x14ac:dyDescent="0.25">
      <c r="B533" s="472"/>
    </row>
    <row r="534" spans="2:2" customFormat="1" x14ac:dyDescent="0.25">
      <c r="B534" s="472"/>
    </row>
    <row r="535" spans="2:2" customFormat="1" x14ac:dyDescent="0.25">
      <c r="B535" s="472"/>
    </row>
    <row r="536" spans="2:2" customFormat="1" x14ac:dyDescent="0.25">
      <c r="B536" s="472"/>
    </row>
    <row r="537" spans="2:2" customFormat="1" x14ac:dyDescent="0.25">
      <c r="B537" s="472"/>
    </row>
    <row r="538" spans="2:2" customFormat="1" x14ac:dyDescent="0.25">
      <c r="B538" s="472"/>
    </row>
    <row r="539" spans="2:2" customFormat="1" x14ac:dyDescent="0.25">
      <c r="B539" s="472"/>
    </row>
    <row r="540" spans="2:2" customFormat="1" x14ac:dyDescent="0.25">
      <c r="B540" s="472"/>
    </row>
    <row r="541" spans="2:2" customFormat="1" x14ac:dyDescent="0.25">
      <c r="B541" s="472"/>
    </row>
    <row r="542" spans="2:2" customFormat="1" x14ac:dyDescent="0.25">
      <c r="B542" s="472"/>
    </row>
    <row r="543" spans="2:2" customFormat="1" x14ac:dyDescent="0.25">
      <c r="B543" s="472"/>
    </row>
    <row r="544" spans="2:2" customFormat="1" x14ac:dyDescent="0.25">
      <c r="B544" s="472"/>
    </row>
    <row r="545" spans="2:2" customFormat="1" x14ac:dyDescent="0.25">
      <c r="B545" s="472"/>
    </row>
    <row r="546" spans="2:2" customFormat="1" x14ac:dyDescent="0.25">
      <c r="B546" s="472"/>
    </row>
    <row r="547" spans="2:2" customFormat="1" x14ac:dyDescent="0.25">
      <c r="B547" s="472"/>
    </row>
    <row r="548" spans="2:2" customFormat="1" x14ac:dyDescent="0.25">
      <c r="B548" s="472"/>
    </row>
    <row r="549" spans="2:2" customFormat="1" x14ac:dyDescent="0.25">
      <c r="B549" s="472"/>
    </row>
    <row r="550" spans="2:2" customFormat="1" x14ac:dyDescent="0.25">
      <c r="B550" s="472"/>
    </row>
    <row r="551" spans="2:2" customFormat="1" x14ac:dyDescent="0.25">
      <c r="B551" s="472"/>
    </row>
    <row r="552" spans="2:2" customFormat="1" x14ac:dyDescent="0.25">
      <c r="B552" s="472"/>
    </row>
    <row r="553" spans="2:2" customFormat="1" x14ac:dyDescent="0.25">
      <c r="B553" s="472"/>
    </row>
    <row r="554" spans="2:2" customFormat="1" x14ac:dyDescent="0.25">
      <c r="B554" s="472"/>
    </row>
    <row r="555" spans="2:2" customFormat="1" x14ac:dyDescent="0.25">
      <c r="B555" s="472"/>
    </row>
    <row r="556" spans="2:2" customFormat="1" x14ac:dyDescent="0.25">
      <c r="B556" s="472"/>
    </row>
    <row r="557" spans="2:2" customFormat="1" x14ac:dyDescent="0.25">
      <c r="B557" s="472"/>
    </row>
    <row r="558" spans="2:2" customFormat="1" x14ac:dyDescent="0.25">
      <c r="B558" s="472"/>
    </row>
    <row r="559" spans="2:2" customFormat="1" x14ac:dyDescent="0.25">
      <c r="B559" s="472"/>
    </row>
    <row r="560" spans="2:2" customFormat="1" x14ac:dyDescent="0.25">
      <c r="B560" s="472"/>
    </row>
    <row r="561" spans="2:2" customFormat="1" x14ac:dyDescent="0.25">
      <c r="B561" s="472"/>
    </row>
    <row r="562" spans="2:2" customFormat="1" x14ac:dyDescent="0.25">
      <c r="B562" s="472"/>
    </row>
    <row r="563" spans="2:2" customFormat="1" x14ac:dyDescent="0.25">
      <c r="B563" s="472"/>
    </row>
    <row r="564" spans="2:2" customFormat="1" x14ac:dyDescent="0.25">
      <c r="B564" s="472"/>
    </row>
    <row r="565" spans="2:2" customFormat="1" x14ac:dyDescent="0.25">
      <c r="B565" s="472"/>
    </row>
    <row r="566" spans="2:2" customFormat="1" x14ac:dyDescent="0.25">
      <c r="B566" s="472"/>
    </row>
    <row r="567" spans="2:2" customFormat="1" x14ac:dyDescent="0.25">
      <c r="B567" s="472"/>
    </row>
    <row r="568" spans="2:2" customFormat="1" x14ac:dyDescent="0.25">
      <c r="B568" s="472"/>
    </row>
    <row r="569" spans="2:2" customFormat="1" x14ac:dyDescent="0.25">
      <c r="B569" s="472"/>
    </row>
    <row r="570" spans="2:2" customFormat="1" x14ac:dyDescent="0.25">
      <c r="B570" s="472"/>
    </row>
    <row r="571" spans="2:2" customFormat="1" x14ac:dyDescent="0.25">
      <c r="B571" s="472"/>
    </row>
    <row r="572" spans="2:2" customFormat="1" x14ac:dyDescent="0.25">
      <c r="B572" s="472"/>
    </row>
    <row r="573" spans="2:2" customFormat="1" x14ac:dyDescent="0.25">
      <c r="B573" s="472"/>
    </row>
    <row r="574" spans="2:2" customFormat="1" x14ac:dyDescent="0.25">
      <c r="B574" s="472"/>
    </row>
    <row r="575" spans="2:2" customFormat="1" x14ac:dyDescent="0.25">
      <c r="B575" s="472"/>
    </row>
    <row r="576" spans="2:2" customFormat="1" x14ac:dyDescent="0.25">
      <c r="B576" s="472"/>
    </row>
    <row r="577" spans="2:2" customFormat="1" x14ac:dyDescent="0.25">
      <c r="B577" s="472"/>
    </row>
    <row r="578" spans="2:2" customFormat="1" x14ac:dyDescent="0.25">
      <c r="B578" s="472"/>
    </row>
    <row r="579" spans="2:2" customFormat="1" x14ac:dyDescent="0.25">
      <c r="B579" s="472"/>
    </row>
    <row r="580" spans="2:2" customFormat="1" x14ac:dyDescent="0.25">
      <c r="B580" s="472"/>
    </row>
    <row r="581" spans="2:2" customFormat="1" x14ac:dyDescent="0.25">
      <c r="B581" s="472"/>
    </row>
    <row r="582" spans="2:2" customFormat="1" x14ac:dyDescent="0.25">
      <c r="B582" s="472"/>
    </row>
    <row r="583" spans="2:2" customFormat="1" x14ac:dyDescent="0.25">
      <c r="B583" s="472"/>
    </row>
    <row r="584" spans="2:2" customFormat="1" x14ac:dyDescent="0.25">
      <c r="B584" s="472"/>
    </row>
    <row r="585" spans="2:2" customFormat="1" x14ac:dyDescent="0.25">
      <c r="B585" s="472"/>
    </row>
    <row r="586" spans="2:2" customFormat="1" x14ac:dyDescent="0.25">
      <c r="B586" s="472"/>
    </row>
    <row r="587" spans="2:2" customFormat="1" x14ac:dyDescent="0.25">
      <c r="B587" s="472"/>
    </row>
    <row r="588" spans="2:2" customFormat="1" x14ac:dyDescent="0.25">
      <c r="B588" s="472"/>
    </row>
    <row r="589" spans="2:2" customFormat="1" x14ac:dyDescent="0.25">
      <c r="B589" s="472"/>
    </row>
    <row r="590" spans="2:2" customFormat="1" x14ac:dyDescent="0.25">
      <c r="B590" s="472"/>
    </row>
    <row r="591" spans="2:2" customFormat="1" x14ac:dyDescent="0.25">
      <c r="B591" s="472"/>
    </row>
    <row r="592" spans="2:2" customFormat="1" x14ac:dyDescent="0.25">
      <c r="B592" s="472"/>
    </row>
    <row r="593" spans="2:2" customFormat="1" x14ac:dyDescent="0.25">
      <c r="B593" s="472"/>
    </row>
    <row r="594" spans="2:2" customFormat="1" x14ac:dyDescent="0.25">
      <c r="B594" s="472"/>
    </row>
    <row r="595" spans="2:2" customFormat="1" x14ac:dyDescent="0.25">
      <c r="B595" s="472"/>
    </row>
    <row r="596" spans="2:2" customFormat="1" x14ac:dyDescent="0.25">
      <c r="B596" s="472"/>
    </row>
    <row r="597" spans="2:2" customFormat="1" x14ac:dyDescent="0.25">
      <c r="B597" s="472"/>
    </row>
    <row r="598" spans="2:2" customFormat="1" x14ac:dyDescent="0.25">
      <c r="B598" s="472"/>
    </row>
    <row r="599" spans="2:2" customFormat="1" x14ac:dyDescent="0.25">
      <c r="B599" s="472"/>
    </row>
    <row r="600" spans="2:2" customFormat="1" x14ac:dyDescent="0.25">
      <c r="B600" s="472"/>
    </row>
    <row r="601" spans="2:2" customFormat="1" x14ac:dyDescent="0.25">
      <c r="B601" s="472"/>
    </row>
    <row r="602" spans="2:2" customFormat="1" x14ac:dyDescent="0.25">
      <c r="B602" s="472"/>
    </row>
    <row r="603" spans="2:2" customFormat="1" x14ac:dyDescent="0.25">
      <c r="B603" s="472"/>
    </row>
    <row r="604" spans="2:2" customFormat="1" x14ac:dyDescent="0.25">
      <c r="B604" s="472"/>
    </row>
    <row r="605" spans="2:2" customFormat="1" x14ac:dyDescent="0.25">
      <c r="B605" s="472"/>
    </row>
    <row r="606" spans="2:2" customFormat="1" x14ac:dyDescent="0.25">
      <c r="B606" s="472"/>
    </row>
    <row r="607" spans="2:2" customFormat="1" x14ac:dyDescent="0.25">
      <c r="B607" s="472"/>
    </row>
    <row r="608" spans="2:2" customFormat="1" x14ac:dyDescent="0.25">
      <c r="B608" s="472"/>
    </row>
    <row r="609" spans="2:2" customFormat="1" x14ac:dyDescent="0.25">
      <c r="B609" s="472"/>
    </row>
    <row r="610" spans="2:2" customFormat="1" x14ac:dyDescent="0.25">
      <c r="B610" s="472"/>
    </row>
    <row r="611" spans="2:2" customFormat="1" x14ac:dyDescent="0.25">
      <c r="B611" s="472"/>
    </row>
    <row r="612" spans="2:2" customFormat="1" x14ac:dyDescent="0.25">
      <c r="B612" s="472"/>
    </row>
    <row r="613" spans="2:2" customFormat="1" x14ac:dyDescent="0.25">
      <c r="B613" s="472"/>
    </row>
    <row r="614" spans="2:2" customFormat="1" x14ac:dyDescent="0.25">
      <c r="B614" s="472"/>
    </row>
    <row r="615" spans="2:2" customFormat="1" x14ac:dyDescent="0.25">
      <c r="B615" s="472"/>
    </row>
    <row r="616" spans="2:2" customFormat="1" x14ac:dyDescent="0.25">
      <c r="B616" s="472"/>
    </row>
    <row r="617" spans="2:2" customFormat="1" x14ac:dyDescent="0.25">
      <c r="B617" s="472"/>
    </row>
    <row r="618" spans="2:2" customFormat="1" x14ac:dyDescent="0.25">
      <c r="B618" s="472"/>
    </row>
    <row r="619" spans="2:2" customFormat="1" x14ac:dyDescent="0.25">
      <c r="B619" s="472"/>
    </row>
    <row r="620" spans="2:2" customFormat="1" x14ac:dyDescent="0.25">
      <c r="B620" s="472"/>
    </row>
    <row r="621" spans="2:2" customFormat="1" x14ac:dyDescent="0.25">
      <c r="B621" s="472"/>
    </row>
    <row r="622" spans="2:2" customFormat="1" x14ac:dyDescent="0.25">
      <c r="B622" s="472"/>
    </row>
    <row r="623" spans="2:2" customFormat="1" x14ac:dyDescent="0.25">
      <c r="B623" s="472"/>
    </row>
    <row r="624" spans="2:2" customFormat="1" x14ac:dyDescent="0.25">
      <c r="B624" s="472"/>
    </row>
    <row r="625" spans="2:2" customFormat="1" x14ac:dyDescent="0.25">
      <c r="B625" s="472"/>
    </row>
    <row r="626" spans="2:2" customFormat="1" x14ac:dyDescent="0.25">
      <c r="B626" s="472"/>
    </row>
    <row r="627" spans="2:2" customFormat="1" x14ac:dyDescent="0.25">
      <c r="B627" s="472"/>
    </row>
    <row r="628" spans="2:2" customFormat="1" x14ac:dyDescent="0.25">
      <c r="B628" s="472"/>
    </row>
    <row r="629" spans="2:2" customFormat="1" x14ac:dyDescent="0.25">
      <c r="B629" s="472"/>
    </row>
    <row r="630" spans="2:2" customFormat="1" x14ac:dyDescent="0.25">
      <c r="B630" s="472"/>
    </row>
    <row r="631" spans="2:2" customFormat="1" x14ac:dyDescent="0.25">
      <c r="B631" s="472"/>
    </row>
    <row r="632" spans="2:2" customFormat="1" x14ac:dyDescent="0.25">
      <c r="B632" s="472"/>
    </row>
    <row r="633" spans="2:2" customFormat="1" x14ac:dyDescent="0.25">
      <c r="B633" s="472"/>
    </row>
    <row r="634" spans="2:2" customFormat="1" x14ac:dyDescent="0.25">
      <c r="B634" s="472"/>
    </row>
    <row r="635" spans="2:2" customFormat="1" x14ac:dyDescent="0.25">
      <c r="B635" s="472"/>
    </row>
    <row r="636" spans="2:2" customFormat="1" x14ac:dyDescent="0.25">
      <c r="B636" s="472"/>
    </row>
    <row r="637" spans="2:2" customFormat="1" x14ac:dyDescent="0.25">
      <c r="B637" s="472"/>
    </row>
    <row r="638" spans="2:2" customFormat="1" x14ac:dyDescent="0.25">
      <c r="B638" s="472"/>
    </row>
    <row r="639" spans="2:2" customFormat="1" x14ac:dyDescent="0.25">
      <c r="B639" s="472"/>
    </row>
    <row r="640" spans="2:2" customFormat="1" x14ac:dyDescent="0.25">
      <c r="B640" s="472"/>
    </row>
    <row r="641" spans="2:2" customFormat="1" x14ac:dyDescent="0.25">
      <c r="B641" s="472"/>
    </row>
    <row r="642" spans="2:2" customFormat="1" x14ac:dyDescent="0.25">
      <c r="B642" s="472"/>
    </row>
    <row r="643" spans="2:2" customFormat="1" x14ac:dyDescent="0.25">
      <c r="B643" s="472"/>
    </row>
    <row r="644" spans="2:2" customFormat="1" x14ac:dyDescent="0.25">
      <c r="B644" s="472"/>
    </row>
    <row r="645" spans="2:2" customFormat="1" x14ac:dyDescent="0.25">
      <c r="B645" s="472"/>
    </row>
    <row r="646" spans="2:2" customFormat="1" x14ac:dyDescent="0.25">
      <c r="B646" s="472"/>
    </row>
    <row r="647" spans="2:2" customFormat="1" x14ac:dyDescent="0.25">
      <c r="B647" s="472"/>
    </row>
    <row r="648" spans="2:2" customFormat="1" x14ac:dyDescent="0.25">
      <c r="B648" s="472"/>
    </row>
    <row r="649" spans="2:2" customFormat="1" x14ac:dyDescent="0.25">
      <c r="B649" s="472"/>
    </row>
    <row r="650" spans="2:2" customFormat="1" x14ac:dyDescent="0.25">
      <c r="B650" s="472"/>
    </row>
    <row r="651" spans="2:2" customFormat="1" x14ac:dyDescent="0.25">
      <c r="B651" s="472"/>
    </row>
    <row r="652" spans="2:2" customFormat="1" x14ac:dyDescent="0.25">
      <c r="B652" s="472"/>
    </row>
    <row r="653" spans="2:2" customFormat="1" x14ac:dyDescent="0.25">
      <c r="B653" s="472"/>
    </row>
    <row r="654" spans="2:2" customFormat="1" x14ac:dyDescent="0.25">
      <c r="B654" s="472"/>
    </row>
    <row r="655" spans="2:2" customFormat="1" x14ac:dyDescent="0.25">
      <c r="B655" s="472"/>
    </row>
    <row r="656" spans="2:2" customFormat="1" x14ac:dyDescent="0.25">
      <c r="B656" s="472"/>
    </row>
    <row r="657" spans="2:2" customFormat="1" x14ac:dyDescent="0.25">
      <c r="B657" s="472"/>
    </row>
    <row r="658" spans="2:2" customFormat="1" x14ac:dyDescent="0.25">
      <c r="B658" s="472"/>
    </row>
    <row r="659" spans="2:2" customFormat="1" x14ac:dyDescent="0.25">
      <c r="B659" s="472"/>
    </row>
    <row r="660" spans="2:2" customFormat="1" x14ac:dyDescent="0.25">
      <c r="B660" s="472"/>
    </row>
    <row r="661" spans="2:2" customFormat="1" x14ac:dyDescent="0.25">
      <c r="B661" s="472"/>
    </row>
    <row r="662" spans="2:2" customFormat="1" x14ac:dyDescent="0.25">
      <c r="B662" s="472"/>
    </row>
    <row r="663" spans="2:2" customFormat="1" x14ac:dyDescent="0.25">
      <c r="B663" s="472"/>
    </row>
    <row r="664" spans="2:2" customFormat="1" x14ac:dyDescent="0.25">
      <c r="B664" s="472"/>
    </row>
    <row r="665" spans="2:2" customFormat="1" x14ac:dyDescent="0.25">
      <c r="B665" s="472"/>
    </row>
    <row r="666" spans="2:2" customFormat="1" x14ac:dyDescent="0.25">
      <c r="B666" s="472"/>
    </row>
    <row r="667" spans="2:2" customFormat="1" x14ac:dyDescent="0.25">
      <c r="B667" s="472"/>
    </row>
    <row r="668" spans="2:2" customFormat="1" x14ac:dyDescent="0.25">
      <c r="B668" s="472"/>
    </row>
    <row r="669" spans="2:2" customFormat="1" x14ac:dyDescent="0.25">
      <c r="B669" s="472"/>
    </row>
    <row r="670" spans="2:2" customFormat="1" x14ac:dyDescent="0.25">
      <c r="B670" s="472"/>
    </row>
    <row r="671" spans="2:2" customFormat="1" x14ac:dyDescent="0.25">
      <c r="B671" s="472"/>
    </row>
    <row r="672" spans="2:2" customFormat="1" x14ac:dyDescent="0.25">
      <c r="B672" s="472"/>
    </row>
    <row r="673" spans="2:2" customFormat="1" x14ac:dyDescent="0.25">
      <c r="B673" s="472"/>
    </row>
    <row r="674" spans="2:2" customFormat="1" x14ac:dyDescent="0.25">
      <c r="B674" s="472"/>
    </row>
    <row r="675" spans="2:2" customFormat="1" x14ac:dyDescent="0.25">
      <c r="B675" s="472"/>
    </row>
    <row r="676" spans="2:2" customFormat="1" x14ac:dyDescent="0.25">
      <c r="B676" s="472"/>
    </row>
    <row r="677" spans="2:2" customFormat="1" x14ac:dyDescent="0.25">
      <c r="B677" s="472"/>
    </row>
    <row r="678" spans="2:2" customFormat="1" x14ac:dyDescent="0.25">
      <c r="B678" s="472"/>
    </row>
    <row r="679" spans="2:2" customFormat="1" x14ac:dyDescent="0.25">
      <c r="B679" s="472"/>
    </row>
    <row r="680" spans="2:2" customFormat="1" x14ac:dyDescent="0.25">
      <c r="B680" s="472"/>
    </row>
    <row r="681" spans="2:2" customFormat="1" x14ac:dyDescent="0.25">
      <c r="B681" s="472"/>
    </row>
    <row r="682" spans="2:2" customFormat="1" x14ac:dyDescent="0.25">
      <c r="B682" s="472"/>
    </row>
    <row r="683" spans="2:2" customFormat="1" x14ac:dyDescent="0.25">
      <c r="B683" s="472"/>
    </row>
    <row r="684" spans="2:2" customFormat="1" x14ac:dyDescent="0.25">
      <c r="B684" s="472"/>
    </row>
    <row r="685" spans="2:2" customFormat="1" x14ac:dyDescent="0.25">
      <c r="B685" s="472"/>
    </row>
    <row r="686" spans="2:2" customFormat="1" x14ac:dyDescent="0.25">
      <c r="B686" s="472"/>
    </row>
    <row r="687" spans="2:2" customFormat="1" x14ac:dyDescent="0.25">
      <c r="B687" s="472"/>
    </row>
    <row r="688" spans="2:2" customFormat="1" x14ac:dyDescent="0.25">
      <c r="B688" s="472"/>
    </row>
    <row r="689" spans="2:2" customFormat="1" x14ac:dyDescent="0.25">
      <c r="B689" s="472"/>
    </row>
    <row r="690" spans="2:2" customFormat="1" x14ac:dyDescent="0.25">
      <c r="B690" s="472"/>
    </row>
    <row r="691" spans="2:2" customFormat="1" x14ac:dyDescent="0.25">
      <c r="B691" s="472"/>
    </row>
    <row r="692" spans="2:2" customFormat="1" x14ac:dyDescent="0.25">
      <c r="B692" s="472"/>
    </row>
    <row r="693" spans="2:2" customFormat="1" x14ac:dyDescent="0.25">
      <c r="B693" s="472"/>
    </row>
    <row r="694" spans="2:2" customFormat="1" x14ac:dyDescent="0.25">
      <c r="B694" s="472"/>
    </row>
    <row r="695" spans="2:2" customFormat="1" x14ac:dyDescent="0.25">
      <c r="B695" s="472"/>
    </row>
    <row r="696" spans="2:2" customFormat="1" x14ac:dyDescent="0.25">
      <c r="B696" s="472"/>
    </row>
    <row r="697" spans="2:2" customFormat="1" x14ac:dyDescent="0.25">
      <c r="B697" s="472"/>
    </row>
    <row r="698" spans="2:2" customFormat="1" x14ac:dyDescent="0.25">
      <c r="B698" s="472"/>
    </row>
    <row r="699" spans="2:2" customFormat="1" x14ac:dyDescent="0.25">
      <c r="B699" s="472"/>
    </row>
    <row r="700" spans="2:2" customFormat="1" x14ac:dyDescent="0.25">
      <c r="B700" s="472"/>
    </row>
    <row r="701" spans="2:2" customFormat="1" x14ac:dyDescent="0.25">
      <c r="B701" s="472"/>
    </row>
    <row r="702" spans="2:2" customFormat="1" x14ac:dyDescent="0.25">
      <c r="B702" s="472"/>
    </row>
    <row r="703" spans="2:2" customFormat="1" x14ac:dyDescent="0.25">
      <c r="B703" s="472"/>
    </row>
    <row r="704" spans="2:2" customFormat="1" x14ac:dyDescent="0.25">
      <c r="B704" s="472"/>
    </row>
    <row r="705" spans="2:2" customFormat="1" x14ac:dyDescent="0.25">
      <c r="B705" s="472"/>
    </row>
    <row r="706" spans="2:2" customFormat="1" x14ac:dyDescent="0.25">
      <c r="B706" s="472"/>
    </row>
    <row r="707" spans="2:2" customFormat="1" x14ac:dyDescent="0.25">
      <c r="B707" s="472"/>
    </row>
    <row r="708" spans="2:2" customFormat="1" x14ac:dyDescent="0.25">
      <c r="B708" s="472"/>
    </row>
    <row r="709" spans="2:2" customFormat="1" x14ac:dyDescent="0.25">
      <c r="B709" s="472"/>
    </row>
    <row r="710" spans="2:2" customFormat="1" x14ac:dyDescent="0.25">
      <c r="B710" s="472"/>
    </row>
    <row r="711" spans="2:2" customFormat="1" x14ac:dyDescent="0.25">
      <c r="B711" s="472"/>
    </row>
    <row r="712" spans="2:2" customFormat="1" x14ac:dyDescent="0.25">
      <c r="B712" s="472"/>
    </row>
    <row r="713" spans="2:2" customFormat="1" x14ac:dyDescent="0.25">
      <c r="B713" s="472"/>
    </row>
    <row r="714" spans="2:2" customFormat="1" x14ac:dyDescent="0.25">
      <c r="B714" s="472"/>
    </row>
    <row r="715" spans="2:2" customFormat="1" x14ac:dyDescent="0.25">
      <c r="B715" s="472"/>
    </row>
    <row r="716" spans="2:2" customFormat="1" x14ac:dyDescent="0.25">
      <c r="B716" s="472"/>
    </row>
    <row r="717" spans="2:2" customFormat="1" x14ac:dyDescent="0.25">
      <c r="B717" s="472"/>
    </row>
    <row r="718" spans="2:2" customFormat="1" x14ac:dyDescent="0.25">
      <c r="B718" s="472"/>
    </row>
    <row r="719" spans="2:2" customFormat="1" x14ac:dyDescent="0.25">
      <c r="B719" s="472"/>
    </row>
    <row r="720" spans="2:2" customFormat="1" x14ac:dyDescent="0.25">
      <c r="B720" s="472"/>
    </row>
    <row r="721" spans="2:2" customFormat="1" x14ac:dyDescent="0.25">
      <c r="B721" s="472"/>
    </row>
    <row r="722" spans="2:2" customFormat="1" x14ac:dyDescent="0.25">
      <c r="B722" s="472"/>
    </row>
    <row r="723" spans="2:2" customFormat="1" x14ac:dyDescent="0.25">
      <c r="B723" s="472"/>
    </row>
    <row r="724" spans="2:2" customFormat="1" x14ac:dyDescent="0.25">
      <c r="B724" s="472"/>
    </row>
    <row r="725" spans="2:2" customFormat="1" x14ac:dyDescent="0.25">
      <c r="B725" s="472"/>
    </row>
    <row r="726" spans="2:2" customFormat="1" x14ac:dyDescent="0.25">
      <c r="B726" s="472"/>
    </row>
    <row r="727" spans="2:2" customFormat="1" x14ac:dyDescent="0.25">
      <c r="B727" s="472"/>
    </row>
    <row r="728" spans="2:2" customFormat="1" x14ac:dyDescent="0.25">
      <c r="B728" s="472"/>
    </row>
    <row r="729" spans="2:2" customFormat="1" x14ac:dyDescent="0.25">
      <c r="B729" s="472"/>
    </row>
    <row r="730" spans="2:2" customFormat="1" x14ac:dyDescent="0.25">
      <c r="B730" s="472"/>
    </row>
    <row r="731" spans="2:2" customFormat="1" x14ac:dyDescent="0.25">
      <c r="B731" s="472"/>
    </row>
    <row r="732" spans="2:2" customFormat="1" x14ac:dyDescent="0.25">
      <c r="B732" s="472"/>
    </row>
    <row r="733" spans="2:2" customFormat="1" x14ac:dyDescent="0.25">
      <c r="B733" s="472"/>
    </row>
    <row r="734" spans="2:2" customFormat="1" x14ac:dyDescent="0.25">
      <c r="B734" s="472"/>
    </row>
    <row r="735" spans="2:2" customFormat="1" x14ac:dyDescent="0.25">
      <c r="B735" s="472"/>
    </row>
    <row r="736" spans="2:2" customFormat="1" x14ac:dyDescent="0.25">
      <c r="B736" s="472"/>
    </row>
    <row r="737" spans="2:2" customFormat="1" x14ac:dyDescent="0.25">
      <c r="B737" s="472"/>
    </row>
    <row r="738" spans="2:2" customFormat="1" x14ac:dyDescent="0.25">
      <c r="B738" s="472"/>
    </row>
    <row r="739" spans="2:2" customFormat="1" x14ac:dyDescent="0.25">
      <c r="B739" s="472"/>
    </row>
    <row r="740" spans="2:2" customFormat="1" x14ac:dyDescent="0.25">
      <c r="B740" s="472"/>
    </row>
    <row r="741" spans="2:2" customFormat="1" x14ac:dyDescent="0.25">
      <c r="B741" s="472"/>
    </row>
    <row r="742" spans="2:2" customFormat="1" x14ac:dyDescent="0.25">
      <c r="B742" s="472"/>
    </row>
    <row r="743" spans="2:2" customFormat="1" x14ac:dyDescent="0.25">
      <c r="B743" s="472"/>
    </row>
    <row r="744" spans="2:2" customFormat="1" x14ac:dyDescent="0.25">
      <c r="B744" s="472"/>
    </row>
    <row r="745" spans="2:2" customFormat="1" x14ac:dyDescent="0.25">
      <c r="B745" s="472"/>
    </row>
    <row r="746" spans="2:2" customFormat="1" x14ac:dyDescent="0.25">
      <c r="B746" s="472"/>
    </row>
    <row r="747" spans="2:2" customFormat="1" x14ac:dyDescent="0.25">
      <c r="B747" s="472"/>
    </row>
    <row r="748" spans="2:2" customFormat="1" x14ac:dyDescent="0.25">
      <c r="B748" s="472"/>
    </row>
    <row r="749" spans="2:2" customFormat="1" x14ac:dyDescent="0.25">
      <c r="B749" s="472"/>
    </row>
    <row r="750" spans="2:2" customFormat="1" x14ac:dyDescent="0.25">
      <c r="B750" s="472"/>
    </row>
    <row r="751" spans="2:2" customFormat="1" x14ac:dyDescent="0.25">
      <c r="B751" s="472"/>
    </row>
    <row r="752" spans="2:2" customFormat="1" x14ac:dyDescent="0.25">
      <c r="B752" s="472"/>
    </row>
    <row r="753" spans="2:2" customFormat="1" x14ac:dyDescent="0.25">
      <c r="B753" s="472"/>
    </row>
    <row r="754" spans="2:2" customFormat="1" x14ac:dyDescent="0.25">
      <c r="B754" s="472"/>
    </row>
    <row r="755" spans="2:2" customFormat="1" x14ac:dyDescent="0.25">
      <c r="B755" s="472"/>
    </row>
    <row r="756" spans="2:2" customFormat="1" x14ac:dyDescent="0.25">
      <c r="B756" s="472"/>
    </row>
    <row r="757" spans="2:2" customFormat="1" x14ac:dyDescent="0.25">
      <c r="B757" s="472"/>
    </row>
    <row r="758" spans="2:2" customFormat="1" x14ac:dyDescent="0.25">
      <c r="B758" s="472"/>
    </row>
    <row r="759" spans="2:2" customFormat="1" x14ac:dyDescent="0.25">
      <c r="B759" s="472"/>
    </row>
    <row r="760" spans="2:2" customFormat="1" x14ac:dyDescent="0.25">
      <c r="B760" s="472"/>
    </row>
    <row r="761" spans="2:2" customFormat="1" x14ac:dyDescent="0.25">
      <c r="B761" s="472"/>
    </row>
    <row r="762" spans="2:2" customFormat="1" x14ac:dyDescent="0.25">
      <c r="B762" s="472"/>
    </row>
    <row r="763" spans="2:2" customFormat="1" x14ac:dyDescent="0.25">
      <c r="B763" s="472"/>
    </row>
    <row r="764" spans="2:2" customFormat="1" x14ac:dyDescent="0.25">
      <c r="B764" s="472"/>
    </row>
    <row r="765" spans="2:2" customFormat="1" x14ac:dyDescent="0.25">
      <c r="B765" s="472"/>
    </row>
    <row r="766" spans="2:2" customFormat="1" x14ac:dyDescent="0.25">
      <c r="B766" s="472"/>
    </row>
    <row r="767" spans="2:2" customFormat="1" x14ac:dyDescent="0.25">
      <c r="B767" s="472"/>
    </row>
    <row r="768" spans="2:2" customFormat="1" x14ac:dyDescent="0.25">
      <c r="B768" s="472"/>
    </row>
    <row r="769" spans="2:2" customFormat="1" x14ac:dyDescent="0.25">
      <c r="B769" s="472"/>
    </row>
    <row r="770" spans="2:2" customFormat="1" x14ac:dyDescent="0.25">
      <c r="B770" s="472"/>
    </row>
    <row r="771" spans="2:2" customFormat="1" x14ac:dyDescent="0.25">
      <c r="B771" s="472"/>
    </row>
    <row r="772" spans="2:2" customFormat="1" x14ac:dyDescent="0.25">
      <c r="B772" s="472"/>
    </row>
    <row r="773" spans="2:2" customFormat="1" x14ac:dyDescent="0.25">
      <c r="B773" s="472"/>
    </row>
    <row r="774" spans="2:2" customFormat="1" x14ac:dyDescent="0.25">
      <c r="B774" s="472"/>
    </row>
    <row r="775" spans="2:2" customFormat="1" x14ac:dyDescent="0.25">
      <c r="B775" s="472"/>
    </row>
    <row r="776" spans="2:2" customFormat="1" x14ac:dyDescent="0.25">
      <c r="B776" s="472"/>
    </row>
    <row r="777" spans="2:2" customFormat="1" x14ac:dyDescent="0.25">
      <c r="B777" s="472"/>
    </row>
    <row r="778" spans="2:2" customFormat="1" x14ac:dyDescent="0.25">
      <c r="B778" s="472"/>
    </row>
    <row r="779" spans="2:2" customFormat="1" x14ac:dyDescent="0.25">
      <c r="B779" s="472"/>
    </row>
    <row r="780" spans="2:2" customFormat="1" x14ac:dyDescent="0.25">
      <c r="B780" s="472"/>
    </row>
    <row r="781" spans="2:2" customFormat="1" x14ac:dyDescent="0.25">
      <c r="B781" s="472"/>
    </row>
    <row r="782" spans="2:2" customFormat="1" x14ac:dyDescent="0.25">
      <c r="B782" s="472"/>
    </row>
    <row r="783" spans="2:2" customFormat="1" x14ac:dyDescent="0.25">
      <c r="B783" s="472"/>
    </row>
    <row r="784" spans="2:2" customFormat="1" x14ac:dyDescent="0.25">
      <c r="B784" s="472"/>
    </row>
    <row r="785" spans="2:2" customFormat="1" x14ac:dyDescent="0.25">
      <c r="B785" s="472"/>
    </row>
    <row r="786" spans="2:2" customFormat="1" x14ac:dyDescent="0.25">
      <c r="B786" s="472"/>
    </row>
    <row r="787" spans="2:2" customFormat="1" x14ac:dyDescent="0.25">
      <c r="B787" s="472"/>
    </row>
    <row r="788" spans="2:2" customFormat="1" x14ac:dyDescent="0.25">
      <c r="B788" s="472"/>
    </row>
    <row r="789" spans="2:2" customFormat="1" x14ac:dyDescent="0.25">
      <c r="B789" s="472"/>
    </row>
    <row r="790" spans="2:2" customFormat="1" x14ac:dyDescent="0.25">
      <c r="B790" s="472"/>
    </row>
    <row r="791" spans="2:2" customFormat="1" x14ac:dyDescent="0.25">
      <c r="B791" s="472"/>
    </row>
    <row r="792" spans="2:2" customFormat="1" x14ac:dyDescent="0.25">
      <c r="B792" s="472"/>
    </row>
    <row r="793" spans="2:2" customFormat="1" x14ac:dyDescent="0.25">
      <c r="B793" s="472"/>
    </row>
    <row r="794" spans="2:2" customFormat="1" x14ac:dyDescent="0.25">
      <c r="B794" s="472"/>
    </row>
    <row r="795" spans="2:2" customFormat="1" x14ac:dyDescent="0.25">
      <c r="B795" s="472"/>
    </row>
    <row r="796" spans="2:2" customFormat="1" x14ac:dyDescent="0.25">
      <c r="B796" s="472"/>
    </row>
    <row r="797" spans="2:2" customFormat="1" x14ac:dyDescent="0.25">
      <c r="B797" s="472"/>
    </row>
    <row r="798" spans="2:2" customFormat="1" x14ac:dyDescent="0.25">
      <c r="B798" s="472"/>
    </row>
    <row r="799" spans="2:2" customFormat="1" x14ac:dyDescent="0.25">
      <c r="B799" s="472"/>
    </row>
    <row r="800" spans="2:2" customFormat="1" x14ac:dyDescent="0.25">
      <c r="B800" s="472"/>
    </row>
    <row r="801" spans="2:2" customFormat="1" x14ac:dyDescent="0.25">
      <c r="B801" s="472"/>
    </row>
    <row r="802" spans="2:2" customFormat="1" x14ac:dyDescent="0.25">
      <c r="B802" s="472"/>
    </row>
    <row r="803" spans="2:2" customFormat="1" x14ac:dyDescent="0.25">
      <c r="B803" s="472"/>
    </row>
    <row r="804" spans="2:2" customFormat="1" x14ac:dyDescent="0.25">
      <c r="B804" s="472"/>
    </row>
    <row r="805" spans="2:2" customFormat="1" x14ac:dyDescent="0.25">
      <c r="B805" s="472"/>
    </row>
    <row r="806" spans="2:2" customFormat="1" x14ac:dyDescent="0.25">
      <c r="B806" s="472"/>
    </row>
    <row r="807" spans="2:2" customFormat="1" x14ac:dyDescent="0.25">
      <c r="B807" s="472"/>
    </row>
    <row r="808" spans="2:2" customFormat="1" x14ac:dyDescent="0.25">
      <c r="B808" s="472"/>
    </row>
    <row r="809" spans="2:2" customFormat="1" x14ac:dyDescent="0.25">
      <c r="B809" s="472"/>
    </row>
    <row r="810" spans="2:2" customFormat="1" x14ac:dyDescent="0.25">
      <c r="B810" s="472"/>
    </row>
    <row r="811" spans="2:2" customFormat="1" x14ac:dyDescent="0.25">
      <c r="B811" s="472"/>
    </row>
    <row r="812" spans="2:2" customFormat="1" x14ac:dyDescent="0.25">
      <c r="B812" s="472"/>
    </row>
    <row r="813" spans="2:2" customFormat="1" x14ac:dyDescent="0.25">
      <c r="B813" s="472"/>
    </row>
    <row r="814" spans="2:2" customFormat="1" x14ac:dyDescent="0.25">
      <c r="B814" s="472"/>
    </row>
    <row r="815" spans="2:2" customFormat="1" x14ac:dyDescent="0.25">
      <c r="B815" s="472"/>
    </row>
    <row r="816" spans="2:2" customFormat="1" x14ac:dyDescent="0.25">
      <c r="B816" s="472"/>
    </row>
    <row r="817" spans="2:2" customFormat="1" x14ac:dyDescent="0.25">
      <c r="B817" s="472"/>
    </row>
    <row r="818" spans="2:2" customFormat="1" x14ac:dyDescent="0.25">
      <c r="B818" s="472"/>
    </row>
    <row r="819" spans="2:2" customFormat="1" x14ac:dyDescent="0.25">
      <c r="B819" s="472"/>
    </row>
    <row r="820" spans="2:2" customFormat="1" x14ac:dyDescent="0.25">
      <c r="B820" s="472"/>
    </row>
    <row r="821" spans="2:2" customFormat="1" x14ac:dyDescent="0.25">
      <c r="B821" s="472"/>
    </row>
    <row r="822" spans="2:2" customFormat="1" x14ac:dyDescent="0.25">
      <c r="B822" s="472"/>
    </row>
    <row r="823" spans="2:2" customFormat="1" x14ac:dyDescent="0.25">
      <c r="B823" s="472"/>
    </row>
    <row r="824" spans="2:2" customFormat="1" x14ac:dyDescent="0.25">
      <c r="B824" s="472"/>
    </row>
    <row r="825" spans="2:2" customFormat="1" x14ac:dyDescent="0.25">
      <c r="B825" s="472"/>
    </row>
    <row r="826" spans="2:2" customFormat="1" x14ac:dyDescent="0.25">
      <c r="B826" s="472"/>
    </row>
    <row r="827" spans="2:2" customFormat="1" x14ac:dyDescent="0.25">
      <c r="B827" s="472"/>
    </row>
    <row r="828" spans="2:2" customFormat="1" x14ac:dyDescent="0.25">
      <c r="B828" s="472"/>
    </row>
    <row r="829" spans="2:2" customFormat="1" x14ac:dyDescent="0.25">
      <c r="B829" s="472"/>
    </row>
    <row r="830" spans="2:2" customFormat="1" x14ac:dyDescent="0.25">
      <c r="B830" s="472"/>
    </row>
    <row r="831" spans="2:2" customFormat="1" x14ac:dyDescent="0.25">
      <c r="B831" s="472"/>
    </row>
    <row r="832" spans="2:2" customFormat="1" x14ac:dyDescent="0.25">
      <c r="B832" s="472"/>
    </row>
    <row r="833" spans="2:2" customFormat="1" x14ac:dyDescent="0.25">
      <c r="B833" s="472"/>
    </row>
    <row r="834" spans="2:2" customFormat="1" x14ac:dyDescent="0.25">
      <c r="B834" s="472"/>
    </row>
    <row r="835" spans="2:2" customFormat="1" x14ac:dyDescent="0.25">
      <c r="B835" s="472"/>
    </row>
    <row r="836" spans="2:2" customFormat="1" x14ac:dyDescent="0.25">
      <c r="B836" s="472"/>
    </row>
    <row r="837" spans="2:2" customFormat="1" x14ac:dyDescent="0.25">
      <c r="B837" s="472"/>
    </row>
    <row r="838" spans="2:2" customFormat="1" x14ac:dyDescent="0.25">
      <c r="B838" s="472"/>
    </row>
    <row r="839" spans="2:2" customFormat="1" x14ac:dyDescent="0.25">
      <c r="B839" s="472"/>
    </row>
    <row r="840" spans="2:2" customFormat="1" x14ac:dyDescent="0.25">
      <c r="B840" s="472"/>
    </row>
    <row r="841" spans="2:2" customFormat="1" x14ac:dyDescent="0.25">
      <c r="B841" s="472"/>
    </row>
    <row r="842" spans="2:2" customFormat="1" x14ac:dyDescent="0.25">
      <c r="B842" s="472"/>
    </row>
    <row r="843" spans="2:2" customFormat="1" x14ac:dyDescent="0.25">
      <c r="B843" s="472"/>
    </row>
    <row r="844" spans="2:2" customFormat="1" x14ac:dyDescent="0.25">
      <c r="B844" s="472"/>
    </row>
    <row r="845" spans="2:2" customFormat="1" x14ac:dyDescent="0.25">
      <c r="B845" s="472"/>
    </row>
    <row r="846" spans="2:2" customFormat="1" x14ac:dyDescent="0.25">
      <c r="B846" s="472"/>
    </row>
    <row r="847" spans="2:2" customFormat="1" x14ac:dyDescent="0.25">
      <c r="B847" s="472"/>
    </row>
    <row r="848" spans="2:2" customFormat="1" x14ac:dyDescent="0.25">
      <c r="B848" s="472"/>
    </row>
    <row r="849" spans="2:2" customFormat="1" x14ac:dyDescent="0.25">
      <c r="B849" s="472"/>
    </row>
    <row r="850" spans="2:2" customFormat="1" x14ac:dyDescent="0.25">
      <c r="B850" s="472"/>
    </row>
    <row r="851" spans="2:2" customFormat="1" x14ac:dyDescent="0.25">
      <c r="B851" s="472"/>
    </row>
    <row r="852" spans="2:2" customFormat="1" x14ac:dyDescent="0.25">
      <c r="B852" s="472"/>
    </row>
    <row r="853" spans="2:2" customFormat="1" x14ac:dyDescent="0.25">
      <c r="B853" s="472"/>
    </row>
    <row r="854" spans="2:2" customFormat="1" x14ac:dyDescent="0.25">
      <c r="B854" s="472"/>
    </row>
    <row r="855" spans="2:2" customFormat="1" x14ac:dyDescent="0.25">
      <c r="B855" s="472"/>
    </row>
    <row r="856" spans="2:2" customFormat="1" x14ac:dyDescent="0.25">
      <c r="B856" s="472"/>
    </row>
    <row r="857" spans="2:2" customFormat="1" x14ac:dyDescent="0.25">
      <c r="B857" s="472"/>
    </row>
    <row r="858" spans="2:2" customFormat="1" x14ac:dyDescent="0.25">
      <c r="B858" s="472"/>
    </row>
    <row r="859" spans="2:2" customFormat="1" x14ac:dyDescent="0.25">
      <c r="B859" s="472"/>
    </row>
    <row r="860" spans="2:2" customFormat="1" x14ac:dyDescent="0.25">
      <c r="B860" s="472"/>
    </row>
    <row r="861" spans="2:2" customFormat="1" x14ac:dyDescent="0.25">
      <c r="B861" s="472"/>
    </row>
    <row r="862" spans="2:2" customFormat="1" x14ac:dyDescent="0.25">
      <c r="B862" s="472"/>
    </row>
    <row r="863" spans="2:2" customFormat="1" x14ac:dyDescent="0.25">
      <c r="B863" s="472"/>
    </row>
    <row r="864" spans="2:2" customFormat="1" x14ac:dyDescent="0.25">
      <c r="B864" s="472"/>
    </row>
    <row r="865" spans="2:2" customFormat="1" x14ac:dyDescent="0.25">
      <c r="B865" s="472"/>
    </row>
    <row r="866" spans="2:2" customFormat="1" x14ac:dyDescent="0.25">
      <c r="B866" s="472"/>
    </row>
    <row r="867" spans="2:2" customFormat="1" x14ac:dyDescent="0.25">
      <c r="B867" s="472"/>
    </row>
    <row r="868" spans="2:2" customFormat="1" x14ac:dyDescent="0.25">
      <c r="B868" s="472"/>
    </row>
    <row r="869" spans="2:2" customFormat="1" x14ac:dyDescent="0.25">
      <c r="B869" s="472"/>
    </row>
    <row r="870" spans="2:2" customFormat="1" x14ac:dyDescent="0.25">
      <c r="B870" s="472"/>
    </row>
    <row r="871" spans="2:2" customFormat="1" x14ac:dyDescent="0.25">
      <c r="B871" s="472"/>
    </row>
    <row r="872" spans="2:2" customFormat="1" x14ac:dyDescent="0.25">
      <c r="B872" s="472"/>
    </row>
    <row r="873" spans="2:2" customFormat="1" x14ac:dyDescent="0.25">
      <c r="B873" s="472"/>
    </row>
    <row r="874" spans="2:2" customFormat="1" x14ac:dyDescent="0.25">
      <c r="B874" s="472"/>
    </row>
    <row r="875" spans="2:2" customFormat="1" x14ac:dyDescent="0.25">
      <c r="B875" s="472"/>
    </row>
    <row r="876" spans="2:2" customFormat="1" x14ac:dyDescent="0.25">
      <c r="B876" s="472"/>
    </row>
    <row r="877" spans="2:2" customFormat="1" x14ac:dyDescent="0.25">
      <c r="B877" s="472"/>
    </row>
    <row r="878" spans="2:2" customFormat="1" x14ac:dyDescent="0.25">
      <c r="B878" s="472"/>
    </row>
    <row r="879" spans="2:2" customFormat="1" x14ac:dyDescent="0.25">
      <c r="B879" s="472"/>
    </row>
    <row r="880" spans="2:2" customFormat="1" x14ac:dyDescent="0.25">
      <c r="B880" s="472"/>
    </row>
    <row r="881" spans="2:2" customFormat="1" x14ac:dyDescent="0.25">
      <c r="B881" s="472"/>
    </row>
    <row r="882" spans="2:2" customFormat="1" x14ac:dyDescent="0.25">
      <c r="B882" s="472"/>
    </row>
    <row r="883" spans="2:2" customFormat="1" x14ac:dyDescent="0.25">
      <c r="B883" s="472"/>
    </row>
    <row r="884" spans="2:2" customFormat="1" x14ac:dyDescent="0.25">
      <c r="B884" s="472"/>
    </row>
    <row r="885" spans="2:2" customFormat="1" x14ac:dyDescent="0.25">
      <c r="B885" s="472"/>
    </row>
    <row r="886" spans="2:2" customFormat="1" x14ac:dyDescent="0.25">
      <c r="B886" s="472"/>
    </row>
    <row r="887" spans="2:2" customFormat="1" x14ac:dyDescent="0.25">
      <c r="B887" s="472"/>
    </row>
    <row r="888" spans="2:2" customFormat="1" x14ac:dyDescent="0.25">
      <c r="B888" s="472"/>
    </row>
    <row r="889" spans="2:2" customFormat="1" x14ac:dyDescent="0.25">
      <c r="B889" s="472"/>
    </row>
    <row r="890" spans="2:2" customFormat="1" x14ac:dyDescent="0.25">
      <c r="B890" s="472"/>
    </row>
    <row r="891" spans="2:2" customFormat="1" x14ac:dyDescent="0.25">
      <c r="B891" s="472"/>
    </row>
    <row r="892" spans="2:2" customFormat="1" x14ac:dyDescent="0.25">
      <c r="B892" s="472"/>
    </row>
    <row r="893" spans="2:2" customFormat="1" x14ac:dyDescent="0.25">
      <c r="B893" s="472"/>
    </row>
    <row r="894" spans="2:2" customFormat="1" x14ac:dyDescent="0.25">
      <c r="B894" s="472"/>
    </row>
    <row r="895" spans="2:2" customFormat="1" x14ac:dyDescent="0.25">
      <c r="B895" s="472"/>
    </row>
    <row r="896" spans="2:2" customFormat="1" x14ac:dyDescent="0.25">
      <c r="B896" s="472"/>
    </row>
    <row r="897" spans="2:2" customFormat="1" x14ac:dyDescent="0.25">
      <c r="B897" s="472"/>
    </row>
    <row r="898" spans="2:2" customFormat="1" x14ac:dyDescent="0.25">
      <c r="B898" s="472"/>
    </row>
    <row r="899" spans="2:2" customFormat="1" x14ac:dyDescent="0.25">
      <c r="B899" s="472"/>
    </row>
    <row r="900" spans="2:2" customFormat="1" x14ac:dyDescent="0.25">
      <c r="B900" s="472"/>
    </row>
    <row r="901" spans="2:2" customFormat="1" x14ac:dyDescent="0.25">
      <c r="B901" s="472"/>
    </row>
    <row r="902" spans="2:2" customFormat="1" x14ac:dyDescent="0.25">
      <c r="B902" s="472"/>
    </row>
    <row r="903" spans="2:2" customFormat="1" x14ac:dyDescent="0.25">
      <c r="B903" s="472"/>
    </row>
    <row r="904" spans="2:2" customFormat="1" x14ac:dyDescent="0.25">
      <c r="B904" s="472"/>
    </row>
    <row r="905" spans="2:2" customFormat="1" x14ac:dyDescent="0.25">
      <c r="B905" s="472"/>
    </row>
    <row r="906" spans="2:2" customFormat="1" x14ac:dyDescent="0.25">
      <c r="B906" s="472"/>
    </row>
    <row r="907" spans="2:2" customFormat="1" x14ac:dyDescent="0.25">
      <c r="B907" s="472"/>
    </row>
    <row r="908" spans="2:2" customFormat="1" x14ac:dyDescent="0.25">
      <c r="B908" s="472"/>
    </row>
    <row r="909" spans="2:2" customFormat="1" x14ac:dyDescent="0.25">
      <c r="B909" s="472"/>
    </row>
    <row r="910" spans="2:2" customFormat="1" x14ac:dyDescent="0.25">
      <c r="B910" s="472"/>
    </row>
    <row r="911" spans="2:2" customFormat="1" x14ac:dyDescent="0.25">
      <c r="B911" s="472"/>
    </row>
    <row r="912" spans="2:2" customFormat="1" x14ac:dyDescent="0.25">
      <c r="B912" s="472"/>
    </row>
    <row r="913" spans="2:2" customFormat="1" x14ac:dyDescent="0.25">
      <c r="B913" s="472"/>
    </row>
    <row r="914" spans="2:2" customFormat="1" x14ac:dyDescent="0.25">
      <c r="B914" s="472"/>
    </row>
    <row r="915" spans="2:2" customFormat="1" x14ac:dyDescent="0.25">
      <c r="B915" s="472"/>
    </row>
    <row r="916" spans="2:2" customFormat="1" x14ac:dyDescent="0.25">
      <c r="B916" s="472"/>
    </row>
    <row r="917" spans="2:2" customFormat="1" x14ac:dyDescent="0.25">
      <c r="B917" s="472"/>
    </row>
    <row r="918" spans="2:2" customFormat="1" x14ac:dyDescent="0.25">
      <c r="B918" s="472"/>
    </row>
    <row r="919" spans="2:2" customFormat="1" x14ac:dyDescent="0.25">
      <c r="B919" s="472"/>
    </row>
    <row r="920" spans="2:2" customFormat="1" x14ac:dyDescent="0.25">
      <c r="B920" s="472"/>
    </row>
    <row r="921" spans="2:2" customFormat="1" x14ac:dyDescent="0.25">
      <c r="B921" s="472"/>
    </row>
    <row r="922" spans="2:2" customFormat="1" x14ac:dyDescent="0.25">
      <c r="B922" s="472"/>
    </row>
    <row r="923" spans="2:2" customFormat="1" x14ac:dyDescent="0.25">
      <c r="B923" s="472"/>
    </row>
    <row r="924" spans="2:2" customFormat="1" x14ac:dyDescent="0.25">
      <c r="B924" s="472"/>
    </row>
    <row r="925" spans="2:2" customFormat="1" x14ac:dyDescent="0.25">
      <c r="B925" s="472"/>
    </row>
    <row r="926" spans="2:2" customFormat="1" x14ac:dyDescent="0.25">
      <c r="B926" s="472"/>
    </row>
    <row r="927" spans="2:2" customFormat="1" x14ac:dyDescent="0.25">
      <c r="B927" s="472"/>
    </row>
    <row r="928" spans="2:2" customFormat="1" x14ac:dyDescent="0.25">
      <c r="B928" s="472"/>
    </row>
    <row r="929" spans="2:2" customFormat="1" x14ac:dyDescent="0.25">
      <c r="B929" s="472"/>
    </row>
    <row r="930" spans="2:2" customFormat="1" x14ac:dyDescent="0.25">
      <c r="B930" s="472"/>
    </row>
    <row r="931" spans="2:2" customFormat="1" x14ac:dyDescent="0.25">
      <c r="B931" s="472"/>
    </row>
    <row r="932" spans="2:2" customFormat="1" x14ac:dyDescent="0.25">
      <c r="B932" s="472"/>
    </row>
    <row r="933" spans="2:2" customFormat="1" x14ac:dyDescent="0.25">
      <c r="B933" s="472"/>
    </row>
    <row r="934" spans="2:2" customFormat="1" x14ac:dyDescent="0.25">
      <c r="B934" s="472"/>
    </row>
    <row r="935" spans="2:2" customFormat="1" x14ac:dyDescent="0.25">
      <c r="B935" s="472"/>
    </row>
    <row r="936" spans="2:2" customFormat="1" x14ac:dyDescent="0.25">
      <c r="B936" s="472"/>
    </row>
    <row r="937" spans="2:2" customFormat="1" x14ac:dyDescent="0.25">
      <c r="B937" s="472"/>
    </row>
    <row r="938" spans="2:2" customFormat="1" x14ac:dyDescent="0.25">
      <c r="B938" s="472"/>
    </row>
    <row r="939" spans="2:2" customFormat="1" x14ac:dyDescent="0.25">
      <c r="B939" s="472"/>
    </row>
    <row r="940" spans="2:2" customFormat="1" x14ac:dyDescent="0.25">
      <c r="B940" s="472"/>
    </row>
    <row r="941" spans="2:2" customFormat="1" x14ac:dyDescent="0.25">
      <c r="B941" s="472"/>
    </row>
    <row r="942" spans="2:2" customFormat="1" x14ac:dyDescent="0.25">
      <c r="B942" s="472"/>
    </row>
    <row r="943" spans="2:2" customFormat="1" x14ac:dyDescent="0.25">
      <c r="B943" s="472"/>
    </row>
    <row r="944" spans="2:2" customFormat="1" x14ac:dyDescent="0.25">
      <c r="B944" s="472"/>
    </row>
    <row r="945" spans="2:2" customFormat="1" x14ac:dyDescent="0.25">
      <c r="B945" s="472"/>
    </row>
    <row r="946" spans="2:2" customFormat="1" x14ac:dyDescent="0.25">
      <c r="B946" s="472"/>
    </row>
    <row r="947" spans="2:2" customFormat="1" x14ac:dyDescent="0.25">
      <c r="B947" s="472"/>
    </row>
    <row r="948" spans="2:2" customFormat="1" x14ac:dyDescent="0.25">
      <c r="B948" s="472"/>
    </row>
    <row r="949" spans="2:2" customFormat="1" x14ac:dyDescent="0.25">
      <c r="B949" s="472"/>
    </row>
    <row r="950" spans="2:2" customFormat="1" x14ac:dyDescent="0.25">
      <c r="B950" s="472"/>
    </row>
    <row r="951" spans="2:2" customFormat="1" x14ac:dyDescent="0.25">
      <c r="B951" s="472"/>
    </row>
    <row r="952" spans="2:2" customFormat="1" x14ac:dyDescent="0.25">
      <c r="B952" s="472"/>
    </row>
    <row r="953" spans="2:2" customFormat="1" x14ac:dyDescent="0.25">
      <c r="B953" s="472"/>
    </row>
    <row r="954" spans="2:2" customFormat="1" x14ac:dyDescent="0.25">
      <c r="B954" s="472"/>
    </row>
    <row r="955" spans="2:2" customFormat="1" x14ac:dyDescent="0.25">
      <c r="B955" s="472"/>
    </row>
    <row r="956" spans="2:2" customFormat="1" x14ac:dyDescent="0.25">
      <c r="B956" s="472"/>
    </row>
    <row r="957" spans="2:2" customFormat="1" x14ac:dyDescent="0.25">
      <c r="B957" s="472"/>
    </row>
    <row r="958" spans="2:2" customFormat="1" x14ac:dyDescent="0.25">
      <c r="B958" s="472"/>
    </row>
    <row r="959" spans="2:2" customFormat="1" x14ac:dyDescent="0.25">
      <c r="B959" s="472"/>
    </row>
    <row r="960" spans="2:2" customFormat="1" x14ac:dyDescent="0.25">
      <c r="B960" s="472"/>
    </row>
    <row r="961" spans="2:2" customFormat="1" x14ac:dyDescent="0.25">
      <c r="B961" s="472"/>
    </row>
    <row r="962" spans="2:2" customFormat="1" x14ac:dyDescent="0.25">
      <c r="B962" s="472"/>
    </row>
    <row r="963" spans="2:2" customFormat="1" x14ac:dyDescent="0.25">
      <c r="B963" s="472"/>
    </row>
    <row r="964" spans="2:2" customFormat="1" x14ac:dyDescent="0.25">
      <c r="B964" s="472"/>
    </row>
    <row r="965" spans="2:2" customFormat="1" x14ac:dyDescent="0.25">
      <c r="B965" s="472"/>
    </row>
    <row r="966" spans="2:2" customFormat="1" x14ac:dyDescent="0.25">
      <c r="B966" s="472"/>
    </row>
    <row r="967" spans="2:2" customFormat="1" x14ac:dyDescent="0.25">
      <c r="B967" s="472"/>
    </row>
    <row r="968" spans="2:2" customFormat="1" x14ac:dyDescent="0.25">
      <c r="B968" s="472"/>
    </row>
    <row r="969" spans="2:2" customFormat="1" x14ac:dyDescent="0.25">
      <c r="B969" s="472"/>
    </row>
    <row r="970" spans="2:2" customFormat="1" x14ac:dyDescent="0.25">
      <c r="B970" s="472"/>
    </row>
    <row r="971" spans="2:2" customFormat="1" x14ac:dyDescent="0.25">
      <c r="B971" s="472"/>
    </row>
    <row r="972" spans="2:2" customFormat="1" x14ac:dyDescent="0.25">
      <c r="B972" s="472"/>
    </row>
    <row r="973" spans="2:2" customFormat="1" x14ac:dyDescent="0.25">
      <c r="B973" s="472"/>
    </row>
    <row r="974" spans="2:2" customFormat="1" x14ac:dyDescent="0.25">
      <c r="B974" s="472"/>
    </row>
    <row r="975" spans="2:2" customFormat="1" x14ac:dyDescent="0.25">
      <c r="B975" s="472"/>
    </row>
    <row r="976" spans="2:2" customFormat="1" x14ac:dyDescent="0.25">
      <c r="B976" s="472"/>
    </row>
    <row r="977" spans="2:2" customFormat="1" x14ac:dyDescent="0.25">
      <c r="B977" s="472"/>
    </row>
    <row r="978" spans="2:2" customFormat="1" x14ac:dyDescent="0.25">
      <c r="B978" s="472"/>
    </row>
    <row r="979" spans="2:2" customFormat="1" x14ac:dyDescent="0.25">
      <c r="B979" s="472"/>
    </row>
    <row r="980" spans="2:2" customFormat="1" x14ac:dyDescent="0.25">
      <c r="B980" s="472"/>
    </row>
    <row r="981" spans="2:2" customFormat="1" x14ac:dyDescent="0.25">
      <c r="B981" s="472"/>
    </row>
    <row r="982" spans="2:2" customFormat="1" x14ac:dyDescent="0.25">
      <c r="B982" s="472"/>
    </row>
    <row r="983" spans="2:2" customFormat="1" x14ac:dyDescent="0.25">
      <c r="B983" s="472"/>
    </row>
    <row r="984" spans="2:2" customFormat="1" x14ac:dyDescent="0.25">
      <c r="B984" s="472"/>
    </row>
    <row r="985" spans="2:2" customFormat="1" x14ac:dyDescent="0.25">
      <c r="B985" s="472"/>
    </row>
    <row r="986" spans="2:2" customFormat="1" x14ac:dyDescent="0.25">
      <c r="B986" s="472"/>
    </row>
    <row r="987" spans="2:2" customFormat="1" x14ac:dyDescent="0.25">
      <c r="B987" s="472"/>
    </row>
    <row r="988" spans="2:2" customFormat="1" x14ac:dyDescent="0.25">
      <c r="B988" s="472"/>
    </row>
    <row r="989" spans="2:2" customFormat="1" x14ac:dyDescent="0.25">
      <c r="B989" s="472"/>
    </row>
    <row r="990" spans="2:2" customFormat="1" x14ac:dyDescent="0.25">
      <c r="B990" s="472"/>
    </row>
    <row r="991" spans="2:2" customFormat="1" x14ac:dyDescent="0.25">
      <c r="B991" s="472"/>
    </row>
    <row r="992" spans="2:2" customFormat="1" x14ac:dyDescent="0.25">
      <c r="B992" s="472"/>
    </row>
    <row r="993" spans="2:2" customFormat="1" x14ac:dyDescent="0.25">
      <c r="B993" s="472"/>
    </row>
    <row r="994" spans="2:2" customFormat="1" x14ac:dyDescent="0.25">
      <c r="B994" s="472"/>
    </row>
    <row r="995" spans="2:2" customFormat="1" x14ac:dyDescent="0.25">
      <c r="B995" s="472"/>
    </row>
    <row r="996" spans="2:2" customFormat="1" x14ac:dyDescent="0.25">
      <c r="B996" s="472"/>
    </row>
    <row r="997" spans="2:2" customFormat="1" x14ac:dyDescent="0.25">
      <c r="B997" s="472"/>
    </row>
    <row r="998" spans="2:2" customFormat="1" x14ac:dyDescent="0.25">
      <c r="B998" s="472"/>
    </row>
    <row r="999" spans="2:2" customFormat="1" x14ac:dyDescent="0.25">
      <c r="B999" s="472"/>
    </row>
    <row r="1000" spans="2:2" customFormat="1" x14ac:dyDescent="0.25">
      <c r="B1000" s="472"/>
    </row>
    <row r="1001" spans="2:2" customFormat="1" x14ac:dyDescent="0.25">
      <c r="B1001" s="472"/>
    </row>
    <row r="1002" spans="2:2" customFormat="1" x14ac:dyDescent="0.25">
      <c r="B1002" s="472"/>
    </row>
  </sheetData>
  <phoneticPr fontId="41" type="noConversion"/>
  <pageMargins left="0.50486111111111109" right="0.31458333333333333" top="0.2" bottom="0.62569444444444444" header="0" footer="0"/>
  <pageSetup scale="98" orientation="portrait" r:id="rId1"/>
  <headerFooter alignWithMargins="0"/>
  <rowBreaks count="1" manualBreakCount="1">
    <brk id="2" max="16383" man="1"/>
  </rowBreaks>
  <colBreaks count="1" manualBreakCount="1">
    <brk id="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analyse">
                <anchor>
                  <from>
                    <xdr:col>9</xdr:col>
                    <xdr:colOff>7620</xdr:colOff>
                    <xdr:row>1</xdr:row>
                    <xdr:rowOff>60960</xdr:rowOff>
                  </from>
                  <to>
                    <xdr:col>10</xdr:col>
                    <xdr:colOff>640080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registreranalyse">
                <anchor>
                  <from>
                    <xdr:col>8</xdr:col>
                    <xdr:colOff>883920</xdr:colOff>
                    <xdr:row>5</xdr:row>
                    <xdr:rowOff>30480</xdr:rowOff>
                  </from>
                  <to>
                    <xdr:col>10</xdr:col>
                    <xdr:colOff>609600</xdr:colOff>
                    <xdr:row>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locked="0" defaultSize="0" autoFill="0" autoLine="0" autoPict="0" macro="[0]!imprimeanalyse">
                <anchor>
                  <from>
                    <xdr:col>8</xdr:col>
                    <xdr:colOff>883920</xdr:colOff>
                    <xdr:row>8</xdr:row>
                    <xdr:rowOff>0</xdr:rowOff>
                  </from>
                  <to>
                    <xdr:col>10</xdr:col>
                    <xdr:colOff>609600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odule4.COMMENCER">
                <anchor>
                  <from>
                    <xdr:col>9</xdr:col>
                    <xdr:colOff>0</xdr:colOff>
                    <xdr:row>3</xdr:row>
                    <xdr:rowOff>30480</xdr:rowOff>
                  </from>
                  <to>
                    <xdr:col>10</xdr:col>
                    <xdr:colOff>632460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locked="0" defaultSize="0" autoFill="0" autoLine="0" autoPict="0" macro="[0]!RechercheDemande">
                <anchor>
                  <from>
                    <xdr:col>9</xdr:col>
                    <xdr:colOff>7620</xdr:colOff>
                    <xdr:row>12</xdr:row>
                    <xdr:rowOff>22860</xdr:rowOff>
                  </from>
                  <to>
                    <xdr:col>10</xdr:col>
                    <xdr:colOff>632460</xdr:colOff>
                    <xdr:row>15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Button 11">
              <controlPr locked="0" defaultSize="0" autoFill="0" autoLine="0" autoPict="0" macro="[0]!SPECTRO">
                <anchor>
                  <from>
                    <xdr:col>9</xdr:col>
                    <xdr:colOff>0</xdr:colOff>
                    <xdr:row>15</xdr:row>
                    <xdr:rowOff>114300</xdr:rowOff>
                  </from>
                  <to>
                    <xdr:col>10</xdr:col>
                    <xdr:colOff>617220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Button 12">
              <controlPr locked="0" defaultSize="0" autoFill="0" autoLine="0" autoPict="0" macro="[0]!FORME">
                <anchor>
                  <from>
                    <xdr:col>9</xdr:col>
                    <xdr:colOff>0</xdr:colOff>
                    <xdr:row>18</xdr:row>
                    <xdr:rowOff>45720</xdr:rowOff>
                  </from>
                  <to>
                    <xdr:col>10</xdr:col>
                    <xdr:colOff>617220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Button 14">
              <controlPr defaultSize="0" print="0" autoFill="0" autoPict="0" macro="[0]!MàjDemande">
                <anchor>
                  <from>
                    <xdr:col>11</xdr:col>
                    <xdr:colOff>7620</xdr:colOff>
                    <xdr:row>2</xdr:row>
                    <xdr:rowOff>38100</xdr:rowOff>
                  </from>
                  <to>
                    <xdr:col>12</xdr:col>
                    <xdr:colOff>137160</xdr:colOff>
                    <xdr:row>3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U61"/>
  <sheetViews>
    <sheetView workbookViewId="0">
      <selection activeCell="E13" sqref="E13:U13"/>
    </sheetView>
  </sheetViews>
  <sheetFormatPr baseColWidth="10" defaultRowHeight="15" x14ac:dyDescent="0.25"/>
  <sheetData>
    <row r="1" spans="1:21" ht="15.6" x14ac:dyDescent="0.3">
      <c r="A1" t="s">
        <v>1222</v>
      </c>
      <c r="B1" t="s">
        <v>1223</v>
      </c>
      <c r="C1" t="s">
        <v>1224</v>
      </c>
      <c r="D1" t="s">
        <v>1260</v>
      </c>
      <c r="E1" t="s">
        <v>1225</v>
      </c>
      <c r="F1" t="s">
        <v>1226</v>
      </c>
      <c r="G1" t="s">
        <v>1227</v>
      </c>
      <c r="H1" t="s">
        <v>1228</v>
      </c>
      <c r="I1" t="s">
        <v>1229</v>
      </c>
      <c r="J1" t="s">
        <v>1230</v>
      </c>
      <c r="K1" t="s">
        <v>1231</v>
      </c>
      <c r="L1" t="s">
        <v>1232</v>
      </c>
      <c r="M1" s="569" t="s">
        <v>1233</v>
      </c>
      <c r="N1" t="s">
        <v>1234</v>
      </c>
      <c r="O1" t="s">
        <v>1235</v>
      </c>
      <c r="P1" t="s">
        <v>1236</v>
      </c>
      <c r="Q1" s="569" t="s">
        <v>1237</v>
      </c>
      <c r="R1" t="s">
        <v>1238</v>
      </c>
      <c r="S1" t="s">
        <v>1239</v>
      </c>
      <c r="T1" t="s">
        <v>1240</v>
      </c>
      <c r="U1" t="s">
        <v>1241</v>
      </c>
    </row>
    <row r="2" spans="1:21" ht="15.6" x14ac:dyDescent="0.3">
      <c r="A2" s="570" t="s">
        <v>1863</v>
      </c>
      <c r="B2" s="571" t="s">
        <v>1864</v>
      </c>
      <c r="E2" s="572">
        <v>0.5</v>
      </c>
      <c r="F2" s="572">
        <v>0.6</v>
      </c>
      <c r="G2" s="572">
        <v>0.9</v>
      </c>
      <c r="H2" s="573">
        <v>0.03</v>
      </c>
      <c r="I2" s="573">
        <v>0.109</v>
      </c>
      <c r="J2" s="572">
        <v>16.690000000000001</v>
      </c>
      <c r="K2" s="572">
        <v>0.75</v>
      </c>
      <c r="L2" s="572">
        <v>8.86</v>
      </c>
      <c r="M2" s="574">
        <v>0</v>
      </c>
      <c r="N2" s="572">
        <v>0.09</v>
      </c>
      <c r="O2" s="572">
        <v>0.56000000000000005</v>
      </c>
      <c r="P2" s="572">
        <v>0.15</v>
      </c>
      <c r="Q2" s="574">
        <v>0</v>
      </c>
      <c r="R2" s="572">
        <v>0.06</v>
      </c>
      <c r="S2" s="572">
        <v>0.05</v>
      </c>
      <c r="T2" s="573">
        <v>0</v>
      </c>
      <c r="U2" s="573">
        <v>1.6E-2</v>
      </c>
    </row>
    <row r="3" spans="1:21" x14ac:dyDescent="0.25">
      <c r="A3" s="575" t="s">
        <v>1865</v>
      </c>
      <c r="B3" s="576">
        <v>316</v>
      </c>
      <c r="C3" s="577"/>
      <c r="E3" s="577">
        <v>0.09</v>
      </c>
      <c r="F3" s="572">
        <v>0.7</v>
      </c>
      <c r="G3" s="572">
        <v>0.87</v>
      </c>
      <c r="H3" s="573">
        <v>2.5999999999999999E-2</v>
      </c>
      <c r="I3" s="573">
        <v>6.4000000000000001E-2</v>
      </c>
      <c r="J3" s="572">
        <v>16.04</v>
      </c>
      <c r="K3" s="572">
        <v>1.77</v>
      </c>
      <c r="L3" s="572">
        <v>11.19</v>
      </c>
      <c r="M3" s="574">
        <v>0</v>
      </c>
      <c r="N3" s="572">
        <v>0.21</v>
      </c>
      <c r="O3" s="572">
        <v>0.43</v>
      </c>
      <c r="P3" s="572">
        <v>0.1</v>
      </c>
      <c r="Q3" s="574">
        <v>0</v>
      </c>
      <c r="R3" s="572">
        <v>0.06</v>
      </c>
      <c r="S3" s="572">
        <v>0.05</v>
      </c>
      <c r="T3" s="573">
        <v>4.0000000000000001E-3</v>
      </c>
      <c r="U3" s="573">
        <v>1.0999999999999999E-2</v>
      </c>
    </row>
    <row r="4" spans="1:21" x14ac:dyDescent="0.25">
      <c r="A4" s="575" t="s">
        <v>1866</v>
      </c>
      <c r="B4" s="576" t="s">
        <v>1867</v>
      </c>
      <c r="C4" s="577"/>
      <c r="E4" s="577">
        <v>0.03</v>
      </c>
      <c r="F4" s="572">
        <v>1.1499999999999999</v>
      </c>
      <c r="G4" s="572">
        <v>1.07</v>
      </c>
      <c r="H4" s="573">
        <v>2.1000000000000001E-2</v>
      </c>
      <c r="I4" s="573">
        <v>2.5999999999999999E-2</v>
      </c>
      <c r="J4" s="572">
        <v>16.989999999999998</v>
      </c>
      <c r="K4" s="572">
        <v>2.0699999999999998</v>
      </c>
      <c r="L4" s="572">
        <v>18.97</v>
      </c>
      <c r="M4" s="574">
        <v>0</v>
      </c>
      <c r="N4" s="572">
        <v>1.67</v>
      </c>
      <c r="O4" s="572">
        <v>1.53</v>
      </c>
      <c r="P4" s="572">
        <v>1.05</v>
      </c>
      <c r="Q4" s="574">
        <v>0.01</v>
      </c>
      <c r="R4" s="572">
        <v>0.05</v>
      </c>
      <c r="S4" s="572">
        <v>0.23</v>
      </c>
      <c r="T4" s="573">
        <v>4.4999999999999998E-2</v>
      </c>
      <c r="U4" s="573">
        <v>5.7000000000000002E-2</v>
      </c>
    </row>
    <row r="5" spans="1:21" x14ac:dyDescent="0.25">
      <c r="A5" s="575" t="s">
        <v>1868</v>
      </c>
      <c r="B5" s="576" t="s">
        <v>1869</v>
      </c>
      <c r="C5" s="577"/>
      <c r="E5" s="577">
        <v>0.38</v>
      </c>
      <c r="F5" s="572">
        <v>0.53</v>
      </c>
      <c r="G5" s="572">
        <v>1.0900000000000001</v>
      </c>
      <c r="H5" s="573">
        <v>2.7E-2</v>
      </c>
      <c r="I5" s="573">
        <v>0.01</v>
      </c>
      <c r="J5" s="572">
        <v>8.16</v>
      </c>
      <c r="K5" s="572">
        <v>0.81</v>
      </c>
      <c r="L5" s="572">
        <v>4.0999999999999996</v>
      </c>
      <c r="M5" s="574">
        <v>0</v>
      </c>
      <c r="N5" s="572">
        <v>1.2</v>
      </c>
      <c r="O5" s="572">
        <v>0.86</v>
      </c>
      <c r="P5" s="572">
        <v>0.26</v>
      </c>
      <c r="Q5" s="574">
        <v>0</v>
      </c>
      <c r="R5" s="572">
        <v>0.04</v>
      </c>
      <c r="S5" s="572">
        <v>0.13</v>
      </c>
      <c r="T5" s="573">
        <v>1.4999999999999999E-2</v>
      </c>
      <c r="U5" s="573">
        <v>4.3999999999999997E-2</v>
      </c>
    </row>
    <row r="6" spans="1:21" x14ac:dyDescent="0.25">
      <c r="A6" s="575" t="s">
        <v>1870</v>
      </c>
      <c r="B6" s="576" t="s">
        <v>1869</v>
      </c>
      <c r="C6" s="577"/>
      <c r="E6" s="577">
        <v>0.61</v>
      </c>
      <c r="F6" s="572">
        <v>0.72</v>
      </c>
      <c r="G6" s="572">
        <v>0.78</v>
      </c>
      <c r="H6" s="573">
        <v>4.2000000000000003E-2</v>
      </c>
      <c r="I6" s="573">
        <v>6.4000000000000001E-2</v>
      </c>
      <c r="J6" s="572">
        <v>2</v>
      </c>
      <c r="K6" s="572">
        <v>0.15</v>
      </c>
      <c r="L6" s="572">
        <v>0.91</v>
      </c>
      <c r="M6" s="574">
        <v>0</v>
      </c>
      <c r="N6" s="572">
        <v>0.11</v>
      </c>
      <c r="O6" s="572">
        <v>0.38</v>
      </c>
      <c r="P6" s="572">
        <v>0</v>
      </c>
      <c r="Q6" s="574">
        <v>0</v>
      </c>
      <c r="R6" s="572">
        <v>0.01</v>
      </c>
      <c r="S6" s="572">
        <v>0.03</v>
      </c>
      <c r="T6" s="573">
        <v>2.9000000000000001E-2</v>
      </c>
      <c r="U6" s="573">
        <v>4.2000000000000003E-2</v>
      </c>
    </row>
    <row r="7" spans="1:21" x14ac:dyDescent="0.25">
      <c r="A7" s="575" t="s">
        <v>1871</v>
      </c>
      <c r="B7" s="576" t="s">
        <v>1869</v>
      </c>
      <c r="C7" s="577"/>
      <c r="E7" s="577">
        <v>0.52</v>
      </c>
      <c r="F7" s="572">
        <v>0.6</v>
      </c>
      <c r="G7" s="572">
        <v>0.56000000000000005</v>
      </c>
      <c r="H7" s="573">
        <v>6.0999999999999999E-2</v>
      </c>
      <c r="I7" s="573">
        <v>0.13300000000000001</v>
      </c>
      <c r="J7" s="572">
        <v>3.91</v>
      </c>
      <c r="K7" s="572">
        <v>0.09</v>
      </c>
      <c r="L7" s="572">
        <v>3.43</v>
      </c>
      <c r="M7" s="574">
        <v>0</v>
      </c>
      <c r="N7" s="572">
        <v>0.14000000000000001</v>
      </c>
      <c r="O7" s="572">
        <v>0.35</v>
      </c>
      <c r="P7" s="572">
        <v>0</v>
      </c>
      <c r="Q7" s="574">
        <v>0</v>
      </c>
      <c r="R7" s="572">
        <v>0.03</v>
      </c>
      <c r="S7" s="572">
        <v>0.03</v>
      </c>
      <c r="T7" s="573">
        <v>2.9000000000000001E-2</v>
      </c>
      <c r="U7" s="573">
        <v>3.3000000000000002E-2</v>
      </c>
    </row>
    <row r="8" spans="1:21" x14ac:dyDescent="0.25">
      <c r="A8" s="575" t="s">
        <v>1872</v>
      </c>
      <c r="B8" s="576" t="s">
        <v>1869</v>
      </c>
      <c r="C8" s="577"/>
      <c r="E8" s="577">
        <v>0.41</v>
      </c>
      <c r="F8" s="572">
        <v>0.54</v>
      </c>
      <c r="G8" s="572">
        <v>0.71</v>
      </c>
      <c r="H8" s="573">
        <v>2.8000000000000001E-2</v>
      </c>
      <c r="I8" s="573">
        <v>9.6000000000000002E-2</v>
      </c>
      <c r="J8" s="572">
        <v>7.19</v>
      </c>
      <c r="K8" s="572">
        <v>0.6</v>
      </c>
      <c r="L8" s="572">
        <v>5.01</v>
      </c>
      <c r="M8" s="574">
        <v>0</v>
      </c>
      <c r="N8" s="572">
        <v>0.09</v>
      </c>
      <c r="O8" s="572">
        <v>0.47</v>
      </c>
      <c r="P8" s="572">
        <v>0</v>
      </c>
      <c r="Q8" s="574">
        <v>0</v>
      </c>
      <c r="R8" s="572">
        <v>0.04</v>
      </c>
      <c r="S8" s="572">
        <v>0.04</v>
      </c>
      <c r="T8" s="573">
        <v>2.5000000000000001E-2</v>
      </c>
      <c r="U8" s="573">
        <v>0.03</v>
      </c>
    </row>
    <row r="12" spans="1:21" ht="15.6" x14ac:dyDescent="0.3">
      <c r="D12" t="s">
        <v>1873</v>
      </c>
      <c r="E12" s="8" t="s">
        <v>74</v>
      </c>
      <c r="F12" t="s">
        <v>1226</v>
      </c>
      <c r="G12" t="s">
        <v>1227</v>
      </c>
      <c r="H12" t="s">
        <v>1228</v>
      </c>
      <c r="I12" t="s">
        <v>1229</v>
      </c>
      <c r="J12" t="s">
        <v>1230</v>
      </c>
      <c r="K12" t="s">
        <v>1231</v>
      </c>
      <c r="L12" t="s">
        <v>1232</v>
      </c>
      <c r="M12" s="569" t="s">
        <v>1233</v>
      </c>
      <c r="N12" t="s">
        <v>1234</v>
      </c>
      <c r="O12" t="s">
        <v>1235</v>
      </c>
      <c r="P12" t="s">
        <v>1236</v>
      </c>
      <c r="Q12" s="569" t="s">
        <v>1237</v>
      </c>
      <c r="R12" t="s">
        <v>1238</v>
      </c>
      <c r="S12" t="s">
        <v>1239</v>
      </c>
      <c r="T12" t="s">
        <v>1240</v>
      </c>
      <c r="U12" t="s">
        <v>1241</v>
      </c>
    </row>
    <row r="13" spans="1:21" x14ac:dyDescent="0.25">
      <c r="D13" t="s">
        <v>987</v>
      </c>
      <c r="E13" s="572">
        <v>52</v>
      </c>
      <c r="F13" s="572">
        <v>42</v>
      </c>
      <c r="G13" s="572">
        <v>0.7</v>
      </c>
      <c r="H13" s="573">
        <v>0.03</v>
      </c>
      <c r="I13" s="573">
        <v>0.1</v>
      </c>
      <c r="J13" s="572">
        <v>16.690000000000001</v>
      </c>
      <c r="K13" s="572">
        <v>2</v>
      </c>
      <c r="L13" s="572">
        <v>6</v>
      </c>
      <c r="M13" s="574">
        <v>0</v>
      </c>
      <c r="N13" s="572">
        <v>0.09</v>
      </c>
      <c r="O13" s="572">
        <v>0.56000000000000005</v>
      </c>
      <c r="P13" s="572">
        <v>0.15</v>
      </c>
      <c r="Q13" s="574">
        <v>0.01</v>
      </c>
      <c r="R13" s="572">
        <v>0.06</v>
      </c>
      <c r="S13" s="572">
        <v>0.05</v>
      </c>
      <c r="T13" s="573">
        <v>0.04</v>
      </c>
      <c r="U13" s="573">
        <v>0.02</v>
      </c>
    </row>
    <row r="40" spans="1:2" x14ac:dyDescent="0.25">
      <c r="B40" s="8" t="s">
        <v>1862</v>
      </c>
    </row>
    <row r="41" spans="1:2" x14ac:dyDescent="0.25">
      <c r="A41" s="63" t="s">
        <v>74</v>
      </c>
      <c r="B41">
        <v>0.5</v>
      </c>
    </row>
    <row r="42" spans="1:2" x14ac:dyDescent="0.25">
      <c r="A42" s="65" t="s">
        <v>75</v>
      </c>
      <c r="B42">
        <v>0.9</v>
      </c>
    </row>
    <row r="43" spans="1:2" x14ac:dyDescent="0.25">
      <c r="A43" s="65" t="s">
        <v>76</v>
      </c>
      <c r="B43">
        <v>0.6</v>
      </c>
    </row>
    <row r="44" spans="1:2" x14ac:dyDescent="0.25">
      <c r="A44" s="65" t="s">
        <v>77</v>
      </c>
      <c r="B44">
        <v>0.109</v>
      </c>
    </row>
    <row r="45" spans="1:2" x14ac:dyDescent="0.25">
      <c r="A45" s="65" t="s">
        <v>78</v>
      </c>
      <c r="B45">
        <v>0.03</v>
      </c>
    </row>
    <row r="46" spans="1:2" x14ac:dyDescent="0.25">
      <c r="A46" s="65" t="s">
        <v>79</v>
      </c>
      <c r="B46">
        <v>0.56000000000000005</v>
      </c>
    </row>
    <row r="47" spans="1:2" x14ac:dyDescent="0.25">
      <c r="A47" s="65" t="s">
        <v>80</v>
      </c>
    </row>
    <row r="48" spans="1:2" x14ac:dyDescent="0.25">
      <c r="A48" s="65" t="s">
        <v>1047</v>
      </c>
      <c r="B48">
        <v>8.86</v>
      </c>
    </row>
    <row r="49" spans="1:2" x14ac:dyDescent="0.25">
      <c r="A49" s="65" t="s">
        <v>1048</v>
      </c>
      <c r="B49">
        <v>16.690000000000001</v>
      </c>
    </row>
    <row r="50" spans="1:2" x14ac:dyDescent="0.25">
      <c r="A50" s="65" t="s">
        <v>1049</v>
      </c>
      <c r="B50">
        <v>0.09</v>
      </c>
    </row>
    <row r="51" spans="1:2" x14ac:dyDescent="0.25">
      <c r="A51" s="65" t="s">
        <v>1050</v>
      </c>
      <c r="B51">
        <v>0.05</v>
      </c>
    </row>
    <row r="52" spans="1:2" x14ac:dyDescent="0.25">
      <c r="A52" s="65" t="s">
        <v>1051</v>
      </c>
      <c r="B52">
        <v>0.06</v>
      </c>
    </row>
    <row r="53" spans="1:2" x14ac:dyDescent="0.25">
      <c r="A53" s="65" t="s">
        <v>1052</v>
      </c>
      <c r="B53">
        <v>0.75</v>
      </c>
    </row>
    <row r="54" spans="1:2" x14ac:dyDescent="0.25">
      <c r="A54" s="65" t="s">
        <v>1250</v>
      </c>
      <c r="B54">
        <v>1.6E-2</v>
      </c>
    </row>
    <row r="55" spans="1:2" x14ac:dyDescent="0.25">
      <c r="A55" s="65" t="s">
        <v>1251</v>
      </c>
      <c r="B55">
        <v>0</v>
      </c>
    </row>
    <row r="56" spans="1:2" x14ac:dyDescent="0.25">
      <c r="A56" s="65" t="s">
        <v>1252</v>
      </c>
      <c r="B56">
        <v>0</v>
      </c>
    </row>
    <row r="57" spans="1:2" x14ac:dyDescent="0.25">
      <c r="A57" s="65" t="s">
        <v>1253</v>
      </c>
      <c r="B57">
        <v>0.15</v>
      </c>
    </row>
    <row r="58" spans="1:2" x14ac:dyDescent="0.25">
      <c r="A58" s="65" t="s">
        <v>1254</v>
      </c>
      <c r="B58">
        <v>0</v>
      </c>
    </row>
    <row r="59" spans="1:2" x14ac:dyDescent="0.25">
      <c r="A59" s="65" t="s">
        <v>1255</v>
      </c>
    </row>
    <row r="60" spans="1:2" x14ac:dyDescent="0.25">
      <c r="A60" s="65" t="s">
        <v>266</v>
      </c>
    </row>
    <row r="61" spans="1:2" x14ac:dyDescent="0.25">
      <c r="A61" s="65" t="s">
        <v>614</v>
      </c>
    </row>
  </sheetData>
  <conditionalFormatting sqref="F2:F8">
    <cfRule type="cellIs" dxfId="83" priority="20" stopIfTrue="1" operator="between">
      <formula>$F$13+$F$13*0.1</formula>
      <formula>$F$13-$F$13*0.1</formula>
    </cfRule>
  </conditionalFormatting>
  <conditionalFormatting sqref="E2:E8">
    <cfRule type="cellIs" dxfId="82" priority="16" stopIfTrue="1" operator="between">
      <formula>$E$13-$E$13*0.1</formula>
      <formula>$E$13+$E$13*0.1</formula>
    </cfRule>
  </conditionalFormatting>
  <conditionalFormatting sqref="G2:G8">
    <cfRule type="cellIs" dxfId="81" priority="14" stopIfTrue="1" operator="between">
      <formula>$G$13+$G$13*0.1</formula>
      <formula>$G$13-$G$13*0.1</formula>
    </cfRule>
  </conditionalFormatting>
  <conditionalFormatting sqref="H2:H8">
    <cfRule type="cellIs" dxfId="80" priority="13" stopIfTrue="1" operator="between">
      <formula>$H$13+$H$13*0.1</formula>
      <formula>$H$13-$H$13*0.1</formula>
    </cfRule>
  </conditionalFormatting>
  <conditionalFormatting sqref="I2:I8">
    <cfRule type="cellIs" dxfId="79" priority="12" stopIfTrue="1" operator="between">
      <formula>$I$13+$I$13*0.1</formula>
      <formula>$I$13-$I$13*0.1</formula>
    </cfRule>
  </conditionalFormatting>
  <conditionalFormatting sqref="J2:J8">
    <cfRule type="cellIs" dxfId="78" priority="11" stopIfTrue="1" operator="between">
      <formula>$J$13+$J$13*0.1</formula>
      <formula>$J$13-$J$13*0.1</formula>
    </cfRule>
  </conditionalFormatting>
  <conditionalFormatting sqref="K2:K8">
    <cfRule type="cellIs" dxfId="77" priority="10" stopIfTrue="1" operator="between">
      <formula>$K$13+$K$13*0.1</formula>
      <formula>$K$13-$K$13*0.1</formula>
    </cfRule>
  </conditionalFormatting>
  <conditionalFormatting sqref="L2:L8">
    <cfRule type="cellIs" dxfId="76" priority="9" stopIfTrue="1" operator="greaterThanOrEqual">
      <formula>$L$13+$L$13*0.3</formula>
    </cfRule>
  </conditionalFormatting>
  <conditionalFormatting sqref="N2:N8">
    <cfRule type="cellIs" dxfId="75" priority="8" stopIfTrue="1" operator="greaterThanOrEqual">
      <formula>$N$13+$N$13*0.1</formula>
    </cfRule>
  </conditionalFormatting>
  <conditionalFormatting sqref="O2:O8">
    <cfRule type="cellIs" dxfId="74" priority="7" stopIfTrue="1" operator="greaterThanOrEqual">
      <formula>$O$13</formula>
    </cfRule>
  </conditionalFormatting>
  <conditionalFormatting sqref="P2:P8">
    <cfRule type="cellIs" dxfId="73" priority="6" stopIfTrue="1" operator="greaterThanOrEqual">
      <formula>$P$13</formula>
    </cfRule>
  </conditionalFormatting>
  <conditionalFormatting sqref="Q2:Q8">
    <cfRule type="cellIs" dxfId="72" priority="5" stopIfTrue="1" operator="greaterThanOrEqual">
      <formula>$Q$13</formula>
    </cfRule>
  </conditionalFormatting>
  <conditionalFormatting sqref="R2:R8">
    <cfRule type="cellIs" dxfId="71" priority="4" stopIfTrue="1" operator="greaterThanOrEqual">
      <formula>$R$13</formula>
    </cfRule>
  </conditionalFormatting>
  <conditionalFormatting sqref="S2:S8">
    <cfRule type="cellIs" dxfId="70" priority="3" stopIfTrue="1" operator="greaterThanOrEqual">
      <formula>$S$13</formula>
    </cfRule>
  </conditionalFormatting>
  <conditionalFormatting sqref="T2:T8">
    <cfRule type="cellIs" dxfId="69" priority="2" stopIfTrue="1" operator="greaterThanOrEqual">
      <formula>$T$13</formula>
    </cfRule>
  </conditionalFormatting>
  <conditionalFormatting sqref="U2:U8">
    <cfRule type="cellIs" dxfId="68" priority="1" stopIfTrue="1" operator="greaterThanOrEqual">
      <formula>$U$13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recupdonnee3">
                <anchor moveWithCells="1" sizeWithCells="1">
                  <from>
                    <xdr:col>2</xdr:col>
                    <xdr:colOff>114300</xdr:colOff>
                    <xdr:row>15</xdr:row>
                    <xdr:rowOff>38100</xdr:rowOff>
                  </from>
                  <to>
                    <xdr:col>4</xdr:col>
                    <xdr:colOff>335280</xdr:colOff>
                    <xdr:row>17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2" r:id="rId5" name="Button 2">
              <controlPr defaultSize="0" print="0" autoFill="0" autoPict="0" macro="[0]!MFC">
                <anchor moveWithCells="1" sizeWithCells="1">
                  <from>
                    <xdr:col>2</xdr:col>
                    <xdr:colOff>266700</xdr:colOff>
                    <xdr:row>19</xdr:row>
                    <xdr:rowOff>0</xdr:rowOff>
                  </from>
                  <to>
                    <xdr:col>4</xdr:col>
                    <xdr:colOff>746760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3" r:id="rId6" name="Button 3">
              <controlPr defaultSize="0" print="0" autoFill="0" autoPict="0" macro="[0]!MFC">
                <anchor moveWithCells="1" sizeWithCells="1">
                  <from>
                    <xdr:col>2</xdr:col>
                    <xdr:colOff>266700</xdr:colOff>
                    <xdr:row>19</xdr:row>
                    <xdr:rowOff>0</xdr:rowOff>
                  </from>
                  <to>
                    <xdr:col>4</xdr:col>
                    <xdr:colOff>746760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4" r:id="rId7" name="Button 4">
              <controlPr defaultSize="0" print="0" autoFill="0" autoPict="0" macro="[0]!MFC">
                <anchor moveWithCells="1" sizeWithCells="1">
                  <from>
                    <xdr:col>2</xdr:col>
                    <xdr:colOff>266700</xdr:colOff>
                    <xdr:row>19</xdr:row>
                    <xdr:rowOff>0</xdr:rowOff>
                  </from>
                  <to>
                    <xdr:col>4</xdr:col>
                    <xdr:colOff>746760</xdr:colOff>
                    <xdr:row>22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 filterMode="1"/>
  <dimension ref="A1:AS165"/>
  <sheetViews>
    <sheetView tabSelected="1" topLeftCell="A4" workbookViewId="0">
      <selection activeCell="AS14" sqref="AS14"/>
    </sheetView>
  </sheetViews>
  <sheetFormatPr baseColWidth="10" defaultRowHeight="15" x14ac:dyDescent="0.25"/>
  <cols>
    <col min="1" max="1" width="17.36328125" customWidth="1"/>
    <col min="8" max="8" width="16.1796875" customWidth="1"/>
    <col min="10" max="10" width="0.453125" customWidth="1"/>
    <col min="12" max="12" width="0.36328125" customWidth="1"/>
    <col min="14" max="14" width="0.36328125" customWidth="1"/>
    <col min="16" max="16" width="0.54296875" customWidth="1"/>
    <col min="18" max="18" width="0.453125" customWidth="1"/>
    <col min="19" max="19" width="11.54296875" customWidth="1"/>
    <col min="20" max="20" width="0.54296875" customWidth="1"/>
    <col min="22" max="22" width="1" customWidth="1"/>
    <col min="24" max="24" width="0.54296875" customWidth="1"/>
    <col min="26" max="26" width="0.81640625" customWidth="1"/>
    <col min="28" max="28" width="0.54296875" customWidth="1"/>
    <col min="30" max="30" width="0.453125" customWidth="1"/>
    <col min="32" max="32" width="0.81640625" customWidth="1"/>
    <col min="34" max="34" width="0.54296875" customWidth="1"/>
    <col min="36" max="36" width="0.81640625" customWidth="1"/>
    <col min="38" max="38" width="0.453125" customWidth="1"/>
    <col min="40" max="40" width="0.54296875" customWidth="1"/>
    <col min="42" max="42" width="1.1796875" customWidth="1"/>
    <col min="44" max="44" width="0.6328125" customWidth="1"/>
  </cols>
  <sheetData>
    <row r="1" spans="1:45" ht="15.6" x14ac:dyDescent="0.3">
      <c r="A1" t="s">
        <v>1222</v>
      </c>
      <c r="B1" t="s">
        <v>1223</v>
      </c>
      <c r="C1" t="s">
        <v>1224</v>
      </c>
      <c r="D1" t="s">
        <v>1260</v>
      </c>
      <c r="I1" s="8" t="s">
        <v>74</v>
      </c>
      <c r="K1" s="8" t="s">
        <v>76</v>
      </c>
      <c r="M1" t="s">
        <v>75</v>
      </c>
      <c r="O1" t="s">
        <v>78</v>
      </c>
      <c r="Q1" t="s">
        <v>77</v>
      </c>
      <c r="S1" t="s">
        <v>1048</v>
      </c>
      <c r="U1" t="s">
        <v>1052</v>
      </c>
      <c r="W1" t="s">
        <v>1047</v>
      </c>
      <c r="Y1" s="569" t="s">
        <v>1252</v>
      </c>
      <c r="Z1" s="569"/>
      <c r="AA1" t="s">
        <v>1049</v>
      </c>
      <c r="AC1" t="s">
        <v>79</v>
      </c>
      <c r="AE1" t="s">
        <v>1253</v>
      </c>
      <c r="AG1" s="569" t="s">
        <v>1254</v>
      </c>
      <c r="AH1" s="569"/>
      <c r="AI1" t="s">
        <v>1051</v>
      </c>
      <c r="AK1" t="s">
        <v>1050</v>
      </c>
      <c r="AM1" t="s">
        <v>1251</v>
      </c>
      <c r="AO1" t="s">
        <v>1250</v>
      </c>
    </row>
    <row r="2" spans="1:45" ht="15.6" x14ac:dyDescent="0.3">
      <c r="A2" s="580" t="s">
        <v>1877</v>
      </c>
      <c r="B2" s="571" t="s">
        <v>1864</v>
      </c>
      <c r="E2" t="s">
        <v>1908</v>
      </c>
      <c r="I2" s="572">
        <v>0.5</v>
      </c>
      <c r="J2" s="572"/>
      <c r="K2" s="572">
        <v>0.6</v>
      </c>
      <c r="L2" s="572"/>
      <c r="M2" s="572">
        <v>0.9</v>
      </c>
      <c r="N2" s="572"/>
      <c r="O2" s="573">
        <v>0.03</v>
      </c>
      <c r="P2" s="573"/>
      <c r="Q2" s="573">
        <v>0.109</v>
      </c>
      <c r="R2" s="573"/>
      <c r="S2" s="572">
        <v>16.690000000000001</v>
      </c>
      <c r="T2" s="572"/>
      <c r="U2" s="572">
        <v>0.75</v>
      </c>
      <c r="V2" s="572"/>
      <c r="W2" s="572">
        <v>8.86</v>
      </c>
      <c r="X2" s="572"/>
      <c r="Y2" s="574">
        <v>0</v>
      </c>
      <c r="Z2" s="574"/>
      <c r="AA2" s="572">
        <v>0.09</v>
      </c>
      <c r="AB2" s="572"/>
      <c r="AC2" s="572">
        <v>0.56000000000000005</v>
      </c>
      <c r="AD2" s="572"/>
      <c r="AE2" s="572">
        <v>0.15</v>
      </c>
      <c r="AF2" s="572"/>
      <c r="AG2" s="574">
        <v>0</v>
      </c>
      <c r="AH2" s="574"/>
      <c r="AI2" s="572">
        <v>0.06</v>
      </c>
      <c r="AJ2" s="572"/>
      <c r="AK2" s="572">
        <v>0.05</v>
      </c>
      <c r="AL2" s="572"/>
      <c r="AM2" s="573">
        <v>0</v>
      </c>
      <c r="AN2" s="573"/>
      <c r="AO2" s="573">
        <v>1.6E-2</v>
      </c>
      <c r="AP2" s="573"/>
    </row>
    <row r="3" spans="1:45" x14ac:dyDescent="0.25">
      <c r="A3" s="578" t="s">
        <v>1876</v>
      </c>
      <c r="B3" s="576">
        <v>316</v>
      </c>
      <c r="C3" s="577"/>
      <c r="E3" t="s">
        <v>1664</v>
      </c>
      <c r="I3" s="577">
        <v>0.09</v>
      </c>
      <c r="J3" s="577"/>
      <c r="K3" s="572">
        <v>0.7</v>
      </c>
      <c r="L3" s="572"/>
      <c r="M3" s="572">
        <v>0.87</v>
      </c>
      <c r="N3" s="572"/>
      <c r="O3" s="573">
        <v>2.5999999999999999E-2</v>
      </c>
      <c r="P3" s="573"/>
      <c r="Q3" s="573">
        <v>6.4000000000000001E-2</v>
      </c>
      <c r="R3" s="573"/>
      <c r="S3" s="572">
        <v>16.04</v>
      </c>
      <c r="T3" s="572"/>
      <c r="U3" s="572">
        <v>1.77</v>
      </c>
      <c r="V3" s="572"/>
      <c r="W3" s="572">
        <v>11.19</v>
      </c>
      <c r="X3" s="572"/>
      <c r="Y3" s="574">
        <v>0</v>
      </c>
      <c r="Z3" s="574"/>
      <c r="AA3" s="572">
        <v>0.21</v>
      </c>
      <c r="AB3" s="572"/>
      <c r="AC3" s="572">
        <v>0.43</v>
      </c>
      <c r="AD3" s="572"/>
      <c r="AE3" s="572">
        <v>0.1</v>
      </c>
      <c r="AF3" s="572"/>
      <c r="AG3" s="574">
        <v>0</v>
      </c>
      <c r="AH3" s="574"/>
      <c r="AI3" s="572">
        <v>0.06</v>
      </c>
      <c r="AJ3" s="572"/>
      <c r="AK3" s="572">
        <v>0.05</v>
      </c>
      <c r="AL3" s="572"/>
      <c r="AM3" s="573">
        <v>4.0000000000000001E-3</v>
      </c>
      <c r="AN3" s="573"/>
      <c r="AO3" s="573">
        <v>1.0999999999999999E-2</v>
      </c>
    </row>
    <row r="4" spans="1:45" x14ac:dyDescent="0.25">
      <c r="A4" s="578" t="s">
        <v>1878</v>
      </c>
      <c r="B4" s="576" t="s">
        <v>1867</v>
      </c>
      <c r="C4" s="577"/>
      <c r="E4" t="s">
        <v>1663</v>
      </c>
      <c r="I4" s="577">
        <v>0.03</v>
      </c>
      <c r="J4" s="577"/>
      <c r="K4" s="572">
        <v>1.1499999999999999</v>
      </c>
      <c r="L4" s="572"/>
      <c r="M4" s="572">
        <v>1.07</v>
      </c>
      <c r="N4" s="572"/>
      <c r="O4" s="573">
        <v>2.1000000000000001E-2</v>
      </c>
      <c r="P4" s="573"/>
      <c r="Q4" s="573">
        <v>2.5999999999999999E-2</v>
      </c>
      <c r="R4" s="573"/>
      <c r="S4" s="572">
        <v>16.989999999999998</v>
      </c>
      <c r="T4" s="572"/>
      <c r="U4" s="572">
        <v>2.0699999999999998</v>
      </c>
      <c r="V4" s="572"/>
      <c r="W4" s="572">
        <v>18.97</v>
      </c>
      <c r="X4" s="572"/>
      <c r="Y4" s="574">
        <v>0</v>
      </c>
      <c r="Z4" s="574"/>
      <c r="AA4" s="572">
        <v>1.67</v>
      </c>
      <c r="AB4" s="572"/>
      <c r="AC4" s="572">
        <v>1.53</v>
      </c>
      <c r="AD4" s="572"/>
      <c r="AE4" s="572">
        <v>1.05</v>
      </c>
      <c r="AF4" s="572"/>
      <c r="AG4" s="574">
        <v>0.01</v>
      </c>
      <c r="AH4" s="574"/>
      <c r="AI4" s="572">
        <v>0.05</v>
      </c>
      <c r="AJ4" s="572"/>
      <c r="AK4" s="572">
        <v>0.23</v>
      </c>
      <c r="AL4" s="572"/>
      <c r="AM4" s="573">
        <v>4.4999999999999998E-2</v>
      </c>
      <c r="AN4" s="573"/>
      <c r="AO4" s="573">
        <v>5.7000000000000002E-2</v>
      </c>
    </row>
    <row r="5" spans="1:45" x14ac:dyDescent="0.25">
      <c r="A5" s="578" t="s">
        <v>1879</v>
      </c>
      <c r="B5" s="576" t="s">
        <v>1869</v>
      </c>
      <c r="C5" s="577"/>
      <c r="E5" t="s">
        <v>1662</v>
      </c>
      <c r="I5" s="577">
        <v>0.38</v>
      </c>
      <c r="J5" s="577"/>
      <c r="K5" s="572">
        <v>0.53</v>
      </c>
      <c r="L5" s="572"/>
      <c r="M5" s="572">
        <v>1.0900000000000001</v>
      </c>
      <c r="N5" s="572"/>
      <c r="O5" s="573">
        <v>2.7E-2</v>
      </c>
      <c r="P5" s="573"/>
      <c r="Q5" s="573">
        <v>0.01</v>
      </c>
      <c r="R5" s="573"/>
      <c r="S5" s="572">
        <v>8.16</v>
      </c>
      <c r="T5" s="572"/>
      <c r="U5" s="572">
        <v>0.81</v>
      </c>
      <c r="V5" s="572"/>
      <c r="W5" s="572">
        <v>4.0999999999999996</v>
      </c>
      <c r="X5" s="572"/>
      <c r="Y5" s="574">
        <v>0</v>
      </c>
      <c r="Z5" s="574"/>
      <c r="AA5" s="572">
        <v>1.2</v>
      </c>
      <c r="AB5" s="572"/>
      <c r="AC5" s="572">
        <v>0.86</v>
      </c>
      <c r="AD5" s="572"/>
      <c r="AE5" s="572">
        <v>0.26</v>
      </c>
      <c r="AF5" s="572"/>
      <c r="AG5" s="574">
        <v>0</v>
      </c>
      <c r="AH5" s="574"/>
      <c r="AI5" s="572">
        <v>0.04</v>
      </c>
      <c r="AJ5" s="572"/>
      <c r="AK5" s="572">
        <v>0.13</v>
      </c>
      <c r="AL5" s="572"/>
      <c r="AM5" s="573">
        <v>1.4999999999999999E-2</v>
      </c>
      <c r="AN5" s="573"/>
      <c r="AO5" s="573">
        <v>4.3999999999999997E-2</v>
      </c>
    </row>
    <row r="6" spans="1:45" x14ac:dyDescent="0.25">
      <c r="A6" s="578" t="s">
        <v>1880</v>
      </c>
      <c r="B6" s="576" t="s">
        <v>1869</v>
      </c>
      <c r="C6" s="577"/>
      <c r="E6" t="s">
        <v>1660</v>
      </c>
      <c r="I6" s="577">
        <v>0.61</v>
      </c>
      <c r="J6" s="577"/>
      <c r="K6" s="572">
        <v>0.72</v>
      </c>
      <c r="L6" s="572"/>
      <c r="M6" s="572">
        <v>0.78</v>
      </c>
      <c r="N6" s="572"/>
      <c r="O6" s="573">
        <v>4.2000000000000003E-2</v>
      </c>
      <c r="P6" s="573"/>
      <c r="Q6" s="573">
        <v>6.4000000000000001E-2</v>
      </c>
      <c r="R6" s="573"/>
      <c r="S6" s="572">
        <v>2</v>
      </c>
      <c r="T6" s="572"/>
      <c r="U6" s="572">
        <v>0.15</v>
      </c>
      <c r="V6" s="572"/>
      <c r="W6" s="572">
        <v>0.91</v>
      </c>
      <c r="X6" s="572"/>
      <c r="Y6" s="574">
        <v>0</v>
      </c>
      <c r="Z6" s="574"/>
      <c r="AA6" s="572">
        <v>0.11</v>
      </c>
      <c r="AB6" s="572"/>
      <c r="AC6" s="572">
        <v>0.38</v>
      </c>
      <c r="AD6" s="572"/>
      <c r="AE6" s="572">
        <v>0</v>
      </c>
      <c r="AF6" s="572"/>
      <c r="AG6" s="574">
        <v>0</v>
      </c>
      <c r="AH6" s="574"/>
      <c r="AI6" s="572">
        <v>0.01</v>
      </c>
      <c r="AJ6" s="572"/>
      <c r="AK6" s="572">
        <v>0.03</v>
      </c>
      <c r="AL6" s="572"/>
      <c r="AM6" s="573">
        <v>2.9000000000000001E-2</v>
      </c>
      <c r="AN6" s="573"/>
      <c r="AO6" s="573">
        <v>4.2000000000000003E-2</v>
      </c>
    </row>
    <row r="7" spans="1:45" x14ac:dyDescent="0.25">
      <c r="A7" s="578" t="s">
        <v>1881</v>
      </c>
      <c r="B7" s="576" t="s">
        <v>1869</v>
      </c>
      <c r="C7" s="577"/>
      <c r="E7" t="s">
        <v>1665</v>
      </c>
      <c r="I7" s="577">
        <v>0.52</v>
      </c>
      <c r="J7" s="577"/>
      <c r="K7" s="572">
        <v>0.6</v>
      </c>
      <c r="L7" s="572"/>
      <c r="M7" s="572">
        <v>0.56000000000000005</v>
      </c>
      <c r="N7" s="572"/>
      <c r="O7" s="573">
        <v>6.0999999999999999E-2</v>
      </c>
      <c r="P7" s="573"/>
      <c r="Q7" s="573">
        <v>0.13300000000000001</v>
      </c>
      <c r="R7" s="573"/>
      <c r="S7" s="572">
        <v>3.91</v>
      </c>
      <c r="T7" s="572"/>
      <c r="U7" s="572">
        <v>0.09</v>
      </c>
      <c r="V7" s="572"/>
      <c r="W7" s="572">
        <v>3.43</v>
      </c>
      <c r="X7" s="572"/>
      <c r="Y7" s="574">
        <v>0</v>
      </c>
      <c r="Z7" s="574"/>
      <c r="AA7" s="572">
        <v>0.14000000000000001</v>
      </c>
      <c r="AB7" s="572"/>
      <c r="AC7" s="572">
        <v>0.35</v>
      </c>
      <c r="AD7" s="572"/>
      <c r="AE7" s="572">
        <v>0</v>
      </c>
      <c r="AF7" s="572"/>
      <c r="AG7" s="574">
        <v>0</v>
      </c>
      <c r="AH7" s="574"/>
      <c r="AI7" s="572">
        <v>0.03</v>
      </c>
      <c r="AJ7" s="572"/>
      <c r="AK7" s="572">
        <v>0.03</v>
      </c>
      <c r="AL7" s="572"/>
      <c r="AM7" s="573">
        <v>2.9000000000000001E-2</v>
      </c>
      <c r="AN7" s="573"/>
      <c r="AO7" s="573">
        <v>3.3000000000000002E-2</v>
      </c>
    </row>
    <row r="8" spans="1:45" x14ac:dyDescent="0.25">
      <c r="A8" s="578" t="s">
        <v>1882</v>
      </c>
      <c r="B8" s="576" t="s">
        <v>1869</v>
      </c>
      <c r="C8" s="577"/>
      <c r="E8" t="s">
        <v>1661</v>
      </c>
      <c r="I8" s="577">
        <v>0.41</v>
      </c>
      <c r="J8" s="577"/>
      <c r="K8" s="572">
        <v>0.54</v>
      </c>
      <c r="L8" s="572"/>
      <c r="M8" s="572">
        <v>0.71</v>
      </c>
      <c r="N8" s="572"/>
      <c r="O8" s="573">
        <v>2.8000000000000001E-2</v>
      </c>
      <c r="P8" s="573"/>
      <c r="Q8" s="573">
        <v>9.6000000000000002E-2</v>
      </c>
      <c r="R8" s="573"/>
      <c r="S8" s="572">
        <v>7.19</v>
      </c>
      <c r="T8" s="572"/>
      <c r="U8" s="572">
        <v>0.6</v>
      </c>
      <c r="V8" s="572"/>
      <c r="W8" s="572">
        <v>5.01</v>
      </c>
      <c r="X8" s="572"/>
      <c r="Y8" s="574">
        <v>0</v>
      </c>
      <c r="Z8" s="574"/>
      <c r="AA8" s="572">
        <v>0.09</v>
      </c>
      <c r="AB8" s="572"/>
      <c r="AC8" s="572">
        <v>0.47</v>
      </c>
      <c r="AD8" s="572"/>
      <c r="AE8" s="572">
        <v>0</v>
      </c>
      <c r="AF8" s="572"/>
      <c r="AG8" s="574">
        <v>0</v>
      </c>
      <c r="AH8" s="574"/>
      <c r="AI8" s="572">
        <v>0.04</v>
      </c>
      <c r="AJ8" s="572"/>
      <c r="AK8" s="572">
        <v>0.04</v>
      </c>
      <c r="AL8" s="572"/>
      <c r="AM8" s="573">
        <v>2.5000000000000001E-2</v>
      </c>
      <c r="AN8" s="573"/>
      <c r="AO8" s="573">
        <v>0.03</v>
      </c>
    </row>
    <row r="9" spans="1:45" x14ac:dyDescent="0.25">
      <c r="A9" s="578" t="s">
        <v>1874</v>
      </c>
      <c r="E9" t="s">
        <v>1906</v>
      </c>
      <c r="I9" s="577"/>
      <c r="J9" s="577"/>
    </row>
    <row r="10" spans="1:45" x14ac:dyDescent="0.25">
      <c r="A10" s="578" t="s">
        <v>1875</v>
      </c>
      <c r="E10" t="s">
        <v>1907</v>
      </c>
    </row>
    <row r="11" spans="1:45" ht="15.6" x14ac:dyDescent="0.3">
      <c r="I11" s="8"/>
      <c r="J11" s="8"/>
      <c r="Y11" s="569"/>
      <c r="Z11" s="569"/>
      <c r="AG11" s="569"/>
      <c r="AH11" s="569"/>
    </row>
    <row r="12" spans="1:45" ht="15.6" x14ac:dyDescent="0.3">
      <c r="E12" s="8"/>
      <c r="I12" s="8"/>
      <c r="J12" s="8"/>
      <c r="Y12" s="569"/>
      <c r="Z12" s="569"/>
      <c r="AG12" s="569"/>
      <c r="AH12" s="569"/>
      <c r="AQ12" s="8"/>
      <c r="AS12" s="8"/>
    </row>
    <row r="13" spans="1:45" x14ac:dyDescent="0.25">
      <c r="D13" s="8" t="s">
        <v>1909</v>
      </c>
      <c r="E13" s="8" t="s">
        <v>1909</v>
      </c>
    </row>
    <row r="14" spans="1:45" x14ac:dyDescent="0.25">
      <c r="D14" s="8" t="s">
        <v>1856</v>
      </c>
      <c r="E14" t="str">
        <f>IFERROR(VLOOKUP($D$14,Feuil1!$E$3:$E$47,1,0),"Pas rérérencé")</f>
        <v>I 6246</v>
      </c>
      <c r="F14" t="str">
        <f>IF(D14=E14,"Trouvé","")</f>
        <v>Trouvé</v>
      </c>
      <c r="I14" s="577">
        <f>INDEX(Feuil1!$I$3:$AS$47,MATCH($D$14,Feuil1!$E$3:$E$47,0),MATCH('Test macro'!I1,Feuil1!$I$2:$AS$2,0))</f>
        <v>8.6999999999999994E-2</v>
      </c>
      <c r="J14" s="577" t="e">
        <f>INDEX(Feuil1!$I$3:$AS$47,MATCH($D$14,Feuil1!$E$3:$E$47,0),MATCH('Test macro'!J1,Feuil1!$I$2:$AS$2,0))</f>
        <v>#N/A</v>
      </c>
      <c r="K14" s="577">
        <f>INDEX(Feuil1!$I$3:$AS$47,MATCH($D$14,Feuil1!$E$3:$E$47,0),MATCH('Test macro'!K1,Feuil1!$I$2:$AS$2,0))</f>
        <v>0.45</v>
      </c>
      <c r="L14" s="577" t="e">
        <f>INDEX(Feuil1!$I$3:$AS$47,MATCH($D$14,Feuil1!$E$3:$E$47,0),MATCH('Test macro'!L1,Feuil1!$I$2:$AS$2,0))</f>
        <v>#N/A</v>
      </c>
      <c r="M14" s="577">
        <f>INDEX(Feuil1!$I$3:$AS$47,MATCH($D$14,Feuil1!$E$3:$E$47,0),MATCH('Test macro'!M1,Feuil1!$I$2:$AS$2,0))</f>
        <v>1.01</v>
      </c>
      <c r="N14" s="577" t="e">
        <f>INDEX(Feuil1!$I$3:$AS$47,MATCH($D$14,Feuil1!$E$3:$E$47,0),MATCH('Test macro'!N1,Feuil1!$I$2:$AS$2,0))</f>
        <v>#N/A</v>
      </c>
      <c r="O14" s="577">
        <f>INDEX(Feuil1!$I$3:$AS$47,MATCH($D$14,Feuil1!$E$3:$E$47,0),MATCH('Test macro'!O1,Feuil1!$I$2:$AS$2,0))</f>
        <v>3.1E-2</v>
      </c>
      <c r="P14" s="577" t="e">
        <f>INDEX(Feuil1!$I$3:$AS$47,MATCH($D$14,Feuil1!$E$3:$E$47,0),MATCH('Test macro'!P1,Feuil1!$I$2:$AS$2,0))</f>
        <v>#N/A</v>
      </c>
      <c r="Q14" s="577">
        <f>INDEX(Feuil1!$I$3:$AS$47,MATCH($D$14,Feuil1!$E$3:$E$47,0),MATCH('Test macro'!Q1,Feuil1!$I$2:$AS$2,0))</f>
        <v>3.0000000000000001E-3</v>
      </c>
      <c r="R14" s="577" t="e">
        <f>INDEX(Feuil1!$I$3:$AS$47,MATCH($D$14,Feuil1!$E$3:$E$47,0),MATCH('Test macro'!R1,Feuil1!$I$2:$AS$2,0))</f>
        <v>#N/A</v>
      </c>
      <c r="S14" s="577">
        <f>INDEX(Feuil1!$I$3:$AS$47,MATCH($D$14,Feuil1!$E$3:$E$47,0),MATCH('Test macro'!S1,Feuil1!$I$2:$AS$2,0))</f>
        <v>17.62</v>
      </c>
      <c r="T14" s="577" t="e">
        <f>INDEX(Feuil1!$I$3:$AS$47,MATCH($D$14,Feuil1!$E$3:$E$47,0),MATCH('Test macro'!T1,Feuil1!$I$2:$AS$2,0))</f>
        <v>#N/A</v>
      </c>
      <c r="U14" s="577">
        <f>INDEX(Feuil1!$I$3:$AS$47,MATCH($D$14,Feuil1!$E$3:$E$47,0),MATCH('Test macro'!U1,Feuil1!$I$2:$AS$2,0))</f>
        <v>0.18</v>
      </c>
      <c r="V14" s="577" t="e">
        <f>INDEX(Feuil1!$I$3:$AS$47,MATCH($D$14,Feuil1!$E$3:$E$47,0),MATCH('Test macro'!V1,Feuil1!$I$2:$AS$2,0))</f>
        <v>#N/A</v>
      </c>
      <c r="W14" s="577">
        <f>INDEX(Feuil1!$I$3:$AS$47,MATCH($D$14,Feuil1!$E$3:$E$47,0),MATCH('Test macro'!W1,Feuil1!$I$2:$AS$2,0))</f>
        <v>8.44</v>
      </c>
      <c r="X14" s="577" t="e">
        <f>INDEX(Feuil1!$I$3:$AS$47,MATCH($D$14,Feuil1!$E$3:$E$47,0),MATCH('Test macro'!X1,Feuil1!$I$2:$AS$2,0))</f>
        <v>#N/A</v>
      </c>
      <c r="Y14" s="577">
        <f>INDEX(Feuil1!$I$3:$AS$47,MATCH($D$14,Feuil1!$E$3:$E$47,0),MATCH('Test macro'!Y1,Feuil1!$I$2:$AS$2,0))</f>
        <v>8.0000000000000002E-3</v>
      </c>
      <c r="Z14" s="577" t="e">
        <f>INDEX(Feuil1!$I$3:$AS$47,MATCH($D$14,Feuil1!$E$3:$E$47,0),MATCH('Test macro'!Z1,Feuil1!$I$2:$AS$2,0))</f>
        <v>#N/A</v>
      </c>
      <c r="AA14" s="577">
        <f>INDEX(Feuil1!$I$3:$AS$47,MATCH($D$14,Feuil1!$E$3:$E$47,0),MATCH('Test macro'!AA1,Feuil1!$I$2:$AS$2,0))</f>
        <v>0.14000000000000001</v>
      </c>
      <c r="AB14" s="577" t="e">
        <f>INDEX(Feuil1!$I$3:$AS$47,MATCH($D$14,Feuil1!$E$3:$E$47,0),MATCH('Test macro'!AB1,Feuil1!$I$2:$AS$2,0))</f>
        <v>#N/A</v>
      </c>
      <c r="AC14" s="577">
        <f>INDEX(Feuil1!$I$3:$AS$47,MATCH($D$14,Feuil1!$E$3:$E$47,0),MATCH('Test macro'!AC1,Feuil1!$I$2:$AS$2,0))</f>
        <v>0.23</v>
      </c>
      <c r="AD14" s="577" t="e">
        <f>INDEX(Feuil1!$I$3:$AS$47,MATCH($D$14,Feuil1!$E$3:$E$47,0),MATCH('Test macro'!AD1,Feuil1!$I$2:$AS$2,0))</f>
        <v>#N/A</v>
      </c>
      <c r="AE14" s="577">
        <f>INDEX(Feuil1!$I$3:$AS$47,MATCH($D$14,Feuil1!$E$3:$E$47,0),MATCH('Test macro'!AE1,Feuil1!$I$2:$AS$2,0))</f>
        <v>0.02</v>
      </c>
      <c r="AF14" s="577" t="e">
        <f>INDEX(Feuil1!$I$3:$AS$47,MATCH($D$14,Feuil1!$E$3:$E$47,0),MATCH('Test macro'!AF1,Feuil1!$I$2:$AS$2,0))</f>
        <v>#N/A</v>
      </c>
      <c r="AG14" s="577">
        <f>INDEX(Feuil1!$I$3:$AS$47,MATCH($D$14,Feuil1!$E$3:$E$47,0),MATCH('Test macro'!AG1,Feuil1!$I$2:$AS$2,0))</f>
        <v>8.0000000000000002E-3</v>
      </c>
      <c r="AH14" s="577" t="e">
        <f>INDEX(Feuil1!$I$3:$AS$47,MATCH($D$14,Feuil1!$E$3:$E$47,0),MATCH('Test macro'!AH1,Feuil1!$I$2:$AS$2,0))</f>
        <v>#N/A</v>
      </c>
      <c r="AI14" s="577">
        <f>INDEX(Feuil1!$I$3:$AS$47,MATCH($D$14,Feuil1!$E$3:$E$47,0),MATCH('Test macro'!AI1,Feuil1!$I$2:$AS$2,0))</f>
        <v>0.08</v>
      </c>
      <c r="AJ14" s="577" t="e">
        <f>INDEX(Feuil1!$I$3:$AS$47,MATCH($D$14,Feuil1!$E$3:$E$47,0),MATCH('Test macro'!AJ1,Feuil1!$I$2:$AS$2,0))</f>
        <v>#N/A</v>
      </c>
      <c r="AK14" s="577">
        <f>INDEX(Feuil1!$I$3:$AS$47,MATCH($D$14,Feuil1!$E$3:$E$47,0),MATCH('Test macro'!AK1,Feuil1!$I$2:$AS$2,0))</f>
        <v>0.03</v>
      </c>
      <c r="AL14" s="577" t="e">
        <f>INDEX(Feuil1!$I$3:$AS$47,MATCH($D$14,Feuil1!$E$3:$E$47,0),MATCH('Test macro'!AL1,Feuil1!$I$2:$AS$2,0))</f>
        <v>#N/A</v>
      </c>
      <c r="AM14" s="577">
        <f>INDEX(Feuil1!$I$3:$AS$47,MATCH($D$14,Feuil1!$E$3:$E$47,0),MATCH('Test macro'!AM1,Feuil1!$I$2:$AS$2,0))</f>
        <v>0</v>
      </c>
      <c r="AN14" s="577" t="e">
        <f>INDEX(Feuil1!$I$3:$AS$47,MATCH($D$14,Feuil1!$E$3:$E$47,0),MATCH('Test macro'!AN1,Feuil1!$I$2:$AS$2,0))</f>
        <v>#N/A</v>
      </c>
      <c r="AO14" s="577">
        <f>INDEX(Feuil1!$I$3:$AS$47,MATCH($D$14,Feuil1!$E$3:$E$47,0),MATCH('Test macro'!AO1,Feuil1!$I$2:$AS$2,0))</f>
        <v>6.0000000000000001E-3</v>
      </c>
    </row>
    <row r="15" spans="1:45" x14ac:dyDescent="0.25">
      <c r="I15" s="577"/>
      <c r="J15" s="577"/>
      <c r="K15" s="572"/>
      <c r="L15" s="572"/>
      <c r="M15" s="572"/>
      <c r="N15" s="572"/>
      <c r="O15" s="573"/>
      <c r="P15" s="573"/>
      <c r="Q15" s="573"/>
      <c r="R15" s="573"/>
      <c r="S15" s="572"/>
      <c r="T15" s="572"/>
      <c r="U15" s="572"/>
      <c r="V15" s="572"/>
      <c r="W15" s="572"/>
      <c r="X15" s="572"/>
      <c r="Y15" s="574"/>
      <c r="Z15" s="574"/>
      <c r="AA15" s="572"/>
      <c r="AB15" s="572"/>
      <c r="AC15" s="572"/>
      <c r="AD15" s="572"/>
      <c r="AE15" s="572"/>
      <c r="AF15" s="572"/>
      <c r="AG15" s="574"/>
      <c r="AH15" s="574"/>
      <c r="AI15" s="572"/>
      <c r="AJ15" s="572"/>
      <c r="AK15" s="572"/>
      <c r="AL15" s="572"/>
      <c r="AM15" s="573"/>
      <c r="AN15" s="573"/>
      <c r="AO15" s="573"/>
    </row>
    <row r="17" spans="5:45" x14ac:dyDescent="0.25">
      <c r="H17" s="8"/>
      <c r="I17" s="577"/>
      <c r="J17" s="577"/>
      <c r="K17" s="577"/>
      <c r="L17" s="577"/>
      <c r="M17" s="577"/>
      <c r="N17" s="577"/>
      <c r="O17" s="577"/>
      <c r="P17" s="577"/>
      <c r="Q17" s="577"/>
      <c r="R17" s="577"/>
      <c r="S17" s="577"/>
      <c r="T17" s="577"/>
      <c r="U17" s="577"/>
      <c r="V17" s="577"/>
      <c r="W17" s="577"/>
      <c r="X17" s="577"/>
      <c r="Y17" s="577"/>
      <c r="Z17" s="577"/>
      <c r="AA17" s="577"/>
      <c r="AB17" s="577"/>
      <c r="AC17" s="577"/>
      <c r="AD17" s="577"/>
      <c r="AE17" s="577"/>
      <c r="AF17" s="577"/>
      <c r="AG17" s="577"/>
      <c r="AH17" s="577"/>
      <c r="AI17" s="577"/>
      <c r="AJ17" s="577"/>
      <c r="AK17" s="577"/>
      <c r="AL17" s="577"/>
      <c r="AM17" s="577"/>
      <c r="AN17" s="577"/>
      <c r="AO17" s="577"/>
      <c r="AP17" s="577"/>
      <c r="AQ17" s="577"/>
      <c r="AR17" s="577"/>
      <c r="AS17" s="577"/>
    </row>
    <row r="18" spans="5:45" x14ac:dyDescent="0.25">
      <c r="I18" s="577"/>
      <c r="J18" s="577"/>
      <c r="K18" s="572"/>
      <c r="L18" s="572"/>
      <c r="M18" s="572"/>
      <c r="N18" s="572"/>
      <c r="O18" s="573"/>
      <c r="P18" s="573"/>
      <c r="Q18" s="573"/>
      <c r="R18" s="573"/>
      <c r="S18" s="572"/>
      <c r="T18" s="572"/>
      <c r="U18" s="572"/>
      <c r="V18" s="572"/>
      <c r="W18" s="572"/>
      <c r="X18" s="572"/>
      <c r="Y18" s="574"/>
      <c r="Z18" s="574"/>
      <c r="AA18" s="572"/>
      <c r="AB18" s="572"/>
      <c r="AC18" s="572"/>
      <c r="AD18" s="572"/>
      <c r="AE18" s="572"/>
      <c r="AF18" s="572"/>
      <c r="AG18" s="574"/>
      <c r="AH18" s="574"/>
      <c r="AI18" s="572"/>
      <c r="AJ18" s="572"/>
      <c r="AK18" s="572"/>
      <c r="AL18" s="572"/>
      <c r="AM18" s="573"/>
      <c r="AN18" s="573"/>
      <c r="AO18" s="573"/>
    </row>
    <row r="19" spans="5:45" x14ac:dyDescent="0.25">
      <c r="M19" s="8"/>
    </row>
    <row r="21" spans="5:45" ht="15.6" x14ac:dyDescent="0.3">
      <c r="E21" s="8"/>
      <c r="I21" s="8"/>
      <c r="J21" s="8"/>
      <c r="Y21" s="569"/>
      <c r="Z21" s="569"/>
      <c r="AG21" s="569"/>
      <c r="AH21" s="569"/>
      <c r="AQ21" s="8"/>
      <c r="AS21" s="8"/>
    </row>
    <row r="23" spans="5:45" ht="15.6" x14ac:dyDescent="0.3">
      <c r="E23" s="8"/>
      <c r="F23" s="8"/>
      <c r="O23" s="569"/>
      <c r="S23" s="569"/>
    </row>
    <row r="24" spans="5:45" x14ac:dyDescent="0.25">
      <c r="H24" s="8"/>
    </row>
    <row r="28" spans="5:45" ht="15.6" x14ac:dyDescent="0.3">
      <c r="E28" s="8" t="s">
        <v>1639</v>
      </c>
      <c r="F28" s="8" t="s">
        <v>1217</v>
      </c>
      <c r="G28" t="s">
        <v>1217</v>
      </c>
      <c r="H28" t="s">
        <v>1260</v>
      </c>
      <c r="I28" s="579">
        <v>1182</v>
      </c>
      <c r="J28" t="s">
        <v>1260</v>
      </c>
      <c r="K28">
        <v>0.72</v>
      </c>
      <c r="L28" t="s">
        <v>1260</v>
      </c>
      <c r="M28">
        <v>0.79</v>
      </c>
      <c r="N28" t="s">
        <v>1260</v>
      </c>
      <c r="O28" s="569">
        <v>2.9000000000000001E-2</v>
      </c>
      <c r="P28" t="s">
        <v>1260</v>
      </c>
      <c r="Q28">
        <v>8.1000000000000003E-2</v>
      </c>
      <c r="R28" t="s">
        <v>1260</v>
      </c>
      <c r="S28" s="569">
        <v>15.97</v>
      </c>
      <c r="T28" t="s">
        <v>1260</v>
      </c>
      <c r="U28">
        <v>0.72</v>
      </c>
      <c r="V28" t="s">
        <v>1260</v>
      </c>
      <c r="W28">
        <v>8.0399999999999991</v>
      </c>
      <c r="X28" t="s">
        <v>1260</v>
      </c>
      <c r="Y28">
        <v>1.2E-2</v>
      </c>
      <c r="Z28" t="s">
        <v>1260</v>
      </c>
      <c r="AA28">
        <v>1.24</v>
      </c>
      <c r="AB28" t="s">
        <v>1260</v>
      </c>
      <c r="AC28">
        <v>0.4</v>
      </c>
      <c r="AD28" t="s">
        <v>1260</v>
      </c>
      <c r="AE28">
        <v>0.26</v>
      </c>
      <c r="AF28" t="s">
        <v>1260</v>
      </c>
      <c r="AG28">
        <v>0.01</v>
      </c>
      <c r="AH28" t="s">
        <v>1260</v>
      </c>
      <c r="AI28">
        <v>0.06</v>
      </c>
      <c r="AJ28" t="s">
        <v>1260</v>
      </c>
      <c r="AK28">
        <v>0.32</v>
      </c>
      <c r="AL28" t="s">
        <v>8</v>
      </c>
      <c r="AM28">
        <v>0</v>
      </c>
      <c r="AN28" t="s">
        <v>1260</v>
      </c>
      <c r="AO28">
        <v>0.02</v>
      </c>
      <c r="AP28" t="s">
        <v>1260</v>
      </c>
      <c r="AQ28">
        <v>8.9999999999999998E-4</v>
      </c>
      <c r="AR28" t="s">
        <v>1260</v>
      </c>
      <c r="AS28">
        <v>70.150000000000006</v>
      </c>
    </row>
    <row r="29" spans="5:45" hidden="1" x14ac:dyDescent="0.25">
      <c r="E29" s="572" t="s">
        <v>1477</v>
      </c>
      <c r="F29" s="572" t="s">
        <v>1217</v>
      </c>
      <c r="G29" s="572" t="s">
        <v>1217</v>
      </c>
      <c r="H29" s="572" t="s">
        <v>1260</v>
      </c>
      <c r="I29" s="572">
        <v>0.45400000000000001</v>
      </c>
      <c r="J29" s="573" t="s">
        <v>1260</v>
      </c>
      <c r="K29" s="573">
        <v>0.54</v>
      </c>
      <c r="L29" s="572" t="s">
        <v>1260</v>
      </c>
      <c r="M29" s="572">
        <v>1.1200000000000001</v>
      </c>
      <c r="N29" s="572" t="s">
        <v>1260</v>
      </c>
      <c r="O29" s="574">
        <v>2.8000000000000001E-2</v>
      </c>
      <c r="P29" s="572" t="s">
        <v>1260</v>
      </c>
      <c r="Q29" s="572">
        <v>8.9999999999999993E-3</v>
      </c>
      <c r="R29" s="572" t="s">
        <v>1260</v>
      </c>
      <c r="S29" s="574">
        <v>7.93</v>
      </c>
      <c r="T29" s="572" t="s">
        <v>1260</v>
      </c>
      <c r="U29" s="572">
        <v>0.83</v>
      </c>
      <c r="V29" s="573" t="s">
        <v>1260</v>
      </c>
      <c r="W29" s="573">
        <v>3.97</v>
      </c>
      <c r="X29" t="s">
        <v>1260</v>
      </c>
      <c r="Y29">
        <v>6.0000000000000001E-3</v>
      </c>
      <c r="Z29" t="s">
        <v>1260</v>
      </c>
      <c r="AA29">
        <v>1.29</v>
      </c>
      <c r="AB29" t="s">
        <v>1260</v>
      </c>
      <c r="AC29">
        <v>0.87</v>
      </c>
      <c r="AD29" t="s">
        <v>1260</v>
      </c>
      <c r="AE29">
        <v>0.27</v>
      </c>
      <c r="AF29" t="s">
        <v>1260</v>
      </c>
      <c r="AG29">
        <v>8.0000000000000002E-3</v>
      </c>
      <c r="AH29" t="s">
        <v>1260</v>
      </c>
      <c r="AI29">
        <v>0.05</v>
      </c>
      <c r="AJ29" t="s">
        <v>1260</v>
      </c>
      <c r="AK29">
        <v>0.15</v>
      </c>
      <c r="AL29" t="s">
        <v>1260</v>
      </c>
      <c r="AM29">
        <v>0.01</v>
      </c>
      <c r="AN29" t="s">
        <v>1260</v>
      </c>
      <c r="AO29">
        <v>4.2000000000000003E-2</v>
      </c>
      <c r="AP29" t="s">
        <v>1260</v>
      </c>
      <c r="AQ29">
        <v>5.9999999999999995E-4</v>
      </c>
      <c r="AR29" t="s">
        <v>1260</v>
      </c>
      <c r="AS29">
        <v>82.43</v>
      </c>
    </row>
    <row r="30" spans="5:45" hidden="1" x14ac:dyDescent="0.25">
      <c r="E30" t="s">
        <v>1524</v>
      </c>
      <c r="F30" t="s">
        <v>1217</v>
      </c>
      <c r="G30" t="s">
        <v>1217</v>
      </c>
      <c r="H30" t="s">
        <v>1260</v>
      </c>
      <c r="I30">
        <v>0.626</v>
      </c>
      <c r="J30" t="s">
        <v>1260</v>
      </c>
      <c r="K30">
        <v>0.61</v>
      </c>
      <c r="L30" t="s">
        <v>1260</v>
      </c>
      <c r="M30">
        <v>0.56999999999999995</v>
      </c>
      <c r="N30" t="s">
        <v>1260</v>
      </c>
      <c r="O30">
        <v>5.2999999999999999E-2</v>
      </c>
      <c r="P30" t="s">
        <v>1260</v>
      </c>
      <c r="Q30">
        <v>0.157</v>
      </c>
      <c r="R30" t="s">
        <v>1260</v>
      </c>
      <c r="S30">
        <v>3.7</v>
      </c>
      <c r="T30" t="s">
        <v>1260</v>
      </c>
      <c r="U30">
        <v>0.08</v>
      </c>
      <c r="V30" t="s">
        <v>1260</v>
      </c>
      <c r="W30">
        <v>3.33</v>
      </c>
      <c r="X30" t="s">
        <v>1260</v>
      </c>
      <c r="Y30">
        <v>6.0000000000000001E-3</v>
      </c>
      <c r="Z30" t="s">
        <v>1260</v>
      </c>
      <c r="AA30">
        <v>0.13</v>
      </c>
      <c r="AB30" t="s">
        <v>1260</v>
      </c>
      <c r="AC30">
        <v>0.34</v>
      </c>
      <c r="AD30" t="s">
        <v>1260</v>
      </c>
      <c r="AE30">
        <v>0.02</v>
      </c>
      <c r="AF30" t="s">
        <v>1260</v>
      </c>
      <c r="AG30">
        <v>7.0000000000000001E-3</v>
      </c>
      <c r="AH30" t="s">
        <v>1260</v>
      </c>
      <c r="AI30">
        <v>0.03</v>
      </c>
      <c r="AJ30" t="s">
        <v>1260</v>
      </c>
      <c r="AK30">
        <v>0.03</v>
      </c>
      <c r="AL30" t="s">
        <v>1260</v>
      </c>
      <c r="AM30">
        <v>1.9E-2</v>
      </c>
      <c r="AN30" t="s">
        <v>1260</v>
      </c>
      <c r="AO30">
        <v>2.9000000000000001E-2</v>
      </c>
      <c r="AP30" t="s">
        <v>1260</v>
      </c>
      <c r="AQ30">
        <v>5.9999999999999995E-4</v>
      </c>
      <c r="AR30" t="s">
        <v>1260</v>
      </c>
      <c r="AS30">
        <v>90.26</v>
      </c>
    </row>
    <row r="31" spans="5:45" hidden="1" x14ac:dyDescent="0.25">
      <c r="E31" t="s">
        <v>1526</v>
      </c>
      <c r="F31" t="s">
        <v>1217</v>
      </c>
      <c r="G31" t="s">
        <v>1217</v>
      </c>
      <c r="H31" t="s">
        <v>1260</v>
      </c>
      <c r="I31">
        <v>0.747</v>
      </c>
      <c r="J31" t="s">
        <v>1260</v>
      </c>
      <c r="K31">
        <v>0.73</v>
      </c>
      <c r="L31" t="s">
        <v>1260</v>
      </c>
      <c r="M31">
        <v>0.8</v>
      </c>
      <c r="N31" t="s">
        <v>1260</v>
      </c>
      <c r="O31">
        <v>3.7999999999999999E-2</v>
      </c>
      <c r="P31" t="s">
        <v>1260</v>
      </c>
      <c r="Q31">
        <v>7.3999999999999996E-2</v>
      </c>
      <c r="R31" t="s">
        <v>1260</v>
      </c>
      <c r="S31">
        <v>1.89</v>
      </c>
      <c r="T31" t="s">
        <v>1260</v>
      </c>
      <c r="U31">
        <v>0.14000000000000001</v>
      </c>
      <c r="V31" t="s">
        <v>1260</v>
      </c>
      <c r="W31">
        <v>0.9</v>
      </c>
      <c r="X31" t="s">
        <v>1260</v>
      </c>
      <c r="Y31">
        <v>8.0000000000000002E-3</v>
      </c>
      <c r="Z31" t="s">
        <v>1260</v>
      </c>
      <c r="AA31">
        <v>0.09</v>
      </c>
      <c r="AB31" t="s">
        <v>1260</v>
      </c>
      <c r="AC31">
        <v>0.38</v>
      </c>
      <c r="AD31" t="s">
        <v>1260</v>
      </c>
      <c r="AE31">
        <v>0.01</v>
      </c>
      <c r="AF31" t="s">
        <v>1260</v>
      </c>
      <c r="AG31">
        <v>7.0000000000000001E-3</v>
      </c>
      <c r="AH31" t="s">
        <v>1260</v>
      </c>
      <c r="AI31">
        <v>0.01</v>
      </c>
      <c r="AJ31" t="s">
        <v>1260</v>
      </c>
      <c r="AK31">
        <v>0.02</v>
      </c>
      <c r="AL31" t="s">
        <v>1260</v>
      </c>
      <c r="AM31">
        <v>1.7999999999999999E-2</v>
      </c>
      <c r="AN31" t="s">
        <v>1260</v>
      </c>
      <c r="AO31">
        <v>3.7999999999999999E-2</v>
      </c>
      <c r="AP31" t="s">
        <v>1260</v>
      </c>
      <c r="AQ31">
        <v>5.9999999999999995E-4</v>
      </c>
      <c r="AR31" t="s">
        <v>1260</v>
      </c>
      <c r="AS31">
        <v>94.1</v>
      </c>
    </row>
    <row r="32" spans="5:45" hidden="1" x14ac:dyDescent="0.25">
      <c r="E32" t="s">
        <v>1644</v>
      </c>
      <c r="F32" t="s">
        <v>1217</v>
      </c>
      <c r="G32" t="s">
        <v>1217</v>
      </c>
      <c r="H32" t="s">
        <v>1260</v>
      </c>
      <c r="I32">
        <v>4.4999999999999998E-2</v>
      </c>
      <c r="J32" t="s">
        <v>1260</v>
      </c>
      <c r="K32">
        <v>0.35</v>
      </c>
      <c r="L32" t="s">
        <v>1260</v>
      </c>
      <c r="M32">
        <v>0.32</v>
      </c>
      <c r="N32" t="s">
        <v>1260</v>
      </c>
      <c r="O32">
        <v>1.7999999999999999E-2</v>
      </c>
      <c r="P32" t="s">
        <v>1260</v>
      </c>
      <c r="Q32">
        <v>3.0000000000000001E-3</v>
      </c>
      <c r="R32" t="s">
        <v>1260</v>
      </c>
      <c r="S32">
        <v>11.82</v>
      </c>
      <c r="T32" t="s">
        <v>1260</v>
      </c>
      <c r="U32">
        <v>1.08</v>
      </c>
      <c r="V32" t="s">
        <v>1260</v>
      </c>
      <c r="W32">
        <v>5.97</v>
      </c>
      <c r="X32" t="s">
        <v>1260</v>
      </c>
      <c r="Y32">
        <v>1.6E-2</v>
      </c>
      <c r="Z32" t="s">
        <v>1260</v>
      </c>
      <c r="AA32">
        <v>0.04</v>
      </c>
      <c r="AB32" t="s">
        <v>1260</v>
      </c>
      <c r="AC32">
        <v>1.46</v>
      </c>
      <c r="AD32" t="s">
        <v>1260</v>
      </c>
      <c r="AE32">
        <v>0.09</v>
      </c>
      <c r="AF32" t="s">
        <v>1260</v>
      </c>
      <c r="AG32">
        <v>2.5000000000000001E-2</v>
      </c>
      <c r="AH32" t="s">
        <v>1260</v>
      </c>
      <c r="AI32">
        <v>0.06</v>
      </c>
      <c r="AJ32" t="s">
        <v>1260</v>
      </c>
      <c r="AK32">
        <v>0.03</v>
      </c>
      <c r="AL32" t="s">
        <v>1260</v>
      </c>
      <c r="AM32">
        <v>0</v>
      </c>
      <c r="AN32" t="s">
        <v>1260</v>
      </c>
      <c r="AO32">
        <v>3.0000000000000001E-3</v>
      </c>
      <c r="AP32" t="s">
        <v>8</v>
      </c>
      <c r="AQ32">
        <v>5.0000000000000001E-4</v>
      </c>
      <c r="AR32" t="s">
        <v>1260</v>
      </c>
      <c r="AS32">
        <v>78.69</v>
      </c>
    </row>
    <row r="33" spans="5:45" hidden="1" x14ac:dyDescent="0.25">
      <c r="E33" t="s">
        <v>1645</v>
      </c>
      <c r="F33" t="s">
        <v>1217</v>
      </c>
      <c r="G33" t="s">
        <v>1217</v>
      </c>
      <c r="H33" t="s">
        <v>1260</v>
      </c>
      <c r="I33">
        <v>0.24099999999999999</v>
      </c>
      <c r="J33" t="s">
        <v>1260</v>
      </c>
      <c r="K33">
        <v>7.0000000000000007E-2</v>
      </c>
      <c r="L33" t="s">
        <v>1260</v>
      </c>
      <c r="M33">
        <v>0.3</v>
      </c>
      <c r="N33" t="s">
        <v>1260</v>
      </c>
      <c r="O33">
        <v>2.1000000000000001E-2</v>
      </c>
      <c r="P33" t="s">
        <v>1260</v>
      </c>
      <c r="Q33">
        <v>1.4999999999999999E-2</v>
      </c>
      <c r="R33" t="s">
        <v>1260</v>
      </c>
      <c r="S33">
        <v>2.66</v>
      </c>
      <c r="T33" t="s">
        <v>1260</v>
      </c>
      <c r="U33">
        <v>0.48</v>
      </c>
      <c r="V33" t="s">
        <v>1260</v>
      </c>
      <c r="W33">
        <v>2.6</v>
      </c>
      <c r="X33" t="s">
        <v>1260</v>
      </c>
      <c r="Y33">
        <v>4.0000000000000001E-3</v>
      </c>
      <c r="Z33" t="s">
        <v>1260</v>
      </c>
      <c r="AA33">
        <v>0.01</v>
      </c>
      <c r="AB33" t="s">
        <v>1260</v>
      </c>
      <c r="AC33">
        <v>0.11</v>
      </c>
      <c r="AD33" t="s">
        <v>1260</v>
      </c>
      <c r="AE33">
        <v>0.01</v>
      </c>
      <c r="AF33" t="s">
        <v>1260</v>
      </c>
      <c r="AG33">
        <v>6.0000000000000001E-3</v>
      </c>
      <c r="AH33" t="s">
        <v>1260</v>
      </c>
      <c r="AI33">
        <v>0.03</v>
      </c>
      <c r="AJ33" t="s">
        <v>1260</v>
      </c>
      <c r="AK33">
        <v>0.03</v>
      </c>
      <c r="AL33" t="s">
        <v>8</v>
      </c>
      <c r="AM33">
        <v>0</v>
      </c>
      <c r="AN33" t="s">
        <v>1260</v>
      </c>
      <c r="AO33">
        <v>8.0000000000000002E-3</v>
      </c>
      <c r="AP33" t="s">
        <v>8</v>
      </c>
      <c r="AQ33">
        <v>5.0000000000000001E-4</v>
      </c>
      <c r="AR33" t="s">
        <v>1260</v>
      </c>
      <c r="AS33">
        <v>93.41</v>
      </c>
    </row>
    <row r="34" spans="5:45" hidden="1" x14ac:dyDescent="0.25">
      <c r="E34" t="s">
        <v>1646</v>
      </c>
      <c r="F34" t="s">
        <v>1217</v>
      </c>
      <c r="G34" t="s">
        <v>1217</v>
      </c>
      <c r="H34" t="s">
        <v>1260</v>
      </c>
      <c r="I34">
        <v>0.37</v>
      </c>
      <c r="J34" t="s">
        <v>1260</v>
      </c>
      <c r="K34">
        <v>1.42</v>
      </c>
      <c r="L34" t="s">
        <v>1260</v>
      </c>
      <c r="M34">
        <v>0.56999999999999995</v>
      </c>
      <c r="N34" t="s">
        <v>1260</v>
      </c>
      <c r="O34">
        <v>1.4E-2</v>
      </c>
      <c r="P34" t="s">
        <v>1260</v>
      </c>
      <c r="Q34">
        <v>8.9999999999999993E-3</v>
      </c>
      <c r="R34" t="s">
        <v>1260</v>
      </c>
      <c r="S34">
        <v>1.18</v>
      </c>
      <c r="T34" t="s">
        <v>1260</v>
      </c>
      <c r="U34">
        <v>0.39</v>
      </c>
      <c r="V34" t="s">
        <v>1260</v>
      </c>
      <c r="W34">
        <v>1.91</v>
      </c>
      <c r="X34" t="s">
        <v>1260</v>
      </c>
      <c r="Y34">
        <v>6.0000000000000001E-3</v>
      </c>
      <c r="Z34" t="s">
        <v>1260</v>
      </c>
      <c r="AA34">
        <v>0.03</v>
      </c>
      <c r="AB34" t="s">
        <v>1260</v>
      </c>
      <c r="AC34">
        <v>0.13</v>
      </c>
      <c r="AD34" t="s">
        <v>1260</v>
      </c>
      <c r="AE34">
        <v>0.01</v>
      </c>
      <c r="AF34" t="s">
        <v>1260</v>
      </c>
      <c r="AG34">
        <v>1.4E-2</v>
      </c>
      <c r="AH34" t="s">
        <v>1260</v>
      </c>
      <c r="AI34">
        <v>7.0000000000000007E-2</v>
      </c>
      <c r="AJ34" t="s">
        <v>1260</v>
      </c>
      <c r="AK34">
        <v>0.02</v>
      </c>
      <c r="AL34" t="s">
        <v>8</v>
      </c>
      <c r="AM34">
        <v>0</v>
      </c>
      <c r="AN34" t="s">
        <v>1260</v>
      </c>
      <c r="AO34">
        <v>1.0999999999999999E-2</v>
      </c>
      <c r="AP34" t="s">
        <v>1260</v>
      </c>
      <c r="AQ34">
        <v>1.1999999999999999E-3</v>
      </c>
      <c r="AR34" t="s">
        <v>1260</v>
      </c>
      <c r="AS34">
        <v>93.84</v>
      </c>
    </row>
    <row r="35" spans="5:45" hidden="1" x14ac:dyDescent="0.25">
      <c r="E35" t="s">
        <v>1647</v>
      </c>
      <c r="F35" t="s">
        <v>1217</v>
      </c>
      <c r="G35" t="s">
        <v>1217</v>
      </c>
      <c r="H35" t="s">
        <v>1260</v>
      </c>
      <c r="I35">
        <v>3.2000000000000001E-2</v>
      </c>
      <c r="J35" t="s">
        <v>1260</v>
      </c>
      <c r="K35">
        <v>0.82</v>
      </c>
      <c r="L35" t="s">
        <v>1260</v>
      </c>
      <c r="M35">
        <v>0.81</v>
      </c>
      <c r="N35" t="s">
        <v>1260</v>
      </c>
      <c r="O35">
        <v>2.5999999999999999E-2</v>
      </c>
      <c r="P35" t="s">
        <v>1260</v>
      </c>
      <c r="Q35">
        <v>2.7E-2</v>
      </c>
      <c r="R35" t="s">
        <v>1260</v>
      </c>
      <c r="S35">
        <v>17.809999999999999</v>
      </c>
      <c r="T35" t="s">
        <v>1260</v>
      </c>
      <c r="U35">
        <v>2.0299999999999998</v>
      </c>
      <c r="V35" t="s">
        <v>1260</v>
      </c>
      <c r="W35">
        <v>11.34</v>
      </c>
      <c r="X35" t="s">
        <v>1260</v>
      </c>
      <c r="Y35">
        <v>0.01</v>
      </c>
      <c r="Z35" t="s">
        <v>1260</v>
      </c>
      <c r="AA35">
        <v>0.45</v>
      </c>
      <c r="AB35" t="s">
        <v>1260</v>
      </c>
      <c r="AC35">
        <v>0.28000000000000003</v>
      </c>
      <c r="AD35" t="s">
        <v>1260</v>
      </c>
      <c r="AE35">
        <v>0.03</v>
      </c>
      <c r="AF35" t="s">
        <v>1260</v>
      </c>
      <c r="AG35">
        <v>1.0999999999999999E-2</v>
      </c>
      <c r="AH35" t="s">
        <v>1260</v>
      </c>
      <c r="AI35">
        <v>0.05</v>
      </c>
      <c r="AJ35" t="s">
        <v>1260</v>
      </c>
      <c r="AK35">
        <v>0.11</v>
      </c>
      <c r="AL35" t="s">
        <v>1260</v>
      </c>
      <c r="AM35">
        <v>1E-3</v>
      </c>
      <c r="AN35" t="s">
        <v>1260</v>
      </c>
      <c r="AO35">
        <v>4.0000000000000001E-3</v>
      </c>
      <c r="AP35" t="s">
        <v>1260</v>
      </c>
      <c r="AQ35">
        <v>1.1000000000000001E-3</v>
      </c>
      <c r="AR35" t="s">
        <v>1260</v>
      </c>
      <c r="AS35">
        <v>66.16</v>
      </c>
    </row>
    <row r="36" spans="5:45" hidden="1" x14ac:dyDescent="0.25">
      <c r="E36" t="s">
        <v>1648</v>
      </c>
      <c r="F36" t="s">
        <v>1217</v>
      </c>
      <c r="G36" t="s">
        <v>1217</v>
      </c>
      <c r="H36" t="s">
        <v>1260</v>
      </c>
      <c r="I36">
        <v>1.4999999999999999E-2</v>
      </c>
      <c r="J36" t="s">
        <v>1260</v>
      </c>
      <c r="K36">
        <v>0.8</v>
      </c>
      <c r="L36" t="s">
        <v>1260</v>
      </c>
      <c r="M36">
        <v>0.92</v>
      </c>
      <c r="N36" t="s">
        <v>1260</v>
      </c>
      <c r="O36">
        <v>3.3000000000000002E-2</v>
      </c>
      <c r="P36" t="s">
        <v>1260</v>
      </c>
      <c r="Q36">
        <v>1.7999999999999999E-2</v>
      </c>
      <c r="R36" t="s">
        <v>1260</v>
      </c>
      <c r="S36">
        <v>15.86</v>
      </c>
      <c r="T36" t="s">
        <v>1260</v>
      </c>
      <c r="U36">
        <v>1.86</v>
      </c>
      <c r="V36" t="s">
        <v>1260</v>
      </c>
      <c r="W36">
        <v>10.79</v>
      </c>
      <c r="X36" t="s">
        <v>1260</v>
      </c>
      <c r="Y36">
        <v>1.0999999999999999E-2</v>
      </c>
      <c r="Z36" t="s">
        <v>1260</v>
      </c>
      <c r="AA36">
        <v>0.12</v>
      </c>
      <c r="AB36" t="s">
        <v>1260</v>
      </c>
      <c r="AC36">
        <v>0.41</v>
      </c>
      <c r="AD36" t="s">
        <v>1260</v>
      </c>
      <c r="AE36">
        <v>0.03</v>
      </c>
      <c r="AF36" t="s">
        <v>1260</v>
      </c>
      <c r="AG36">
        <v>1.4999999999999999E-2</v>
      </c>
      <c r="AH36" t="s">
        <v>1260</v>
      </c>
      <c r="AI36">
        <v>0.08</v>
      </c>
      <c r="AJ36" t="s">
        <v>1260</v>
      </c>
      <c r="AK36">
        <v>0.05</v>
      </c>
      <c r="AL36" t="s">
        <v>1260</v>
      </c>
      <c r="AM36">
        <v>1E-3</v>
      </c>
      <c r="AN36" t="s">
        <v>1260</v>
      </c>
      <c r="AO36">
        <v>7.0000000000000001E-3</v>
      </c>
      <c r="AP36" t="s">
        <v>1260</v>
      </c>
      <c r="AQ36">
        <v>1.1999999999999999E-3</v>
      </c>
      <c r="AR36" t="s">
        <v>1260</v>
      </c>
      <c r="AS36">
        <v>68.97</v>
      </c>
    </row>
    <row r="37" spans="5:45" hidden="1" x14ac:dyDescent="0.25">
      <c r="E37" t="s">
        <v>1649</v>
      </c>
      <c r="F37" t="s">
        <v>1217</v>
      </c>
      <c r="G37" t="s">
        <v>1217</v>
      </c>
      <c r="H37" t="s">
        <v>1260</v>
      </c>
      <c r="I37">
        <v>0.48799999999999999</v>
      </c>
      <c r="J37" t="s">
        <v>1260</v>
      </c>
      <c r="K37">
        <v>0.56000000000000005</v>
      </c>
      <c r="L37" t="s">
        <v>1260</v>
      </c>
      <c r="M37">
        <v>1.02</v>
      </c>
      <c r="N37" t="s">
        <v>1260</v>
      </c>
      <c r="O37">
        <v>2.3E-2</v>
      </c>
      <c r="P37" t="s">
        <v>1260</v>
      </c>
      <c r="Q37">
        <v>2.8000000000000001E-2</v>
      </c>
      <c r="R37" t="s">
        <v>1260</v>
      </c>
      <c r="S37">
        <v>8.94</v>
      </c>
      <c r="T37" t="s">
        <v>1260</v>
      </c>
      <c r="U37">
        <v>0.1</v>
      </c>
      <c r="V37" t="s">
        <v>1260</v>
      </c>
      <c r="W37">
        <v>4.53</v>
      </c>
      <c r="X37" t="s">
        <v>1260</v>
      </c>
      <c r="Y37">
        <v>8.9999999999999993E-3</v>
      </c>
      <c r="Z37" t="s">
        <v>1260</v>
      </c>
      <c r="AA37">
        <v>0.02</v>
      </c>
      <c r="AB37" t="s">
        <v>1260</v>
      </c>
      <c r="AC37">
        <v>0.22</v>
      </c>
      <c r="AD37" t="s">
        <v>1260</v>
      </c>
      <c r="AE37">
        <v>0.04</v>
      </c>
      <c r="AF37" t="s">
        <v>1260</v>
      </c>
      <c r="AG37">
        <v>8.9999999999999993E-3</v>
      </c>
      <c r="AH37" t="s">
        <v>1260</v>
      </c>
      <c r="AI37">
        <v>0.03</v>
      </c>
      <c r="AJ37" t="s">
        <v>1260</v>
      </c>
      <c r="AK37">
        <v>0.02</v>
      </c>
      <c r="AL37" t="s">
        <v>1260</v>
      </c>
      <c r="AM37">
        <v>2E-3</v>
      </c>
      <c r="AN37" t="s">
        <v>1260</v>
      </c>
      <c r="AO37">
        <v>0.02</v>
      </c>
      <c r="AP37" t="s">
        <v>1260</v>
      </c>
      <c r="AQ37">
        <v>8.0000000000000004E-4</v>
      </c>
      <c r="AR37" t="s">
        <v>1260</v>
      </c>
      <c r="AS37">
        <v>83.95</v>
      </c>
    </row>
    <row r="38" spans="5:45" hidden="1" x14ac:dyDescent="0.25">
      <c r="E38" t="s">
        <v>1650</v>
      </c>
      <c r="F38" t="s">
        <v>1217</v>
      </c>
      <c r="G38" t="s">
        <v>1217</v>
      </c>
      <c r="H38" t="s">
        <v>1260</v>
      </c>
      <c r="I38">
        <v>0.55700000000000005</v>
      </c>
      <c r="J38" t="s">
        <v>1260</v>
      </c>
      <c r="K38">
        <v>0.86</v>
      </c>
      <c r="L38" t="s">
        <v>1260</v>
      </c>
      <c r="M38">
        <v>0.84</v>
      </c>
      <c r="N38" t="s">
        <v>1260</v>
      </c>
      <c r="O38">
        <v>2.1999999999999999E-2</v>
      </c>
      <c r="P38" t="s">
        <v>1260</v>
      </c>
      <c r="Q38">
        <v>1.7000000000000001E-2</v>
      </c>
      <c r="R38" t="s">
        <v>1260</v>
      </c>
      <c r="S38">
        <v>1.91</v>
      </c>
      <c r="T38" t="s">
        <v>1260</v>
      </c>
      <c r="U38">
        <v>0.14000000000000001</v>
      </c>
      <c r="V38" t="s">
        <v>1260</v>
      </c>
      <c r="W38">
        <v>0.71</v>
      </c>
      <c r="X38" t="s">
        <v>1260</v>
      </c>
      <c r="Y38">
        <v>5.6000000000000001E-2</v>
      </c>
      <c r="Z38" t="s">
        <v>1260</v>
      </c>
      <c r="AA38">
        <v>0.01</v>
      </c>
      <c r="AB38" t="s">
        <v>1260</v>
      </c>
      <c r="AC38">
        <v>0.12</v>
      </c>
      <c r="AD38" t="s">
        <v>1260</v>
      </c>
      <c r="AE38">
        <v>0.02</v>
      </c>
      <c r="AF38" t="s">
        <v>1260</v>
      </c>
      <c r="AG38">
        <v>8.9999999999999993E-3</v>
      </c>
      <c r="AH38" t="s">
        <v>1260</v>
      </c>
      <c r="AI38">
        <v>0.02</v>
      </c>
      <c r="AJ38" t="s">
        <v>1260</v>
      </c>
      <c r="AK38">
        <v>0.02</v>
      </c>
      <c r="AL38" t="s">
        <v>1260</v>
      </c>
      <c r="AM38">
        <v>0</v>
      </c>
      <c r="AN38" t="s">
        <v>1260</v>
      </c>
      <c r="AO38">
        <v>1.9E-2</v>
      </c>
      <c r="AP38" t="s">
        <v>1260</v>
      </c>
      <c r="AQ38">
        <v>5.9999999999999995E-4</v>
      </c>
      <c r="AR38" t="s">
        <v>1260</v>
      </c>
      <c r="AS38">
        <v>94.69</v>
      </c>
    </row>
    <row r="39" spans="5:45" hidden="1" x14ac:dyDescent="0.25">
      <c r="E39" t="s">
        <v>1523</v>
      </c>
      <c r="F39" t="s">
        <v>1217</v>
      </c>
      <c r="G39" t="s">
        <v>1217</v>
      </c>
      <c r="H39" t="s">
        <v>1260</v>
      </c>
      <c r="I39">
        <v>8.5000000000000006E-2</v>
      </c>
      <c r="J39" t="s">
        <v>1260</v>
      </c>
      <c r="K39">
        <v>0.71</v>
      </c>
      <c r="L39" t="s">
        <v>1260</v>
      </c>
      <c r="M39">
        <v>0.9</v>
      </c>
      <c r="N39" t="s">
        <v>1260</v>
      </c>
      <c r="O39">
        <v>2.5999999999999999E-2</v>
      </c>
      <c r="P39" t="s">
        <v>1260</v>
      </c>
      <c r="Q39">
        <v>6.5000000000000002E-2</v>
      </c>
      <c r="R39" t="s">
        <v>1260</v>
      </c>
      <c r="S39">
        <v>15.7</v>
      </c>
      <c r="T39" t="s">
        <v>1260</v>
      </c>
      <c r="U39">
        <v>1.72</v>
      </c>
      <c r="V39" t="s">
        <v>1260</v>
      </c>
      <c r="W39">
        <v>11.31</v>
      </c>
      <c r="X39" t="s">
        <v>1260</v>
      </c>
      <c r="Y39">
        <v>8.9999999999999993E-3</v>
      </c>
      <c r="Z39" t="s">
        <v>1260</v>
      </c>
      <c r="AA39">
        <v>0.2</v>
      </c>
      <c r="AB39" t="s">
        <v>1260</v>
      </c>
      <c r="AC39">
        <v>0.44</v>
      </c>
      <c r="AD39" t="s">
        <v>1260</v>
      </c>
      <c r="AE39">
        <v>0.09</v>
      </c>
      <c r="AF39" t="s">
        <v>1260</v>
      </c>
      <c r="AG39">
        <v>8.9999999999999993E-3</v>
      </c>
      <c r="AH39" t="s">
        <v>1260</v>
      </c>
      <c r="AI39">
        <v>0.06</v>
      </c>
      <c r="AJ39" t="s">
        <v>1260</v>
      </c>
      <c r="AK39">
        <v>0.04</v>
      </c>
      <c r="AL39" t="s">
        <v>1260</v>
      </c>
      <c r="AM39">
        <v>2E-3</v>
      </c>
      <c r="AN39" t="s">
        <v>1260</v>
      </c>
      <c r="AO39">
        <v>0.01</v>
      </c>
      <c r="AP39" t="s">
        <v>1260</v>
      </c>
      <c r="AQ39">
        <v>8.0000000000000004E-4</v>
      </c>
      <c r="AR39" t="s">
        <v>1260</v>
      </c>
      <c r="AS39">
        <v>68.62</v>
      </c>
    </row>
    <row r="40" spans="5:45" hidden="1" x14ac:dyDescent="0.25">
      <c r="E40" t="s">
        <v>1477</v>
      </c>
      <c r="F40" t="s">
        <v>1217</v>
      </c>
      <c r="G40" t="s">
        <v>1217</v>
      </c>
      <c r="H40" t="s">
        <v>1260</v>
      </c>
      <c r="I40">
        <v>0.45300000000000001</v>
      </c>
      <c r="J40" t="s">
        <v>1260</v>
      </c>
      <c r="K40">
        <v>0.53</v>
      </c>
      <c r="L40" t="s">
        <v>1260</v>
      </c>
      <c r="M40">
        <v>1.1299999999999999</v>
      </c>
      <c r="N40" t="s">
        <v>1260</v>
      </c>
      <c r="O40">
        <v>2.8000000000000001E-2</v>
      </c>
      <c r="P40" t="s">
        <v>1260</v>
      </c>
      <c r="Q40">
        <v>8.9999999999999993E-3</v>
      </c>
      <c r="R40" t="s">
        <v>1260</v>
      </c>
      <c r="S40">
        <v>7.87</v>
      </c>
      <c r="T40" t="s">
        <v>1260</v>
      </c>
      <c r="U40">
        <v>0.81</v>
      </c>
      <c r="V40" t="s">
        <v>1260</v>
      </c>
      <c r="W40">
        <v>3.96</v>
      </c>
      <c r="X40" t="s">
        <v>1260</v>
      </c>
      <c r="Y40">
        <v>6.0000000000000001E-3</v>
      </c>
      <c r="Z40" t="s">
        <v>1260</v>
      </c>
      <c r="AA40">
        <v>1.25</v>
      </c>
      <c r="AB40" t="s">
        <v>1260</v>
      </c>
      <c r="AC40">
        <v>0.88</v>
      </c>
      <c r="AD40" t="s">
        <v>1260</v>
      </c>
      <c r="AE40">
        <v>0.27</v>
      </c>
      <c r="AF40" t="s">
        <v>1260</v>
      </c>
      <c r="AG40">
        <v>8.0000000000000002E-3</v>
      </c>
      <c r="AH40" t="s">
        <v>1260</v>
      </c>
      <c r="AI40">
        <v>0.05</v>
      </c>
      <c r="AJ40" t="s">
        <v>1260</v>
      </c>
      <c r="AK40">
        <v>0.15</v>
      </c>
      <c r="AL40" t="s">
        <v>1260</v>
      </c>
      <c r="AM40">
        <v>0.01</v>
      </c>
      <c r="AN40" t="s">
        <v>1260</v>
      </c>
      <c r="AO40">
        <v>0.04</v>
      </c>
      <c r="AP40" t="s">
        <v>1260</v>
      </c>
      <c r="AQ40">
        <v>5.0000000000000001E-4</v>
      </c>
      <c r="AR40" t="s">
        <v>1260</v>
      </c>
      <c r="AS40">
        <v>82.56</v>
      </c>
    </row>
    <row r="41" spans="5:45" hidden="1" x14ac:dyDescent="0.25">
      <c r="E41" t="s">
        <v>1524</v>
      </c>
      <c r="F41" t="s">
        <v>1217</v>
      </c>
      <c r="G41" t="s">
        <v>1217</v>
      </c>
      <c r="H41" t="s">
        <v>1260</v>
      </c>
      <c r="I41">
        <v>0.61799999999999999</v>
      </c>
      <c r="J41" t="s">
        <v>1260</v>
      </c>
      <c r="K41">
        <v>0.6</v>
      </c>
      <c r="L41" t="s">
        <v>1260</v>
      </c>
      <c r="M41">
        <v>0.56000000000000005</v>
      </c>
      <c r="N41" t="s">
        <v>1260</v>
      </c>
      <c r="O41">
        <v>5.1999999999999998E-2</v>
      </c>
      <c r="P41" t="s">
        <v>1260</v>
      </c>
      <c r="Q41">
        <v>0.14699999999999999</v>
      </c>
      <c r="R41" t="s">
        <v>1260</v>
      </c>
      <c r="S41">
        <v>3.68</v>
      </c>
      <c r="T41" t="s">
        <v>1260</v>
      </c>
      <c r="U41">
        <v>0.08</v>
      </c>
      <c r="V41" t="s">
        <v>1260</v>
      </c>
      <c r="W41">
        <v>3.31</v>
      </c>
      <c r="X41" t="s">
        <v>1260</v>
      </c>
      <c r="Y41">
        <v>6.0000000000000001E-3</v>
      </c>
      <c r="Z41" t="s">
        <v>1260</v>
      </c>
      <c r="AA41">
        <v>0.13</v>
      </c>
      <c r="AB41" t="s">
        <v>1260</v>
      </c>
      <c r="AC41">
        <v>0.34</v>
      </c>
      <c r="AD41" t="s">
        <v>1260</v>
      </c>
      <c r="AE41">
        <v>0.02</v>
      </c>
      <c r="AF41" t="s">
        <v>1260</v>
      </c>
      <c r="AG41">
        <v>8.0000000000000002E-3</v>
      </c>
      <c r="AH41" t="s">
        <v>1260</v>
      </c>
      <c r="AI41">
        <v>0.03</v>
      </c>
      <c r="AJ41" t="s">
        <v>1260</v>
      </c>
      <c r="AK41">
        <v>0.03</v>
      </c>
      <c r="AL41" t="s">
        <v>1260</v>
      </c>
      <c r="AM41">
        <v>1.7999999999999999E-2</v>
      </c>
      <c r="AN41" t="s">
        <v>1260</v>
      </c>
      <c r="AO41">
        <v>2.9000000000000001E-2</v>
      </c>
      <c r="AP41" t="s">
        <v>1260</v>
      </c>
      <c r="AQ41">
        <v>5.9999999999999995E-4</v>
      </c>
      <c r="AR41" t="s">
        <v>1260</v>
      </c>
      <c r="AS41">
        <v>90.34</v>
      </c>
    </row>
    <row r="42" spans="5:45" hidden="1" x14ac:dyDescent="0.25">
      <c r="E42" t="s">
        <v>1526</v>
      </c>
      <c r="F42" t="s">
        <v>1217</v>
      </c>
      <c r="G42" t="s">
        <v>1217</v>
      </c>
      <c r="H42" t="s">
        <v>1260</v>
      </c>
      <c r="I42" s="579">
        <v>0.74399999999999999</v>
      </c>
      <c r="J42" t="s">
        <v>1260</v>
      </c>
      <c r="K42">
        <v>0.72</v>
      </c>
      <c r="L42" t="s">
        <v>1260</v>
      </c>
      <c r="M42">
        <v>0.79</v>
      </c>
      <c r="N42" t="s">
        <v>1260</v>
      </c>
      <c r="O42">
        <v>3.7999999999999999E-2</v>
      </c>
      <c r="P42" t="s">
        <v>1260</v>
      </c>
      <c r="Q42">
        <v>6.7000000000000004E-2</v>
      </c>
      <c r="R42" t="s">
        <v>1260</v>
      </c>
      <c r="S42">
        <v>1.88</v>
      </c>
      <c r="T42" t="s">
        <v>1260</v>
      </c>
      <c r="U42">
        <v>0.14000000000000001</v>
      </c>
      <c r="V42" t="s">
        <v>1260</v>
      </c>
      <c r="W42">
        <v>0.9</v>
      </c>
      <c r="X42" t="s">
        <v>1260</v>
      </c>
      <c r="Y42">
        <v>7.0000000000000001E-3</v>
      </c>
      <c r="Z42" t="s">
        <v>1260</v>
      </c>
      <c r="AA42">
        <v>0.09</v>
      </c>
      <c r="AB42" t="s">
        <v>1260</v>
      </c>
      <c r="AC42">
        <v>0.38</v>
      </c>
      <c r="AD42" t="s">
        <v>1260</v>
      </c>
      <c r="AE42">
        <v>0.01</v>
      </c>
      <c r="AF42" t="s">
        <v>1260</v>
      </c>
      <c r="AG42">
        <v>7.0000000000000001E-3</v>
      </c>
      <c r="AH42" t="s">
        <v>1260</v>
      </c>
      <c r="AI42">
        <v>0.01</v>
      </c>
      <c r="AJ42" t="s">
        <v>1260</v>
      </c>
      <c r="AK42">
        <v>0.02</v>
      </c>
      <c r="AL42" t="s">
        <v>1260</v>
      </c>
      <c r="AM42">
        <v>1.7000000000000001E-2</v>
      </c>
      <c r="AN42" t="s">
        <v>1260</v>
      </c>
      <c r="AO42">
        <v>3.9E-2</v>
      </c>
      <c r="AP42" t="s">
        <v>1260</v>
      </c>
      <c r="AQ42">
        <v>5.9999999999999995E-4</v>
      </c>
      <c r="AR42" t="s">
        <v>1260</v>
      </c>
      <c r="AS42">
        <v>94.13</v>
      </c>
    </row>
    <row r="43" spans="5:45" hidden="1" x14ac:dyDescent="0.25">
      <c r="E43" t="s">
        <v>1651</v>
      </c>
      <c r="F43" t="s">
        <v>1217</v>
      </c>
      <c r="G43" t="s">
        <v>1217</v>
      </c>
      <c r="H43" t="s">
        <v>1260</v>
      </c>
      <c r="I43">
        <v>7.4999999999999997E-2</v>
      </c>
      <c r="J43" t="s">
        <v>1260</v>
      </c>
      <c r="K43">
        <v>0.38</v>
      </c>
      <c r="L43" t="s">
        <v>1260</v>
      </c>
      <c r="M43">
        <v>0.45</v>
      </c>
      <c r="N43" t="s">
        <v>1260</v>
      </c>
      <c r="O43">
        <v>2.5000000000000001E-2</v>
      </c>
      <c r="P43" t="s">
        <v>1260</v>
      </c>
      <c r="Q43">
        <v>5.8999999999999997E-2</v>
      </c>
      <c r="R43" t="s">
        <v>1260</v>
      </c>
      <c r="S43">
        <v>14.58</v>
      </c>
      <c r="T43" t="s">
        <v>1260</v>
      </c>
      <c r="U43">
        <v>0.82</v>
      </c>
      <c r="V43" t="s">
        <v>1260</v>
      </c>
      <c r="W43">
        <v>5.74</v>
      </c>
      <c r="X43" t="s">
        <v>1260</v>
      </c>
      <c r="Y43">
        <v>8.0000000000000002E-3</v>
      </c>
      <c r="Z43" t="s">
        <v>1260</v>
      </c>
      <c r="AA43">
        <v>0.04</v>
      </c>
      <c r="AB43" t="s">
        <v>1260</v>
      </c>
      <c r="AC43">
        <v>0.25</v>
      </c>
      <c r="AD43" t="s">
        <v>1260</v>
      </c>
      <c r="AE43">
        <v>0.05</v>
      </c>
      <c r="AF43" t="s">
        <v>1260</v>
      </c>
      <c r="AG43">
        <v>0.01</v>
      </c>
      <c r="AH43" t="s">
        <v>1260</v>
      </c>
      <c r="AI43">
        <v>7.0000000000000007E-2</v>
      </c>
      <c r="AJ43" t="s">
        <v>1260</v>
      </c>
      <c r="AK43">
        <v>0.03</v>
      </c>
      <c r="AL43" t="s">
        <v>1260</v>
      </c>
      <c r="AM43">
        <v>1E-3</v>
      </c>
      <c r="AN43" t="s">
        <v>1260</v>
      </c>
      <c r="AO43">
        <v>1.2E-2</v>
      </c>
      <c r="AP43" t="s">
        <v>8</v>
      </c>
      <c r="AQ43">
        <v>5.0000000000000001E-4</v>
      </c>
      <c r="AR43" t="s">
        <v>1260</v>
      </c>
      <c r="AS43">
        <v>77.400000000000006</v>
      </c>
    </row>
    <row r="44" spans="5:45" hidden="1" x14ac:dyDescent="0.25">
      <c r="E44" t="s">
        <v>1525</v>
      </c>
      <c r="F44" t="s">
        <v>1217</v>
      </c>
      <c r="G44" t="s">
        <v>1217</v>
      </c>
      <c r="H44" t="s">
        <v>1260</v>
      </c>
      <c r="I44">
        <v>0.48899999999999999</v>
      </c>
      <c r="J44" t="s">
        <v>1260</v>
      </c>
      <c r="K44">
        <v>0.55000000000000004</v>
      </c>
      <c r="L44" t="s">
        <v>1260</v>
      </c>
      <c r="M44">
        <v>0.73</v>
      </c>
      <c r="N44" t="s">
        <v>1260</v>
      </c>
      <c r="O44">
        <v>2.8000000000000001E-2</v>
      </c>
      <c r="P44" t="s">
        <v>1260</v>
      </c>
      <c r="Q44">
        <v>0.111</v>
      </c>
      <c r="R44" t="s">
        <v>1260</v>
      </c>
      <c r="S44">
        <v>6.89</v>
      </c>
      <c r="T44" t="s">
        <v>1260</v>
      </c>
      <c r="U44">
        <v>0.56999999999999995</v>
      </c>
      <c r="V44" t="s">
        <v>1260</v>
      </c>
      <c r="W44">
        <v>4.88</v>
      </c>
      <c r="X44" t="s">
        <v>1260</v>
      </c>
      <c r="Y44">
        <v>7.0000000000000001E-3</v>
      </c>
      <c r="Z44" t="s">
        <v>1260</v>
      </c>
      <c r="AA44">
        <v>7.0000000000000007E-2</v>
      </c>
      <c r="AB44" t="s">
        <v>1260</v>
      </c>
      <c r="AC44">
        <v>0.47</v>
      </c>
      <c r="AD44" t="s">
        <v>1260</v>
      </c>
      <c r="AE44">
        <v>0.02</v>
      </c>
      <c r="AF44" t="s">
        <v>1260</v>
      </c>
      <c r="AG44">
        <v>8.0000000000000002E-3</v>
      </c>
      <c r="AH44" t="s">
        <v>1260</v>
      </c>
      <c r="AI44">
        <v>0.04</v>
      </c>
      <c r="AJ44" t="s">
        <v>1260</v>
      </c>
      <c r="AK44">
        <v>0.03</v>
      </c>
      <c r="AL44" t="s">
        <v>1260</v>
      </c>
      <c r="AM44">
        <v>1.4999999999999999E-2</v>
      </c>
      <c r="AN44" t="s">
        <v>1260</v>
      </c>
      <c r="AO44">
        <v>2.5999999999999999E-2</v>
      </c>
      <c r="AP44" t="s">
        <v>1260</v>
      </c>
      <c r="AQ44">
        <v>5.0000000000000001E-4</v>
      </c>
      <c r="AR44" t="s">
        <v>1260</v>
      </c>
      <c r="AS44">
        <v>85.08</v>
      </c>
    </row>
    <row r="45" spans="5:45" hidden="1" x14ac:dyDescent="0.25">
      <c r="E45" t="s">
        <v>1476</v>
      </c>
      <c r="F45" t="s">
        <v>1217</v>
      </c>
      <c r="G45" t="s">
        <v>1217</v>
      </c>
      <c r="H45" t="s">
        <v>1260</v>
      </c>
      <c r="I45">
        <v>0.63900000000000001</v>
      </c>
      <c r="J45" t="s">
        <v>1260</v>
      </c>
      <c r="K45">
        <v>0.5</v>
      </c>
      <c r="L45" t="s">
        <v>1260</v>
      </c>
      <c r="M45">
        <v>0.61</v>
      </c>
      <c r="N45" t="s">
        <v>1260</v>
      </c>
      <c r="O45">
        <v>2.4E-2</v>
      </c>
      <c r="P45" t="s">
        <v>1260</v>
      </c>
      <c r="Q45">
        <v>5.5E-2</v>
      </c>
      <c r="R45" t="s">
        <v>1260</v>
      </c>
      <c r="S45">
        <v>10.45</v>
      </c>
      <c r="T45" t="s">
        <v>1260</v>
      </c>
      <c r="U45">
        <v>0.55000000000000004</v>
      </c>
      <c r="V45" t="s">
        <v>1260</v>
      </c>
      <c r="W45">
        <v>6.44</v>
      </c>
      <c r="X45" t="s">
        <v>1260</v>
      </c>
      <c r="Y45">
        <v>3.5000000000000003E-2</v>
      </c>
      <c r="Z45" t="s">
        <v>1260</v>
      </c>
      <c r="AA45">
        <v>0.16</v>
      </c>
      <c r="AB45" t="s">
        <v>1260</v>
      </c>
      <c r="AC45">
        <v>0.55000000000000004</v>
      </c>
      <c r="AD45" t="s">
        <v>1260</v>
      </c>
      <c r="AE45">
        <v>0.12</v>
      </c>
      <c r="AF45" t="s">
        <v>1260</v>
      </c>
      <c r="AG45">
        <v>1.7000000000000001E-2</v>
      </c>
      <c r="AH45" t="s">
        <v>1260</v>
      </c>
      <c r="AI45">
        <v>0.08</v>
      </c>
      <c r="AJ45" t="s">
        <v>1260</v>
      </c>
      <c r="AK45">
        <v>0.08</v>
      </c>
      <c r="AL45" t="s">
        <v>1260</v>
      </c>
      <c r="AM45">
        <v>1E-3</v>
      </c>
      <c r="AN45" t="s">
        <v>1260</v>
      </c>
      <c r="AO45">
        <v>1.4999999999999999E-2</v>
      </c>
      <c r="AP45" t="s">
        <v>1633</v>
      </c>
      <c r="AQ45">
        <v>1.12E-2</v>
      </c>
      <c r="AR45" t="s">
        <v>1260</v>
      </c>
      <c r="AS45">
        <v>79.64</v>
      </c>
    </row>
    <row r="46" spans="5:45" hidden="1" x14ac:dyDescent="0.25">
      <c r="E46" t="s">
        <v>1617</v>
      </c>
      <c r="F46" t="s">
        <v>1217</v>
      </c>
      <c r="G46" t="s">
        <v>1217</v>
      </c>
      <c r="H46" t="s">
        <v>1260</v>
      </c>
      <c r="I46">
        <v>0.02</v>
      </c>
      <c r="J46" t="s">
        <v>1260</v>
      </c>
      <c r="K46">
        <v>0.45</v>
      </c>
      <c r="L46" t="s">
        <v>1260</v>
      </c>
      <c r="M46">
        <v>1.79</v>
      </c>
      <c r="N46" t="s">
        <v>1260</v>
      </c>
      <c r="O46">
        <v>2.4E-2</v>
      </c>
      <c r="P46" t="s">
        <v>8</v>
      </c>
      <c r="Q46">
        <v>3.0000000000000001E-3</v>
      </c>
      <c r="R46" t="s">
        <v>1260</v>
      </c>
      <c r="S46">
        <v>22</v>
      </c>
      <c r="T46" t="s">
        <v>1260</v>
      </c>
      <c r="U46">
        <v>3.16</v>
      </c>
      <c r="V46" t="s">
        <v>1260</v>
      </c>
      <c r="W46">
        <v>5.1100000000000003</v>
      </c>
      <c r="X46" t="s">
        <v>1260</v>
      </c>
      <c r="Y46">
        <v>1.2999999999999999E-2</v>
      </c>
      <c r="Z46" t="s">
        <v>1260</v>
      </c>
      <c r="AA46">
        <v>0.01</v>
      </c>
      <c r="AB46" t="s">
        <v>1260</v>
      </c>
      <c r="AC46">
        <v>0.08</v>
      </c>
      <c r="AD46" t="s">
        <v>1260</v>
      </c>
      <c r="AE46">
        <v>0.03</v>
      </c>
      <c r="AF46" t="s">
        <v>1260</v>
      </c>
      <c r="AG46">
        <v>0.01</v>
      </c>
      <c r="AH46" t="s">
        <v>1260</v>
      </c>
      <c r="AI46">
        <v>0.05</v>
      </c>
      <c r="AJ46" t="s">
        <v>1260</v>
      </c>
      <c r="AK46">
        <v>0.03</v>
      </c>
      <c r="AL46" t="s">
        <v>1260</v>
      </c>
      <c r="AM46">
        <v>3.0000000000000001E-3</v>
      </c>
      <c r="AN46" t="s">
        <v>1260</v>
      </c>
      <c r="AO46">
        <v>3.0000000000000001E-3</v>
      </c>
      <c r="AP46" t="s">
        <v>1260</v>
      </c>
      <c r="AQ46">
        <v>6.9999999999999999E-4</v>
      </c>
      <c r="AR46" t="s">
        <v>1260</v>
      </c>
      <c r="AS46">
        <v>67.23</v>
      </c>
    </row>
    <row r="47" spans="5:45" hidden="1" x14ac:dyDescent="0.25">
      <c r="E47" t="s">
        <v>1652</v>
      </c>
      <c r="F47" t="s">
        <v>1217</v>
      </c>
      <c r="G47" t="s">
        <v>1217</v>
      </c>
      <c r="H47" t="s">
        <v>1260</v>
      </c>
      <c r="I47">
        <v>1.2E-2</v>
      </c>
      <c r="J47" t="s">
        <v>1260</v>
      </c>
      <c r="K47">
        <v>0.38</v>
      </c>
      <c r="L47" t="s">
        <v>1260</v>
      </c>
      <c r="M47">
        <v>0.83</v>
      </c>
      <c r="N47" t="s">
        <v>1260</v>
      </c>
      <c r="O47">
        <v>0.03</v>
      </c>
      <c r="P47" t="s">
        <v>8</v>
      </c>
      <c r="Q47">
        <v>3.0000000000000001E-3</v>
      </c>
      <c r="R47" t="s">
        <v>1260</v>
      </c>
      <c r="S47">
        <v>24.29</v>
      </c>
      <c r="T47" t="s">
        <v>1260</v>
      </c>
      <c r="U47">
        <v>3.71</v>
      </c>
      <c r="V47" t="s">
        <v>1260</v>
      </c>
      <c r="W47">
        <v>6.09</v>
      </c>
      <c r="X47" t="s">
        <v>1260</v>
      </c>
      <c r="Y47">
        <v>1.6E-2</v>
      </c>
      <c r="Z47" t="s">
        <v>1260</v>
      </c>
      <c r="AA47">
        <v>0.02</v>
      </c>
      <c r="AB47" t="s">
        <v>1260</v>
      </c>
      <c r="AC47">
        <v>0.12</v>
      </c>
      <c r="AD47" t="s">
        <v>1260</v>
      </c>
      <c r="AE47">
        <v>0.02</v>
      </c>
      <c r="AF47" t="s">
        <v>1260</v>
      </c>
      <c r="AG47">
        <v>8.9999999999999993E-3</v>
      </c>
      <c r="AH47" t="s">
        <v>1260</v>
      </c>
      <c r="AI47">
        <v>0.06</v>
      </c>
      <c r="AJ47" t="s">
        <v>1260</v>
      </c>
      <c r="AK47">
        <v>0.02</v>
      </c>
      <c r="AL47" t="s">
        <v>1260</v>
      </c>
      <c r="AM47">
        <v>1E-3</v>
      </c>
      <c r="AN47" t="s">
        <v>1260</v>
      </c>
      <c r="AO47">
        <v>4.0000000000000001E-3</v>
      </c>
      <c r="AP47" t="s">
        <v>1260</v>
      </c>
      <c r="AQ47">
        <v>2.0999999999999999E-3</v>
      </c>
      <c r="AR47" t="s">
        <v>1260</v>
      </c>
      <c r="AS47">
        <v>64.38</v>
      </c>
    </row>
    <row r="48" spans="5:45" hidden="1" x14ac:dyDescent="0.25">
      <c r="E48" t="s">
        <v>1421</v>
      </c>
      <c r="F48" t="s">
        <v>1217</v>
      </c>
      <c r="G48" t="s">
        <v>1217</v>
      </c>
      <c r="H48" t="s">
        <v>1260</v>
      </c>
      <c r="I48">
        <v>2.5000000000000001E-2</v>
      </c>
      <c r="J48" t="s">
        <v>1260</v>
      </c>
      <c r="K48">
        <v>1.17</v>
      </c>
      <c r="L48" t="s">
        <v>1260</v>
      </c>
      <c r="M48">
        <v>1.1200000000000001</v>
      </c>
      <c r="N48" t="s">
        <v>1260</v>
      </c>
      <c r="O48">
        <v>2.3E-2</v>
      </c>
      <c r="P48" t="s">
        <v>1260</v>
      </c>
      <c r="Q48">
        <v>2.7E-2</v>
      </c>
      <c r="R48" t="s">
        <v>1260</v>
      </c>
      <c r="S48">
        <v>16.72</v>
      </c>
      <c r="T48" t="s">
        <v>1260</v>
      </c>
      <c r="U48">
        <v>2.04</v>
      </c>
      <c r="V48" t="s">
        <v>1260</v>
      </c>
      <c r="W48">
        <v>18.920000000000002</v>
      </c>
      <c r="X48" t="s">
        <v>1260</v>
      </c>
      <c r="Y48">
        <v>8.9999999999999993E-3</v>
      </c>
      <c r="Z48" t="s">
        <v>1260</v>
      </c>
      <c r="AA48">
        <v>1.74</v>
      </c>
      <c r="AB48" t="s">
        <v>1260</v>
      </c>
      <c r="AC48">
        <v>1.58</v>
      </c>
      <c r="AD48" t="s">
        <v>1260</v>
      </c>
      <c r="AE48">
        <v>1.01</v>
      </c>
      <c r="AF48" t="s">
        <v>1260</v>
      </c>
      <c r="AG48">
        <v>0.01</v>
      </c>
      <c r="AH48" t="s">
        <v>1260</v>
      </c>
      <c r="AI48">
        <v>0.05</v>
      </c>
      <c r="AJ48" t="s">
        <v>1260</v>
      </c>
      <c r="AK48">
        <v>0.22</v>
      </c>
      <c r="AL48" t="s">
        <v>1260</v>
      </c>
      <c r="AM48">
        <v>2.7E-2</v>
      </c>
      <c r="AN48" t="s">
        <v>1260</v>
      </c>
      <c r="AO48">
        <v>5.0999999999999997E-2</v>
      </c>
      <c r="AP48" t="s">
        <v>1260</v>
      </c>
      <c r="AQ48">
        <v>5.9999999999999995E-4</v>
      </c>
      <c r="AR48" t="s">
        <v>1260</v>
      </c>
      <c r="AS48">
        <v>55.26</v>
      </c>
    </row>
    <row r="49" spans="5:45" hidden="1" x14ac:dyDescent="0.25">
      <c r="E49" s="8" t="s">
        <v>1523</v>
      </c>
      <c r="F49" t="s">
        <v>1217</v>
      </c>
      <c r="G49" t="s">
        <v>1217</v>
      </c>
      <c r="H49" t="s">
        <v>1260</v>
      </c>
      <c r="I49">
        <v>9.6000000000000002E-2</v>
      </c>
      <c r="J49" t="s">
        <v>1260</v>
      </c>
      <c r="K49">
        <v>0.73</v>
      </c>
      <c r="L49" t="s">
        <v>1260</v>
      </c>
      <c r="M49">
        <v>0.9</v>
      </c>
      <c r="N49" t="s">
        <v>1260</v>
      </c>
      <c r="O49">
        <v>2.7E-2</v>
      </c>
      <c r="P49" t="s">
        <v>1260</v>
      </c>
      <c r="Q49">
        <v>6.8000000000000005E-2</v>
      </c>
      <c r="R49" t="s">
        <v>1260</v>
      </c>
      <c r="S49">
        <v>15.89</v>
      </c>
      <c r="T49" t="s">
        <v>1260</v>
      </c>
      <c r="U49">
        <v>1.78</v>
      </c>
      <c r="V49" t="s">
        <v>1260</v>
      </c>
      <c r="W49">
        <v>11.32</v>
      </c>
      <c r="X49" t="s">
        <v>1260</v>
      </c>
      <c r="Y49">
        <v>8.9999999999999993E-3</v>
      </c>
      <c r="Z49" t="s">
        <v>1260</v>
      </c>
      <c r="AA49">
        <v>0.21</v>
      </c>
      <c r="AB49" t="s">
        <v>1260</v>
      </c>
      <c r="AC49">
        <v>0.42</v>
      </c>
      <c r="AD49" t="s">
        <v>1260</v>
      </c>
      <c r="AE49">
        <v>0.09</v>
      </c>
      <c r="AF49" t="s">
        <v>1260</v>
      </c>
      <c r="AG49">
        <v>8.9999999999999993E-3</v>
      </c>
      <c r="AH49" t="s">
        <v>1260</v>
      </c>
      <c r="AI49">
        <v>0.06</v>
      </c>
      <c r="AJ49" t="s">
        <v>1260</v>
      </c>
      <c r="AK49">
        <v>0.04</v>
      </c>
      <c r="AL49" t="s">
        <v>1260</v>
      </c>
      <c r="AM49">
        <v>2E-3</v>
      </c>
      <c r="AN49" t="s">
        <v>1260</v>
      </c>
      <c r="AO49">
        <v>1.0999999999999999E-2</v>
      </c>
      <c r="AP49" t="s">
        <v>1260</v>
      </c>
      <c r="AQ49">
        <v>8.9999999999999998E-4</v>
      </c>
      <c r="AR49" t="s">
        <v>1260</v>
      </c>
      <c r="AS49">
        <v>68.34</v>
      </c>
    </row>
    <row r="50" spans="5:45" hidden="1" x14ac:dyDescent="0.25">
      <c r="E50" t="s">
        <v>1653</v>
      </c>
      <c r="F50" t="s">
        <v>1217</v>
      </c>
      <c r="G50" t="s">
        <v>1217</v>
      </c>
      <c r="H50" t="s">
        <v>1260</v>
      </c>
      <c r="I50">
        <v>6.0999999999999999E-2</v>
      </c>
      <c r="J50" t="s">
        <v>1260</v>
      </c>
      <c r="K50">
        <v>0.67</v>
      </c>
      <c r="L50" t="s">
        <v>1260</v>
      </c>
      <c r="M50">
        <v>1.0900000000000001</v>
      </c>
      <c r="N50" t="s">
        <v>1260</v>
      </c>
      <c r="O50">
        <v>3.1E-2</v>
      </c>
      <c r="P50" t="s">
        <v>1260</v>
      </c>
      <c r="Q50">
        <v>2.1999999999999999E-2</v>
      </c>
      <c r="R50" t="s">
        <v>1260</v>
      </c>
      <c r="S50">
        <v>16.39</v>
      </c>
      <c r="T50" t="s">
        <v>1260</v>
      </c>
      <c r="U50">
        <v>1.44</v>
      </c>
      <c r="V50" t="s">
        <v>1260</v>
      </c>
      <c r="W50">
        <v>9.66</v>
      </c>
      <c r="X50" t="s">
        <v>1260</v>
      </c>
      <c r="Y50">
        <v>2.5999999999999999E-2</v>
      </c>
      <c r="Z50" t="s">
        <v>1260</v>
      </c>
      <c r="AA50">
        <v>0.12</v>
      </c>
      <c r="AB50" t="s">
        <v>1260</v>
      </c>
      <c r="AC50">
        <v>0.44</v>
      </c>
      <c r="AD50" t="s">
        <v>1260</v>
      </c>
      <c r="AE50">
        <v>0.03</v>
      </c>
      <c r="AF50" t="s">
        <v>1260</v>
      </c>
      <c r="AG50">
        <v>8.9999999999999993E-3</v>
      </c>
      <c r="AH50" t="s">
        <v>1260</v>
      </c>
      <c r="AI50">
        <v>0.06</v>
      </c>
      <c r="AJ50" t="s">
        <v>1260</v>
      </c>
      <c r="AK50">
        <v>0.05</v>
      </c>
      <c r="AL50" t="s">
        <v>1260</v>
      </c>
      <c r="AM50">
        <v>3.0000000000000001E-3</v>
      </c>
      <c r="AN50" t="s">
        <v>1260</v>
      </c>
      <c r="AO50">
        <v>1.0999999999999999E-2</v>
      </c>
      <c r="AP50" t="s">
        <v>1260</v>
      </c>
      <c r="AQ50">
        <v>1.1000000000000001E-3</v>
      </c>
      <c r="AR50" t="s">
        <v>1260</v>
      </c>
      <c r="AS50">
        <v>69.900000000000006</v>
      </c>
    </row>
    <row r="51" spans="5:45" hidden="1" x14ac:dyDescent="0.25">
      <c r="E51" t="s">
        <v>1654</v>
      </c>
      <c r="F51" t="s">
        <v>1217</v>
      </c>
      <c r="G51" t="s">
        <v>1217</v>
      </c>
      <c r="H51" t="s">
        <v>1260</v>
      </c>
      <c r="I51">
        <v>3.4000000000000002E-2</v>
      </c>
      <c r="J51" t="s">
        <v>1260</v>
      </c>
      <c r="K51">
        <v>0.52</v>
      </c>
      <c r="L51" t="s">
        <v>1260</v>
      </c>
      <c r="M51">
        <v>0.97</v>
      </c>
      <c r="N51" t="s">
        <v>1260</v>
      </c>
      <c r="O51">
        <v>2.7E-2</v>
      </c>
      <c r="P51" t="s">
        <v>1260</v>
      </c>
      <c r="Q51">
        <v>0.02</v>
      </c>
      <c r="R51" t="s">
        <v>1260</v>
      </c>
      <c r="S51">
        <v>19.96</v>
      </c>
      <c r="T51" t="s">
        <v>1260</v>
      </c>
      <c r="U51">
        <v>2.34</v>
      </c>
      <c r="V51" t="s">
        <v>1260</v>
      </c>
      <c r="W51">
        <v>10.51</v>
      </c>
      <c r="X51" t="s">
        <v>1260</v>
      </c>
      <c r="Y51">
        <v>1.2E-2</v>
      </c>
      <c r="Z51" t="s">
        <v>1260</v>
      </c>
      <c r="AA51">
        <v>7.0000000000000007E-2</v>
      </c>
      <c r="AB51" t="s">
        <v>1260</v>
      </c>
      <c r="AC51">
        <v>0.36</v>
      </c>
      <c r="AD51" t="s">
        <v>1260</v>
      </c>
      <c r="AE51">
        <v>0.04</v>
      </c>
      <c r="AF51" t="s">
        <v>1260</v>
      </c>
      <c r="AG51">
        <v>1.2E-2</v>
      </c>
      <c r="AH51" t="s">
        <v>1260</v>
      </c>
      <c r="AI51">
        <v>0.05</v>
      </c>
      <c r="AJ51" t="s">
        <v>1260</v>
      </c>
      <c r="AK51">
        <v>0.15</v>
      </c>
      <c r="AL51" t="s">
        <v>1260</v>
      </c>
      <c r="AM51">
        <v>1E-3</v>
      </c>
      <c r="AN51" t="s">
        <v>1260</v>
      </c>
      <c r="AO51">
        <v>4.0000000000000001E-3</v>
      </c>
      <c r="AP51" t="s">
        <v>1260</v>
      </c>
      <c r="AQ51">
        <v>1.5E-3</v>
      </c>
      <c r="AR51" t="s">
        <v>1260</v>
      </c>
      <c r="AS51">
        <v>64.92</v>
      </c>
    </row>
    <row r="52" spans="5:45" hidden="1" x14ac:dyDescent="0.25">
      <c r="E52" t="s">
        <v>1655</v>
      </c>
      <c r="F52" t="s">
        <v>1217</v>
      </c>
      <c r="G52" t="s">
        <v>1217</v>
      </c>
      <c r="H52" t="s">
        <v>1260</v>
      </c>
      <c r="I52">
        <v>3.7999999999999999E-2</v>
      </c>
      <c r="J52" t="s">
        <v>1260</v>
      </c>
      <c r="K52">
        <v>0.66</v>
      </c>
      <c r="L52" t="s">
        <v>1260</v>
      </c>
      <c r="M52">
        <v>1.04</v>
      </c>
      <c r="N52" t="s">
        <v>1260</v>
      </c>
      <c r="O52">
        <v>2.5999999999999999E-2</v>
      </c>
      <c r="P52" t="s">
        <v>1260</v>
      </c>
      <c r="Q52">
        <v>2.1000000000000001E-2</v>
      </c>
      <c r="R52" t="s">
        <v>1260</v>
      </c>
      <c r="S52">
        <v>18.16</v>
      </c>
      <c r="T52" t="s">
        <v>1260</v>
      </c>
      <c r="U52">
        <v>1.68</v>
      </c>
      <c r="V52" t="s">
        <v>1260</v>
      </c>
      <c r="W52">
        <v>11.73</v>
      </c>
      <c r="X52" t="s">
        <v>1260</v>
      </c>
      <c r="Y52">
        <v>1.0999999999999999E-2</v>
      </c>
      <c r="Z52" t="s">
        <v>1260</v>
      </c>
      <c r="AA52">
        <v>7.0000000000000007E-2</v>
      </c>
      <c r="AB52" t="s">
        <v>1260</v>
      </c>
      <c r="AC52">
        <v>0.27</v>
      </c>
      <c r="AD52" t="s">
        <v>1260</v>
      </c>
      <c r="AE52">
        <v>0.1</v>
      </c>
      <c r="AF52" t="s">
        <v>1260</v>
      </c>
      <c r="AG52">
        <v>1.4E-2</v>
      </c>
      <c r="AH52" t="s">
        <v>1260</v>
      </c>
      <c r="AI52">
        <v>0.05</v>
      </c>
      <c r="AJ52" t="s">
        <v>1260</v>
      </c>
      <c r="AK52">
        <v>7.0000000000000007E-2</v>
      </c>
      <c r="AL52" t="s">
        <v>1260</v>
      </c>
      <c r="AM52">
        <v>1E-3</v>
      </c>
      <c r="AN52" t="s">
        <v>1260</v>
      </c>
      <c r="AO52">
        <v>5.0000000000000001E-3</v>
      </c>
      <c r="AP52" t="s">
        <v>1260</v>
      </c>
      <c r="AQ52">
        <v>1.1999999999999999E-3</v>
      </c>
      <c r="AR52" t="s">
        <v>1260</v>
      </c>
      <c r="AS52">
        <v>66.03</v>
      </c>
    </row>
    <row r="53" spans="5:45" hidden="1" x14ac:dyDescent="0.25">
      <c r="E53" t="s">
        <v>1421</v>
      </c>
      <c r="F53" t="s">
        <v>1217</v>
      </c>
      <c r="G53" t="s">
        <v>1217</v>
      </c>
      <c r="H53" t="s">
        <v>1260</v>
      </c>
      <c r="I53">
        <v>2.5000000000000001E-2</v>
      </c>
      <c r="J53" t="s">
        <v>1260</v>
      </c>
      <c r="K53">
        <v>1.2</v>
      </c>
      <c r="L53" t="s">
        <v>1260</v>
      </c>
      <c r="M53">
        <v>1.1200000000000001</v>
      </c>
      <c r="N53" t="s">
        <v>1260</v>
      </c>
      <c r="O53">
        <v>2.3E-2</v>
      </c>
      <c r="P53" t="s">
        <v>1260</v>
      </c>
      <c r="Q53">
        <v>2.7E-2</v>
      </c>
      <c r="R53" t="s">
        <v>1260</v>
      </c>
      <c r="S53">
        <v>16.84</v>
      </c>
      <c r="T53" t="s">
        <v>1260</v>
      </c>
      <c r="U53">
        <v>2.11</v>
      </c>
      <c r="V53" t="s">
        <v>1260</v>
      </c>
      <c r="W53">
        <v>19.059999999999999</v>
      </c>
      <c r="X53" t="s">
        <v>1260</v>
      </c>
      <c r="Y53">
        <v>8.9999999999999993E-3</v>
      </c>
      <c r="Z53" t="s">
        <v>1260</v>
      </c>
      <c r="AA53">
        <v>1.74</v>
      </c>
      <c r="AB53" t="s">
        <v>1260</v>
      </c>
      <c r="AC53">
        <v>1.61</v>
      </c>
      <c r="AD53" t="s">
        <v>1260</v>
      </c>
      <c r="AE53">
        <v>1.02</v>
      </c>
      <c r="AF53" t="s">
        <v>1260</v>
      </c>
      <c r="AG53">
        <v>0.01</v>
      </c>
      <c r="AH53" t="s">
        <v>1260</v>
      </c>
      <c r="AI53">
        <v>0.05</v>
      </c>
      <c r="AJ53" t="s">
        <v>1260</v>
      </c>
      <c r="AK53">
        <v>0.22</v>
      </c>
      <c r="AL53" t="s">
        <v>1260</v>
      </c>
      <c r="AM53">
        <v>2.9000000000000001E-2</v>
      </c>
      <c r="AN53" t="s">
        <v>1260</v>
      </c>
      <c r="AO53">
        <v>5.2999999999999999E-2</v>
      </c>
      <c r="AP53" t="s">
        <v>1260</v>
      </c>
      <c r="AQ53">
        <v>5.9999999999999995E-4</v>
      </c>
      <c r="AR53" t="s">
        <v>1260</v>
      </c>
      <c r="AS53">
        <v>54.86</v>
      </c>
    </row>
    <row r="54" spans="5:45" hidden="1" x14ac:dyDescent="0.25">
      <c r="E54" t="s">
        <v>1656</v>
      </c>
      <c r="F54" t="s">
        <v>1217</v>
      </c>
      <c r="G54" t="s">
        <v>1217</v>
      </c>
      <c r="H54" t="s">
        <v>1260</v>
      </c>
      <c r="I54">
        <v>0.46899999999999997</v>
      </c>
      <c r="J54" t="s">
        <v>1260</v>
      </c>
      <c r="K54">
        <v>0.61</v>
      </c>
      <c r="L54" t="s">
        <v>1260</v>
      </c>
      <c r="M54">
        <v>1.04</v>
      </c>
      <c r="N54" t="s">
        <v>1260</v>
      </c>
      <c r="O54">
        <v>2.8000000000000001E-2</v>
      </c>
      <c r="P54" t="s">
        <v>1260</v>
      </c>
      <c r="Q54">
        <v>2.5999999999999999E-2</v>
      </c>
      <c r="R54" t="s">
        <v>1260</v>
      </c>
      <c r="S54">
        <v>8.81</v>
      </c>
      <c r="T54" t="s">
        <v>1260</v>
      </c>
      <c r="U54">
        <v>0.5</v>
      </c>
      <c r="V54" t="s">
        <v>1260</v>
      </c>
      <c r="W54">
        <v>4.38</v>
      </c>
      <c r="X54" t="s">
        <v>1260</v>
      </c>
      <c r="Y54">
        <v>1.4999999999999999E-2</v>
      </c>
      <c r="Z54" t="s">
        <v>1260</v>
      </c>
      <c r="AA54">
        <v>0.06</v>
      </c>
      <c r="AB54" t="s">
        <v>1260</v>
      </c>
      <c r="AC54">
        <v>0.25</v>
      </c>
      <c r="AD54" t="s">
        <v>1260</v>
      </c>
      <c r="AE54">
        <v>0.03</v>
      </c>
      <c r="AF54" t="s">
        <v>1260</v>
      </c>
      <c r="AG54">
        <v>1.6E-2</v>
      </c>
      <c r="AH54" t="s">
        <v>1260</v>
      </c>
      <c r="AI54">
        <v>0.04</v>
      </c>
      <c r="AJ54" t="s">
        <v>1260</v>
      </c>
      <c r="AK54">
        <v>0.03</v>
      </c>
      <c r="AL54" t="s">
        <v>1260</v>
      </c>
      <c r="AM54">
        <v>1E-3</v>
      </c>
      <c r="AN54" t="s">
        <v>1260</v>
      </c>
      <c r="AO54">
        <v>1.7999999999999999E-2</v>
      </c>
      <c r="AP54" t="s">
        <v>1260</v>
      </c>
      <c r="AQ54">
        <v>8.9999999999999998E-4</v>
      </c>
      <c r="AR54" t="s">
        <v>1260</v>
      </c>
      <c r="AS54">
        <v>83.68</v>
      </c>
    </row>
    <row r="55" spans="5:45" hidden="1" x14ac:dyDescent="0.25">
      <c r="E55" t="s">
        <v>1657</v>
      </c>
      <c r="F55" t="s">
        <v>1217</v>
      </c>
      <c r="G55" t="s">
        <v>1217</v>
      </c>
      <c r="H55" t="s">
        <v>1260</v>
      </c>
      <c r="I55">
        <v>0.47599999999999998</v>
      </c>
      <c r="J55" t="s">
        <v>1260</v>
      </c>
      <c r="K55">
        <v>0.64</v>
      </c>
      <c r="L55" t="s">
        <v>1260</v>
      </c>
      <c r="M55">
        <v>1</v>
      </c>
      <c r="N55" t="s">
        <v>1260</v>
      </c>
      <c r="O55">
        <v>2.5999999999999999E-2</v>
      </c>
      <c r="P55" t="s">
        <v>1260</v>
      </c>
      <c r="Q55">
        <v>1.7999999999999999E-2</v>
      </c>
      <c r="R55" t="s">
        <v>1260</v>
      </c>
      <c r="S55">
        <v>8.43</v>
      </c>
      <c r="T55" t="s">
        <v>1260</v>
      </c>
      <c r="U55">
        <v>0.55000000000000004</v>
      </c>
      <c r="V55" t="s">
        <v>1260</v>
      </c>
      <c r="W55">
        <v>5.83</v>
      </c>
      <c r="X55" t="s">
        <v>1260</v>
      </c>
      <c r="Y55">
        <v>1.4999999999999999E-2</v>
      </c>
      <c r="Z55" t="s">
        <v>1260</v>
      </c>
      <c r="AA55">
        <v>0.42</v>
      </c>
      <c r="AB55" t="s">
        <v>1260</v>
      </c>
      <c r="AC55">
        <v>0.47</v>
      </c>
      <c r="AD55" t="s">
        <v>1260</v>
      </c>
      <c r="AE55">
        <v>0.2</v>
      </c>
      <c r="AF55" t="s">
        <v>1260</v>
      </c>
      <c r="AG55">
        <v>2.4E-2</v>
      </c>
      <c r="AH55" t="s">
        <v>1260</v>
      </c>
      <c r="AI55">
        <v>0.04</v>
      </c>
      <c r="AJ55" t="s">
        <v>1260</v>
      </c>
      <c r="AK55">
        <v>0.05</v>
      </c>
      <c r="AL55" t="s">
        <v>1260</v>
      </c>
      <c r="AM55">
        <v>1E-3</v>
      </c>
      <c r="AN55" t="s">
        <v>1260</v>
      </c>
      <c r="AO55">
        <v>2.4E-2</v>
      </c>
      <c r="AP55" t="s">
        <v>1260</v>
      </c>
      <c r="AQ55">
        <v>8.0000000000000004E-4</v>
      </c>
      <c r="AR55" t="s">
        <v>1260</v>
      </c>
      <c r="AS55">
        <v>81.790000000000006</v>
      </c>
    </row>
    <row r="56" spans="5:45" hidden="1" x14ac:dyDescent="0.25">
      <c r="E56" t="s">
        <v>1477</v>
      </c>
      <c r="F56" t="s">
        <v>1217</v>
      </c>
      <c r="G56" t="s">
        <v>1217</v>
      </c>
      <c r="H56" t="s">
        <v>1260</v>
      </c>
      <c r="I56">
        <v>0.46200000000000002</v>
      </c>
      <c r="J56" t="s">
        <v>1260</v>
      </c>
      <c r="K56">
        <v>0.53</v>
      </c>
      <c r="L56" t="s">
        <v>1260</v>
      </c>
      <c r="M56">
        <v>1.1299999999999999</v>
      </c>
      <c r="N56" t="s">
        <v>1260</v>
      </c>
      <c r="O56">
        <v>2.8000000000000001E-2</v>
      </c>
      <c r="P56" t="s">
        <v>1260</v>
      </c>
      <c r="Q56">
        <v>8.9999999999999993E-3</v>
      </c>
      <c r="R56" t="s">
        <v>1260</v>
      </c>
      <c r="S56">
        <v>7.9</v>
      </c>
      <c r="T56" t="s">
        <v>1260</v>
      </c>
      <c r="U56">
        <v>0.82</v>
      </c>
      <c r="V56" t="s">
        <v>1260</v>
      </c>
      <c r="W56">
        <v>4.03</v>
      </c>
      <c r="X56" t="s">
        <v>1260</v>
      </c>
      <c r="Y56">
        <v>7.0000000000000001E-3</v>
      </c>
      <c r="Z56" t="s">
        <v>1260</v>
      </c>
      <c r="AA56">
        <v>1.25</v>
      </c>
      <c r="AB56" t="s">
        <v>1260</v>
      </c>
      <c r="AC56">
        <v>0.88</v>
      </c>
      <c r="AD56" t="s">
        <v>1260</v>
      </c>
      <c r="AE56">
        <v>0.27</v>
      </c>
      <c r="AF56" t="s">
        <v>1260</v>
      </c>
      <c r="AG56">
        <v>8.0000000000000002E-3</v>
      </c>
      <c r="AH56" t="s">
        <v>1260</v>
      </c>
      <c r="AI56">
        <v>0.05</v>
      </c>
      <c r="AJ56" t="s">
        <v>1260</v>
      </c>
      <c r="AK56">
        <v>0.14000000000000001</v>
      </c>
      <c r="AL56" t="s">
        <v>1260</v>
      </c>
      <c r="AM56">
        <v>0.01</v>
      </c>
      <c r="AN56" t="s">
        <v>1260</v>
      </c>
      <c r="AO56">
        <v>4.1000000000000002E-2</v>
      </c>
      <c r="AP56" t="s">
        <v>8</v>
      </c>
      <c r="AQ56">
        <v>5.0000000000000001E-4</v>
      </c>
      <c r="AR56" t="s">
        <v>1260</v>
      </c>
      <c r="AS56">
        <v>82.44</v>
      </c>
    </row>
    <row r="57" spans="5:45" hidden="1" x14ac:dyDescent="0.25">
      <c r="E57" t="s">
        <v>1658</v>
      </c>
      <c r="F57" t="s">
        <v>1217</v>
      </c>
      <c r="G57" t="s">
        <v>1217</v>
      </c>
      <c r="H57" t="s">
        <v>1260</v>
      </c>
      <c r="I57">
        <v>0.375</v>
      </c>
      <c r="J57" t="s">
        <v>1260</v>
      </c>
      <c r="K57">
        <v>1.45</v>
      </c>
      <c r="L57" t="s">
        <v>1260</v>
      </c>
      <c r="M57">
        <v>0.65</v>
      </c>
      <c r="N57" t="s">
        <v>1260</v>
      </c>
      <c r="O57">
        <v>1.2999999999999999E-2</v>
      </c>
      <c r="P57" t="s">
        <v>1260</v>
      </c>
      <c r="Q57">
        <v>8.9999999999999993E-3</v>
      </c>
      <c r="R57" t="s">
        <v>1260</v>
      </c>
      <c r="S57">
        <v>1.1599999999999999</v>
      </c>
      <c r="T57" t="s">
        <v>1260</v>
      </c>
      <c r="U57">
        <v>0.39</v>
      </c>
      <c r="V57" t="s">
        <v>1260</v>
      </c>
      <c r="W57">
        <v>1.94</v>
      </c>
      <c r="X57" t="s">
        <v>1260</v>
      </c>
      <c r="Y57">
        <v>5.0000000000000001E-3</v>
      </c>
      <c r="Z57" t="s">
        <v>1260</v>
      </c>
      <c r="AA57">
        <v>0.01</v>
      </c>
      <c r="AB57" t="s">
        <v>1260</v>
      </c>
      <c r="AC57">
        <v>7.0000000000000007E-2</v>
      </c>
      <c r="AD57" t="s">
        <v>1260</v>
      </c>
      <c r="AE57">
        <v>0.01</v>
      </c>
      <c r="AF57" t="s">
        <v>1260</v>
      </c>
      <c r="AG57">
        <v>0.01</v>
      </c>
      <c r="AH57" t="s">
        <v>1260</v>
      </c>
      <c r="AI57">
        <v>7.0000000000000007E-2</v>
      </c>
      <c r="AJ57" t="s">
        <v>1260</v>
      </c>
      <c r="AK57">
        <v>0.01</v>
      </c>
      <c r="AL57" t="s">
        <v>8</v>
      </c>
      <c r="AM57">
        <v>0</v>
      </c>
      <c r="AN57" t="s">
        <v>1260</v>
      </c>
      <c r="AO57">
        <v>6.0000000000000001E-3</v>
      </c>
      <c r="AP57" t="s">
        <v>1260</v>
      </c>
      <c r="AQ57">
        <v>1.1000000000000001E-3</v>
      </c>
      <c r="AR57" t="s">
        <v>1260</v>
      </c>
      <c r="AS57">
        <v>93.83</v>
      </c>
    </row>
    <row r="58" spans="5:45" hidden="1" x14ac:dyDescent="0.25">
      <c r="E58" t="s">
        <v>1659</v>
      </c>
      <c r="F58" t="s">
        <v>1217</v>
      </c>
      <c r="G58" t="s">
        <v>1217</v>
      </c>
      <c r="H58" t="s">
        <v>1260</v>
      </c>
      <c r="I58">
        <v>0.47099999999999997</v>
      </c>
      <c r="J58" t="s">
        <v>1260</v>
      </c>
      <c r="K58">
        <v>0.4</v>
      </c>
      <c r="L58" t="s">
        <v>1260</v>
      </c>
      <c r="M58">
        <v>0.53</v>
      </c>
      <c r="N58" t="s">
        <v>1260</v>
      </c>
      <c r="O58">
        <v>2.5000000000000001E-2</v>
      </c>
      <c r="P58" t="s">
        <v>1260</v>
      </c>
      <c r="Q58">
        <v>0.20899999999999999</v>
      </c>
      <c r="R58" t="s">
        <v>1260</v>
      </c>
      <c r="S58">
        <v>7.78</v>
      </c>
      <c r="T58" t="s">
        <v>1260</v>
      </c>
      <c r="U58">
        <v>0.2</v>
      </c>
      <c r="V58" t="s">
        <v>1260</v>
      </c>
      <c r="W58">
        <v>0.46</v>
      </c>
      <c r="X58" t="s">
        <v>1260</v>
      </c>
      <c r="Y58">
        <v>8.9999999999999993E-3</v>
      </c>
      <c r="Z58" t="s">
        <v>1260</v>
      </c>
      <c r="AA58">
        <v>0.01</v>
      </c>
      <c r="AB58" t="s">
        <v>1260</v>
      </c>
      <c r="AC58">
        <v>0.13</v>
      </c>
      <c r="AD58" t="s">
        <v>1260</v>
      </c>
      <c r="AE58">
        <v>0.02</v>
      </c>
      <c r="AF58" t="s">
        <v>1260</v>
      </c>
      <c r="AG58">
        <v>7.0000000000000001E-3</v>
      </c>
      <c r="AH58" t="s">
        <v>1260</v>
      </c>
      <c r="AI58">
        <v>0.05</v>
      </c>
      <c r="AJ58" t="s">
        <v>1260</v>
      </c>
      <c r="AK58">
        <v>0.04</v>
      </c>
      <c r="AL58" t="s">
        <v>1260</v>
      </c>
      <c r="AM58">
        <v>0</v>
      </c>
      <c r="AN58" t="s">
        <v>1260</v>
      </c>
      <c r="AO58">
        <v>1.7000000000000001E-2</v>
      </c>
      <c r="AP58" t="s">
        <v>8</v>
      </c>
      <c r="AQ58">
        <v>5.0000000000000001E-4</v>
      </c>
      <c r="AR58" t="s">
        <v>1260</v>
      </c>
      <c r="AS58">
        <v>89.64</v>
      </c>
    </row>
    <row r="59" spans="5:45" hidden="1" x14ac:dyDescent="0.25">
      <c r="E59" t="s">
        <v>1524</v>
      </c>
      <c r="F59" t="s">
        <v>1217</v>
      </c>
      <c r="G59" t="s">
        <v>1217</v>
      </c>
      <c r="H59" t="s">
        <v>1260</v>
      </c>
      <c r="I59">
        <v>0.63700000000000001</v>
      </c>
      <c r="J59" t="s">
        <v>1260</v>
      </c>
      <c r="K59">
        <v>0.63</v>
      </c>
      <c r="L59" t="s">
        <v>1260</v>
      </c>
      <c r="M59">
        <v>0.56999999999999995</v>
      </c>
      <c r="N59" t="s">
        <v>1260</v>
      </c>
      <c r="O59">
        <v>5.1999999999999998E-2</v>
      </c>
      <c r="P59" t="s">
        <v>1260</v>
      </c>
      <c r="Q59">
        <v>0.159</v>
      </c>
      <c r="R59" t="s">
        <v>1260</v>
      </c>
      <c r="S59">
        <v>3.67</v>
      </c>
      <c r="T59" t="s">
        <v>1260</v>
      </c>
      <c r="U59">
        <v>0.08</v>
      </c>
      <c r="V59" t="s">
        <v>1260</v>
      </c>
      <c r="W59">
        <v>3.35</v>
      </c>
      <c r="X59" t="s">
        <v>1260</v>
      </c>
      <c r="Y59">
        <v>6.0000000000000001E-3</v>
      </c>
      <c r="Z59" t="s">
        <v>1260</v>
      </c>
      <c r="AA59">
        <v>0.13</v>
      </c>
      <c r="AB59" t="s">
        <v>1260</v>
      </c>
      <c r="AC59">
        <v>0.34</v>
      </c>
      <c r="AD59" t="s">
        <v>1260</v>
      </c>
      <c r="AE59">
        <v>0.02</v>
      </c>
      <c r="AF59" t="s">
        <v>1260</v>
      </c>
      <c r="AG59">
        <v>8.0000000000000002E-3</v>
      </c>
      <c r="AH59" t="s">
        <v>1260</v>
      </c>
      <c r="AI59">
        <v>0.03</v>
      </c>
      <c r="AJ59" t="s">
        <v>1260</v>
      </c>
      <c r="AK59">
        <v>0.03</v>
      </c>
      <c r="AL59" t="s">
        <v>1260</v>
      </c>
      <c r="AM59">
        <v>1.7999999999999999E-2</v>
      </c>
      <c r="AN59" t="s">
        <v>1260</v>
      </c>
      <c r="AO59">
        <v>2.8000000000000001E-2</v>
      </c>
      <c r="AP59" t="s">
        <v>1260</v>
      </c>
      <c r="AQ59">
        <v>5.0000000000000001E-4</v>
      </c>
      <c r="AR59" t="s">
        <v>1260</v>
      </c>
      <c r="AS59">
        <v>90.24</v>
      </c>
    </row>
    <row r="60" spans="5:45" hidden="1" x14ac:dyDescent="0.25">
      <c r="E60" t="s">
        <v>1525</v>
      </c>
      <c r="F60" t="s">
        <v>1217</v>
      </c>
      <c r="G60" t="s">
        <v>1217</v>
      </c>
      <c r="H60" t="s">
        <v>1260</v>
      </c>
      <c r="I60">
        <v>0.48</v>
      </c>
      <c r="J60" t="s">
        <v>1260</v>
      </c>
      <c r="K60">
        <v>0.54</v>
      </c>
      <c r="L60" t="s">
        <v>1260</v>
      </c>
      <c r="M60">
        <v>0.73</v>
      </c>
      <c r="N60" t="s">
        <v>1260</v>
      </c>
      <c r="O60">
        <v>2.7E-2</v>
      </c>
      <c r="P60" t="s">
        <v>1260</v>
      </c>
      <c r="Q60">
        <v>0.108</v>
      </c>
      <c r="R60" t="s">
        <v>1260</v>
      </c>
      <c r="S60">
        <v>6.9</v>
      </c>
      <c r="T60" t="s">
        <v>1260</v>
      </c>
      <c r="U60">
        <v>0.56999999999999995</v>
      </c>
      <c r="V60" t="s">
        <v>1260</v>
      </c>
      <c r="W60">
        <v>4.96</v>
      </c>
      <c r="X60" t="s">
        <v>1260</v>
      </c>
      <c r="Y60">
        <v>7.0000000000000001E-3</v>
      </c>
      <c r="Z60" t="s">
        <v>1260</v>
      </c>
      <c r="AA60">
        <v>7.0000000000000007E-2</v>
      </c>
      <c r="AB60" t="s">
        <v>1260</v>
      </c>
      <c r="AC60">
        <v>0.47</v>
      </c>
      <c r="AD60" t="s">
        <v>1260</v>
      </c>
      <c r="AE60">
        <v>0.02</v>
      </c>
      <c r="AF60" t="s">
        <v>1260</v>
      </c>
      <c r="AG60">
        <v>8.0000000000000002E-3</v>
      </c>
      <c r="AH60" t="s">
        <v>1260</v>
      </c>
      <c r="AI60">
        <v>0.04</v>
      </c>
      <c r="AJ60" t="s">
        <v>1260</v>
      </c>
      <c r="AK60">
        <v>0.03</v>
      </c>
      <c r="AL60" t="s">
        <v>1260</v>
      </c>
      <c r="AM60">
        <v>1.6E-2</v>
      </c>
      <c r="AN60" t="s">
        <v>1260</v>
      </c>
      <c r="AO60">
        <v>2.5000000000000001E-2</v>
      </c>
      <c r="AP60" t="s">
        <v>8</v>
      </c>
      <c r="AQ60">
        <v>5.0000000000000001E-4</v>
      </c>
      <c r="AR60" t="s">
        <v>1260</v>
      </c>
      <c r="AS60">
        <v>85.01</v>
      </c>
    </row>
    <row r="61" spans="5:45" x14ac:dyDescent="0.25">
      <c r="E61" t="s">
        <v>1660</v>
      </c>
      <c r="F61" t="s">
        <v>1217</v>
      </c>
      <c r="G61" t="s">
        <v>1217</v>
      </c>
      <c r="H61" t="s">
        <v>1260</v>
      </c>
      <c r="I61" s="579">
        <v>3.9E-2</v>
      </c>
      <c r="J61" t="s">
        <v>1260</v>
      </c>
      <c r="K61">
        <v>0.45</v>
      </c>
      <c r="L61" t="s">
        <v>1260</v>
      </c>
      <c r="M61">
        <v>1.1299999999999999</v>
      </c>
      <c r="N61" t="s">
        <v>1260</v>
      </c>
      <c r="O61">
        <v>3.3000000000000002E-2</v>
      </c>
      <c r="P61" t="s">
        <v>8</v>
      </c>
      <c r="Q61">
        <v>3.0000000000000001E-3</v>
      </c>
      <c r="R61" t="s">
        <v>1260</v>
      </c>
      <c r="S61">
        <v>17.62</v>
      </c>
      <c r="T61" t="s">
        <v>1260</v>
      </c>
      <c r="U61">
        <v>0.23</v>
      </c>
      <c r="V61" t="s">
        <v>1260</v>
      </c>
      <c r="W61">
        <v>8.02</v>
      </c>
      <c r="X61" t="s">
        <v>1260</v>
      </c>
      <c r="Y61">
        <v>7.0000000000000001E-3</v>
      </c>
      <c r="Z61" t="s">
        <v>1260</v>
      </c>
      <c r="AA61">
        <v>0.13</v>
      </c>
      <c r="AB61" t="s">
        <v>1260</v>
      </c>
      <c r="AC61">
        <v>0.33</v>
      </c>
      <c r="AD61" t="s">
        <v>1260</v>
      </c>
      <c r="AE61">
        <v>0.04</v>
      </c>
      <c r="AF61" t="s">
        <v>1260</v>
      </c>
      <c r="AG61">
        <v>8.0000000000000002E-3</v>
      </c>
      <c r="AH61" t="s">
        <v>1260</v>
      </c>
      <c r="AI61">
        <v>0.08</v>
      </c>
      <c r="AJ61" t="s">
        <v>1260</v>
      </c>
      <c r="AK61">
        <v>0.04</v>
      </c>
      <c r="AL61" t="s">
        <v>1260</v>
      </c>
      <c r="AM61">
        <v>1E-3</v>
      </c>
      <c r="AN61" t="s">
        <v>1260</v>
      </c>
      <c r="AO61">
        <v>7.0000000000000001E-3</v>
      </c>
      <c r="AP61" t="s">
        <v>1260</v>
      </c>
      <c r="AQ61">
        <v>5.9999999999999995E-4</v>
      </c>
      <c r="AR61" t="s">
        <v>1260</v>
      </c>
      <c r="AS61">
        <v>71.84</v>
      </c>
    </row>
    <row r="62" spans="5:45" x14ac:dyDescent="0.25">
      <c r="E62" t="s">
        <v>1661</v>
      </c>
      <c r="F62" t="s">
        <v>1217</v>
      </c>
      <c r="G62" t="s">
        <v>1217</v>
      </c>
      <c r="H62" t="s">
        <v>1260</v>
      </c>
      <c r="I62">
        <v>1.0999999999999999E-2</v>
      </c>
      <c r="J62" t="s">
        <v>1260</v>
      </c>
      <c r="K62">
        <v>0.47</v>
      </c>
      <c r="L62" t="s">
        <v>1260</v>
      </c>
      <c r="M62">
        <v>1.39</v>
      </c>
      <c r="N62" t="s">
        <v>1260</v>
      </c>
      <c r="O62">
        <v>3.5000000000000003E-2</v>
      </c>
      <c r="P62" t="s">
        <v>8</v>
      </c>
      <c r="Q62">
        <v>3.0000000000000001E-3</v>
      </c>
      <c r="R62" t="s">
        <v>1260</v>
      </c>
      <c r="S62">
        <v>16.670000000000002</v>
      </c>
      <c r="T62" t="s">
        <v>1260</v>
      </c>
      <c r="U62">
        <v>2.06</v>
      </c>
      <c r="V62" t="s">
        <v>1260</v>
      </c>
      <c r="W62">
        <v>10.130000000000001</v>
      </c>
      <c r="X62" t="s">
        <v>1260</v>
      </c>
      <c r="Y62">
        <v>8.0000000000000002E-3</v>
      </c>
      <c r="Z62" t="s">
        <v>1260</v>
      </c>
      <c r="AA62">
        <v>0.21</v>
      </c>
      <c r="AB62" t="s">
        <v>1260</v>
      </c>
      <c r="AC62">
        <v>0.4</v>
      </c>
      <c r="AD62" t="s">
        <v>1260</v>
      </c>
      <c r="AE62">
        <v>0.03</v>
      </c>
      <c r="AF62" t="s">
        <v>1260</v>
      </c>
      <c r="AG62">
        <v>8.9999999999999993E-3</v>
      </c>
      <c r="AH62" t="s">
        <v>1260</v>
      </c>
      <c r="AI62">
        <v>7.0000000000000007E-2</v>
      </c>
      <c r="AJ62" t="s">
        <v>1260</v>
      </c>
      <c r="AK62">
        <v>0.06</v>
      </c>
      <c r="AL62" t="s">
        <v>1260</v>
      </c>
      <c r="AM62">
        <v>3.0000000000000001E-3</v>
      </c>
      <c r="AN62" t="s">
        <v>1260</v>
      </c>
      <c r="AO62">
        <v>8.0000000000000002E-3</v>
      </c>
      <c r="AP62" t="s">
        <v>1260</v>
      </c>
      <c r="AQ62">
        <v>1.6000000000000001E-3</v>
      </c>
      <c r="AR62" t="s">
        <v>1260</v>
      </c>
      <c r="AS62">
        <v>68.44</v>
      </c>
    </row>
    <row r="63" spans="5:45" hidden="1" x14ac:dyDescent="0.25">
      <c r="E63" t="s">
        <v>1639</v>
      </c>
      <c r="F63" t="s">
        <v>1217</v>
      </c>
      <c r="G63" t="s">
        <v>1217</v>
      </c>
      <c r="H63" t="s">
        <v>1260</v>
      </c>
      <c r="I63" s="579">
        <v>1174</v>
      </c>
      <c r="J63" t="s">
        <v>1260</v>
      </c>
      <c r="K63">
        <v>0.71</v>
      </c>
      <c r="L63" t="s">
        <v>1260</v>
      </c>
      <c r="M63">
        <v>0.79</v>
      </c>
      <c r="N63" t="s">
        <v>1260</v>
      </c>
      <c r="O63">
        <v>2.9000000000000001E-2</v>
      </c>
      <c r="P63" t="s">
        <v>1260</v>
      </c>
      <c r="Q63">
        <v>7.9000000000000001E-2</v>
      </c>
      <c r="R63" t="s">
        <v>1260</v>
      </c>
      <c r="S63">
        <v>15.83</v>
      </c>
      <c r="T63" t="s">
        <v>1260</v>
      </c>
      <c r="U63">
        <v>0.71</v>
      </c>
      <c r="V63" t="s">
        <v>1260</v>
      </c>
      <c r="W63">
        <v>8.1</v>
      </c>
      <c r="X63" t="s">
        <v>1260</v>
      </c>
      <c r="Y63">
        <v>1.0999999999999999E-2</v>
      </c>
      <c r="Z63" t="s">
        <v>1260</v>
      </c>
      <c r="AA63">
        <v>1.25</v>
      </c>
      <c r="AB63" t="s">
        <v>1260</v>
      </c>
      <c r="AC63">
        <v>0.4</v>
      </c>
      <c r="AD63" t="s">
        <v>1260</v>
      </c>
      <c r="AE63">
        <v>0.26</v>
      </c>
      <c r="AF63" t="s">
        <v>1260</v>
      </c>
      <c r="AG63">
        <v>0.01</v>
      </c>
      <c r="AH63" t="s">
        <v>1260</v>
      </c>
      <c r="AI63">
        <v>0.06</v>
      </c>
      <c r="AJ63" t="s">
        <v>1260</v>
      </c>
      <c r="AK63">
        <v>0.32</v>
      </c>
      <c r="AL63" t="s">
        <v>8</v>
      </c>
      <c r="AM63">
        <v>0</v>
      </c>
      <c r="AN63" t="s">
        <v>1260</v>
      </c>
      <c r="AO63">
        <v>0.02</v>
      </c>
      <c r="AP63" t="s">
        <v>1260</v>
      </c>
      <c r="AQ63">
        <v>8.0000000000000004E-4</v>
      </c>
      <c r="AR63" t="s">
        <v>1260</v>
      </c>
      <c r="AS63">
        <v>70.25</v>
      </c>
    </row>
    <row r="64" spans="5:45" x14ac:dyDescent="0.25">
      <c r="E64" t="s">
        <v>1906</v>
      </c>
      <c r="F64" t="s">
        <v>1217</v>
      </c>
      <c r="G64" t="s">
        <v>1217</v>
      </c>
      <c r="H64" t="s">
        <v>1260</v>
      </c>
      <c r="I64" s="579">
        <v>0.60799999999999998</v>
      </c>
      <c r="J64" t="s">
        <v>1260</v>
      </c>
      <c r="K64">
        <v>0.63</v>
      </c>
      <c r="L64" t="s">
        <v>1260</v>
      </c>
      <c r="M64">
        <v>0.93</v>
      </c>
      <c r="N64" t="s">
        <v>1260</v>
      </c>
      <c r="O64">
        <v>3.1E-2</v>
      </c>
      <c r="P64" t="s">
        <v>1260</v>
      </c>
      <c r="Q64">
        <v>0.125</v>
      </c>
      <c r="R64" t="s">
        <v>1260</v>
      </c>
      <c r="S64">
        <v>16.21</v>
      </c>
      <c r="T64" t="s">
        <v>1260</v>
      </c>
      <c r="U64">
        <v>0.73</v>
      </c>
      <c r="V64" t="s">
        <v>1260</v>
      </c>
      <c r="W64">
        <v>8.94</v>
      </c>
      <c r="X64" t="s">
        <v>1260</v>
      </c>
      <c r="Y64">
        <v>1.0999999999999999E-2</v>
      </c>
      <c r="Z64" t="s">
        <v>1260</v>
      </c>
      <c r="AA64">
        <v>0.08</v>
      </c>
      <c r="AB64" t="s">
        <v>1260</v>
      </c>
      <c r="AC64">
        <v>0.56000000000000005</v>
      </c>
      <c r="AD64" t="s">
        <v>1260</v>
      </c>
      <c r="AE64">
        <v>0.16</v>
      </c>
      <c r="AF64" t="s">
        <v>1260</v>
      </c>
      <c r="AG64">
        <v>0.01</v>
      </c>
      <c r="AH64" t="s">
        <v>1260</v>
      </c>
      <c r="AI64">
        <v>7.0000000000000007E-2</v>
      </c>
      <c r="AJ64" t="s">
        <v>1260</v>
      </c>
      <c r="AK64">
        <v>0.04</v>
      </c>
      <c r="AL64" t="s">
        <v>1260</v>
      </c>
      <c r="AM64">
        <v>1E-3</v>
      </c>
      <c r="AN64" t="s">
        <v>1260</v>
      </c>
      <c r="AO64">
        <v>1.6E-2</v>
      </c>
      <c r="AP64" t="s">
        <v>1260</v>
      </c>
      <c r="AQ64">
        <v>1E-3</v>
      </c>
      <c r="AR64" t="s">
        <v>1260</v>
      </c>
      <c r="AS64">
        <v>70.86</v>
      </c>
    </row>
    <row r="65" spans="1:45" x14ac:dyDescent="0.25">
      <c r="E65" t="s">
        <v>1662</v>
      </c>
      <c r="F65" t="s">
        <v>1217</v>
      </c>
      <c r="G65" t="s">
        <v>1217</v>
      </c>
      <c r="H65" t="s">
        <v>1260</v>
      </c>
      <c r="I65">
        <v>4.2000000000000003E-2</v>
      </c>
      <c r="J65" t="s">
        <v>1260</v>
      </c>
      <c r="K65">
        <v>0.67</v>
      </c>
      <c r="L65" t="s">
        <v>1260</v>
      </c>
      <c r="M65">
        <v>1.07</v>
      </c>
      <c r="N65" t="s">
        <v>1260</v>
      </c>
      <c r="O65">
        <v>3.1E-2</v>
      </c>
      <c r="P65" t="s">
        <v>1260</v>
      </c>
      <c r="Q65">
        <v>4.2999999999999997E-2</v>
      </c>
      <c r="R65" t="s">
        <v>1260</v>
      </c>
      <c r="S65">
        <v>16.510000000000002</v>
      </c>
      <c r="T65" t="s">
        <v>1260</v>
      </c>
      <c r="U65">
        <v>1.06</v>
      </c>
      <c r="V65" t="s">
        <v>1260</v>
      </c>
      <c r="W65">
        <v>9.41</v>
      </c>
      <c r="X65" t="s">
        <v>1260</v>
      </c>
      <c r="Y65">
        <v>1.7000000000000001E-2</v>
      </c>
      <c r="Z65" t="s">
        <v>1260</v>
      </c>
      <c r="AA65">
        <v>0.08</v>
      </c>
      <c r="AB65" t="s">
        <v>1260</v>
      </c>
      <c r="AC65">
        <v>0.48</v>
      </c>
      <c r="AD65" t="s">
        <v>1260</v>
      </c>
      <c r="AE65">
        <v>0.03</v>
      </c>
      <c r="AF65" t="s">
        <v>1260</v>
      </c>
      <c r="AG65">
        <v>8.9999999999999993E-3</v>
      </c>
      <c r="AH65" t="s">
        <v>1260</v>
      </c>
      <c r="AI65">
        <v>0.06</v>
      </c>
      <c r="AJ65" t="s">
        <v>1260</v>
      </c>
      <c r="AK65">
        <v>0.04</v>
      </c>
      <c r="AL65" t="s">
        <v>1260</v>
      </c>
      <c r="AM65">
        <v>2E-3</v>
      </c>
      <c r="AN65" t="s">
        <v>1260</v>
      </c>
      <c r="AO65">
        <v>8.9999999999999993E-3</v>
      </c>
      <c r="AP65" t="s">
        <v>1260</v>
      </c>
      <c r="AQ65">
        <v>1.6999999999999999E-3</v>
      </c>
      <c r="AR65" t="s">
        <v>1260</v>
      </c>
      <c r="AS65">
        <v>70.430000000000007</v>
      </c>
    </row>
    <row r="66" spans="1:45" x14ac:dyDescent="0.25">
      <c r="E66" t="s">
        <v>1663</v>
      </c>
      <c r="F66" t="s">
        <v>1217</v>
      </c>
      <c r="G66" t="s">
        <v>1217</v>
      </c>
      <c r="H66" t="s">
        <v>1260</v>
      </c>
      <c r="I66">
        <v>0.20200000000000001</v>
      </c>
      <c r="J66" t="s">
        <v>1260</v>
      </c>
      <c r="K66">
        <v>0.69</v>
      </c>
      <c r="L66" t="s">
        <v>1260</v>
      </c>
      <c r="M66">
        <v>1.22</v>
      </c>
      <c r="N66" t="s">
        <v>1260</v>
      </c>
      <c r="O66">
        <v>0.03</v>
      </c>
      <c r="P66" t="s">
        <v>1260</v>
      </c>
      <c r="Q66">
        <v>8.7999999999999995E-2</v>
      </c>
      <c r="R66" t="s">
        <v>1260</v>
      </c>
      <c r="S66">
        <v>15.97</v>
      </c>
      <c r="T66" t="s">
        <v>1260</v>
      </c>
      <c r="U66">
        <v>0.94</v>
      </c>
      <c r="V66" t="s">
        <v>1260</v>
      </c>
      <c r="W66">
        <v>8.66</v>
      </c>
      <c r="X66" t="s">
        <v>1260</v>
      </c>
      <c r="Y66">
        <v>7.1999999999999995E-2</v>
      </c>
      <c r="Z66" t="s">
        <v>1260</v>
      </c>
      <c r="AA66">
        <v>0.08</v>
      </c>
      <c r="AB66" t="s">
        <v>1260</v>
      </c>
      <c r="AC66">
        <v>0.59</v>
      </c>
      <c r="AD66" t="s">
        <v>1260</v>
      </c>
      <c r="AE66">
        <v>0.03</v>
      </c>
      <c r="AF66" t="s">
        <v>1260</v>
      </c>
      <c r="AG66">
        <v>1.2E-2</v>
      </c>
      <c r="AH66" t="s">
        <v>1260</v>
      </c>
      <c r="AI66">
        <v>0.06</v>
      </c>
      <c r="AJ66" t="s">
        <v>1260</v>
      </c>
      <c r="AK66">
        <v>0.04</v>
      </c>
      <c r="AL66" t="s">
        <v>1260</v>
      </c>
      <c r="AM66">
        <v>4.0000000000000001E-3</v>
      </c>
      <c r="AN66" t="s">
        <v>1260</v>
      </c>
      <c r="AO66">
        <v>1.4E-2</v>
      </c>
      <c r="AP66" t="s">
        <v>1260</v>
      </c>
      <c r="AQ66">
        <v>2E-3</v>
      </c>
      <c r="AR66" t="s">
        <v>1260</v>
      </c>
      <c r="AS66">
        <v>71.28</v>
      </c>
    </row>
    <row r="67" spans="1:45" x14ac:dyDescent="0.25">
      <c r="E67" t="s">
        <v>1664</v>
      </c>
      <c r="F67" t="s">
        <v>1217</v>
      </c>
      <c r="G67" t="s">
        <v>1217</v>
      </c>
      <c r="H67" t="s">
        <v>1260</v>
      </c>
      <c r="I67">
        <v>3.2000000000000001E-2</v>
      </c>
      <c r="J67" t="s">
        <v>1260</v>
      </c>
      <c r="K67">
        <v>0.61</v>
      </c>
      <c r="L67" t="s">
        <v>1260</v>
      </c>
      <c r="M67">
        <v>1.81</v>
      </c>
      <c r="N67" t="s">
        <v>1260</v>
      </c>
      <c r="O67">
        <v>3.1E-2</v>
      </c>
      <c r="P67" t="s">
        <v>1260</v>
      </c>
      <c r="Q67">
        <v>2.4E-2</v>
      </c>
      <c r="R67" t="s">
        <v>1260</v>
      </c>
      <c r="S67">
        <v>17.25</v>
      </c>
      <c r="T67" t="s">
        <v>1260</v>
      </c>
      <c r="U67">
        <v>1.88</v>
      </c>
      <c r="V67" t="s">
        <v>1260</v>
      </c>
      <c r="W67">
        <v>10.02</v>
      </c>
      <c r="X67" t="s">
        <v>1260</v>
      </c>
      <c r="Y67">
        <v>8.9999999999999993E-3</v>
      </c>
      <c r="Z67" t="s">
        <v>1260</v>
      </c>
      <c r="AA67">
        <v>0.12</v>
      </c>
      <c r="AB67" t="s">
        <v>1260</v>
      </c>
      <c r="AC67">
        <v>0.52</v>
      </c>
      <c r="AD67" t="s">
        <v>1260</v>
      </c>
      <c r="AE67">
        <v>0.06</v>
      </c>
      <c r="AF67" t="s">
        <v>1260</v>
      </c>
      <c r="AG67">
        <v>8.9999999999999993E-3</v>
      </c>
      <c r="AH67" t="s">
        <v>1260</v>
      </c>
      <c r="AI67">
        <v>0.09</v>
      </c>
      <c r="AJ67" t="s">
        <v>1260</v>
      </c>
      <c r="AK67">
        <v>0.05</v>
      </c>
      <c r="AL67" t="s">
        <v>1260</v>
      </c>
      <c r="AM67">
        <v>4.0000000000000001E-3</v>
      </c>
      <c r="AN67" t="s">
        <v>1260</v>
      </c>
      <c r="AO67">
        <v>6.0000000000000001E-3</v>
      </c>
      <c r="AP67" t="s">
        <v>1260</v>
      </c>
      <c r="AQ67">
        <v>6.9999999999999999E-4</v>
      </c>
      <c r="AR67" t="s">
        <v>1260</v>
      </c>
      <c r="AS67">
        <v>67.459999999999994</v>
      </c>
    </row>
    <row r="68" spans="1:45" x14ac:dyDescent="0.25">
      <c r="E68" t="s">
        <v>1665</v>
      </c>
      <c r="F68" t="s">
        <v>1217</v>
      </c>
      <c r="G68" t="s">
        <v>1217</v>
      </c>
      <c r="H68" t="s">
        <v>1260</v>
      </c>
      <c r="I68">
        <v>8.6999999999999994E-2</v>
      </c>
      <c r="J68" t="s">
        <v>1260</v>
      </c>
      <c r="K68">
        <v>0.45</v>
      </c>
      <c r="L68" t="s">
        <v>1260</v>
      </c>
      <c r="M68">
        <v>1.01</v>
      </c>
      <c r="N68" t="s">
        <v>1260</v>
      </c>
      <c r="O68">
        <v>3.1E-2</v>
      </c>
      <c r="P68" t="s">
        <v>8</v>
      </c>
      <c r="Q68">
        <v>3.0000000000000001E-3</v>
      </c>
      <c r="R68" t="s">
        <v>1260</v>
      </c>
      <c r="S68">
        <v>17.62</v>
      </c>
      <c r="T68" t="s">
        <v>1260</v>
      </c>
      <c r="U68">
        <v>0.18</v>
      </c>
      <c r="V68" t="s">
        <v>1260</v>
      </c>
      <c r="W68">
        <v>8.44</v>
      </c>
      <c r="X68" t="s">
        <v>1260</v>
      </c>
      <c r="Y68">
        <v>8.0000000000000002E-3</v>
      </c>
      <c r="Z68" t="s">
        <v>1260</v>
      </c>
      <c r="AA68">
        <v>0.14000000000000001</v>
      </c>
      <c r="AB68" t="s">
        <v>1260</v>
      </c>
      <c r="AC68">
        <v>0.23</v>
      </c>
      <c r="AD68" t="s">
        <v>1260</v>
      </c>
      <c r="AE68">
        <v>0.02</v>
      </c>
      <c r="AF68" t="s">
        <v>1260</v>
      </c>
      <c r="AG68">
        <v>8.0000000000000002E-3</v>
      </c>
      <c r="AH68" t="s">
        <v>1260</v>
      </c>
      <c r="AI68">
        <v>0.08</v>
      </c>
      <c r="AJ68" t="s">
        <v>1260</v>
      </c>
      <c r="AK68">
        <v>0.03</v>
      </c>
      <c r="AL68" t="s">
        <v>1260</v>
      </c>
      <c r="AM68">
        <v>0</v>
      </c>
      <c r="AN68" t="s">
        <v>1260</v>
      </c>
      <c r="AO68">
        <v>6.0000000000000001E-3</v>
      </c>
      <c r="AP68" t="s">
        <v>1260</v>
      </c>
      <c r="AQ68">
        <v>5.0000000000000001E-4</v>
      </c>
      <c r="AR68" t="s">
        <v>1260</v>
      </c>
      <c r="AS68">
        <v>71.650000000000006</v>
      </c>
    </row>
    <row r="69" spans="1:45" hidden="1" x14ac:dyDescent="0.25">
      <c r="E69" t="s">
        <v>1666</v>
      </c>
      <c r="F69" t="s">
        <v>1217</v>
      </c>
      <c r="G69" t="s">
        <v>1217</v>
      </c>
      <c r="H69" t="s">
        <v>1260</v>
      </c>
      <c r="I69">
        <v>0.79200000000000004</v>
      </c>
      <c r="J69" t="s">
        <v>1260</v>
      </c>
      <c r="K69">
        <v>0.76</v>
      </c>
      <c r="L69" t="s">
        <v>1260</v>
      </c>
      <c r="M69">
        <v>0.89</v>
      </c>
      <c r="N69" t="s">
        <v>1260</v>
      </c>
      <c r="O69">
        <v>2.3E-2</v>
      </c>
      <c r="P69" t="s">
        <v>1260</v>
      </c>
      <c r="Q69">
        <v>1.4999999999999999E-2</v>
      </c>
      <c r="R69" t="s">
        <v>1260</v>
      </c>
      <c r="S69">
        <v>0.32</v>
      </c>
      <c r="T69" t="s">
        <v>1260</v>
      </c>
      <c r="U69">
        <v>0.02</v>
      </c>
      <c r="V69" t="s">
        <v>1260</v>
      </c>
      <c r="W69">
        <v>0.06</v>
      </c>
      <c r="X69" t="s">
        <v>1260</v>
      </c>
      <c r="Y69">
        <v>7.0000000000000001E-3</v>
      </c>
      <c r="Z69" t="s">
        <v>1260</v>
      </c>
      <c r="AA69">
        <v>0</v>
      </c>
      <c r="AB69" t="s">
        <v>1260</v>
      </c>
      <c r="AC69">
        <v>0.13</v>
      </c>
      <c r="AD69" t="s">
        <v>1260</v>
      </c>
      <c r="AE69">
        <v>0</v>
      </c>
      <c r="AF69" t="s">
        <v>1260</v>
      </c>
      <c r="AG69">
        <v>6.0000000000000001E-3</v>
      </c>
      <c r="AH69" t="s">
        <v>1260</v>
      </c>
      <c r="AI69">
        <v>0</v>
      </c>
      <c r="AJ69" t="s">
        <v>1260</v>
      </c>
      <c r="AK69">
        <v>0.01</v>
      </c>
      <c r="AL69" t="s">
        <v>8</v>
      </c>
      <c r="AM69">
        <v>0</v>
      </c>
      <c r="AN69" t="s">
        <v>1260</v>
      </c>
      <c r="AO69">
        <v>2.8000000000000001E-2</v>
      </c>
      <c r="AP69" t="s">
        <v>8</v>
      </c>
      <c r="AQ69">
        <v>5.0000000000000001E-4</v>
      </c>
      <c r="AR69" t="s">
        <v>1260</v>
      </c>
      <c r="AS69">
        <v>96.93</v>
      </c>
    </row>
    <row r="70" spans="1:45" x14ac:dyDescent="0.25">
      <c r="E70" t="s">
        <v>1907</v>
      </c>
      <c r="F70" t="s">
        <v>1217</v>
      </c>
      <c r="G70" t="s">
        <v>1217</v>
      </c>
      <c r="H70" t="s">
        <v>1260</v>
      </c>
      <c r="I70" s="579">
        <v>0.76200000000000001</v>
      </c>
      <c r="J70" t="s">
        <v>1260</v>
      </c>
      <c r="K70">
        <v>0.74</v>
      </c>
      <c r="L70" t="s">
        <v>1260</v>
      </c>
      <c r="M70">
        <v>0.86</v>
      </c>
      <c r="N70" t="s">
        <v>1260</v>
      </c>
      <c r="O70">
        <v>2.4E-2</v>
      </c>
      <c r="P70" t="s">
        <v>1260</v>
      </c>
      <c r="Q70">
        <v>1.4E-2</v>
      </c>
      <c r="R70" t="s">
        <v>1260</v>
      </c>
      <c r="S70">
        <v>0.31</v>
      </c>
      <c r="T70" t="s">
        <v>1260</v>
      </c>
      <c r="U70">
        <v>0.02</v>
      </c>
      <c r="V70" t="s">
        <v>1260</v>
      </c>
      <c r="W70">
        <v>0.06</v>
      </c>
      <c r="X70" t="s">
        <v>1260</v>
      </c>
      <c r="Y70">
        <v>6.0000000000000001E-3</v>
      </c>
      <c r="Z70" t="s">
        <v>8</v>
      </c>
      <c r="AA70">
        <v>0</v>
      </c>
      <c r="AB70" t="s">
        <v>1260</v>
      </c>
      <c r="AC70">
        <v>0.13</v>
      </c>
      <c r="AD70" t="s">
        <v>1260</v>
      </c>
      <c r="AE70">
        <v>0</v>
      </c>
      <c r="AF70" t="s">
        <v>1260</v>
      </c>
      <c r="AG70">
        <v>6.0000000000000001E-3</v>
      </c>
      <c r="AH70" t="s">
        <v>1260</v>
      </c>
      <c r="AI70">
        <v>0</v>
      </c>
      <c r="AJ70" t="s">
        <v>1260</v>
      </c>
      <c r="AK70">
        <v>7.0000000000000007E-2</v>
      </c>
      <c r="AL70" t="s">
        <v>8</v>
      </c>
      <c r="AM70">
        <v>0</v>
      </c>
      <c r="AN70" t="s">
        <v>1260</v>
      </c>
      <c r="AO70">
        <v>0.03</v>
      </c>
      <c r="AP70" t="s">
        <v>8</v>
      </c>
      <c r="AQ70">
        <v>5.0000000000000001E-4</v>
      </c>
      <c r="AR70" t="s">
        <v>1260</v>
      </c>
      <c r="AS70">
        <v>96.97</v>
      </c>
    </row>
    <row r="71" spans="1:45" x14ac:dyDescent="0.25">
      <c r="E71" t="s">
        <v>1908</v>
      </c>
      <c r="F71" t="s">
        <v>1217</v>
      </c>
      <c r="G71" t="s">
        <v>1217</v>
      </c>
      <c r="H71" t="s">
        <v>1260</v>
      </c>
      <c r="I71">
        <v>0.14199999999999999</v>
      </c>
      <c r="J71" t="s">
        <v>1260</v>
      </c>
      <c r="K71">
        <v>0.3</v>
      </c>
      <c r="L71" t="s">
        <v>1260</v>
      </c>
      <c r="M71">
        <v>0.44</v>
      </c>
      <c r="N71" t="s">
        <v>1260</v>
      </c>
      <c r="O71">
        <v>2.3E-2</v>
      </c>
      <c r="P71" t="s">
        <v>8</v>
      </c>
      <c r="Q71">
        <v>3.0000000000000001E-3</v>
      </c>
      <c r="R71" t="s">
        <v>1260</v>
      </c>
      <c r="S71">
        <v>13.08</v>
      </c>
      <c r="T71" t="s">
        <v>1260</v>
      </c>
      <c r="U71">
        <v>0.42</v>
      </c>
      <c r="V71" t="s">
        <v>1260</v>
      </c>
      <c r="W71">
        <v>2.02</v>
      </c>
      <c r="X71" t="s">
        <v>1260</v>
      </c>
      <c r="Y71">
        <v>7.0000000000000001E-3</v>
      </c>
      <c r="Z71" t="s">
        <v>1260</v>
      </c>
      <c r="AA71">
        <v>0.02</v>
      </c>
      <c r="AB71" t="s">
        <v>1260</v>
      </c>
      <c r="AC71">
        <v>1</v>
      </c>
      <c r="AD71" t="s">
        <v>1260</v>
      </c>
      <c r="AE71">
        <v>0.08</v>
      </c>
      <c r="AF71" t="s">
        <v>1260</v>
      </c>
      <c r="AG71">
        <v>7.0000000000000001E-3</v>
      </c>
      <c r="AH71" t="s">
        <v>1260</v>
      </c>
      <c r="AI71">
        <v>0.11</v>
      </c>
      <c r="AJ71" t="s">
        <v>1260</v>
      </c>
      <c r="AK71">
        <v>7.0000000000000007E-2</v>
      </c>
      <c r="AL71" t="s">
        <v>8</v>
      </c>
      <c r="AM71">
        <v>0</v>
      </c>
      <c r="AN71" t="s">
        <v>1260</v>
      </c>
      <c r="AO71">
        <v>2.7E-2</v>
      </c>
      <c r="AP71" t="s">
        <v>8</v>
      </c>
      <c r="AQ71">
        <v>5.0000000000000001E-4</v>
      </c>
      <c r="AR71" t="s">
        <v>1260</v>
      </c>
      <c r="AS71">
        <v>82.26</v>
      </c>
    </row>
    <row r="72" spans="1:45" hidden="1" x14ac:dyDescent="0.25">
      <c r="E72" t="s">
        <v>1617</v>
      </c>
      <c r="F72" t="s">
        <v>1217</v>
      </c>
      <c r="G72" t="s">
        <v>1217</v>
      </c>
      <c r="H72" t="s">
        <v>1260</v>
      </c>
      <c r="I72">
        <v>0.02</v>
      </c>
      <c r="J72" t="s">
        <v>1260</v>
      </c>
      <c r="K72">
        <v>0.45</v>
      </c>
      <c r="L72" t="s">
        <v>1260</v>
      </c>
      <c r="M72">
        <v>1.79</v>
      </c>
      <c r="N72" t="s">
        <v>1260</v>
      </c>
      <c r="O72">
        <v>2.4E-2</v>
      </c>
      <c r="P72" t="s">
        <v>8</v>
      </c>
      <c r="Q72">
        <v>3.0000000000000001E-3</v>
      </c>
      <c r="R72" t="s">
        <v>1260</v>
      </c>
      <c r="S72">
        <v>22</v>
      </c>
      <c r="T72" t="s">
        <v>1260</v>
      </c>
      <c r="U72">
        <v>3.16</v>
      </c>
      <c r="V72" t="s">
        <v>1260</v>
      </c>
      <c r="W72">
        <v>5.1100000000000003</v>
      </c>
      <c r="X72" t="s">
        <v>1260</v>
      </c>
      <c r="Y72">
        <v>1.2999999999999999E-2</v>
      </c>
      <c r="Z72" t="s">
        <v>1260</v>
      </c>
      <c r="AA72">
        <v>0.01</v>
      </c>
      <c r="AB72" t="s">
        <v>1260</v>
      </c>
      <c r="AC72">
        <v>0.08</v>
      </c>
      <c r="AD72" t="s">
        <v>1260</v>
      </c>
      <c r="AE72">
        <v>0.03</v>
      </c>
      <c r="AF72" t="s">
        <v>1260</v>
      </c>
      <c r="AG72">
        <v>0.01</v>
      </c>
      <c r="AH72" t="s">
        <v>1260</v>
      </c>
      <c r="AI72">
        <v>0.05</v>
      </c>
      <c r="AJ72" t="s">
        <v>1260</v>
      </c>
      <c r="AK72">
        <v>0.03</v>
      </c>
      <c r="AL72" t="s">
        <v>1260</v>
      </c>
      <c r="AM72">
        <v>3.0000000000000001E-3</v>
      </c>
      <c r="AN72" t="s">
        <v>1260</v>
      </c>
      <c r="AO72">
        <v>3.0000000000000001E-3</v>
      </c>
      <c r="AP72" t="s">
        <v>1260</v>
      </c>
      <c r="AQ72">
        <v>6.9999999999999999E-4</v>
      </c>
      <c r="AR72" t="s">
        <v>1260</v>
      </c>
      <c r="AS72">
        <v>67.23</v>
      </c>
    </row>
    <row r="73" spans="1:45" hidden="1" x14ac:dyDescent="0.25">
      <c r="E73" t="s">
        <v>1617</v>
      </c>
      <c r="F73" t="s">
        <v>1217</v>
      </c>
      <c r="G73" t="s">
        <v>1217</v>
      </c>
      <c r="H73" t="s">
        <v>1260</v>
      </c>
      <c r="I73">
        <v>0.02</v>
      </c>
      <c r="J73" t="s">
        <v>1260</v>
      </c>
      <c r="K73">
        <v>0.45</v>
      </c>
      <c r="L73" t="s">
        <v>1260</v>
      </c>
      <c r="M73">
        <v>1.79</v>
      </c>
      <c r="N73" t="s">
        <v>1260</v>
      </c>
      <c r="O73">
        <v>2.4E-2</v>
      </c>
      <c r="P73" t="s">
        <v>8</v>
      </c>
      <c r="Q73">
        <v>3.0000000000000001E-3</v>
      </c>
      <c r="R73" t="s">
        <v>1260</v>
      </c>
      <c r="S73">
        <v>22</v>
      </c>
      <c r="T73" t="s">
        <v>1260</v>
      </c>
      <c r="U73">
        <v>3.16</v>
      </c>
      <c r="V73" t="s">
        <v>1260</v>
      </c>
      <c r="W73">
        <v>5.1100000000000003</v>
      </c>
      <c r="X73" t="s">
        <v>1260</v>
      </c>
      <c r="Y73">
        <v>1.2999999999999999E-2</v>
      </c>
      <c r="Z73" t="s">
        <v>1260</v>
      </c>
      <c r="AA73">
        <v>0.01</v>
      </c>
      <c r="AB73" t="s">
        <v>1260</v>
      </c>
      <c r="AC73">
        <v>0.08</v>
      </c>
      <c r="AD73" t="s">
        <v>1260</v>
      </c>
      <c r="AE73">
        <v>0.03</v>
      </c>
      <c r="AF73" t="s">
        <v>1260</v>
      </c>
      <c r="AG73">
        <v>0.01</v>
      </c>
      <c r="AH73" t="s">
        <v>1260</v>
      </c>
      <c r="AI73">
        <v>0.05</v>
      </c>
      <c r="AJ73" t="s">
        <v>1260</v>
      </c>
      <c r="AK73">
        <v>0.03</v>
      </c>
      <c r="AL73" t="s">
        <v>1260</v>
      </c>
      <c r="AM73">
        <v>3.0000000000000001E-3</v>
      </c>
      <c r="AN73" t="s">
        <v>1260</v>
      </c>
      <c r="AO73">
        <v>3.0000000000000001E-3</v>
      </c>
      <c r="AP73" t="s">
        <v>1260</v>
      </c>
      <c r="AQ73">
        <v>6.9999999999999999E-4</v>
      </c>
      <c r="AR73" t="s">
        <v>1260</v>
      </c>
      <c r="AS73">
        <v>67.23</v>
      </c>
    </row>
    <row r="78" spans="1:45" x14ac:dyDescent="0.25">
      <c r="K78">
        <f>+INDEX(E2:AO10,MATCH(E81,E2:E10,0),5)</f>
        <v>0.61</v>
      </c>
      <c r="M78">
        <f>+INDEX(E61:AO71,MATCH(E81,E61:E71,0),5)</f>
        <v>3.9E-2</v>
      </c>
    </row>
    <row r="80" spans="1:45" x14ac:dyDescent="0.25">
      <c r="A80" s="685"/>
      <c r="B80" s="685"/>
      <c r="C80" s="685"/>
      <c r="D80" s="685"/>
      <c r="E80" s="685" t="str">
        <f>+E28</f>
        <v xml:space="preserve">MIK LUNA                      </v>
      </c>
      <c r="F80" s="685"/>
      <c r="G80" s="685"/>
      <c r="H80" s="685"/>
      <c r="I80" s="685">
        <f>+INDEX(Ett,MATCH(E80,Et,0),5)</f>
        <v>0.5</v>
      </c>
      <c r="J80" s="685"/>
      <c r="K80" s="685"/>
      <c r="L80" s="685"/>
      <c r="M80" s="685"/>
      <c r="N80" s="685"/>
      <c r="O80" s="685"/>
      <c r="P80" s="685"/>
      <c r="Q80" s="685"/>
      <c r="R80" s="685"/>
      <c r="S80" s="685"/>
    </row>
    <row r="81" spans="5:11" x14ac:dyDescent="0.25">
      <c r="E81" s="686" t="s">
        <v>1660</v>
      </c>
      <c r="H81">
        <f>+MATCH(E81,Et,0)</f>
        <v>34</v>
      </c>
      <c r="I81" s="685">
        <f>+INDEX(E2:AO10,MATCH(E81,E2:E10,0),5)/INDEX(E61:AO71,MATCH(E81,E61:E71,0),5)</f>
        <v>15.641025641025641</v>
      </c>
      <c r="K81" s="685">
        <f>+INDEX(G2:AQ10,MATCH(E81,E2:E10,0),5)</f>
        <v>0.72</v>
      </c>
    </row>
    <row r="82" spans="5:11" x14ac:dyDescent="0.25">
      <c r="E82" s="685" t="str">
        <f t="shared" ref="E82:E144" si="0">+E30</f>
        <v xml:space="preserve">PAT LU                        </v>
      </c>
    </row>
    <row r="83" spans="5:11" x14ac:dyDescent="0.25">
      <c r="E83" s="685" t="str">
        <f t="shared" si="0"/>
        <v xml:space="preserve">PAT NA                        </v>
      </c>
    </row>
    <row r="84" spans="5:11" x14ac:dyDescent="0.25">
      <c r="E84" s="685" t="str">
        <f t="shared" si="0"/>
        <v xml:space="preserve">L 711 MAG                     </v>
      </c>
    </row>
    <row r="85" spans="5:11" x14ac:dyDescent="0.25">
      <c r="E85" s="685" t="str">
        <f t="shared" si="0"/>
        <v xml:space="preserve">C 1597 8% DU LOT              </v>
      </c>
    </row>
    <row r="86" spans="5:11" x14ac:dyDescent="0.25">
      <c r="E86" t="s">
        <v>1908</v>
      </c>
      <c r="H86">
        <f>+MATCH(E86,Et,0)</f>
        <v>44</v>
      </c>
      <c r="I86" s="685" t="e">
        <f>+INDEX(Ett,MATCH(E86,Et,1),5)</f>
        <v>#REF!</v>
      </c>
    </row>
    <row r="87" spans="5:11" x14ac:dyDescent="0.25">
      <c r="E87" t="s">
        <v>1664</v>
      </c>
      <c r="I87" s="685"/>
    </row>
    <row r="88" spans="5:11" x14ac:dyDescent="0.25">
      <c r="E88" t="s">
        <v>1663</v>
      </c>
      <c r="I88" s="685">
        <f>+INDEX(E2:I10,MATCH(E88,E2:E10,0),5)/INDEX(E61:AO78,MATCH(E88,E61:E78,0),5)</f>
        <v>0.14851485148514851</v>
      </c>
    </row>
    <row r="89" spans="5:11" x14ac:dyDescent="0.25">
      <c r="E89" t="s">
        <v>1662</v>
      </c>
    </row>
    <row r="90" spans="5:11" x14ac:dyDescent="0.25">
      <c r="E90" t="s">
        <v>1660</v>
      </c>
    </row>
    <row r="91" spans="5:11" x14ac:dyDescent="0.25">
      <c r="E91" t="s">
        <v>1665</v>
      </c>
    </row>
    <row r="92" spans="5:11" x14ac:dyDescent="0.25">
      <c r="E92" t="s">
        <v>1661</v>
      </c>
    </row>
    <row r="93" spans="5:11" x14ac:dyDescent="0.25">
      <c r="E93" t="s">
        <v>1906</v>
      </c>
    </row>
    <row r="94" spans="5:11" x14ac:dyDescent="0.25">
      <c r="E94" t="s">
        <v>1907</v>
      </c>
    </row>
    <row r="95" spans="5:11" x14ac:dyDescent="0.25">
      <c r="E95" s="685" t="str">
        <f t="shared" si="0"/>
        <v xml:space="preserve">MIK 10                        </v>
      </c>
    </row>
    <row r="96" spans="5:11" x14ac:dyDescent="0.25">
      <c r="E96" s="685" t="str">
        <f t="shared" si="0"/>
        <v xml:space="preserve">PAT CO                        </v>
      </c>
    </row>
    <row r="97" spans="5:5" x14ac:dyDescent="0.25">
      <c r="E97" s="685" t="str">
        <f t="shared" si="0"/>
        <v xml:space="preserve">MEL FINAL 1                   </v>
      </c>
    </row>
    <row r="98" spans="5:5" x14ac:dyDescent="0.25">
      <c r="E98" s="685" t="str">
        <f t="shared" si="0"/>
        <v xml:space="preserve">PAT W                         </v>
      </c>
    </row>
    <row r="99" spans="5:5" x14ac:dyDescent="0.25">
      <c r="E99" s="685" t="str">
        <f t="shared" si="0"/>
        <v xml:space="preserve">C 1598                        </v>
      </c>
    </row>
    <row r="100" spans="5:5" x14ac:dyDescent="0.25">
      <c r="E100" s="685" t="str">
        <f t="shared" si="0"/>
        <v xml:space="preserve">LUAN                          </v>
      </c>
    </row>
    <row r="101" spans="5:5" x14ac:dyDescent="0.25">
      <c r="E101" s="685" t="str">
        <f t="shared" si="0"/>
        <v xml:space="preserve">NAEL                          </v>
      </c>
    </row>
    <row r="102" spans="5:5" x14ac:dyDescent="0.25">
      <c r="E102" s="685" t="str">
        <f t="shared" si="0"/>
        <v xml:space="preserve">L 721                         </v>
      </c>
    </row>
    <row r="103" spans="5:5" x14ac:dyDescent="0.25">
      <c r="E103" s="685" t="str">
        <f t="shared" si="0"/>
        <v xml:space="preserve">L 716                         </v>
      </c>
    </row>
    <row r="104" spans="5:5" x14ac:dyDescent="0.25">
      <c r="E104" s="685" t="str">
        <f t="shared" si="0"/>
        <v xml:space="preserve">L 717                         </v>
      </c>
    </row>
    <row r="105" spans="5:5" x14ac:dyDescent="0.25">
      <c r="E105" s="685" t="str">
        <f t="shared" si="0"/>
        <v xml:space="preserve">LUAN                          </v>
      </c>
    </row>
    <row r="106" spans="5:5" x14ac:dyDescent="0.25">
      <c r="E106" s="685" t="str">
        <f t="shared" si="0"/>
        <v xml:space="preserve">L 722                         </v>
      </c>
    </row>
    <row r="107" spans="5:5" x14ac:dyDescent="0.25">
      <c r="E107" s="685" t="str">
        <f t="shared" si="0"/>
        <v xml:space="preserve">L 724                         </v>
      </c>
    </row>
    <row r="108" spans="5:5" x14ac:dyDescent="0.25">
      <c r="E108" s="685" t="str">
        <f t="shared" si="0"/>
        <v xml:space="preserve">COTIN                         </v>
      </c>
    </row>
    <row r="109" spans="5:5" x14ac:dyDescent="0.25">
      <c r="E109" s="685" t="str">
        <f t="shared" si="0"/>
        <v xml:space="preserve">L 719                         </v>
      </c>
    </row>
    <row r="110" spans="5:5" x14ac:dyDescent="0.25">
      <c r="E110" s="685" t="str">
        <f t="shared" si="0"/>
        <v xml:space="preserve">L 725                         </v>
      </c>
    </row>
    <row r="111" spans="5:5" x14ac:dyDescent="0.25">
      <c r="E111" s="685" t="str">
        <f t="shared" si="0"/>
        <v xml:space="preserve">PAT LU                        </v>
      </c>
    </row>
    <row r="112" spans="5:5" x14ac:dyDescent="0.25">
      <c r="E112" s="685" t="str">
        <f t="shared" si="0"/>
        <v xml:space="preserve">PAT CO                        </v>
      </c>
    </row>
    <row r="113" spans="5:9" x14ac:dyDescent="0.25">
      <c r="E113" s="685" t="str">
        <f t="shared" si="0"/>
        <v xml:space="preserve">I 6245                        </v>
      </c>
      <c r="I113" s="685" t="e">
        <f>+INDEX(Ett,MATCH(E113,Et,0),5)</f>
        <v>#REF!</v>
      </c>
    </row>
    <row r="114" spans="5:9" x14ac:dyDescent="0.25">
      <c r="E114" s="685" t="str">
        <f t="shared" si="0"/>
        <v xml:space="preserve">I 6247                        </v>
      </c>
    </row>
    <row r="115" spans="5:9" x14ac:dyDescent="0.25">
      <c r="E115" s="685" t="str">
        <f t="shared" si="0"/>
        <v xml:space="preserve">MIK LUNA                      </v>
      </c>
    </row>
    <row r="116" spans="5:9" x14ac:dyDescent="0.25">
      <c r="E116" s="685" t="str">
        <f t="shared" si="0"/>
        <v>I 6248</v>
      </c>
    </row>
    <row r="117" spans="5:9" x14ac:dyDescent="0.25">
      <c r="E117" s="685" t="str">
        <f t="shared" si="0"/>
        <v xml:space="preserve">I 6244 B                      </v>
      </c>
    </row>
    <row r="118" spans="5:9" x14ac:dyDescent="0.25">
      <c r="E118" s="685" t="str">
        <f t="shared" si="0"/>
        <v xml:space="preserve">I 6244 A                      </v>
      </c>
    </row>
    <row r="119" spans="5:9" x14ac:dyDescent="0.25">
      <c r="E119" s="685" t="str">
        <f t="shared" si="0"/>
        <v xml:space="preserve">I 6242                        </v>
      </c>
    </row>
    <row r="120" spans="5:9" x14ac:dyDescent="0.25">
      <c r="E120" s="685" t="str">
        <f t="shared" si="0"/>
        <v xml:space="preserve">I 6246                        </v>
      </c>
    </row>
    <row r="121" spans="5:9" x14ac:dyDescent="0.25">
      <c r="E121" s="685" t="str">
        <f t="shared" si="0"/>
        <v xml:space="preserve">GRE 14/01                     </v>
      </c>
    </row>
    <row r="122" spans="5:9" x14ac:dyDescent="0.25">
      <c r="E122" s="685" t="str">
        <f t="shared" si="0"/>
        <v xml:space="preserve">I 6249                   </v>
      </c>
    </row>
    <row r="123" spans="5:9" x14ac:dyDescent="0.25">
      <c r="E123" s="685" t="str">
        <f t="shared" si="0"/>
        <v xml:space="preserve">I 6211                      </v>
      </c>
    </row>
    <row r="124" spans="5:9" x14ac:dyDescent="0.25">
      <c r="E124" s="685" t="str">
        <f t="shared" si="0"/>
        <v xml:space="preserve">PAT W                         </v>
      </c>
    </row>
    <row r="125" spans="5:9" x14ac:dyDescent="0.25">
      <c r="E125" s="685" t="str">
        <f t="shared" si="0"/>
        <v xml:space="preserve">PAT W                         </v>
      </c>
    </row>
    <row r="126" spans="5:9" x14ac:dyDescent="0.25">
      <c r="E126" s="685">
        <f t="shared" si="0"/>
        <v>0</v>
      </c>
    </row>
    <row r="127" spans="5:9" x14ac:dyDescent="0.25">
      <c r="E127" s="685">
        <f t="shared" si="0"/>
        <v>0</v>
      </c>
    </row>
    <row r="128" spans="5:9" x14ac:dyDescent="0.25">
      <c r="E128" s="685">
        <f t="shared" si="0"/>
        <v>0</v>
      </c>
    </row>
    <row r="129" spans="5:5" x14ac:dyDescent="0.25">
      <c r="E129" s="685">
        <f t="shared" si="0"/>
        <v>0</v>
      </c>
    </row>
    <row r="130" spans="5:5" x14ac:dyDescent="0.25">
      <c r="E130" s="685">
        <f t="shared" si="0"/>
        <v>0</v>
      </c>
    </row>
    <row r="131" spans="5:5" x14ac:dyDescent="0.25">
      <c r="E131" s="685">
        <f t="shared" si="0"/>
        <v>0</v>
      </c>
    </row>
    <row r="132" spans="5:5" x14ac:dyDescent="0.25">
      <c r="E132" s="685" t="str">
        <f t="shared" si="0"/>
        <v xml:space="preserve">MIK LUNA                      </v>
      </c>
    </row>
    <row r="133" spans="5:5" x14ac:dyDescent="0.25">
      <c r="E133" s="685" t="str">
        <f t="shared" si="0"/>
        <v xml:space="preserve">I 6245                        </v>
      </c>
    </row>
    <row r="134" spans="5:5" x14ac:dyDescent="0.25">
      <c r="E134" s="685" t="str">
        <f t="shared" si="0"/>
        <v xml:space="preserve">PAT LU                        </v>
      </c>
    </row>
    <row r="135" spans="5:5" x14ac:dyDescent="0.25">
      <c r="E135" s="685" t="str">
        <f t="shared" si="0"/>
        <v xml:space="preserve">PAT NA                        </v>
      </c>
    </row>
    <row r="136" spans="5:5" x14ac:dyDescent="0.25">
      <c r="E136" s="685" t="str">
        <f t="shared" si="0"/>
        <v xml:space="preserve">L 711 MAG                     </v>
      </c>
    </row>
    <row r="137" spans="5:5" x14ac:dyDescent="0.25">
      <c r="E137" s="685" t="str">
        <f t="shared" si="0"/>
        <v xml:space="preserve">C 1597 8% DU LOT              </v>
      </c>
    </row>
    <row r="138" spans="5:5" x14ac:dyDescent="0.25">
      <c r="E138" s="685" t="str">
        <f t="shared" si="0"/>
        <v xml:space="preserve">I 6211                      </v>
      </c>
    </row>
    <row r="139" spans="5:5" x14ac:dyDescent="0.25">
      <c r="E139" s="685" t="str">
        <f t="shared" si="0"/>
        <v xml:space="preserve">I 6242                        </v>
      </c>
    </row>
    <row r="140" spans="5:5" x14ac:dyDescent="0.25">
      <c r="E140" s="685" t="str">
        <f t="shared" si="0"/>
        <v xml:space="preserve">I 6244 A                      </v>
      </c>
    </row>
    <row r="141" spans="5:5" x14ac:dyDescent="0.25">
      <c r="E141" s="685" t="str">
        <f t="shared" si="0"/>
        <v xml:space="preserve">I 6244 B                      </v>
      </c>
    </row>
    <row r="142" spans="5:5" x14ac:dyDescent="0.25">
      <c r="E142" s="685" t="str">
        <f t="shared" si="0"/>
        <v xml:space="preserve">I 6245                        </v>
      </c>
    </row>
    <row r="143" spans="5:5" x14ac:dyDescent="0.25">
      <c r="E143" s="685" t="str">
        <f t="shared" si="0"/>
        <v xml:space="preserve">I 6246                        </v>
      </c>
    </row>
    <row r="144" spans="5:5" x14ac:dyDescent="0.25">
      <c r="E144" s="685" t="str">
        <f t="shared" si="0"/>
        <v xml:space="preserve">I 6247                        </v>
      </c>
    </row>
    <row r="145" spans="5:5" x14ac:dyDescent="0.25">
      <c r="E145" s="685" t="str">
        <f t="shared" ref="E145:E157" si="1">+E93</f>
        <v>I 6248</v>
      </c>
    </row>
    <row r="146" spans="5:5" x14ac:dyDescent="0.25">
      <c r="E146" s="685" t="str">
        <f t="shared" si="1"/>
        <v xml:space="preserve">I 6249                   </v>
      </c>
    </row>
    <row r="147" spans="5:5" x14ac:dyDescent="0.25">
      <c r="E147" s="685" t="str">
        <f t="shared" si="1"/>
        <v xml:space="preserve">MIK 10                        </v>
      </c>
    </row>
    <row r="148" spans="5:5" x14ac:dyDescent="0.25">
      <c r="E148" s="685" t="str">
        <f t="shared" si="1"/>
        <v xml:space="preserve">PAT CO                        </v>
      </c>
    </row>
    <row r="149" spans="5:5" x14ac:dyDescent="0.25">
      <c r="E149" s="685" t="str">
        <f t="shared" si="1"/>
        <v xml:space="preserve">MEL FINAL 1                   </v>
      </c>
    </row>
    <row r="150" spans="5:5" x14ac:dyDescent="0.25">
      <c r="E150" s="685" t="str">
        <f t="shared" si="1"/>
        <v xml:space="preserve">PAT W                         </v>
      </c>
    </row>
    <row r="151" spans="5:5" x14ac:dyDescent="0.25">
      <c r="E151" s="685" t="str">
        <f t="shared" si="1"/>
        <v xml:space="preserve">C 1598                        </v>
      </c>
    </row>
    <row r="152" spans="5:5" x14ac:dyDescent="0.25">
      <c r="E152" s="685" t="str">
        <f t="shared" si="1"/>
        <v xml:space="preserve">LUAN                          </v>
      </c>
    </row>
    <row r="153" spans="5:5" x14ac:dyDescent="0.25">
      <c r="E153" s="685" t="str">
        <f t="shared" si="1"/>
        <v xml:space="preserve">NAEL                          </v>
      </c>
    </row>
    <row r="154" spans="5:5" x14ac:dyDescent="0.25">
      <c r="E154" s="685" t="str">
        <f t="shared" si="1"/>
        <v xml:space="preserve">L 721                         </v>
      </c>
    </row>
    <row r="155" spans="5:5" x14ac:dyDescent="0.25">
      <c r="E155" s="685" t="str">
        <f t="shared" si="1"/>
        <v xml:space="preserve">L 716                         </v>
      </c>
    </row>
    <row r="156" spans="5:5" x14ac:dyDescent="0.25">
      <c r="E156" s="685" t="str">
        <f t="shared" si="1"/>
        <v xml:space="preserve">L 717                         </v>
      </c>
    </row>
    <row r="157" spans="5:5" x14ac:dyDescent="0.25">
      <c r="E157" s="685" t="str">
        <f t="shared" si="1"/>
        <v xml:space="preserve">LUAN                          </v>
      </c>
    </row>
    <row r="164" spans="4:5" x14ac:dyDescent="0.25">
      <c r="D164" s="8" t="s">
        <v>1909</v>
      </c>
      <c r="E164" s="8" t="s">
        <v>1909</v>
      </c>
    </row>
    <row r="165" spans="4:5" x14ac:dyDescent="0.25">
      <c r="D165" s="8" t="s">
        <v>1856</v>
      </c>
      <c r="E165" t="str">
        <f>INDEX(Feuil1!E3:AI47,MATCH('Test macro'!D165,Feuil1!E3:E47,0),0)</f>
        <v>I 6246</v>
      </c>
    </row>
  </sheetData>
  <autoFilter ref="E28:AS73" xr:uid="{9F0B7B64-41FF-40EF-BC01-ACC9E91407A2}">
    <filterColumn colId="0">
      <customFilters>
        <customFilter val="I 62*"/>
      </customFilters>
    </filterColumn>
  </autoFilter>
  <sortState ref="E49:AS49">
    <sortCondition ref="E28"/>
  </sortState>
  <conditionalFormatting sqref="K2:L8">
    <cfRule type="cellIs" dxfId="67" priority="1372" stopIfTrue="1" operator="between">
      <formula>$K$13+$K$13*0.1</formula>
      <formula>$K$13-$K$13*0.1</formula>
    </cfRule>
  </conditionalFormatting>
  <conditionalFormatting sqref="I2:J9">
    <cfRule type="cellIs" dxfId="66" priority="1356" stopIfTrue="1" operator="greaterThanOrEqual">
      <formula>$I$12-$I$12*0.2</formula>
    </cfRule>
    <cfRule type="cellIs" dxfId="65" priority="1371" stopIfTrue="1" operator="between">
      <formula>$I$13-$I$13*0.1</formula>
      <formula>$I$13+$I$13*0.1</formula>
    </cfRule>
  </conditionalFormatting>
  <conditionalFormatting sqref="M2:N8">
    <cfRule type="cellIs" dxfId="64" priority="1370" stopIfTrue="1" operator="between">
      <formula>$M$13+$M$13*0.1</formula>
      <formula>$M$13-$M$13*0.1</formula>
    </cfRule>
  </conditionalFormatting>
  <conditionalFormatting sqref="O2:P8">
    <cfRule type="cellIs" dxfId="63" priority="1369" stopIfTrue="1" operator="between">
      <formula>$O$13+$O$13*0.1</formula>
      <formula>$O$13-$O$13*0.1</formula>
    </cfRule>
  </conditionalFormatting>
  <conditionalFormatting sqref="Q2:R8">
    <cfRule type="cellIs" dxfId="62" priority="1368" stopIfTrue="1" operator="between">
      <formula>$Q$13+$Q$13*0.1</formula>
      <formula>$Q$13-$Q$13*0.1</formula>
    </cfRule>
  </conditionalFormatting>
  <conditionalFormatting sqref="S2:T8">
    <cfRule type="cellIs" dxfId="61" priority="1367" stopIfTrue="1" operator="between">
      <formula>$S$13+$S$13*0.1</formula>
      <formula>$S$13-$S$13*0.1</formula>
    </cfRule>
  </conditionalFormatting>
  <conditionalFormatting sqref="U2:V8">
    <cfRule type="cellIs" dxfId="60" priority="1366" stopIfTrue="1" operator="between">
      <formula>$U$13+$U$13*0.1</formula>
      <formula>$U$13-$U$13*0.1</formula>
    </cfRule>
  </conditionalFormatting>
  <conditionalFormatting sqref="W2:X8">
    <cfRule type="cellIs" dxfId="59" priority="1365" stopIfTrue="1" operator="greaterThanOrEqual">
      <formula>$W$13+$W$13*0.3</formula>
    </cfRule>
  </conditionalFormatting>
  <conditionalFormatting sqref="AA2:AB8">
    <cfRule type="cellIs" dxfId="58" priority="1364" stopIfTrue="1" operator="greaterThanOrEqual">
      <formula>$AA$13+$AA$13*0.1</formula>
    </cfRule>
  </conditionalFormatting>
  <conditionalFormatting sqref="AC2:AD8">
    <cfRule type="cellIs" dxfId="57" priority="1363" stopIfTrue="1" operator="greaterThanOrEqual">
      <formula>$AC$13</formula>
    </cfRule>
  </conditionalFormatting>
  <conditionalFormatting sqref="AE2:AF8">
    <cfRule type="cellIs" dxfId="56" priority="1362" stopIfTrue="1" operator="greaterThanOrEqual">
      <formula>$AE$13</formula>
    </cfRule>
  </conditionalFormatting>
  <conditionalFormatting sqref="AG2:AH8">
    <cfRule type="cellIs" dxfId="55" priority="1361" stopIfTrue="1" operator="greaterThanOrEqual">
      <formula>$AG$13</formula>
    </cfRule>
  </conditionalFormatting>
  <conditionalFormatting sqref="AI2:AJ8">
    <cfRule type="cellIs" dxfId="54" priority="1360" stopIfTrue="1" operator="greaterThanOrEqual">
      <formula>$AI$13</formula>
    </cfRule>
  </conditionalFormatting>
  <conditionalFormatting sqref="AK2:AL8">
    <cfRule type="cellIs" dxfId="53" priority="1359" stopIfTrue="1" operator="greaterThanOrEqual">
      <formula>$AK$13</formula>
    </cfRule>
  </conditionalFormatting>
  <conditionalFormatting sqref="AM2:AN8">
    <cfRule type="cellIs" dxfId="52" priority="1358" stopIfTrue="1" operator="greaterThanOrEqual">
      <formula>$AM$13</formula>
    </cfRule>
  </conditionalFormatting>
  <conditionalFormatting sqref="AO2:AO8">
    <cfRule type="cellIs" dxfId="51" priority="1357" stopIfTrue="1" operator="greaterThanOrEqual">
      <formula>$AO$13</formula>
    </cfRule>
  </conditionalFormatting>
  <conditionalFormatting sqref="K18:L18">
    <cfRule type="cellIs" dxfId="50" priority="973" stopIfTrue="1" operator="between">
      <formula>$K$13+$K$13*0.1</formula>
      <formula>$K$13-$K$13*0.1</formula>
    </cfRule>
  </conditionalFormatting>
  <conditionalFormatting sqref="I18:J18 I17:AS17">
    <cfRule type="cellIs" dxfId="49" priority="957" stopIfTrue="1" operator="greaterThanOrEqual">
      <formula>$I$12-$I$12*0.2</formula>
    </cfRule>
    <cfRule type="cellIs" dxfId="48" priority="972" stopIfTrue="1" operator="between">
      <formula>$I$13-$I$13*0.1</formula>
      <formula>$I$13+$I$13*0.1</formula>
    </cfRule>
  </conditionalFormatting>
  <conditionalFormatting sqref="M18:N18">
    <cfRule type="cellIs" dxfId="47" priority="971" stopIfTrue="1" operator="between">
      <formula>$M$13+$M$13*0.1</formula>
      <formula>$M$13-$M$13*0.1</formula>
    </cfRule>
  </conditionalFormatting>
  <conditionalFormatting sqref="O18:P18">
    <cfRule type="cellIs" dxfId="46" priority="970" stopIfTrue="1" operator="between">
      <formula>$O$13+$O$13*0.1</formula>
      <formula>$O$13-$O$13*0.1</formula>
    </cfRule>
  </conditionalFormatting>
  <conditionalFormatting sqref="Q18:R18">
    <cfRule type="cellIs" dxfId="45" priority="969" stopIfTrue="1" operator="between">
      <formula>$Q$13+$Q$13*0.1</formula>
      <formula>$Q$13-$Q$13*0.1</formula>
    </cfRule>
  </conditionalFormatting>
  <conditionalFormatting sqref="S18:T18">
    <cfRule type="cellIs" dxfId="44" priority="968" stopIfTrue="1" operator="between">
      <formula>$S$13+$S$13*0.1</formula>
      <formula>$S$13-$S$13*0.1</formula>
    </cfRule>
  </conditionalFormatting>
  <conditionalFormatting sqref="U18:V18">
    <cfRule type="cellIs" dxfId="43" priority="967" stopIfTrue="1" operator="between">
      <formula>$U$13+$U$13*0.1</formula>
      <formula>$U$13-$U$13*0.1</formula>
    </cfRule>
  </conditionalFormatting>
  <conditionalFormatting sqref="W18:X18">
    <cfRule type="cellIs" dxfId="42" priority="966" stopIfTrue="1" operator="greaterThanOrEqual">
      <formula>$W$13+$W$13*0.3</formula>
    </cfRule>
  </conditionalFormatting>
  <conditionalFormatting sqref="AA18:AB18">
    <cfRule type="cellIs" dxfId="41" priority="965" stopIfTrue="1" operator="greaterThanOrEqual">
      <formula>$AA$13+$AA$13*0.1</formula>
    </cfRule>
  </conditionalFormatting>
  <conditionalFormatting sqref="AC18:AD18">
    <cfRule type="cellIs" dxfId="40" priority="964" stopIfTrue="1" operator="greaterThanOrEqual">
      <formula>$AC$13</formula>
    </cfRule>
  </conditionalFormatting>
  <conditionalFormatting sqref="AE18:AF18">
    <cfRule type="cellIs" dxfId="39" priority="963" stopIfTrue="1" operator="greaterThanOrEqual">
      <formula>$AE$13</formula>
    </cfRule>
  </conditionalFormatting>
  <conditionalFormatting sqref="AG18:AH18">
    <cfRule type="cellIs" dxfId="38" priority="962" stopIfTrue="1" operator="greaterThanOrEqual">
      <formula>$AG$13</formula>
    </cfRule>
  </conditionalFormatting>
  <conditionalFormatting sqref="AI18:AJ18">
    <cfRule type="cellIs" dxfId="37" priority="961" stopIfTrue="1" operator="greaterThanOrEqual">
      <formula>$AI$13</formula>
    </cfRule>
  </conditionalFormatting>
  <conditionalFormatting sqref="AK18:AL18">
    <cfRule type="cellIs" dxfId="36" priority="960" stopIfTrue="1" operator="greaterThanOrEqual">
      <formula>$AK$13</formula>
    </cfRule>
  </conditionalFormatting>
  <conditionalFormatting sqref="AM18:AN18">
    <cfRule type="cellIs" dxfId="35" priority="959" stopIfTrue="1" operator="greaterThanOrEqual">
      <formula>$AM$13</formula>
    </cfRule>
  </conditionalFormatting>
  <conditionalFormatting sqref="AO18">
    <cfRule type="cellIs" dxfId="34" priority="958" stopIfTrue="1" operator="greaterThanOrEqual">
      <formula>$AO$13</formula>
    </cfRule>
  </conditionalFormatting>
  <conditionalFormatting sqref="K15:L15">
    <cfRule type="cellIs" dxfId="33" priority="289" stopIfTrue="1" operator="between">
      <formula>$K$13+$K$13*0.1</formula>
      <formula>$K$13-$K$13*0.1</formula>
    </cfRule>
  </conditionalFormatting>
  <conditionalFormatting sqref="I15:J15">
    <cfRule type="cellIs" dxfId="32" priority="273" stopIfTrue="1" operator="greaterThanOrEqual">
      <formula>$I$12-$I$12*0.2</formula>
    </cfRule>
    <cfRule type="cellIs" dxfId="31" priority="288" stopIfTrue="1" operator="between">
      <formula>$I$13-$I$13*0.1</formula>
      <formula>$I$13+$I$13*0.1</formula>
    </cfRule>
  </conditionalFormatting>
  <conditionalFormatting sqref="M15:N15">
    <cfRule type="cellIs" dxfId="30" priority="287" stopIfTrue="1" operator="between">
      <formula>$M$13+$M$13*0.1</formula>
      <formula>$M$13-$M$13*0.1</formula>
    </cfRule>
  </conditionalFormatting>
  <conditionalFormatting sqref="O15:P15">
    <cfRule type="cellIs" dxfId="29" priority="286" stopIfTrue="1" operator="between">
      <formula>$O$13+$O$13*0.1</formula>
      <formula>$O$13-$O$13*0.1</formula>
    </cfRule>
  </conditionalFormatting>
  <conditionalFormatting sqref="Q15:R15">
    <cfRule type="cellIs" dxfId="28" priority="285" stopIfTrue="1" operator="between">
      <formula>$Q$13+$Q$13*0.1</formula>
      <formula>$Q$13-$Q$13*0.1</formula>
    </cfRule>
  </conditionalFormatting>
  <conditionalFormatting sqref="S15:T15">
    <cfRule type="cellIs" dxfId="27" priority="284" stopIfTrue="1" operator="between">
      <formula>$S$13+$S$13*0.1</formula>
      <formula>$S$13-$S$13*0.1</formula>
    </cfRule>
  </conditionalFormatting>
  <conditionalFormatting sqref="U15:V15">
    <cfRule type="cellIs" dxfId="26" priority="283" stopIfTrue="1" operator="between">
      <formula>$U$13+$U$13*0.1</formula>
      <formula>$U$13-$U$13*0.1</formula>
    </cfRule>
  </conditionalFormatting>
  <conditionalFormatting sqref="W15:X15">
    <cfRule type="cellIs" dxfId="25" priority="282" stopIfTrue="1" operator="greaterThanOrEqual">
      <formula>$W$13+$W$13*0.3</formula>
    </cfRule>
  </conditionalFormatting>
  <conditionalFormatting sqref="AA15:AB15">
    <cfRule type="cellIs" dxfId="24" priority="281" stopIfTrue="1" operator="greaterThanOrEqual">
      <formula>$AA$13+$AA$13*0.1</formula>
    </cfRule>
  </conditionalFormatting>
  <conditionalFormatting sqref="AC15:AD15">
    <cfRule type="cellIs" dxfId="23" priority="280" stopIfTrue="1" operator="greaterThanOrEqual">
      <formula>$AC$13</formula>
    </cfRule>
  </conditionalFormatting>
  <conditionalFormatting sqref="AE15:AF15">
    <cfRule type="cellIs" dxfId="22" priority="279" stopIfTrue="1" operator="greaterThanOrEqual">
      <formula>$AE$13</formula>
    </cfRule>
  </conditionalFormatting>
  <conditionalFormatting sqref="AG15:AH15">
    <cfRule type="cellIs" dxfId="21" priority="278" stopIfTrue="1" operator="greaterThanOrEqual">
      <formula>$AG$13</formula>
    </cfRule>
  </conditionalFormatting>
  <conditionalFormatting sqref="AI15:AJ15">
    <cfRule type="cellIs" dxfId="20" priority="277" stopIfTrue="1" operator="greaterThanOrEqual">
      <formula>$AI$13</formula>
    </cfRule>
  </conditionalFormatting>
  <conditionalFormatting sqref="AK15:AL15">
    <cfRule type="cellIs" dxfId="19" priority="276" stopIfTrue="1" operator="greaterThanOrEqual">
      <formula>$AK$13</formula>
    </cfRule>
  </conditionalFormatting>
  <conditionalFormatting sqref="AM15:AN15">
    <cfRule type="cellIs" dxfId="18" priority="275" stopIfTrue="1" operator="greaterThanOrEqual">
      <formula>$AM$13</formula>
    </cfRule>
  </conditionalFormatting>
  <conditionalFormatting sqref="AO15">
    <cfRule type="cellIs" dxfId="17" priority="274" stopIfTrue="1" operator="greaterThanOrEqual">
      <formula>$AO$13</formula>
    </cfRule>
  </conditionalFormatting>
  <conditionalFormatting sqref="I14:AO14">
    <cfRule type="cellIs" dxfId="15" priority="1" stopIfTrue="1" operator="greaterThanOrEqual">
      <formula>$I$12-$I$12*0.2</formula>
    </cfRule>
    <cfRule type="cellIs" dxfId="14" priority="16" stopIfTrue="1" operator="between">
      <formula>$I$13-$I$13*0.1</formula>
      <formula>$I$13+$I$13*0.1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2:AS47"/>
  <sheetViews>
    <sheetView topLeftCell="C37" workbookViewId="0">
      <selection activeCell="I2" sqref="I2:AS2"/>
    </sheetView>
  </sheetViews>
  <sheetFormatPr baseColWidth="10" defaultRowHeight="15" x14ac:dyDescent="0.25"/>
  <cols>
    <col min="2" max="2" width="26.81640625" customWidth="1"/>
    <col min="10" max="10" width="2.36328125" customWidth="1"/>
    <col min="12" max="12" width="1.08984375" customWidth="1"/>
    <col min="14" max="14" width="1.36328125" customWidth="1"/>
    <col min="16" max="16" width="1.1796875" customWidth="1"/>
    <col min="18" max="18" width="2.6328125" customWidth="1"/>
    <col min="20" max="20" width="2.54296875" customWidth="1"/>
    <col min="22" max="22" width="2.36328125" customWidth="1"/>
    <col min="24" max="24" width="2" customWidth="1"/>
    <col min="26" max="26" width="2.1796875" customWidth="1"/>
    <col min="28" max="28" width="2.54296875" customWidth="1"/>
    <col min="30" max="30" width="2.1796875" customWidth="1"/>
    <col min="32" max="32" width="2.6328125" customWidth="1"/>
    <col min="34" max="34" width="1.81640625" customWidth="1"/>
    <col min="36" max="36" width="2.08984375" customWidth="1"/>
    <col min="38" max="38" width="2.1796875" customWidth="1"/>
    <col min="40" max="40" width="1.90625" customWidth="1"/>
    <col min="42" max="42" width="2.1796875" customWidth="1"/>
    <col min="44" max="44" width="2" customWidth="1"/>
  </cols>
  <sheetData>
    <row r="2" spans="1:45" x14ac:dyDescent="0.25">
      <c r="A2" t="s">
        <v>1218</v>
      </c>
      <c r="B2" t="s">
        <v>1219</v>
      </c>
      <c r="C2" t="s">
        <v>1220</v>
      </c>
      <c r="D2" t="s">
        <v>1221</v>
      </c>
      <c r="E2" t="s">
        <v>1222</v>
      </c>
      <c r="F2" t="s">
        <v>1223</v>
      </c>
      <c r="G2" t="s">
        <v>1224</v>
      </c>
      <c r="H2" t="s">
        <v>1260</v>
      </c>
      <c r="I2" s="8" t="s">
        <v>74</v>
      </c>
      <c r="K2" t="s">
        <v>76</v>
      </c>
      <c r="M2" t="s">
        <v>75</v>
      </c>
      <c r="O2" t="s">
        <v>78</v>
      </c>
      <c r="Q2" t="s">
        <v>77</v>
      </c>
      <c r="S2" t="s">
        <v>1048</v>
      </c>
      <c r="U2" t="s">
        <v>1052</v>
      </c>
      <c r="W2" t="s">
        <v>1047</v>
      </c>
      <c r="Y2" t="s">
        <v>1252</v>
      </c>
      <c r="AA2" t="s">
        <v>1049</v>
      </c>
      <c r="AC2" t="s">
        <v>79</v>
      </c>
      <c r="AE2" t="s">
        <v>1253</v>
      </c>
      <c r="AG2" t="s">
        <v>1254</v>
      </c>
      <c r="AI2" t="s">
        <v>1051</v>
      </c>
      <c r="AK2" t="s">
        <v>1050</v>
      </c>
      <c r="AM2" t="s">
        <v>1251</v>
      </c>
      <c r="AO2" t="s">
        <v>1250</v>
      </c>
      <c r="AQ2" t="s">
        <v>479</v>
      </c>
      <c r="AS2" t="s">
        <v>80</v>
      </c>
    </row>
    <row r="3" spans="1:45" ht="15.6" x14ac:dyDescent="0.3">
      <c r="A3" t="s">
        <v>1214</v>
      </c>
      <c r="B3" s="472">
        <v>41302.598611111112</v>
      </c>
      <c r="C3" t="s">
        <v>1215</v>
      </c>
      <c r="D3" t="s">
        <v>1216</v>
      </c>
      <c r="E3" s="8" t="s">
        <v>1910</v>
      </c>
      <c r="F3" s="8"/>
      <c r="G3" t="s">
        <v>1217</v>
      </c>
      <c r="H3" t="s">
        <v>1260</v>
      </c>
      <c r="I3" s="579">
        <v>1182</v>
      </c>
      <c r="J3" t="s">
        <v>1260</v>
      </c>
      <c r="K3">
        <v>0.72</v>
      </c>
      <c r="L3" t="s">
        <v>1260</v>
      </c>
      <c r="M3">
        <v>0.79</v>
      </c>
      <c r="N3" t="s">
        <v>1260</v>
      </c>
      <c r="O3" s="569">
        <v>2.9000000000000001E-2</v>
      </c>
      <c r="P3" t="s">
        <v>1260</v>
      </c>
      <c r="Q3">
        <v>8.1000000000000003E-2</v>
      </c>
      <c r="R3" t="s">
        <v>1260</v>
      </c>
      <c r="S3" s="569">
        <v>15.97</v>
      </c>
      <c r="T3" t="s">
        <v>1260</v>
      </c>
      <c r="U3">
        <v>0.72</v>
      </c>
      <c r="V3" t="s">
        <v>1260</v>
      </c>
      <c r="W3">
        <v>8.0399999999999991</v>
      </c>
      <c r="X3" t="s">
        <v>1260</v>
      </c>
      <c r="Y3">
        <v>1.2E-2</v>
      </c>
      <c r="Z3" t="s">
        <v>1260</v>
      </c>
      <c r="AA3">
        <v>1.24</v>
      </c>
      <c r="AB3" t="s">
        <v>1260</v>
      </c>
      <c r="AC3">
        <v>0.4</v>
      </c>
      <c r="AD3" t="s">
        <v>1260</v>
      </c>
      <c r="AE3">
        <v>0.26</v>
      </c>
      <c r="AF3" t="s">
        <v>1260</v>
      </c>
      <c r="AG3">
        <v>0.01</v>
      </c>
      <c r="AH3" t="s">
        <v>1260</v>
      </c>
      <c r="AI3">
        <v>0.06</v>
      </c>
      <c r="AJ3" t="s">
        <v>1260</v>
      </c>
      <c r="AK3">
        <v>0.32</v>
      </c>
      <c r="AL3" t="s">
        <v>8</v>
      </c>
      <c r="AM3">
        <v>0</v>
      </c>
      <c r="AN3" t="s">
        <v>1260</v>
      </c>
      <c r="AO3">
        <v>0.02</v>
      </c>
      <c r="AP3" t="s">
        <v>1260</v>
      </c>
      <c r="AQ3">
        <v>8.9999999999999998E-4</v>
      </c>
      <c r="AR3" t="s">
        <v>1260</v>
      </c>
      <c r="AS3">
        <v>70.150000000000006</v>
      </c>
    </row>
    <row r="4" spans="1:45" x14ac:dyDescent="0.25">
      <c r="A4" t="s">
        <v>1214</v>
      </c>
      <c r="B4" s="472">
        <v>41302.6</v>
      </c>
      <c r="C4" t="s">
        <v>1215</v>
      </c>
      <c r="D4" t="s">
        <v>1216</v>
      </c>
      <c r="E4" s="572" t="s">
        <v>1868</v>
      </c>
      <c r="F4" s="8"/>
      <c r="G4" s="572" t="s">
        <v>1217</v>
      </c>
      <c r="H4" s="572" t="s">
        <v>1260</v>
      </c>
      <c r="I4" s="572">
        <v>0.45400000000000001</v>
      </c>
      <c r="J4" s="573" t="s">
        <v>1260</v>
      </c>
      <c r="K4" s="573">
        <v>0.54</v>
      </c>
      <c r="L4" s="572" t="s">
        <v>1260</v>
      </c>
      <c r="M4" s="572">
        <v>1.1200000000000001</v>
      </c>
      <c r="N4" s="572" t="s">
        <v>1260</v>
      </c>
      <c r="O4" s="574">
        <v>2.8000000000000001E-2</v>
      </c>
      <c r="P4" s="572" t="s">
        <v>1260</v>
      </c>
      <c r="Q4" s="572">
        <v>8.9999999999999993E-3</v>
      </c>
      <c r="R4" s="572" t="s">
        <v>1260</v>
      </c>
      <c r="S4" s="574">
        <v>7.93</v>
      </c>
      <c r="T4" s="572" t="s">
        <v>1260</v>
      </c>
      <c r="U4" s="572">
        <v>0.83</v>
      </c>
      <c r="V4" s="573" t="s">
        <v>1260</v>
      </c>
      <c r="W4" s="573">
        <v>3.97</v>
      </c>
      <c r="X4" t="s">
        <v>1260</v>
      </c>
      <c r="Y4">
        <v>6.0000000000000001E-3</v>
      </c>
      <c r="Z4" t="s">
        <v>1260</v>
      </c>
      <c r="AA4">
        <v>1.29</v>
      </c>
      <c r="AB4" t="s">
        <v>1260</v>
      </c>
      <c r="AC4">
        <v>0.87</v>
      </c>
      <c r="AD4" t="s">
        <v>1260</v>
      </c>
      <c r="AE4">
        <v>0.27</v>
      </c>
      <c r="AF4" t="s">
        <v>1260</v>
      </c>
      <c r="AG4">
        <v>8.0000000000000002E-3</v>
      </c>
      <c r="AH4" t="s">
        <v>1260</v>
      </c>
      <c r="AI4">
        <v>0.05</v>
      </c>
      <c r="AJ4" t="s">
        <v>1260</v>
      </c>
      <c r="AK4">
        <v>0.15</v>
      </c>
      <c r="AL4" t="s">
        <v>1260</v>
      </c>
      <c r="AM4">
        <v>0.01</v>
      </c>
      <c r="AN4" t="s">
        <v>1260</v>
      </c>
      <c r="AO4">
        <v>4.2000000000000003E-2</v>
      </c>
      <c r="AP4" t="s">
        <v>1260</v>
      </c>
      <c r="AQ4">
        <v>5.9999999999999995E-4</v>
      </c>
      <c r="AR4" t="s">
        <v>1260</v>
      </c>
      <c r="AS4">
        <v>82.43</v>
      </c>
    </row>
    <row r="5" spans="1:45" x14ac:dyDescent="0.25">
      <c r="A5" t="s">
        <v>1214</v>
      </c>
      <c r="B5" s="472">
        <v>41302.603472222225</v>
      </c>
      <c r="C5" t="s">
        <v>1215</v>
      </c>
      <c r="D5" t="s">
        <v>1216</v>
      </c>
      <c r="E5" t="s">
        <v>1871</v>
      </c>
      <c r="F5" s="8"/>
      <c r="G5" t="s">
        <v>1217</v>
      </c>
      <c r="H5" t="s">
        <v>1260</v>
      </c>
      <c r="I5">
        <v>0.626</v>
      </c>
      <c r="J5" t="s">
        <v>1260</v>
      </c>
      <c r="K5">
        <v>0.61</v>
      </c>
      <c r="L5" t="s">
        <v>1260</v>
      </c>
      <c r="M5">
        <v>0.56999999999999995</v>
      </c>
      <c r="N5" t="s">
        <v>1260</v>
      </c>
      <c r="O5">
        <v>5.2999999999999999E-2</v>
      </c>
      <c r="P5" t="s">
        <v>1260</v>
      </c>
      <c r="Q5">
        <v>0.157</v>
      </c>
      <c r="R5" t="s">
        <v>1260</v>
      </c>
      <c r="S5">
        <v>3.7</v>
      </c>
      <c r="T5" t="s">
        <v>1260</v>
      </c>
      <c r="U5">
        <v>0.08</v>
      </c>
      <c r="V5" t="s">
        <v>1260</v>
      </c>
      <c r="W5">
        <v>3.33</v>
      </c>
      <c r="X5" t="s">
        <v>1260</v>
      </c>
      <c r="Y5">
        <v>6.0000000000000001E-3</v>
      </c>
      <c r="Z5" t="s">
        <v>1260</v>
      </c>
      <c r="AA5">
        <v>0.13</v>
      </c>
      <c r="AB5" t="s">
        <v>1260</v>
      </c>
      <c r="AC5">
        <v>0.34</v>
      </c>
      <c r="AD5" t="s">
        <v>1260</v>
      </c>
      <c r="AE5">
        <v>0.02</v>
      </c>
      <c r="AF5" t="s">
        <v>1260</v>
      </c>
      <c r="AG5">
        <v>7.0000000000000001E-3</v>
      </c>
      <c r="AH5" t="s">
        <v>1260</v>
      </c>
      <c r="AI5">
        <v>0.03</v>
      </c>
      <c r="AJ5" t="s">
        <v>1260</v>
      </c>
      <c r="AK5">
        <v>0.03</v>
      </c>
      <c r="AL5" t="s">
        <v>1260</v>
      </c>
      <c r="AM5">
        <v>1.9E-2</v>
      </c>
      <c r="AN5" t="s">
        <v>1260</v>
      </c>
      <c r="AO5">
        <v>2.9000000000000001E-2</v>
      </c>
      <c r="AP5" t="s">
        <v>1260</v>
      </c>
      <c r="AQ5">
        <v>5.9999999999999995E-4</v>
      </c>
      <c r="AR5" t="s">
        <v>1260</v>
      </c>
      <c r="AS5">
        <v>90.26</v>
      </c>
    </row>
    <row r="6" spans="1:45" x14ac:dyDescent="0.25">
      <c r="A6" t="s">
        <v>1214</v>
      </c>
      <c r="B6" s="472">
        <v>41302.605555555558</v>
      </c>
      <c r="C6" t="s">
        <v>1215</v>
      </c>
      <c r="D6" t="s">
        <v>1216</v>
      </c>
      <c r="E6" t="s">
        <v>1870</v>
      </c>
      <c r="F6" s="8"/>
      <c r="G6" t="s">
        <v>1217</v>
      </c>
      <c r="H6" t="s">
        <v>1260</v>
      </c>
      <c r="I6">
        <v>0.747</v>
      </c>
      <c r="J6" t="s">
        <v>1260</v>
      </c>
      <c r="K6">
        <v>0.73</v>
      </c>
      <c r="L6" t="s">
        <v>1260</v>
      </c>
      <c r="M6">
        <v>0.8</v>
      </c>
      <c r="N6" t="s">
        <v>1260</v>
      </c>
      <c r="O6">
        <v>3.7999999999999999E-2</v>
      </c>
      <c r="P6" t="s">
        <v>1260</v>
      </c>
      <c r="Q6">
        <v>7.3999999999999996E-2</v>
      </c>
      <c r="R6" t="s">
        <v>1260</v>
      </c>
      <c r="S6">
        <v>1.89</v>
      </c>
      <c r="T6" t="s">
        <v>1260</v>
      </c>
      <c r="U6">
        <v>0.14000000000000001</v>
      </c>
      <c r="V6" t="s">
        <v>1260</v>
      </c>
      <c r="W6">
        <v>0.9</v>
      </c>
      <c r="X6" t="s">
        <v>1260</v>
      </c>
      <c r="Y6">
        <v>8.0000000000000002E-3</v>
      </c>
      <c r="Z6" t="s">
        <v>1260</v>
      </c>
      <c r="AA6">
        <v>0.09</v>
      </c>
      <c r="AB6" t="s">
        <v>1260</v>
      </c>
      <c r="AC6">
        <v>0.38</v>
      </c>
      <c r="AD6" t="s">
        <v>1260</v>
      </c>
      <c r="AE6">
        <v>0.01</v>
      </c>
      <c r="AF6" t="s">
        <v>1260</v>
      </c>
      <c r="AG6">
        <v>7.0000000000000001E-3</v>
      </c>
      <c r="AH6" t="s">
        <v>1260</v>
      </c>
      <c r="AI6">
        <v>0.01</v>
      </c>
      <c r="AJ6" t="s">
        <v>1260</v>
      </c>
      <c r="AK6">
        <v>0.02</v>
      </c>
      <c r="AL6" t="s">
        <v>1260</v>
      </c>
      <c r="AM6">
        <v>1.7999999999999999E-2</v>
      </c>
      <c r="AN6" t="s">
        <v>1260</v>
      </c>
      <c r="AO6">
        <v>3.7999999999999999E-2</v>
      </c>
      <c r="AP6" t="s">
        <v>1260</v>
      </c>
      <c r="AQ6">
        <v>5.9999999999999995E-4</v>
      </c>
      <c r="AR6" t="s">
        <v>1260</v>
      </c>
      <c r="AS6">
        <v>94.1</v>
      </c>
    </row>
    <row r="7" spans="1:45" x14ac:dyDescent="0.25">
      <c r="A7" t="s">
        <v>1214</v>
      </c>
      <c r="B7" s="472">
        <v>41303.438888888886</v>
      </c>
      <c r="C7" t="s">
        <v>1215</v>
      </c>
      <c r="D7" t="s">
        <v>1216</v>
      </c>
      <c r="E7" t="s">
        <v>1911</v>
      </c>
      <c r="F7" s="8"/>
      <c r="G7" t="s">
        <v>1217</v>
      </c>
      <c r="H7" t="s">
        <v>1260</v>
      </c>
      <c r="I7">
        <v>4.4999999999999998E-2</v>
      </c>
      <c r="J7" t="s">
        <v>1260</v>
      </c>
      <c r="K7">
        <v>0.35</v>
      </c>
      <c r="L7" t="s">
        <v>1260</v>
      </c>
      <c r="M7">
        <v>0.32</v>
      </c>
      <c r="N7" t="s">
        <v>1260</v>
      </c>
      <c r="O7">
        <v>1.7999999999999999E-2</v>
      </c>
      <c r="P7" t="s">
        <v>1260</v>
      </c>
      <c r="Q7">
        <v>3.0000000000000001E-3</v>
      </c>
      <c r="R7" t="s">
        <v>1260</v>
      </c>
      <c r="S7">
        <v>11.82</v>
      </c>
      <c r="T7" t="s">
        <v>1260</v>
      </c>
      <c r="U7">
        <v>1.08</v>
      </c>
      <c r="V7" t="s">
        <v>1260</v>
      </c>
      <c r="W7">
        <v>5.97</v>
      </c>
      <c r="X7" t="s">
        <v>1260</v>
      </c>
      <c r="Y7">
        <v>1.6E-2</v>
      </c>
      <c r="Z7" t="s">
        <v>1260</v>
      </c>
      <c r="AA7">
        <v>0.04</v>
      </c>
      <c r="AB7" t="s">
        <v>1260</v>
      </c>
      <c r="AC7">
        <v>1.46</v>
      </c>
      <c r="AD7" t="s">
        <v>1260</v>
      </c>
      <c r="AE7">
        <v>0.09</v>
      </c>
      <c r="AF7" t="s">
        <v>1260</v>
      </c>
      <c r="AG7">
        <v>2.5000000000000001E-2</v>
      </c>
      <c r="AH7" t="s">
        <v>1260</v>
      </c>
      <c r="AI7">
        <v>0.06</v>
      </c>
      <c r="AJ7" t="s">
        <v>1260</v>
      </c>
      <c r="AK7">
        <v>0.03</v>
      </c>
      <c r="AL7" t="s">
        <v>1260</v>
      </c>
      <c r="AM7">
        <v>0</v>
      </c>
      <c r="AN7" t="s">
        <v>1260</v>
      </c>
      <c r="AO7">
        <v>3.0000000000000001E-3</v>
      </c>
      <c r="AP7" t="s">
        <v>8</v>
      </c>
      <c r="AQ7">
        <v>5.0000000000000001E-4</v>
      </c>
      <c r="AR7" t="s">
        <v>1260</v>
      </c>
      <c r="AS7">
        <v>78.69</v>
      </c>
    </row>
    <row r="8" spans="1:45" x14ac:dyDescent="0.25">
      <c r="A8" t="s">
        <v>1214</v>
      </c>
      <c r="B8" s="472">
        <v>41303.443055555559</v>
      </c>
      <c r="C8" t="s">
        <v>1215</v>
      </c>
      <c r="D8" t="s">
        <v>1216</v>
      </c>
      <c r="E8" s="8" t="s">
        <v>1912</v>
      </c>
      <c r="F8" s="8"/>
      <c r="G8" t="s">
        <v>1217</v>
      </c>
      <c r="H8" t="s">
        <v>1260</v>
      </c>
      <c r="I8">
        <v>0.24099999999999999</v>
      </c>
      <c r="J8" t="s">
        <v>1260</v>
      </c>
      <c r="K8">
        <v>7.0000000000000007E-2</v>
      </c>
      <c r="L8" t="s">
        <v>1260</v>
      </c>
      <c r="M8">
        <v>0.3</v>
      </c>
      <c r="N8" t="s">
        <v>1260</v>
      </c>
      <c r="O8">
        <v>2.1000000000000001E-2</v>
      </c>
      <c r="P8" t="s">
        <v>1260</v>
      </c>
      <c r="Q8">
        <v>1.4999999999999999E-2</v>
      </c>
      <c r="R8" t="s">
        <v>1260</v>
      </c>
      <c r="S8">
        <v>2.66</v>
      </c>
      <c r="T8" t="s">
        <v>1260</v>
      </c>
      <c r="U8">
        <v>0.48</v>
      </c>
      <c r="V8" t="s">
        <v>1260</v>
      </c>
      <c r="W8">
        <v>2.6</v>
      </c>
      <c r="X8" t="s">
        <v>1260</v>
      </c>
      <c r="Y8">
        <v>4.0000000000000001E-3</v>
      </c>
      <c r="Z8" t="s">
        <v>1260</v>
      </c>
      <c r="AA8">
        <v>0.01</v>
      </c>
      <c r="AB8" t="s">
        <v>1260</v>
      </c>
      <c r="AC8">
        <v>0.11</v>
      </c>
      <c r="AD8" t="s">
        <v>1260</v>
      </c>
      <c r="AE8">
        <v>0.01</v>
      </c>
      <c r="AF8" t="s">
        <v>1260</v>
      </c>
      <c r="AG8">
        <v>6.0000000000000001E-3</v>
      </c>
      <c r="AH8" t="s">
        <v>1260</v>
      </c>
      <c r="AI8">
        <v>0.03</v>
      </c>
      <c r="AJ8" t="s">
        <v>1260</v>
      </c>
      <c r="AK8">
        <v>0.03</v>
      </c>
      <c r="AL8" t="s">
        <v>8</v>
      </c>
      <c r="AM8">
        <v>0</v>
      </c>
      <c r="AN8" t="s">
        <v>1260</v>
      </c>
      <c r="AO8">
        <v>8.0000000000000002E-3</v>
      </c>
      <c r="AP8" t="s">
        <v>8</v>
      </c>
      <c r="AQ8">
        <v>5.0000000000000001E-4</v>
      </c>
      <c r="AR8" t="s">
        <v>1260</v>
      </c>
      <c r="AS8">
        <v>93.41</v>
      </c>
    </row>
    <row r="9" spans="1:45" x14ac:dyDescent="0.25">
      <c r="A9" t="s">
        <v>1214</v>
      </c>
      <c r="B9" s="472">
        <v>41303.449305555558</v>
      </c>
      <c r="C9" t="s">
        <v>1215</v>
      </c>
      <c r="D9" t="s">
        <v>1216</v>
      </c>
      <c r="E9" t="s">
        <v>1502</v>
      </c>
      <c r="F9" s="8"/>
      <c r="G9" t="s">
        <v>1217</v>
      </c>
      <c r="H9" t="s">
        <v>1260</v>
      </c>
      <c r="I9">
        <v>0.37</v>
      </c>
      <c r="J9" t="s">
        <v>1260</v>
      </c>
      <c r="K9">
        <v>1.42</v>
      </c>
      <c r="L9" t="s">
        <v>1260</v>
      </c>
      <c r="M9">
        <v>0.56999999999999995</v>
      </c>
      <c r="N9" t="s">
        <v>1260</v>
      </c>
      <c r="O9">
        <v>1.4E-2</v>
      </c>
      <c r="P9" t="s">
        <v>1260</v>
      </c>
      <c r="Q9">
        <v>8.9999999999999993E-3</v>
      </c>
      <c r="R9" t="s">
        <v>1260</v>
      </c>
      <c r="S9">
        <v>1.18</v>
      </c>
      <c r="T9" t="s">
        <v>1260</v>
      </c>
      <c r="U9">
        <v>0.39</v>
      </c>
      <c r="V9" t="s">
        <v>1260</v>
      </c>
      <c r="W9">
        <v>1.91</v>
      </c>
      <c r="X9" t="s">
        <v>1260</v>
      </c>
      <c r="Y9">
        <v>6.0000000000000001E-3</v>
      </c>
      <c r="Z9" t="s">
        <v>1260</v>
      </c>
      <c r="AA9">
        <v>0.03</v>
      </c>
      <c r="AB9" t="s">
        <v>1260</v>
      </c>
      <c r="AC9">
        <v>0.13</v>
      </c>
      <c r="AD9" t="s">
        <v>1260</v>
      </c>
      <c r="AE9">
        <v>0.01</v>
      </c>
      <c r="AF9" t="s">
        <v>1260</v>
      </c>
      <c r="AG9">
        <v>1.4E-2</v>
      </c>
      <c r="AH9" t="s">
        <v>1260</v>
      </c>
      <c r="AI9">
        <v>7.0000000000000007E-2</v>
      </c>
      <c r="AJ9" t="s">
        <v>1260</v>
      </c>
      <c r="AK9">
        <v>0.02</v>
      </c>
      <c r="AL9" t="s">
        <v>8</v>
      </c>
      <c r="AM9">
        <v>0</v>
      </c>
      <c r="AN9" t="s">
        <v>1260</v>
      </c>
      <c r="AO9">
        <v>1.0999999999999999E-2</v>
      </c>
      <c r="AP9" t="s">
        <v>1260</v>
      </c>
      <c r="AQ9">
        <v>1.1999999999999999E-3</v>
      </c>
      <c r="AR9" t="s">
        <v>1260</v>
      </c>
      <c r="AS9">
        <v>93.84</v>
      </c>
    </row>
    <row r="10" spans="1:45" x14ac:dyDescent="0.25">
      <c r="A10" t="s">
        <v>1214</v>
      </c>
      <c r="B10" s="472">
        <v>41303.45416666667</v>
      </c>
      <c r="C10" t="s">
        <v>1215</v>
      </c>
      <c r="D10" t="s">
        <v>1216</v>
      </c>
      <c r="E10" t="s">
        <v>1412</v>
      </c>
      <c r="F10" s="8"/>
      <c r="G10" t="s">
        <v>1217</v>
      </c>
      <c r="H10" t="s">
        <v>1260</v>
      </c>
      <c r="I10">
        <v>3.2000000000000001E-2</v>
      </c>
      <c r="J10" t="s">
        <v>1260</v>
      </c>
      <c r="K10">
        <v>0.82</v>
      </c>
      <c r="L10" t="s">
        <v>1260</v>
      </c>
      <c r="M10">
        <v>0.81</v>
      </c>
      <c r="N10" t="s">
        <v>1260</v>
      </c>
      <c r="O10">
        <v>2.5999999999999999E-2</v>
      </c>
      <c r="P10" t="s">
        <v>1260</v>
      </c>
      <c r="Q10">
        <v>2.7E-2</v>
      </c>
      <c r="R10" t="s">
        <v>1260</v>
      </c>
      <c r="S10">
        <v>17.809999999999999</v>
      </c>
      <c r="T10" t="s">
        <v>1260</v>
      </c>
      <c r="U10">
        <v>2.0299999999999998</v>
      </c>
      <c r="V10" t="s">
        <v>1260</v>
      </c>
      <c r="W10">
        <v>11.34</v>
      </c>
      <c r="X10" t="s">
        <v>1260</v>
      </c>
      <c r="Y10">
        <v>0.01</v>
      </c>
      <c r="Z10" t="s">
        <v>1260</v>
      </c>
      <c r="AA10">
        <v>0.45</v>
      </c>
      <c r="AB10" t="s">
        <v>1260</v>
      </c>
      <c r="AC10">
        <v>0.28000000000000003</v>
      </c>
      <c r="AD10" t="s">
        <v>1260</v>
      </c>
      <c r="AE10">
        <v>0.03</v>
      </c>
      <c r="AF10" t="s">
        <v>1260</v>
      </c>
      <c r="AG10">
        <v>1.0999999999999999E-2</v>
      </c>
      <c r="AH10" t="s">
        <v>1260</v>
      </c>
      <c r="AI10">
        <v>0.05</v>
      </c>
      <c r="AJ10" t="s">
        <v>1260</v>
      </c>
      <c r="AK10">
        <v>0.11</v>
      </c>
      <c r="AL10" t="s">
        <v>1260</v>
      </c>
      <c r="AM10">
        <v>1E-3</v>
      </c>
      <c r="AN10" t="s">
        <v>1260</v>
      </c>
      <c r="AO10">
        <v>4.0000000000000001E-3</v>
      </c>
      <c r="AP10" t="s">
        <v>1260</v>
      </c>
      <c r="AQ10">
        <v>1.1000000000000001E-3</v>
      </c>
      <c r="AR10" t="s">
        <v>1260</v>
      </c>
      <c r="AS10">
        <v>66.16</v>
      </c>
    </row>
    <row r="11" spans="1:45" x14ac:dyDescent="0.25">
      <c r="A11" t="s">
        <v>1214</v>
      </c>
      <c r="B11" s="472">
        <v>41303.455555555556</v>
      </c>
      <c r="C11" t="s">
        <v>1215</v>
      </c>
      <c r="D11" t="s">
        <v>1216</v>
      </c>
      <c r="E11" t="s">
        <v>1501</v>
      </c>
      <c r="F11" s="8"/>
      <c r="G11" t="s">
        <v>1217</v>
      </c>
      <c r="H11" t="s">
        <v>1260</v>
      </c>
      <c r="I11">
        <v>1.4999999999999999E-2</v>
      </c>
      <c r="J11" t="s">
        <v>1260</v>
      </c>
      <c r="K11">
        <v>0.8</v>
      </c>
      <c r="L11" t="s">
        <v>1260</v>
      </c>
      <c r="M11">
        <v>0.92</v>
      </c>
      <c r="N11" t="s">
        <v>1260</v>
      </c>
      <c r="O11">
        <v>3.3000000000000002E-2</v>
      </c>
      <c r="P11" t="s">
        <v>1260</v>
      </c>
      <c r="Q11">
        <v>1.7999999999999999E-2</v>
      </c>
      <c r="R11" t="s">
        <v>1260</v>
      </c>
      <c r="S11">
        <v>15.86</v>
      </c>
      <c r="T11" t="s">
        <v>1260</v>
      </c>
      <c r="U11">
        <v>1.86</v>
      </c>
      <c r="V11" t="s">
        <v>1260</v>
      </c>
      <c r="W11">
        <v>10.79</v>
      </c>
      <c r="X11" t="s">
        <v>1260</v>
      </c>
      <c r="Y11">
        <v>1.0999999999999999E-2</v>
      </c>
      <c r="Z11" t="s">
        <v>1260</v>
      </c>
      <c r="AA11">
        <v>0.12</v>
      </c>
      <c r="AB11" t="s">
        <v>1260</v>
      </c>
      <c r="AC11">
        <v>0.41</v>
      </c>
      <c r="AD11" t="s">
        <v>1260</v>
      </c>
      <c r="AE11">
        <v>0.03</v>
      </c>
      <c r="AF11" t="s">
        <v>1260</v>
      </c>
      <c r="AG11">
        <v>1.4999999999999999E-2</v>
      </c>
      <c r="AH11" t="s">
        <v>1260</v>
      </c>
      <c r="AI11">
        <v>0.08</v>
      </c>
      <c r="AJ11" t="s">
        <v>1260</v>
      </c>
      <c r="AK11">
        <v>0.05</v>
      </c>
      <c r="AL11" t="s">
        <v>1260</v>
      </c>
      <c r="AM11">
        <v>1E-3</v>
      </c>
      <c r="AN11" t="s">
        <v>1260</v>
      </c>
      <c r="AO11">
        <v>7.0000000000000001E-3</v>
      </c>
      <c r="AP11" t="s">
        <v>1260</v>
      </c>
      <c r="AQ11">
        <v>1.1999999999999999E-3</v>
      </c>
      <c r="AR11" t="s">
        <v>1260</v>
      </c>
      <c r="AS11">
        <v>68.97</v>
      </c>
    </row>
    <row r="12" spans="1:45" x14ac:dyDescent="0.25">
      <c r="A12" t="s">
        <v>1214</v>
      </c>
      <c r="B12" s="472">
        <v>41303.457638888889</v>
      </c>
      <c r="C12" t="s">
        <v>1215</v>
      </c>
      <c r="D12" t="s">
        <v>1216</v>
      </c>
      <c r="E12" t="s">
        <v>1413</v>
      </c>
      <c r="F12" s="8"/>
      <c r="G12" t="s">
        <v>1217</v>
      </c>
      <c r="H12" t="s">
        <v>1260</v>
      </c>
      <c r="I12">
        <v>0.48799999999999999</v>
      </c>
      <c r="J12" t="s">
        <v>1260</v>
      </c>
      <c r="K12">
        <v>0.56000000000000005</v>
      </c>
      <c r="L12" t="s">
        <v>1260</v>
      </c>
      <c r="M12">
        <v>1.02</v>
      </c>
      <c r="N12" t="s">
        <v>1260</v>
      </c>
      <c r="O12">
        <v>2.3E-2</v>
      </c>
      <c r="P12" t="s">
        <v>1260</v>
      </c>
      <c r="Q12">
        <v>2.8000000000000001E-2</v>
      </c>
      <c r="R12" t="s">
        <v>1260</v>
      </c>
      <c r="S12">
        <v>8.94</v>
      </c>
      <c r="T12" t="s">
        <v>1260</v>
      </c>
      <c r="U12">
        <v>0.1</v>
      </c>
      <c r="V12" t="s">
        <v>1260</v>
      </c>
      <c r="W12">
        <v>4.53</v>
      </c>
      <c r="X12" t="s">
        <v>1260</v>
      </c>
      <c r="Y12">
        <v>8.9999999999999993E-3</v>
      </c>
      <c r="Z12" t="s">
        <v>1260</v>
      </c>
      <c r="AA12">
        <v>0.02</v>
      </c>
      <c r="AB12" t="s">
        <v>1260</v>
      </c>
      <c r="AC12">
        <v>0.22</v>
      </c>
      <c r="AD12" t="s">
        <v>1260</v>
      </c>
      <c r="AE12">
        <v>0.04</v>
      </c>
      <c r="AF12" t="s">
        <v>1260</v>
      </c>
      <c r="AG12">
        <v>8.9999999999999993E-3</v>
      </c>
      <c r="AH12" t="s">
        <v>1260</v>
      </c>
      <c r="AI12">
        <v>0.03</v>
      </c>
      <c r="AJ12" t="s">
        <v>1260</v>
      </c>
      <c r="AK12">
        <v>0.02</v>
      </c>
      <c r="AL12" t="s">
        <v>1260</v>
      </c>
      <c r="AM12">
        <v>2E-3</v>
      </c>
      <c r="AN12" t="s">
        <v>1260</v>
      </c>
      <c r="AO12">
        <v>0.02</v>
      </c>
      <c r="AP12" t="s">
        <v>1260</v>
      </c>
      <c r="AQ12">
        <v>8.0000000000000004E-4</v>
      </c>
      <c r="AR12" t="s">
        <v>1260</v>
      </c>
      <c r="AS12">
        <v>83.95</v>
      </c>
    </row>
    <row r="13" spans="1:45" x14ac:dyDescent="0.25">
      <c r="A13" t="s">
        <v>1214</v>
      </c>
      <c r="B13" s="472">
        <v>41303.459027777775</v>
      </c>
      <c r="C13" t="s">
        <v>1215</v>
      </c>
      <c r="D13" t="s">
        <v>1216</v>
      </c>
      <c r="E13" t="s">
        <v>1495</v>
      </c>
      <c r="F13" s="8"/>
      <c r="G13" t="s">
        <v>1217</v>
      </c>
      <c r="H13" t="s">
        <v>1260</v>
      </c>
      <c r="I13">
        <v>0.55700000000000005</v>
      </c>
      <c r="J13" t="s">
        <v>1260</v>
      </c>
      <c r="K13">
        <v>0.86</v>
      </c>
      <c r="L13" t="s">
        <v>1260</v>
      </c>
      <c r="M13">
        <v>0.84</v>
      </c>
      <c r="N13" t="s">
        <v>1260</v>
      </c>
      <c r="O13">
        <v>2.1999999999999999E-2</v>
      </c>
      <c r="P13" t="s">
        <v>1260</v>
      </c>
      <c r="Q13">
        <v>1.7000000000000001E-2</v>
      </c>
      <c r="R13" t="s">
        <v>1260</v>
      </c>
      <c r="S13">
        <v>1.91</v>
      </c>
      <c r="T13" t="s">
        <v>1260</v>
      </c>
      <c r="U13">
        <v>0.14000000000000001</v>
      </c>
      <c r="V13" t="s">
        <v>1260</v>
      </c>
      <c r="W13">
        <v>0.71</v>
      </c>
      <c r="X13" t="s">
        <v>1260</v>
      </c>
      <c r="Y13">
        <v>5.6000000000000001E-2</v>
      </c>
      <c r="Z13" t="s">
        <v>1260</v>
      </c>
      <c r="AA13">
        <v>0.01</v>
      </c>
      <c r="AB13" t="s">
        <v>1260</v>
      </c>
      <c r="AC13">
        <v>0.12</v>
      </c>
      <c r="AD13" t="s">
        <v>1260</v>
      </c>
      <c r="AE13">
        <v>0.02</v>
      </c>
      <c r="AF13" t="s">
        <v>1260</v>
      </c>
      <c r="AG13">
        <v>8.9999999999999993E-3</v>
      </c>
      <c r="AH13" t="s">
        <v>1260</v>
      </c>
      <c r="AI13">
        <v>0.02</v>
      </c>
      <c r="AJ13" t="s">
        <v>1260</v>
      </c>
      <c r="AK13">
        <v>0.02</v>
      </c>
      <c r="AL13" t="s">
        <v>1260</v>
      </c>
      <c r="AM13">
        <v>0</v>
      </c>
      <c r="AN13" t="s">
        <v>1260</v>
      </c>
      <c r="AO13">
        <v>1.9E-2</v>
      </c>
      <c r="AP13" t="s">
        <v>1260</v>
      </c>
      <c r="AQ13">
        <v>5.9999999999999995E-4</v>
      </c>
      <c r="AR13" t="s">
        <v>1260</v>
      </c>
      <c r="AS13">
        <v>94.69</v>
      </c>
    </row>
    <row r="14" spans="1:45" x14ac:dyDescent="0.25">
      <c r="A14" t="s">
        <v>1214</v>
      </c>
      <c r="B14" s="472">
        <v>41303.460416666669</v>
      </c>
      <c r="C14" t="s">
        <v>1215</v>
      </c>
      <c r="D14" t="s">
        <v>1216</v>
      </c>
      <c r="E14" t="s">
        <v>1865</v>
      </c>
      <c r="F14" s="8"/>
      <c r="G14" t="s">
        <v>1217</v>
      </c>
      <c r="H14" t="s">
        <v>1260</v>
      </c>
      <c r="I14">
        <v>8.5000000000000006E-2</v>
      </c>
      <c r="J14" t="s">
        <v>1260</v>
      </c>
      <c r="K14">
        <v>0.71</v>
      </c>
      <c r="L14" t="s">
        <v>1260</v>
      </c>
      <c r="M14">
        <v>0.9</v>
      </c>
      <c r="N14" t="s">
        <v>1260</v>
      </c>
      <c r="O14">
        <v>2.5999999999999999E-2</v>
      </c>
      <c r="P14" t="s">
        <v>1260</v>
      </c>
      <c r="Q14">
        <v>6.5000000000000002E-2</v>
      </c>
      <c r="R14" t="s">
        <v>1260</v>
      </c>
      <c r="S14">
        <v>15.7</v>
      </c>
      <c r="T14" t="s">
        <v>1260</v>
      </c>
      <c r="U14">
        <v>1.72</v>
      </c>
      <c r="V14" t="s">
        <v>1260</v>
      </c>
      <c r="W14">
        <v>11.31</v>
      </c>
      <c r="X14" t="s">
        <v>1260</v>
      </c>
      <c r="Y14">
        <v>8.9999999999999993E-3</v>
      </c>
      <c r="Z14" t="s">
        <v>1260</v>
      </c>
      <c r="AA14">
        <v>0.2</v>
      </c>
      <c r="AB14" t="s">
        <v>1260</v>
      </c>
      <c r="AC14">
        <v>0.44</v>
      </c>
      <c r="AD14" t="s">
        <v>1260</v>
      </c>
      <c r="AE14">
        <v>0.09</v>
      </c>
      <c r="AF14" t="s">
        <v>1260</v>
      </c>
      <c r="AG14">
        <v>8.9999999999999993E-3</v>
      </c>
      <c r="AH14" t="s">
        <v>1260</v>
      </c>
      <c r="AI14">
        <v>0.06</v>
      </c>
      <c r="AJ14" t="s">
        <v>1260</v>
      </c>
      <c r="AK14">
        <v>0.04</v>
      </c>
      <c r="AL14" t="s">
        <v>1260</v>
      </c>
      <c r="AM14">
        <v>2E-3</v>
      </c>
      <c r="AN14" t="s">
        <v>1260</v>
      </c>
      <c r="AO14">
        <v>0.01</v>
      </c>
      <c r="AP14" t="s">
        <v>1260</v>
      </c>
      <c r="AQ14">
        <v>8.0000000000000004E-4</v>
      </c>
      <c r="AR14" t="s">
        <v>1260</v>
      </c>
      <c r="AS14">
        <v>68.62</v>
      </c>
    </row>
    <row r="15" spans="1:45" x14ac:dyDescent="0.25">
      <c r="A15" t="s">
        <v>1214</v>
      </c>
      <c r="B15" s="472">
        <v>41303.461805555555</v>
      </c>
      <c r="C15" t="s">
        <v>1215</v>
      </c>
      <c r="D15" t="s">
        <v>1216</v>
      </c>
      <c r="E15" t="s">
        <v>1868</v>
      </c>
      <c r="F15" s="8"/>
      <c r="G15" t="s">
        <v>1217</v>
      </c>
      <c r="H15" t="s">
        <v>1260</v>
      </c>
      <c r="I15">
        <v>0.45300000000000001</v>
      </c>
      <c r="J15" t="s">
        <v>1260</v>
      </c>
      <c r="K15">
        <v>0.53</v>
      </c>
      <c r="L15" t="s">
        <v>1260</v>
      </c>
      <c r="M15">
        <v>1.1299999999999999</v>
      </c>
      <c r="N15" t="s">
        <v>1260</v>
      </c>
      <c r="O15">
        <v>2.8000000000000001E-2</v>
      </c>
      <c r="P15" t="s">
        <v>1260</v>
      </c>
      <c r="Q15">
        <v>8.9999999999999993E-3</v>
      </c>
      <c r="R15" t="s">
        <v>1260</v>
      </c>
      <c r="S15">
        <v>7.87</v>
      </c>
      <c r="T15" t="s">
        <v>1260</v>
      </c>
      <c r="U15">
        <v>0.81</v>
      </c>
      <c r="V15" t="s">
        <v>1260</v>
      </c>
      <c r="W15">
        <v>3.96</v>
      </c>
      <c r="X15" t="s">
        <v>1260</v>
      </c>
      <c r="Y15">
        <v>6.0000000000000001E-3</v>
      </c>
      <c r="Z15" t="s">
        <v>1260</v>
      </c>
      <c r="AA15">
        <v>1.25</v>
      </c>
      <c r="AB15" t="s">
        <v>1260</v>
      </c>
      <c r="AC15">
        <v>0.88</v>
      </c>
      <c r="AD15" t="s">
        <v>1260</v>
      </c>
      <c r="AE15">
        <v>0.27</v>
      </c>
      <c r="AF15" t="s">
        <v>1260</v>
      </c>
      <c r="AG15">
        <v>8.0000000000000002E-3</v>
      </c>
      <c r="AH15" t="s">
        <v>1260</v>
      </c>
      <c r="AI15">
        <v>0.05</v>
      </c>
      <c r="AJ15" t="s">
        <v>1260</v>
      </c>
      <c r="AK15">
        <v>0.15</v>
      </c>
      <c r="AL15" t="s">
        <v>1260</v>
      </c>
      <c r="AM15">
        <v>0.01</v>
      </c>
      <c r="AN15" t="s">
        <v>1260</v>
      </c>
      <c r="AO15">
        <v>0.04</v>
      </c>
      <c r="AP15" t="s">
        <v>1260</v>
      </c>
      <c r="AQ15">
        <v>5.0000000000000001E-4</v>
      </c>
      <c r="AR15" t="s">
        <v>1260</v>
      </c>
      <c r="AS15">
        <v>82.56</v>
      </c>
    </row>
    <row r="16" spans="1:45" x14ac:dyDescent="0.25">
      <c r="A16" t="s">
        <v>1214</v>
      </c>
      <c r="B16" s="472">
        <v>41303.464583333334</v>
      </c>
      <c r="C16" t="s">
        <v>1215</v>
      </c>
      <c r="D16" t="s">
        <v>1216</v>
      </c>
      <c r="E16" t="s">
        <v>1871</v>
      </c>
      <c r="F16" s="8"/>
      <c r="G16" t="s">
        <v>1217</v>
      </c>
      <c r="H16" t="s">
        <v>1260</v>
      </c>
      <c r="I16">
        <v>0.61799999999999999</v>
      </c>
      <c r="J16" t="s">
        <v>1260</v>
      </c>
      <c r="K16">
        <v>0.6</v>
      </c>
      <c r="L16" t="s">
        <v>1260</v>
      </c>
      <c r="M16">
        <v>0.56000000000000005</v>
      </c>
      <c r="N16" t="s">
        <v>1260</v>
      </c>
      <c r="O16">
        <v>5.1999999999999998E-2</v>
      </c>
      <c r="P16" t="s">
        <v>1260</v>
      </c>
      <c r="Q16">
        <v>0.14699999999999999</v>
      </c>
      <c r="R16" t="s">
        <v>1260</v>
      </c>
      <c r="S16">
        <v>3.68</v>
      </c>
      <c r="T16" t="s">
        <v>1260</v>
      </c>
      <c r="U16">
        <v>0.08</v>
      </c>
      <c r="V16" t="s">
        <v>1260</v>
      </c>
      <c r="W16">
        <v>3.31</v>
      </c>
      <c r="X16" t="s">
        <v>1260</v>
      </c>
      <c r="Y16">
        <v>6.0000000000000001E-3</v>
      </c>
      <c r="Z16" t="s">
        <v>1260</v>
      </c>
      <c r="AA16">
        <v>0.13</v>
      </c>
      <c r="AB16" t="s">
        <v>1260</v>
      </c>
      <c r="AC16">
        <v>0.34</v>
      </c>
      <c r="AD16" t="s">
        <v>1260</v>
      </c>
      <c r="AE16">
        <v>0.02</v>
      </c>
      <c r="AF16" t="s">
        <v>1260</v>
      </c>
      <c r="AG16">
        <v>8.0000000000000002E-3</v>
      </c>
      <c r="AH16" t="s">
        <v>1260</v>
      </c>
      <c r="AI16">
        <v>0.03</v>
      </c>
      <c r="AJ16" t="s">
        <v>1260</v>
      </c>
      <c r="AK16">
        <v>0.03</v>
      </c>
      <c r="AL16" t="s">
        <v>1260</v>
      </c>
      <c r="AM16">
        <v>1.7999999999999999E-2</v>
      </c>
      <c r="AN16" t="s">
        <v>1260</v>
      </c>
      <c r="AO16">
        <v>2.9000000000000001E-2</v>
      </c>
      <c r="AP16" t="s">
        <v>1260</v>
      </c>
      <c r="AQ16">
        <v>5.9999999999999995E-4</v>
      </c>
      <c r="AR16" t="s">
        <v>1260</v>
      </c>
      <c r="AS16">
        <v>90.34</v>
      </c>
    </row>
    <row r="17" spans="1:45" x14ac:dyDescent="0.25">
      <c r="A17" t="s">
        <v>1214</v>
      </c>
      <c r="B17" s="472">
        <v>41303.466666666667</v>
      </c>
      <c r="C17" t="s">
        <v>1215</v>
      </c>
      <c r="D17" t="s">
        <v>1216</v>
      </c>
      <c r="E17" t="s">
        <v>1870</v>
      </c>
      <c r="F17" s="8"/>
      <c r="G17" t="s">
        <v>1217</v>
      </c>
      <c r="H17" t="s">
        <v>1260</v>
      </c>
      <c r="I17" s="579">
        <v>0.74399999999999999</v>
      </c>
      <c r="J17" t="s">
        <v>1260</v>
      </c>
      <c r="K17">
        <v>0.72</v>
      </c>
      <c r="L17" t="s">
        <v>1260</v>
      </c>
      <c r="M17">
        <v>0.79</v>
      </c>
      <c r="N17" t="s">
        <v>1260</v>
      </c>
      <c r="O17">
        <v>3.7999999999999999E-2</v>
      </c>
      <c r="P17" t="s">
        <v>1260</v>
      </c>
      <c r="Q17">
        <v>6.7000000000000004E-2</v>
      </c>
      <c r="R17" t="s">
        <v>1260</v>
      </c>
      <c r="S17">
        <v>1.88</v>
      </c>
      <c r="T17" t="s">
        <v>1260</v>
      </c>
      <c r="U17">
        <v>0.14000000000000001</v>
      </c>
      <c r="V17" t="s">
        <v>1260</v>
      </c>
      <c r="W17">
        <v>0.9</v>
      </c>
      <c r="X17" t="s">
        <v>1260</v>
      </c>
      <c r="Y17">
        <v>7.0000000000000001E-3</v>
      </c>
      <c r="Z17" t="s">
        <v>1260</v>
      </c>
      <c r="AA17">
        <v>0.09</v>
      </c>
      <c r="AB17" t="s">
        <v>1260</v>
      </c>
      <c r="AC17">
        <v>0.38</v>
      </c>
      <c r="AD17" t="s">
        <v>1260</v>
      </c>
      <c r="AE17">
        <v>0.01</v>
      </c>
      <c r="AF17" t="s">
        <v>1260</v>
      </c>
      <c r="AG17">
        <v>7.0000000000000001E-3</v>
      </c>
      <c r="AH17" t="s">
        <v>1260</v>
      </c>
      <c r="AI17">
        <v>0.01</v>
      </c>
      <c r="AJ17" t="s">
        <v>1260</v>
      </c>
      <c r="AK17">
        <v>0.02</v>
      </c>
      <c r="AL17" t="s">
        <v>1260</v>
      </c>
      <c r="AM17">
        <v>1.7000000000000001E-2</v>
      </c>
      <c r="AN17" t="s">
        <v>1260</v>
      </c>
      <c r="AO17">
        <v>3.9E-2</v>
      </c>
      <c r="AP17" t="s">
        <v>1260</v>
      </c>
      <c r="AQ17">
        <v>5.9999999999999995E-4</v>
      </c>
      <c r="AR17" t="s">
        <v>1260</v>
      </c>
      <c r="AS17">
        <v>94.13</v>
      </c>
    </row>
    <row r="18" spans="1:45" x14ac:dyDescent="0.25">
      <c r="A18" t="s">
        <v>1214</v>
      </c>
      <c r="B18" s="472">
        <v>41303.46875</v>
      </c>
      <c r="C18" t="s">
        <v>1215</v>
      </c>
      <c r="D18" t="s">
        <v>1216</v>
      </c>
      <c r="E18" t="s">
        <v>1913</v>
      </c>
      <c r="F18" s="8"/>
      <c r="G18" t="s">
        <v>1217</v>
      </c>
      <c r="H18" t="s">
        <v>1260</v>
      </c>
      <c r="I18">
        <v>7.4999999999999997E-2</v>
      </c>
      <c r="J18" t="s">
        <v>1260</v>
      </c>
      <c r="K18">
        <v>0.38</v>
      </c>
      <c r="L18" t="s">
        <v>1260</v>
      </c>
      <c r="M18">
        <v>0.45</v>
      </c>
      <c r="N18" t="s">
        <v>1260</v>
      </c>
      <c r="O18">
        <v>2.5000000000000001E-2</v>
      </c>
      <c r="P18" t="s">
        <v>1260</v>
      </c>
      <c r="Q18">
        <v>5.8999999999999997E-2</v>
      </c>
      <c r="R18" t="s">
        <v>1260</v>
      </c>
      <c r="S18">
        <v>14.58</v>
      </c>
      <c r="T18" t="s">
        <v>1260</v>
      </c>
      <c r="U18">
        <v>0.82</v>
      </c>
      <c r="V18" t="s">
        <v>1260</v>
      </c>
      <c r="W18">
        <v>5.74</v>
      </c>
      <c r="X18" t="s">
        <v>1260</v>
      </c>
      <c r="Y18">
        <v>8.0000000000000002E-3</v>
      </c>
      <c r="Z18" t="s">
        <v>1260</v>
      </c>
      <c r="AA18">
        <v>0.04</v>
      </c>
      <c r="AB18" t="s">
        <v>1260</v>
      </c>
      <c r="AC18">
        <v>0.25</v>
      </c>
      <c r="AD18" t="s">
        <v>1260</v>
      </c>
      <c r="AE18">
        <v>0.05</v>
      </c>
      <c r="AF18" t="s">
        <v>1260</v>
      </c>
      <c r="AG18">
        <v>0.01</v>
      </c>
      <c r="AH18" t="s">
        <v>1260</v>
      </c>
      <c r="AI18">
        <v>7.0000000000000007E-2</v>
      </c>
      <c r="AJ18" t="s">
        <v>1260</v>
      </c>
      <c r="AK18">
        <v>0.03</v>
      </c>
      <c r="AL18" t="s">
        <v>1260</v>
      </c>
      <c r="AM18">
        <v>1E-3</v>
      </c>
      <c r="AN18" t="s">
        <v>1260</v>
      </c>
      <c r="AO18">
        <v>1.2E-2</v>
      </c>
      <c r="AP18" t="s">
        <v>8</v>
      </c>
      <c r="AQ18">
        <v>5.0000000000000001E-4</v>
      </c>
      <c r="AR18" t="s">
        <v>1260</v>
      </c>
      <c r="AS18">
        <v>77.400000000000006</v>
      </c>
    </row>
    <row r="19" spans="1:45" x14ac:dyDescent="0.25">
      <c r="A19" t="s">
        <v>1214</v>
      </c>
      <c r="B19" s="472">
        <v>41303.470138888886</v>
      </c>
      <c r="C19" t="s">
        <v>1215</v>
      </c>
      <c r="D19" t="s">
        <v>1216</v>
      </c>
      <c r="E19" t="s">
        <v>1872</v>
      </c>
      <c r="F19" s="8"/>
      <c r="G19" t="s">
        <v>1217</v>
      </c>
      <c r="H19" t="s">
        <v>1260</v>
      </c>
      <c r="I19">
        <v>0.48899999999999999</v>
      </c>
      <c r="J19" t="s">
        <v>1260</v>
      </c>
      <c r="K19">
        <v>0.55000000000000004</v>
      </c>
      <c r="L19" t="s">
        <v>1260</v>
      </c>
      <c r="M19">
        <v>0.73</v>
      </c>
      <c r="N19" t="s">
        <v>1260</v>
      </c>
      <c r="O19">
        <v>2.8000000000000001E-2</v>
      </c>
      <c r="P19" t="s">
        <v>1260</v>
      </c>
      <c r="Q19">
        <v>0.111</v>
      </c>
      <c r="R19" t="s">
        <v>1260</v>
      </c>
      <c r="S19">
        <v>6.89</v>
      </c>
      <c r="T19" t="s">
        <v>1260</v>
      </c>
      <c r="U19">
        <v>0.56999999999999995</v>
      </c>
      <c r="V19" t="s">
        <v>1260</v>
      </c>
      <c r="W19">
        <v>4.88</v>
      </c>
      <c r="X19" t="s">
        <v>1260</v>
      </c>
      <c r="Y19">
        <v>7.0000000000000001E-3</v>
      </c>
      <c r="Z19" t="s">
        <v>1260</v>
      </c>
      <c r="AA19">
        <v>7.0000000000000007E-2</v>
      </c>
      <c r="AB19" t="s">
        <v>1260</v>
      </c>
      <c r="AC19">
        <v>0.47</v>
      </c>
      <c r="AD19" t="s">
        <v>1260</v>
      </c>
      <c r="AE19">
        <v>0.02</v>
      </c>
      <c r="AF19" t="s">
        <v>1260</v>
      </c>
      <c r="AG19">
        <v>8.0000000000000002E-3</v>
      </c>
      <c r="AH19" t="s">
        <v>1260</v>
      </c>
      <c r="AI19">
        <v>0.04</v>
      </c>
      <c r="AJ19" t="s">
        <v>1260</v>
      </c>
      <c r="AK19">
        <v>0.03</v>
      </c>
      <c r="AL19" t="s">
        <v>1260</v>
      </c>
      <c r="AM19">
        <v>1.4999999999999999E-2</v>
      </c>
      <c r="AN19" t="s">
        <v>1260</v>
      </c>
      <c r="AO19">
        <v>2.5999999999999999E-2</v>
      </c>
      <c r="AP19" t="s">
        <v>1260</v>
      </c>
      <c r="AQ19">
        <v>5.0000000000000001E-4</v>
      </c>
      <c r="AR19" t="s">
        <v>1260</v>
      </c>
      <c r="AS19">
        <v>85.08</v>
      </c>
    </row>
    <row r="20" spans="1:45" x14ac:dyDescent="0.25">
      <c r="A20" t="s">
        <v>1214</v>
      </c>
      <c r="B20" s="472">
        <v>41303.472222222219</v>
      </c>
      <c r="C20" t="s">
        <v>1215</v>
      </c>
      <c r="D20" t="s">
        <v>1216</v>
      </c>
      <c r="E20" t="s">
        <v>1914</v>
      </c>
      <c r="F20" s="8"/>
      <c r="G20" t="s">
        <v>1217</v>
      </c>
      <c r="H20" t="s">
        <v>1260</v>
      </c>
      <c r="I20">
        <v>0.63900000000000001</v>
      </c>
      <c r="J20" t="s">
        <v>1260</v>
      </c>
      <c r="K20">
        <v>0.5</v>
      </c>
      <c r="L20" t="s">
        <v>1260</v>
      </c>
      <c r="M20">
        <v>0.61</v>
      </c>
      <c r="N20" t="s">
        <v>1260</v>
      </c>
      <c r="O20">
        <v>2.4E-2</v>
      </c>
      <c r="P20" t="s">
        <v>1260</v>
      </c>
      <c r="Q20">
        <v>5.5E-2</v>
      </c>
      <c r="R20" t="s">
        <v>1260</v>
      </c>
      <c r="S20">
        <v>10.45</v>
      </c>
      <c r="T20" t="s">
        <v>1260</v>
      </c>
      <c r="U20">
        <v>0.55000000000000004</v>
      </c>
      <c r="V20" t="s">
        <v>1260</v>
      </c>
      <c r="W20">
        <v>6.44</v>
      </c>
      <c r="X20" t="s">
        <v>1260</v>
      </c>
      <c r="Y20">
        <v>3.5000000000000003E-2</v>
      </c>
      <c r="Z20" t="s">
        <v>1260</v>
      </c>
      <c r="AA20">
        <v>0.16</v>
      </c>
      <c r="AB20" t="s">
        <v>1260</v>
      </c>
      <c r="AC20">
        <v>0.55000000000000004</v>
      </c>
      <c r="AD20" t="s">
        <v>1260</v>
      </c>
      <c r="AE20">
        <v>0.12</v>
      </c>
      <c r="AF20" t="s">
        <v>1260</v>
      </c>
      <c r="AG20">
        <v>1.7000000000000001E-2</v>
      </c>
      <c r="AH20" t="s">
        <v>1260</v>
      </c>
      <c r="AI20">
        <v>0.08</v>
      </c>
      <c r="AJ20" t="s">
        <v>1260</v>
      </c>
      <c r="AK20">
        <v>0.08</v>
      </c>
      <c r="AL20" t="s">
        <v>1260</v>
      </c>
      <c r="AM20">
        <v>1E-3</v>
      </c>
      <c r="AN20" t="s">
        <v>1260</v>
      </c>
      <c r="AO20">
        <v>1.4999999999999999E-2</v>
      </c>
      <c r="AP20" t="s">
        <v>1633</v>
      </c>
      <c r="AQ20">
        <v>1.12E-2</v>
      </c>
      <c r="AR20" t="s">
        <v>1260</v>
      </c>
      <c r="AS20">
        <v>79.64</v>
      </c>
    </row>
    <row r="21" spans="1:45" x14ac:dyDescent="0.25">
      <c r="A21" t="s">
        <v>1214</v>
      </c>
      <c r="B21" s="472">
        <v>41303.474305555559</v>
      </c>
      <c r="C21" t="s">
        <v>1215</v>
      </c>
      <c r="D21" t="s">
        <v>1216</v>
      </c>
      <c r="E21" t="s">
        <v>1915</v>
      </c>
      <c r="F21" s="8"/>
      <c r="G21" t="s">
        <v>1217</v>
      </c>
      <c r="H21" t="s">
        <v>1260</v>
      </c>
      <c r="I21">
        <v>0.02</v>
      </c>
      <c r="J21" t="s">
        <v>1260</v>
      </c>
      <c r="K21">
        <v>0.45</v>
      </c>
      <c r="L21" t="s">
        <v>1260</v>
      </c>
      <c r="M21">
        <v>1.79</v>
      </c>
      <c r="N21" t="s">
        <v>1260</v>
      </c>
      <c r="O21">
        <v>2.4E-2</v>
      </c>
      <c r="P21" t="s">
        <v>8</v>
      </c>
      <c r="Q21">
        <v>3.0000000000000001E-3</v>
      </c>
      <c r="R21" t="s">
        <v>1260</v>
      </c>
      <c r="S21">
        <v>22</v>
      </c>
      <c r="T21" t="s">
        <v>1260</v>
      </c>
      <c r="U21">
        <v>3.16</v>
      </c>
      <c r="V21" t="s">
        <v>1260</v>
      </c>
      <c r="W21">
        <v>5.1100000000000003</v>
      </c>
      <c r="X21" t="s">
        <v>1260</v>
      </c>
      <c r="Y21">
        <v>1.2999999999999999E-2</v>
      </c>
      <c r="Z21" t="s">
        <v>1260</v>
      </c>
      <c r="AA21">
        <v>0.01</v>
      </c>
      <c r="AB21" t="s">
        <v>1260</v>
      </c>
      <c r="AC21">
        <v>0.08</v>
      </c>
      <c r="AD21" t="s">
        <v>1260</v>
      </c>
      <c r="AE21">
        <v>0.03</v>
      </c>
      <c r="AF21" t="s">
        <v>1260</v>
      </c>
      <c r="AG21">
        <v>0.01</v>
      </c>
      <c r="AH21" t="s">
        <v>1260</v>
      </c>
      <c r="AI21">
        <v>0.05</v>
      </c>
      <c r="AJ21" t="s">
        <v>1260</v>
      </c>
      <c r="AK21">
        <v>0.03</v>
      </c>
      <c r="AL21" t="s">
        <v>1260</v>
      </c>
      <c r="AM21">
        <v>3.0000000000000001E-3</v>
      </c>
      <c r="AN21" t="s">
        <v>1260</v>
      </c>
      <c r="AO21">
        <v>3.0000000000000001E-3</v>
      </c>
      <c r="AP21" t="s">
        <v>1260</v>
      </c>
      <c r="AQ21">
        <v>6.9999999999999999E-4</v>
      </c>
      <c r="AR21" t="s">
        <v>1260</v>
      </c>
      <c r="AS21">
        <v>67.23</v>
      </c>
    </row>
    <row r="22" spans="1:45" x14ac:dyDescent="0.25">
      <c r="A22" t="s">
        <v>1214</v>
      </c>
      <c r="B22" s="472">
        <v>41303.475694444445</v>
      </c>
      <c r="C22" t="s">
        <v>1215</v>
      </c>
      <c r="D22" t="s">
        <v>1216</v>
      </c>
      <c r="E22" t="s">
        <v>1849</v>
      </c>
      <c r="F22" s="8"/>
      <c r="G22" t="s">
        <v>1217</v>
      </c>
      <c r="H22" t="s">
        <v>1260</v>
      </c>
      <c r="I22">
        <v>1.2E-2</v>
      </c>
      <c r="J22" t="s">
        <v>1260</v>
      </c>
      <c r="K22">
        <v>0.38</v>
      </c>
      <c r="L22" t="s">
        <v>1260</v>
      </c>
      <c r="M22">
        <v>0.83</v>
      </c>
      <c r="N22" t="s">
        <v>1260</v>
      </c>
      <c r="O22">
        <v>0.03</v>
      </c>
      <c r="P22" t="s">
        <v>8</v>
      </c>
      <c r="Q22">
        <v>3.0000000000000001E-3</v>
      </c>
      <c r="R22" t="s">
        <v>1260</v>
      </c>
      <c r="S22">
        <v>24.29</v>
      </c>
      <c r="T22" t="s">
        <v>1260</v>
      </c>
      <c r="U22">
        <v>3.71</v>
      </c>
      <c r="V22" t="s">
        <v>1260</v>
      </c>
      <c r="W22">
        <v>6.09</v>
      </c>
      <c r="X22" t="s">
        <v>1260</v>
      </c>
      <c r="Y22">
        <v>1.6E-2</v>
      </c>
      <c r="Z22" t="s">
        <v>1260</v>
      </c>
      <c r="AA22">
        <v>0.02</v>
      </c>
      <c r="AB22" t="s">
        <v>1260</v>
      </c>
      <c r="AC22">
        <v>0.12</v>
      </c>
      <c r="AD22" t="s">
        <v>1260</v>
      </c>
      <c r="AE22">
        <v>0.02</v>
      </c>
      <c r="AF22" t="s">
        <v>1260</v>
      </c>
      <c r="AG22">
        <v>8.9999999999999993E-3</v>
      </c>
      <c r="AH22" t="s">
        <v>1260</v>
      </c>
      <c r="AI22">
        <v>0.06</v>
      </c>
      <c r="AJ22" t="s">
        <v>1260</v>
      </c>
      <c r="AK22">
        <v>0.02</v>
      </c>
      <c r="AL22" t="s">
        <v>1260</v>
      </c>
      <c r="AM22">
        <v>1E-3</v>
      </c>
      <c r="AN22" t="s">
        <v>1260</v>
      </c>
      <c r="AO22">
        <v>4.0000000000000001E-3</v>
      </c>
      <c r="AP22" t="s">
        <v>1260</v>
      </c>
      <c r="AQ22">
        <v>2.0999999999999999E-3</v>
      </c>
      <c r="AR22" t="s">
        <v>1260</v>
      </c>
      <c r="AS22">
        <v>64.38</v>
      </c>
    </row>
    <row r="23" spans="1:45" x14ac:dyDescent="0.25">
      <c r="A23" t="s">
        <v>1214</v>
      </c>
      <c r="B23" s="472">
        <v>41303.48541666667</v>
      </c>
      <c r="C23" t="s">
        <v>1215</v>
      </c>
      <c r="D23" t="s">
        <v>1216</v>
      </c>
      <c r="E23" t="s">
        <v>1866</v>
      </c>
      <c r="F23" s="8"/>
      <c r="G23" t="s">
        <v>1217</v>
      </c>
      <c r="H23" t="s">
        <v>1260</v>
      </c>
      <c r="I23">
        <v>2.5000000000000001E-2</v>
      </c>
      <c r="J23" t="s">
        <v>1260</v>
      </c>
      <c r="K23">
        <v>1.17</v>
      </c>
      <c r="L23" t="s">
        <v>1260</v>
      </c>
      <c r="M23">
        <v>1.1200000000000001</v>
      </c>
      <c r="N23" t="s">
        <v>1260</v>
      </c>
      <c r="O23">
        <v>2.3E-2</v>
      </c>
      <c r="P23" t="s">
        <v>1260</v>
      </c>
      <c r="Q23">
        <v>2.7E-2</v>
      </c>
      <c r="R23" t="s">
        <v>1260</v>
      </c>
      <c r="S23">
        <v>16.72</v>
      </c>
      <c r="T23" t="s">
        <v>1260</v>
      </c>
      <c r="U23">
        <v>2.04</v>
      </c>
      <c r="V23" t="s">
        <v>1260</v>
      </c>
      <c r="W23">
        <v>18.920000000000002</v>
      </c>
      <c r="X23" t="s">
        <v>1260</v>
      </c>
      <c r="Y23">
        <v>8.9999999999999993E-3</v>
      </c>
      <c r="Z23" t="s">
        <v>1260</v>
      </c>
      <c r="AA23">
        <v>1.74</v>
      </c>
      <c r="AB23" t="s">
        <v>1260</v>
      </c>
      <c r="AC23">
        <v>1.58</v>
      </c>
      <c r="AD23" t="s">
        <v>1260</v>
      </c>
      <c r="AE23">
        <v>1.01</v>
      </c>
      <c r="AF23" t="s">
        <v>1260</v>
      </c>
      <c r="AG23">
        <v>0.01</v>
      </c>
      <c r="AH23" t="s">
        <v>1260</v>
      </c>
      <c r="AI23">
        <v>0.05</v>
      </c>
      <c r="AJ23" t="s">
        <v>1260</v>
      </c>
      <c r="AK23">
        <v>0.22</v>
      </c>
      <c r="AL23" t="s">
        <v>1260</v>
      </c>
      <c r="AM23">
        <v>2.7E-2</v>
      </c>
      <c r="AN23" t="s">
        <v>1260</v>
      </c>
      <c r="AO23">
        <v>5.0999999999999997E-2</v>
      </c>
      <c r="AP23" t="s">
        <v>1260</v>
      </c>
      <c r="AQ23">
        <v>5.9999999999999995E-4</v>
      </c>
      <c r="AR23" t="s">
        <v>1260</v>
      </c>
      <c r="AS23">
        <v>55.26</v>
      </c>
    </row>
    <row r="24" spans="1:45" x14ac:dyDescent="0.25">
      <c r="A24" t="s">
        <v>1214</v>
      </c>
      <c r="B24" s="472">
        <v>41304.388194444444</v>
      </c>
      <c r="C24" t="s">
        <v>1215</v>
      </c>
      <c r="D24" t="s">
        <v>1216</v>
      </c>
      <c r="E24" s="8" t="s">
        <v>1865</v>
      </c>
      <c r="F24" s="8"/>
      <c r="G24" t="s">
        <v>1217</v>
      </c>
      <c r="H24" t="s">
        <v>1260</v>
      </c>
      <c r="I24">
        <v>9.6000000000000002E-2</v>
      </c>
      <c r="J24" t="s">
        <v>1260</v>
      </c>
      <c r="K24">
        <v>0.73</v>
      </c>
      <c r="L24" t="s">
        <v>1260</v>
      </c>
      <c r="M24">
        <v>0.9</v>
      </c>
      <c r="N24" t="s">
        <v>1260</v>
      </c>
      <c r="O24">
        <v>2.7E-2</v>
      </c>
      <c r="P24" t="s">
        <v>1260</v>
      </c>
      <c r="Q24">
        <v>6.8000000000000005E-2</v>
      </c>
      <c r="R24" t="s">
        <v>1260</v>
      </c>
      <c r="S24">
        <v>15.89</v>
      </c>
      <c r="T24" t="s">
        <v>1260</v>
      </c>
      <c r="U24">
        <v>1.78</v>
      </c>
      <c r="V24" t="s">
        <v>1260</v>
      </c>
      <c r="W24">
        <v>11.32</v>
      </c>
      <c r="X24" t="s">
        <v>1260</v>
      </c>
      <c r="Y24">
        <v>8.9999999999999993E-3</v>
      </c>
      <c r="Z24" t="s">
        <v>1260</v>
      </c>
      <c r="AA24">
        <v>0.21</v>
      </c>
      <c r="AB24" t="s">
        <v>1260</v>
      </c>
      <c r="AC24">
        <v>0.42</v>
      </c>
      <c r="AD24" t="s">
        <v>1260</v>
      </c>
      <c r="AE24">
        <v>0.09</v>
      </c>
      <c r="AF24" t="s">
        <v>1260</v>
      </c>
      <c r="AG24">
        <v>8.9999999999999993E-3</v>
      </c>
      <c r="AH24" t="s">
        <v>1260</v>
      </c>
      <c r="AI24">
        <v>0.06</v>
      </c>
      <c r="AJ24" t="s">
        <v>1260</v>
      </c>
      <c r="AK24">
        <v>0.04</v>
      </c>
      <c r="AL24" t="s">
        <v>1260</v>
      </c>
      <c r="AM24">
        <v>2E-3</v>
      </c>
      <c r="AN24" t="s">
        <v>1260</v>
      </c>
      <c r="AO24">
        <v>1.0999999999999999E-2</v>
      </c>
      <c r="AP24" t="s">
        <v>1260</v>
      </c>
      <c r="AQ24">
        <v>8.9999999999999998E-4</v>
      </c>
      <c r="AR24" t="s">
        <v>1260</v>
      </c>
      <c r="AS24">
        <v>68.34</v>
      </c>
    </row>
    <row r="25" spans="1:45" x14ac:dyDescent="0.25">
      <c r="A25" t="s">
        <v>1214</v>
      </c>
      <c r="B25" s="472">
        <v>41304.390277777777</v>
      </c>
      <c r="C25" t="s">
        <v>1215</v>
      </c>
      <c r="D25" t="s">
        <v>1216</v>
      </c>
      <c r="E25" t="s">
        <v>1416</v>
      </c>
      <c r="F25" s="8"/>
      <c r="G25" t="s">
        <v>1217</v>
      </c>
      <c r="H25" t="s">
        <v>1260</v>
      </c>
      <c r="I25">
        <v>6.0999999999999999E-2</v>
      </c>
      <c r="J25" t="s">
        <v>1260</v>
      </c>
      <c r="K25">
        <v>0.67</v>
      </c>
      <c r="L25" t="s">
        <v>1260</v>
      </c>
      <c r="M25">
        <v>1.0900000000000001</v>
      </c>
      <c r="N25" t="s">
        <v>1260</v>
      </c>
      <c r="O25">
        <v>3.1E-2</v>
      </c>
      <c r="P25" t="s">
        <v>1260</v>
      </c>
      <c r="Q25">
        <v>2.1999999999999999E-2</v>
      </c>
      <c r="R25" t="s">
        <v>1260</v>
      </c>
      <c r="S25">
        <v>16.39</v>
      </c>
      <c r="T25" t="s">
        <v>1260</v>
      </c>
      <c r="U25">
        <v>1.44</v>
      </c>
      <c r="V25" t="s">
        <v>1260</v>
      </c>
      <c r="W25">
        <v>9.66</v>
      </c>
      <c r="X25" t="s">
        <v>1260</v>
      </c>
      <c r="Y25">
        <v>2.5999999999999999E-2</v>
      </c>
      <c r="Z25" t="s">
        <v>1260</v>
      </c>
      <c r="AA25">
        <v>0.12</v>
      </c>
      <c r="AB25" t="s">
        <v>1260</v>
      </c>
      <c r="AC25">
        <v>0.44</v>
      </c>
      <c r="AD25" t="s">
        <v>1260</v>
      </c>
      <c r="AE25">
        <v>0.03</v>
      </c>
      <c r="AF25" t="s">
        <v>1260</v>
      </c>
      <c r="AG25">
        <v>8.9999999999999993E-3</v>
      </c>
      <c r="AH25" t="s">
        <v>1260</v>
      </c>
      <c r="AI25">
        <v>0.06</v>
      </c>
      <c r="AJ25" t="s">
        <v>1260</v>
      </c>
      <c r="AK25">
        <v>0.05</v>
      </c>
      <c r="AL25" t="s">
        <v>1260</v>
      </c>
      <c r="AM25">
        <v>3.0000000000000001E-3</v>
      </c>
      <c r="AN25" t="s">
        <v>1260</v>
      </c>
      <c r="AO25">
        <v>1.0999999999999999E-2</v>
      </c>
      <c r="AP25" t="s">
        <v>1260</v>
      </c>
      <c r="AQ25">
        <v>1.1000000000000001E-3</v>
      </c>
      <c r="AR25" t="s">
        <v>1260</v>
      </c>
      <c r="AS25">
        <v>69.900000000000006</v>
      </c>
    </row>
    <row r="26" spans="1:45" x14ac:dyDescent="0.25">
      <c r="A26" t="s">
        <v>1214</v>
      </c>
      <c r="B26" s="472">
        <v>41304.393055555556</v>
      </c>
      <c r="C26" t="s">
        <v>1215</v>
      </c>
      <c r="D26" t="s">
        <v>1216</v>
      </c>
      <c r="E26" t="s">
        <v>1411</v>
      </c>
      <c r="F26" s="8"/>
      <c r="G26" t="s">
        <v>1217</v>
      </c>
      <c r="H26" t="s">
        <v>1260</v>
      </c>
      <c r="I26">
        <v>3.4000000000000002E-2</v>
      </c>
      <c r="J26" t="s">
        <v>1260</v>
      </c>
      <c r="K26">
        <v>0.52</v>
      </c>
      <c r="L26" t="s">
        <v>1260</v>
      </c>
      <c r="M26">
        <v>0.97</v>
      </c>
      <c r="N26" t="s">
        <v>1260</v>
      </c>
      <c r="O26">
        <v>2.7E-2</v>
      </c>
      <c r="P26" t="s">
        <v>1260</v>
      </c>
      <c r="Q26">
        <v>0.02</v>
      </c>
      <c r="R26" t="s">
        <v>1260</v>
      </c>
      <c r="S26">
        <v>19.96</v>
      </c>
      <c r="T26" t="s">
        <v>1260</v>
      </c>
      <c r="U26">
        <v>2.34</v>
      </c>
      <c r="V26" t="s">
        <v>1260</v>
      </c>
      <c r="W26">
        <v>10.51</v>
      </c>
      <c r="X26" t="s">
        <v>1260</v>
      </c>
      <c r="Y26">
        <v>1.2E-2</v>
      </c>
      <c r="Z26" t="s">
        <v>1260</v>
      </c>
      <c r="AA26">
        <v>7.0000000000000007E-2</v>
      </c>
      <c r="AB26" t="s">
        <v>1260</v>
      </c>
      <c r="AC26">
        <v>0.36</v>
      </c>
      <c r="AD26" t="s">
        <v>1260</v>
      </c>
      <c r="AE26">
        <v>0.04</v>
      </c>
      <c r="AF26" t="s">
        <v>1260</v>
      </c>
      <c r="AG26">
        <v>1.2E-2</v>
      </c>
      <c r="AH26" t="s">
        <v>1260</v>
      </c>
      <c r="AI26">
        <v>0.05</v>
      </c>
      <c r="AJ26" t="s">
        <v>1260</v>
      </c>
      <c r="AK26">
        <v>0.15</v>
      </c>
      <c r="AL26" t="s">
        <v>1260</v>
      </c>
      <c r="AM26">
        <v>1E-3</v>
      </c>
      <c r="AN26" t="s">
        <v>1260</v>
      </c>
      <c r="AO26">
        <v>4.0000000000000001E-3</v>
      </c>
      <c r="AP26" t="s">
        <v>1260</v>
      </c>
      <c r="AQ26">
        <v>1.5E-3</v>
      </c>
      <c r="AR26" t="s">
        <v>1260</v>
      </c>
      <c r="AS26">
        <v>64.92</v>
      </c>
    </row>
    <row r="27" spans="1:45" x14ac:dyDescent="0.25">
      <c r="A27" t="s">
        <v>1214</v>
      </c>
      <c r="B27" s="472">
        <v>41304.394444444442</v>
      </c>
      <c r="C27" t="s">
        <v>1215</v>
      </c>
      <c r="D27" t="s">
        <v>1216</v>
      </c>
      <c r="E27" t="s">
        <v>1409</v>
      </c>
      <c r="F27" s="8"/>
      <c r="G27" t="s">
        <v>1217</v>
      </c>
      <c r="H27" t="s">
        <v>1260</v>
      </c>
      <c r="I27">
        <v>3.7999999999999999E-2</v>
      </c>
      <c r="J27" t="s">
        <v>1260</v>
      </c>
      <c r="K27">
        <v>0.66</v>
      </c>
      <c r="L27" t="s">
        <v>1260</v>
      </c>
      <c r="M27">
        <v>1.04</v>
      </c>
      <c r="N27" t="s">
        <v>1260</v>
      </c>
      <c r="O27">
        <v>2.5999999999999999E-2</v>
      </c>
      <c r="P27" t="s">
        <v>1260</v>
      </c>
      <c r="Q27">
        <v>2.1000000000000001E-2</v>
      </c>
      <c r="R27" t="s">
        <v>1260</v>
      </c>
      <c r="S27">
        <v>18.16</v>
      </c>
      <c r="T27" t="s">
        <v>1260</v>
      </c>
      <c r="U27">
        <v>1.68</v>
      </c>
      <c r="V27" t="s">
        <v>1260</v>
      </c>
      <c r="W27">
        <v>11.73</v>
      </c>
      <c r="X27" t="s">
        <v>1260</v>
      </c>
      <c r="Y27">
        <v>1.0999999999999999E-2</v>
      </c>
      <c r="Z27" t="s">
        <v>1260</v>
      </c>
      <c r="AA27">
        <v>7.0000000000000007E-2</v>
      </c>
      <c r="AB27" t="s">
        <v>1260</v>
      </c>
      <c r="AC27">
        <v>0.27</v>
      </c>
      <c r="AD27" t="s">
        <v>1260</v>
      </c>
      <c r="AE27">
        <v>0.1</v>
      </c>
      <c r="AF27" t="s">
        <v>1260</v>
      </c>
      <c r="AG27">
        <v>1.4E-2</v>
      </c>
      <c r="AH27" t="s">
        <v>1260</v>
      </c>
      <c r="AI27">
        <v>0.05</v>
      </c>
      <c r="AJ27" t="s">
        <v>1260</v>
      </c>
      <c r="AK27">
        <v>7.0000000000000007E-2</v>
      </c>
      <c r="AL27" t="s">
        <v>1260</v>
      </c>
      <c r="AM27">
        <v>1E-3</v>
      </c>
      <c r="AN27" t="s">
        <v>1260</v>
      </c>
      <c r="AO27">
        <v>5.0000000000000001E-3</v>
      </c>
      <c r="AP27" t="s">
        <v>1260</v>
      </c>
      <c r="AQ27">
        <v>1.1999999999999999E-3</v>
      </c>
      <c r="AR27" t="s">
        <v>1260</v>
      </c>
      <c r="AS27">
        <v>66.03</v>
      </c>
    </row>
    <row r="28" spans="1:45" x14ac:dyDescent="0.25">
      <c r="A28" t="s">
        <v>1214</v>
      </c>
      <c r="B28" s="472">
        <v>41304.396527777775</v>
      </c>
      <c r="C28" t="s">
        <v>1215</v>
      </c>
      <c r="D28" t="s">
        <v>1216</v>
      </c>
      <c r="E28" t="s">
        <v>1866</v>
      </c>
      <c r="F28" s="8"/>
      <c r="G28" t="s">
        <v>1217</v>
      </c>
      <c r="H28" t="s">
        <v>1260</v>
      </c>
      <c r="I28">
        <v>2.5000000000000001E-2</v>
      </c>
      <c r="J28" t="s">
        <v>1260</v>
      </c>
      <c r="K28">
        <v>1.2</v>
      </c>
      <c r="L28" t="s">
        <v>1260</v>
      </c>
      <c r="M28">
        <v>1.1200000000000001</v>
      </c>
      <c r="N28" t="s">
        <v>1260</v>
      </c>
      <c r="O28">
        <v>2.3E-2</v>
      </c>
      <c r="P28" t="s">
        <v>1260</v>
      </c>
      <c r="Q28">
        <v>2.7E-2</v>
      </c>
      <c r="R28" t="s">
        <v>1260</v>
      </c>
      <c r="S28">
        <v>16.84</v>
      </c>
      <c r="T28" t="s">
        <v>1260</v>
      </c>
      <c r="U28">
        <v>2.11</v>
      </c>
      <c r="V28" t="s">
        <v>1260</v>
      </c>
      <c r="W28">
        <v>19.059999999999999</v>
      </c>
      <c r="X28" t="s">
        <v>1260</v>
      </c>
      <c r="Y28">
        <v>8.9999999999999993E-3</v>
      </c>
      <c r="Z28" t="s">
        <v>1260</v>
      </c>
      <c r="AA28">
        <v>1.74</v>
      </c>
      <c r="AB28" t="s">
        <v>1260</v>
      </c>
      <c r="AC28">
        <v>1.61</v>
      </c>
      <c r="AD28" t="s">
        <v>1260</v>
      </c>
      <c r="AE28">
        <v>1.02</v>
      </c>
      <c r="AF28" t="s">
        <v>1260</v>
      </c>
      <c r="AG28">
        <v>0.01</v>
      </c>
      <c r="AH28" t="s">
        <v>1260</v>
      </c>
      <c r="AI28">
        <v>0.05</v>
      </c>
      <c r="AJ28" t="s">
        <v>1260</v>
      </c>
      <c r="AK28">
        <v>0.22</v>
      </c>
      <c r="AL28" t="s">
        <v>1260</v>
      </c>
      <c r="AM28">
        <v>2.9000000000000001E-2</v>
      </c>
      <c r="AN28" t="s">
        <v>1260</v>
      </c>
      <c r="AO28">
        <v>5.2999999999999999E-2</v>
      </c>
      <c r="AP28" t="s">
        <v>1260</v>
      </c>
      <c r="AQ28">
        <v>5.9999999999999995E-4</v>
      </c>
      <c r="AR28" t="s">
        <v>1260</v>
      </c>
      <c r="AS28">
        <v>54.86</v>
      </c>
    </row>
    <row r="29" spans="1:45" x14ac:dyDescent="0.25">
      <c r="A29" t="s">
        <v>1214</v>
      </c>
      <c r="B29" s="472">
        <v>41304.400694444441</v>
      </c>
      <c r="C29" t="s">
        <v>1215</v>
      </c>
      <c r="D29" t="s">
        <v>1216</v>
      </c>
      <c r="E29" t="s">
        <v>1415</v>
      </c>
      <c r="F29" s="8"/>
      <c r="G29" t="s">
        <v>1217</v>
      </c>
      <c r="H29" t="s">
        <v>1260</v>
      </c>
      <c r="I29">
        <v>0.46899999999999997</v>
      </c>
      <c r="J29" t="s">
        <v>1260</v>
      </c>
      <c r="K29">
        <v>0.61</v>
      </c>
      <c r="L29" t="s">
        <v>1260</v>
      </c>
      <c r="M29">
        <v>1.04</v>
      </c>
      <c r="N29" t="s">
        <v>1260</v>
      </c>
      <c r="O29">
        <v>2.8000000000000001E-2</v>
      </c>
      <c r="P29" t="s">
        <v>1260</v>
      </c>
      <c r="Q29">
        <v>2.5999999999999999E-2</v>
      </c>
      <c r="R29" t="s">
        <v>1260</v>
      </c>
      <c r="S29">
        <v>8.81</v>
      </c>
      <c r="T29" t="s">
        <v>1260</v>
      </c>
      <c r="U29">
        <v>0.5</v>
      </c>
      <c r="V29" t="s">
        <v>1260</v>
      </c>
      <c r="W29">
        <v>4.38</v>
      </c>
      <c r="X29" t="s">
        <v>1260</v>
      </c>
      <c r="Y29">
        <v>1.4999999999999999E-2</v>
      </c>
      <c r="Z29" t="s">
        <v>1260</v>
      </c>
      <c r="AA29">
        <v>0.06</v>
      </c>
      <c r="AB29" t="s">
        <v>1260</v>
      </c>
      <c r="AC29">
        <v>0.25</v>
      </c>
      <c r="AD29" t="s">
        <v>1260</v>
      </c>
      <c r="AE29">
        <v>0.03</v>
      </c>
      <c r="AF29" t="s">
        <v>1260</v>
      </c>
      <c r="AG29">
        <v>1.6E-2</v>
      </c>
      <c r="AH29" t="s">
        <v>1260</v>
      </c>
      <c r="AI29">
        <v>0.04</v>
      </c>
      <c r="AJ29" t="s">
        <v>1260</v>
      </c>
      <c r="AK29">
        <v>0.03</v>
      </c>
      <c r="AL29" t="s">
        <v>1260</v>
      </c>
      <c r="AM29">
        <v>1E-3</v>
      </c>
      <c r="AN29" t="s">
        <v>1260</v>
      </c>
      <c r="AO29">
        <v>1.7999999999999999E-2</v>
      </c>
      <c r="AP29" t="s">
        <v>1260</v>
      </c>
      <c r="AQ29">
        <v>8.9999999999999998E-4</v>
      </c>
      <c r="AR29" t="s">
        <v>1260</v>
      </c>
      <c r="AS29">
        <v>83.68</v>
      </c>
    </row>
    <row r="30" spans="1:45" x14ac:dyDescent="0.25">
      <c r="A30" t="s">
        <v>1214</v>
      </c>
      <c r="B30" s="472">
        <v>41304.402777777781</v>
      </c>
      <c r="C30" t="s">
        <v>1215</v>
      </c>
      <c r="D30" t="s">
        <v>1216</v>
      </c>
      <c r="E30" t="s">
        <v>1558</v>
      </c>
      <c r="F30" s="8"/>
      <c r="G30" t="s">
        <v>1217</v>
      </c>
      <c r="H30" t="s">
        <v>1260</v>
      </c>
      <c r="I30">
        <v>0.47599999999999998</v>
      </c>
      <c r="J30" t="s">
        <v>1260</v>
      </c>
      <c r="K30">
        <v>0.64</v>
      </c>
      <c r="L30" t="s">
        <v>1260</v>
      </c>
      <c r="M30">
        <v>1</v>
      </c>
      <c r="N30" t="s">
        <v>1260</v>
      </c>
      <c r="O30">
        <v>2.5999999999999999E-2</v>
      </c>
      <c r="P30" t="s">
        <v>1260</v>
      </c>
      <c r="Q30">
        <v>1.7999999999999999E-2</v>
      </c>
      <c r="R30" t="s">
        <v>1260</v>
      </c>
      <c r="S30">
        <v>8.43</v>
      </c>
      <c r="T30" t="s">
        <v>1260</v>
      </c>
      <c r="U30">
        <v>0.55000000000000004</v>
      </c>
      <c r="V30" t="s">
        <v>1260</v>
      </c>
      <c r="W30">
        <v>5.83</v>
      </c>
      <c r="X30" t="s">
        <v>1260</v>
      </c>
      <c r="Y30">
        <v>1.4999999999999999E-2</v>
      </c>
      <c r="Z30" t="s">
        <v>1260</v>
      </c>
      <c r="AA30">
        <v>0.42</v>
      </c>
      <c r="AB30" t="s">
        <v>1260</v>
      </c>
      <c r="AC30">
        <v>0.47</v>
      </c>
      <c r="AD30" t="s">
        <v>1260</v>
      </c>
      <c r="AE30">
        <v>0.2</v>
      </c>
      <c r="AF30" t="s">
        <v>1260</v>
      </c>
      <c r="AG30">
        <v>2.4E-2</v>
      </c>
      <c r="AH30" t="s">
        <v>1260</v>
      </c>
      <c r="AI30">
        <v>0.04</v>
      </c>
      <c r="AJ30" t="s">
        <v>1260</v>
      </c>
      <c r="AK30">
        <v>0.05</v>
      </c>
      <c r="AL30" t="s">
        <v>1260</v>
      </c>
      <c r="AM30">
        <v>1E-3</v>
      </c>
      <c r="AN30" t="s">
        <v>1260</v>
      </c>
      <c r="AO30">
        <v>2.4E-2</v>
      </c>
      <c r="AP30" t="s">
        <v>1260</v>
      </c>
      <c r="AQ30">
        <v>8.0000000000000004E-4</v>
      </c>
      <c r="AR30" t="s">
        <v>1260</v>
      </c>
      <c r="AS30">
        <v>81.790000000000006</v>
      </c>
    </row>
    <row r="31" spans="1:45" x14ac:dyDescent="0.25">
      <c r="A31" t="s">
        <v>1214</v>
      </c>
      <c r="B31" s="472">
        <v>41304.412499999999</v>
      </c>
      <c r="C31" t="s">
        <v>1215</v>
      </c>
      <c r="D31" t="s">
        <v>1216</v>
      </c>
      <c r="E31" t="s">
        <v>1868</v>
      </c>
      <c r="F31" s="8"/>
      <c r="G31" t="s">
        <v>1217</v>
      </c>
      <c r="H31" t="s">
        <v>1260</v>
      </c>
      <c r="I31">
        <v>0.46200000000000002</v>
      </c>
      <c r="J31" t="s">
        <v>1260</v>
      </c>
      <c r="K31">
        <v>0.53</v>
      </c>
      <c r="L31" t="s">
        <v>1260</v>
      </c>
      <c r="M31">
        <v>1.1299999999999999</v>
      </c>
      <c r="N31" t="s">
        <v>1260</v>
      </c>
      <c r="O31">
        <v>2.8000000000000001E-2</v>
      </c>
      <c r="P31" t="s">
        <v>1260</v>
      </c>
      <c r="Q31">
        <v>8.9999999999999993E-3</v>
      </c>
      <c r="R31" t="s">
        <v>1260</v>
      </c>
      <c r="S31">
        <v>7.9</v>
      </c>
      <c r="T31" t="s">
        <v>1260</v>
      </c>
      <c r="U31">
        <v>0.82</v>
      </c>
      <c r="V31" t="s">
        <v>1260</v>
      </c>
      <c r="W31">
        <v>4.03</v>
      </c>
      <c r="X31" t="s">
        <v>1260</v>
      </c>
      <c r="Y31">
        <v>7.0000000000000001E-3</v>
      </c>
      <c r="Z31" t="s">
        <v>1260</v>
      </c>
      <c r="AA31">
        <v>1.25</v>
      </c>
      <c r="AB31" t="s">
        <v>1260</v>
      </c>
      <c r="AC31">
        <v>0.88</v>
      </c>
      <c r="AD31" t="s">
        <v>1260</v>
      </c>
      <c r="AE31">
        <v>0.27</v>
      </c>
      <c r="AF31" t="s">
        <v>1260</v>
      </c>
      <c r="AG31">
        <v>8.0000000000000002E-3</v>
      </c>
      <c r="AH31" t="s">
        <v>1260</v>
      </c>
      <c r="AI31">
        <v>0.05</v>
      </c>
      <c r="AJ31" t="s">
        <v>1260</v>
      </c>
      <c r="AK31">
        <v>0.14000000000000001</v>
      </c>
      <c r="AL31" t="s">
        <v>1260</v>
      </c>
      <c r="AM31">
        <v>0.01</v>
      </c>
      <c r="AN31" t="s">
        <v>1260</v>
      </c>
      <c r="AO31">
        <v>4.1000000000000002E-2</v>
      </c>
      <c r="AP31" t="s">
        <v>8</v>
      </c>
      <c r="AQ31">
        <v>5.0000000000000001E-4</v>
      </c>
      <c r="AR31" t="s">
        <v>1260</v>
      </c>
      <c r="AS31">
        <v>82.44</v>
      </c>
    </row>
    <row r="32" spans="1:45" x14ac:dyDescent="0.25">
      <c r="A32" t="s">
        <v>1214</v>
      </c>
      <c r="B32" s="472">
        <v>41304.413888888892</v>
      </c>
      <c r="C32" t="s">
        <v>1215</v>
      </c>
      <c r="D32" t="s">
        <v>1216</v>
      </c>
      <c r="E32" t="s">
        <v>1410</v>
      </c>
      <c r="F32" s="8"/>
      <c r="G32" t="s">
        <v>1217</v>
      </c>
      <c r="H32" t="s">
        <v>1260</v>
      </c>
      <c r="I32">
        <v>0.375</v>
      </c>
      <c r="J32" t="s">
        <v>1260</v>
      </c>
      <c r="K32">
        <v>1.45</v>
      </c>
      <c r="L32" t="s">
        <v>1260</v>
      </c>
      <c r="M32">
        <v>0.65</v>
      </c>
      <c r="N32" t="s">
        <v>1260</v>
      </c>
      <c r="O32">
        <v>1.2999999999999999E-2</v>
      </c>
      <c r="P32" t="s">
        <v>1260</v>
      </c>
      <c r="Q32">
        <v>8.9999999999999993E-3</v>
      </c>
      <c r="R32" t="s">
        <v>1260</v>
      </c>
      <c r="S32">
        <v>1.1599999999999999</v>
      </c>
      <c r="T32" t="s">
        <v>1260</v>
      </c>
      <c r="U32">
        <v>0.39</v>
      </c>
      <c r="V32" t="s">
        <v>1260</v>
      </c>
      <c r="W32">
        <v>1.94</v>
      </c>
      <c r="X32" t="s">
        <v>1260</v>
      </c>
      <c r="Y32">
        <v>5.0000000000000001E-3</v>
      </c>
      <c r="Z32" t="s">
        <v>1260</v>
      </c>
      <c r="AA32">
        <v>0.01</v>
      </c>
      <c r="AB32" t="s">
        <v>1260</v>
      </c>
      <c r="AC32">
        <v>7.0000000000000007E-2</v>
      </c>
      <c r="AD32" t="s">
        <v>1260</v>
      </c>
      <c r="AE32">
        <v>0.01</v>
      </c>
      <c r="AF32" t="s">
        <v>1260</v>
      </c>
      <c r="AG32">
        <v>0.01</v>
      </c>
      <c r="AH32" t="s">
        <v>1260</v>
      </c>
      <c r="AI32">
        <v>7.0000000000000007E-2</v>
      </c>
      <c r="AJ32" t="s">
        <v>1260</v>
      </c>
      <c r="AK32">
        <v>0.01</v>
      </c>
      <c r="AL32" t="s">
        <v>8</v>
      </c>
      <c r="AM32">
        <v>0</v>
      </c>
      <c r="AN32" t="s">
        <v>1260</v>
      </c>
      <c r="AO32">
        <v>6.0000000000000001E-3</v>
      </c>
      <c r="AP32" t="s">
        <v>1260</v>
      </c>
      <c r="AQ32">
        <v>1.1000000000000001E-3</v>
      </c>
      <c r="AR32" t="s">
        <v>1260</v>
      </c>
      <c r="AS32">
        <v>93.83</v>
      </c>
    </row>
    <row r="33" spans="1:45" x14ac:dyDescent="0.25">
      <c r="A33" t="s">
        <v>1214</v>
      </c>
      <c r="B33" s="472">
        <v>41304.429861111108</v>
      </c>
      <c r="C33" t="s">
        <v>1215</v>
      </c>
      <c r="D33" t="s">
        <v>1216</v>
      </c>
      <c r="E33" t="s">
        <v>1418</v>
      </c>
      <c r="F33" s="8"/>
      <c r="G33" t="s">
        <v>1217</v>
      </c>
      <c r="H33" t="s">
        <v>1260</v>
      </c>
      <c r="I33">
        <v>0.47099999999999997</v>
      </c>
      <c r="J33" t="s">
        <v>1260</v>
      </c>
      <c r="K33">
        <v>0.4</v>
      </c>
      <c r="L33" t="s">
        <v>1260</v>
      </c>
      <c r="M33">
        <v>0.53</v>
      </c>
      <c r="N33" t="s">
        <v>1260</v>
      </c>
      <c r="O33">
        <v>2.5000000000000001E-2</v>
      </c>
      <c r="P33" t="s">
        <v>1260</v>
      </c>
      <c r="Q33">
        <v>0.20899999999999999</v>
      </c>
      <c r="R33" t="s">
        <v>1260</v>
      </c>
      <c r="S33">
        <v>7.78</v>
      </c>
      <c r="T33" t="s">
        <v>1260</v>
      </c>
      <c r="U33">
        <v>0.2</v>
      </c>
      <c r="V33" t="s">
        <v>1260</v>
      </c>
      <c r="W33">
        <v>0.46</v>
      </c>
      <c r="X33" t="s">
        <v>1260</v>
      </c>
      <c r="Y33">
        <v>8.9999999999999993E-3</v>
      </c>
      <c r="Z33" t="s">
        <v>1260</v>
      </c>
      <c r="AA33">
        <v>0.01</v>
      </c>
      <c r="AB33" t="s">
        <v>1260</v>
      </c>
      <c r="AC33">
        <v>0.13</v>
      </c>
      <c r="AD33" t="s">
        <v>1260</v>
      </c>
      <c r="AE33">
        <v>0.02</v>
      </c>
      <c r="AF33" t="s">
        <v>1260</v>
      </c>
      <c r="AG33">
        <v>7.0000000000000001E-3</v>
      </c>
      <c r="AH33" t="s">
        <v>1260</v>
      </c>
      <c r="AI33">
        <v>0.05</v>
      </c>
      <c r="AJ33" t="s">
        <v>1260</v>
      </c>
      <c r="AK33">
        <v>0.04</v>
      </c>
      <c r="AL33" t="s">
        <v>1260</v>
      </c>
      <c r="AM33">
        <v>0</v>
      </c>
      <c r="AN33" t="s">
        <v>1260</v>
      </c>
      <c r="AO33">
        <v>1.7000000000000001E-2</v>
      </c>
      <c r="AP33" t="s">
        <v>8</v>
      </c>
      <c r="AQ33">
        <v>5.0000000000000001E-4</v>
      </c>
      <c r="AR33" t="s">
        <v>1260</v>
      </c>
      <c r="AS33">
        <v>89.64</v>
      </c>
    </row>
    <row r="34" spans="1:45" x14ac:dyDescent="0.25">
      <c r="A34" t="s">
        <v>1214</v>
      </c>
      <c r="B34" s="472">
        <v>41304.432638888888</v>
      </c>
      <c r="C34" t="s">
        <v>1215</v>
      </c>
      <c r="D34" t="s">
        <v>1216</v>
      </c>
      <c r="E34" t="s">
        <v>1871</v>
      </c>
      <c r="F34" s="8"/>
      <c r="G34" t="s">
        <v>1217</v>
      </c>
      <c r="H34" t="s">
        <v>1260</v>
      </c>
      <c r="I34">
        <v>0.63700000000000001</v>
      </c>
      <c r="J34" t="s">
        <v>1260</v>
      </c>
      <c r="K34">
        <v>0.63</v>
      </c>
      <c r="L34" t="s">
        <v>1260</v>
      </c>
      <c r="M34">
        <v>0.56999999999999995</v>
      </c>
      <c r="N34" t="s">
        <v>1260</v>
      </c>
      <c r="O34">
        <v>5.1999999999999998E-2</v>
      </c>
      <c r="P34" t="s">
        <v>1260</v>
      </c>
      <c r="Q34">
        <v>0.159</v>
      </c>
      <c r="R34" t="s">
        <v>1260</v>
      </c>
      <c r="S34">
        <v>3.67</v>
      </c>
      <c r="T34" t="s">
        <v>1260</v>
      </c>
      <c r="U34">
        <v>0.08</v>
      </c>
      <c r="V34" t="s">
        <v>1260</v>
      </c>
      <c r="W34">
        <v>3.35</v>
      </c>
      <c r="X34" t="s">
        <v>1260</v>
      </c>
      <c r="Y34">
        <v>6.0000000000000001E-3</v>
      </c>
      <c r="Z34" t="s">
        <v>1260</v>
      </c>
      <c r="AA34">
        <v>0.13</v>
      </c>
      <c r="AB34" t="s">
        <v>1260</v>
      </c>
      <c r="AC34">
        <v>0.34</v>
      </c>
      <c r="AD34" t="s">
        <v>1260</v>
      </c>
      <c r="AE34">
        <v>0.02</v>
      </c>
      <c r="AF34" t="s">
        <v>1260</v>
      </c>
      <c r="AG34">
        <v>8.0000000000000002E-3</v>
      </c>
      <c r="AH34" t="s">
        <v>1260</v>
      </c>
      <c r="AI34">
        <v>0.03</v>
      </c>
      <c r="AJ34" t="s">
        <v>1260</v>
      </c>
      <c r="AK34">
        <v>0.03</v>
      </c>
      <c r="AL34" t="s">
        <v>1260</v>
      </c>
      <c r="AM34">
        <v>1.7999999999999999E-2</v>
      </c>
      <c r="AN34" t="s">
        <v>1260</v>
      </c>
      <c r="AO34">
        <v>2.8000000000000001E-2</v>
      </c>
      <c r="AP34" t="s">
        <v>1260</v>
      </c>
      <c r="AQ34">
        <v>5.0000000000000001E-4</v>
      </c>
      <c r="AR34" t="s">
        <v>1260</v>
      </c>
      <c r="AS34">
        <v>90.24</v>
      </c>
    </row>
    <row r="35" spans="1:45" x14ac:dyDescent="0.25">
      <c r="A35" t="s">
        <v>1214</v>
      </c>
      <c r="B35" s="472">
        <v>41304.43472222222</v>
      </c>
      <c r="C35" t="s">
        <v>1215</v>
      </c>
      <c r="D35" t="s">
        <v>1216</v>
      </c>
      <c r="E35" t="s">
        <v>1872</v>
      </c>
      <c r="F35" s="8"/>
      <c r="G35" t="s">
        <v>1217</v>
      </c>
      <c r="H35" t="s">
        <v>1260</v>
      </c>
      <c r="I35">
        <v>0.48</v>
      </c>
      <c r="J35" t="s">
        <v>1260</v>
      </c>
      <c r="K35">
        <v>0.54</v>
      </c>
      <c r="L35" t="s">
        <v>1260</v>
      </c>
      <c r="M35">
        <v>0.73</v>
      </c>
      <c r="N35" t="s">
        <v>1260</v>
      </c>
      <c r="O35">
        <v>2.7E-2</v>
      </c>
      <c r="P35" t="s">
        <v>1260</v>
      </c>
      <c r="Q35">
        <v>0.108</v>
      </c>
      <c r="R35" t="s">
        <v>1260</v>
      </c>
      <c r="S35">
        <v>6.9</v>
      </c>
      <c r="T35" t="s">
        <v>1260</v>
      </c>
      <c r="U35">
        <v>0.56999999999999995</v>
      </c>
      <c r="V35" t="s">
        <v>1260</v>
      </c>
      <c r="W35">
        <v>4.96</v>
      </c>
      <c r="X35" t="s">
        <v>1260</v>
      </c>
      <c r="Y35">
        <v>7.0000000000000001E-3</v>
      </c>
      <c r="Z35" t="s">
        <v>1260</v>
      </c>
      <c r="AA35">
        <v>7.0000000000000007E-2</v>
      </c>
      <c r="AB35" t="s">
        <v>1260</v>
      </c>
      <c r="AC35">
        <v>0.47</v>
      </c>
      <c r="AD35" t="s">
        <v>1260</v>
      </c>
      <c r="AE35">
        <v>0.02</v>
      </c>
      <c r="AF35" t="s">
        <v>1260</v>
      </c>
      <c r="AG35">
        <v>8.0000000000000002E-3</v>
      </c>
      <c r="AH35" t="s">
        <v>1260</v>
      </c>
      <c r="AI35">
        <v>0.04</v>
      </c>
      <c r="AJ35" t="s">
        <v>1260</v>
      </c>
      <c r="AK35">
        <v>0.03</v>
      </c>
      <c r="AL35" t="s">
        <v>1260</v>
      </c>
      <c r="AM35">
        <v>1.6E-2</v>
      </c>
      <c r="AN35" t="s">
        <v>1260</v>
      </c>
      <c r="AO35">
        <v>2.5000000000000001E-2</v>
      </c>
      <c r="AP35" t="s">
        <v>8</v>
      </c>
      <c r="AQ35">
        <v>5.0000000000000001E-4</v>
      </c>
      <c r="AR35" t="s">
        <v>1260</v>
      </c>
      <c r="AS35">
        <v>85.01</v>
      </c>
    </row>
    <row r="36" spans="1:45" x14ac:dyDescent="0.25">
      <c r="A36" t="s">
        <v>1214</v>
      </c>
      <c r="B36" s="472">
        <v>41304.436111111114</v>
      </c>
      <c r="C36" t="s">
        <v>1215</v>
      </c>
      <c r="D36" t="s">
        <v>1216</v>
      </c>
      <c r="E36" t="s">
        <v>1857</v>
      </c>
      <c r="F36" s="8"/>
      <c r="G36" t="s">
        <v>1217</v>
      </c>
      <c r="H36" t="s">
        <v>1260</v>
      </c>
      <c r="I36" s="579">
        <v>3.9E-2</v>
      </c>
      <c r="J36" t="s">
        <v>1260</v>
      </c>
      <c r="K36">
        <v>0.45</v>
      </c>
      <c r="L36" t="s">
        <v>1260</v>
      </c>
      <c r="M36">
        <v>1.1299999999999999</v>
      </c>
      <c r="N36" t="s">
        <v>1260</v>
      </c>
      <c r="O36">
        <v>3.3000000000000002E-2</v>
      </c>
      <c r="P36" t="s">
        <v>8</v>
      </c>
      <c r="Q36">
        <v>3.0000000000000001E-3</v>
      </c>
      <c r="R36" t="s">
        <v>1260</v>
      </c>
      <c r="S36">
        <v>17.62</v>
      </c>
      <c r="T36" t="s">
        <v>1260</v>
      </c>
      <c r="U36">
        <v>0.23</v>
      </c>
      <c r="V36" t="s">
        <v>1260</v>
      </c>
      <c r="W36">
        <v>8.02</v>
      </c>
      <c r="X36" t="s">
        <v>1260</v>
      </c>
      <c r="Y36">
        <v>7.0000000000000001E-3</v>
      </c>
      <c r="Z36" t="s">
        <v>1260</v>
      </c>
      <c r="AA36">
        <v>0.13</v>
      </c>
      <c r="AB36" t="s">
        <v>1260</v>
      </c>
      <c r="AC36">
        <v>0.33</v>
      </c>
      <c r="AD36" t="s">
        <v>1260</v>
      </c>
      <c r="AE36">
        <v>0.04</v>
      </c>
      <c r="AF36" t="s">
        <v>1260</v>
      </c>
      <c r="AG36">
        <v>8.0000000000000002E-3</v>
      </c>
      <c r="AH36" t="s">
        <v>1260</v>
      </c>
      <c r="AI36">
        <v>0.08</v>
      </c>
      <c r="AJ36" t="s">
        <v>1260</v>
      </c>
      <c r="AK36">
        <v>0.04</v>
      </c>
      <c r="AL36" t="s">
        <v>1260</v>
      </c>
      <c r="AM36">
        <v>1E-3</v>
      </c>
      <c r="AN36" t="s">
        <v>1260</v>
      </c>
      <c r="AO36">
        <v>7.0000000000000001E-3</v>
      </c>
      <c r="AP36" t="s">
        <v>1260</v>
      </c>
      <c r="AQ36">
        <v>5.9999999999999995E-4</v>
      </c>
      <c r="AR36" t="s">
        <v>1260</v>
      </c>
      <c r="AS36">
        <v>71.84</v>
      </c>
    </row>
    <row r="37" spans="1:45" x14ac:dyDescent="0.25">
      <c r="A37" t="s">
        <v>1214</v>
      </c>
      <c r="B37" s="472">
        <v>41304.438888888886</v>
      </c>
      <c r="C37" t="s">
        <v>1215</v>
      </c>
      <c r="D37" t="s">
        <v>1216</v>
      </c>
      <c r="E37" t="s">
        <v>1854</v>
      </c>
      <c r="F37" s="8"/>
      <c r="G37" t="s">
        <v>1217</v>
      </c>
      <c r="H37" t="s">
        <v>1260</v>
      </c>
      <c r="I37">
        <v>1.0999999999999999E-2</v>
      </c>
      <c r="J37" t="s">
        <v>1260</v>
      </c>
      <c r="K37">
        <v>0.47</v>
      </c>
      <c r="L37" t="s">
        <v>1260</v>
      </c>
      <c r="M37">
        <v>1.39</v>
      </c>
      <c r="N37" t="s">
        <v>1260</v>
      </c>
      <c r="O37">
        <v>3.5000000000000003E-2</v>
      </c>
      <c r="P37" t="s">
        <v>8</v>
      </c>
      <c r="Q37">
        <v>3.0000000000000001E-3</v>
      </c>
      <c r="R37" t="s">
        <v>1260</v>
      </c>
      <c r="S37">
        <v>16.670000000000002</v>
      </c>
      <c r="T37" t="s">
        <v>1260</v>
      </c>
      <c r="U37">
        <v>2.06</v>
      </c>
      <c r="V37" t="s">
        <v>1260</v>
      </c>
      <c r="W37">
        <v>10.130000000000001</v>
      </c>
      <c r="X37" t="s">
        <v>1260</v>
      </c>
      <c r="Y37">
        <v>8.0000000000000002E-3</v>
      </c>
      <c r="Z37" t="s">
        <v>1260</v>
      </c>
      <c r="AA37">
        <v>0.21</v>
      </c>
      <c r="AB37" t="s">
        <v>1260</v>
      </c>
      <c r="AC37">
        <v>0.4</v>
      </c>
      <c r="AD37" t="s">
        <v>1260</v>
      </c>
      <c r="AE37">
        <v>0.03</v>
      </c>
      <c r="AF37" t="s">
        <v>1260</v>
      </c>
      <c r="AG37">
        <v>8.9999999999999993E-3</v>
      </c>
      <c r="AH37" t="s">
        <v>1260</v>
      </c>
      <c r="AI37">
        <v>7.0000000000000007E-2</v>
      </c>
      <c r="AJ37" t="s">
        <v>1260</v>
      </c>
      <c r="AK37">
        <v>0.06</v>
      </c>
      <c r="AL37" t="s">
        <v>1260</v>
      </c>
      <c r="AM37">
        <v>3.0000000000000001E-3</v>
      </c>
      <c r="AN37" t="s">
        <v>1260</v>
      </c>
      <c r="AO37">
        <v>8.0000000000000002E-3</v>
      </c>
      <c r="AP37" t="s">
        <v>1260</v>
      </c>
      <c r="AQ37">
        <v>1.6000000000000001E-3</v>
      </c>
      <c r="AR37" t="s">
        <v>1260</v>
      </c>
      <c r="AS37">
        <v>68.44</v>
      </c>
    </row>
    <row r="38" spans="1:45" x14ac:dyDescent="0.25">
      <c r="A38" t="s">
        <v>1214</v>
      </c>
      <c r="B38" s="472">
        <v>41304.440972222219</v>
      </c>
      <c r="C38" t="s">
        <v>1215</v>
      </c>
      <c r="D38" t="s">
        <v>1216</v>
      </c>
      <c r="E38" t="s">
        <v>1910</v>
      </c>
      <c r="F38" s="8"/>
      <c r="G38" t="s">
        <v>1217</v>
      </c>
      <c r="H38" t="s">
        <v>1260</v>
      </c>
      <c r="I38" s="579">
        <v>1174</v>
      </c>
      <c r="J38" t="s">
        <v>1260</v>
      </c>
      <c r="K38">
        <v>0.71</v>
      </c>
      <c r="L38" t="s">
        <v>1260</v>
      </c>
      <c r="M38">
        <v>0.79</v>
      </c>
      <c r="N38" t="s">
        <v>1260</v>
      </c>
      <c r="O38">
        <v>2.9000000000000001E-2</v>
      </c>
      <c r="P38" t="s">
        <v>1260</v>
      </c>
      <c r="Q38">
        <v>7.9000000000000001E-2</v>
      </c>
      <c r="R38" t="s">
        <v>1260</v>
      </c>
      <c r="S38">
        <v>15.83</v>
      </c>
      <c r="T38" t="s">
        <v>1260</v>
      </c>
      <c r="U38">
        <v>0.71</v>
      </c>
      <c r="V38" t="s">
        <v>1260</v>
      </c>
      <c r="W38">
        <v>8.1</v>
      </c>
      <c r="X38" t="s">
        <v>1260</v>
      </c>
      <c r="Y38">
        <v>1.0999999999999999E-2</v>
      </c>
      <c r="Z38" t="s">
        <v>1260</v>
      </c>
      <c r="AA38">
        <v>1.25</v>
      </c>
      <c r="AB38" t="s">
        <v>1260</v>
      </c>
      <c r="AC38">
        <v>0.4</v>
      </c>
      <c r="AD38" t="s">
        <v>1260</v>
      </c>
      <c r="AE38">
        <v>0.26</v>
      </c>
      <c r="AF38" t="s">
        <v>1260</v>
      </c>
      <c r="AG38">
        <v>0.01</v>
      </c>
      <c r="AH38" t="s">
        <v>1260</v>
      </c>
      <c r="AI38">
        <v>0.06</v>
      </c>
      <c r="AJ38" t="s">
        <v>1260</v>
      </c>
      <c r="AK38">
        <v>0.32</v>
      </c>
      <c r="AL38" t="s">
        <v>8</v>
      </c>
      <c r="AM38">
        <v>0</v>
      </c>
      <c r="AN38" t="s">
        <v>1260</v>
      </c>
      <c r="AO38">
        <v>0.02</v>
      </c>
      <c r="AP38" t="s">
        <v>1260</v>
      </c>
      <c r="AQ38">
        <v>8.0000000000000004E-4</v>
      </c>
      <c r="AR38" t="s">
        <v>1260</v>
      </c>
      <c r="AS38">
        <v>70.25</v>
      </c>
    </row>
    <row r="39" spans="1:45" x14ac:dyDescent="0.25">
      <c r="A39" t="s">
        <v>1214</v>
      </c>
      <c r="B39" s="472">
        <v>41304.442361111112</v>
      </c>
      <c r="C39" t="s">
        <v>1215</v>
      </c>
      <c r="D39" t="s">
        <v>1216</v>
      </c>
      <c r="E39" t="s">
        <v>1906</v>
      </c>
      <c r="F39" s="8"/>
      <c r="G39" t="s">
        <v>1217</v>
      </c>
      <c r="H39" t="s">
        <v>1260</v>
      </c>
      <c r="I39" s="579">
        <v>0.60799999999999998</v>
      </c>
      <c r="J39" t="s">
        <v>1260</v>
      </c>
      <c r="K39">
        <v>0.63</v>
      </c>
      <c r="L39" t="s">
        <v>1260</v>
      </c>
      <c r="M39">
        <v>0.93</v>
      </c>
      <c r="N39" t="s">
        <v>1260</v>
      </c>
      <c r="O39">
        <v>3.1E-2</v>
      </c>
      <c r="P39" t="s">
        <v>1260</v>
      </c>
      <c r="Q39">
        <v>0.125</v>
      </c>
      <c r="R39" t="s">
        <v>1260</v>
      </c>
      <c r="S39">
        <v>16.21</v>
      </c>
      <c r="T39" t="s">
        <v>1260</v>
      </c>
      <c r="U39">
        <v>0.73</v>
      </c>
      <c r="V39" t="s">
        <v>1260</v>
      </c>
      <c r="W39">
        <v>8.94</v>
      </c>
      <c r="X39" t="s">
        <v>1260</v>
      </c>
      <c r="Y39">
        <v>1.0999999999999999E-2</v>
      </c>
      <c r="Z39" t="s">
        <v>1260</v>
      </c>
      <c r="AA39">
        <v>0.08</v>
      </c>
      <c r="AB39" t="s">
        <v>1260</v>
      </c>
      <c r="AC39">
        <v>0.56000000000000005</v>
      </c>
      <c r="AD39" t="s">
        <v>1260</v>
      </c>
      <c r="AE39">
        <v>0.16</v>
      </c>
      <c r="AF39" t="s">
        <v>1260</v>
      </c>
      <c r="AG39">
        <v>0.01</v>
      </c>
      <c r="AH39" t="s">
        <v>1260</v>
      </c>
      <c r="AI39">
        <v>7.0000000000000007E-2</v>
      </c>
      <c r="AJ39" t="s">
        <v>1260</v>
      </c>
      <c r="AK39">
        <v>0.04</v>
      </c>
      <c r="AL39" t="s">
        <v>1260</v>
      </c>
      <c r="AM39">
        <v>1E-3</v>
      </c>
      <c r="AN39" t="s">
        <v>1260</v>
      </c>
      <c r="AO39">
        <v>1.6E-2</v>
      </c>
      <c r="AP39" t="s">
        <v>1260</v>
      </c>
      <c r="AQ39">
        <v>1E-3</v>
      </c>
      <c r="AR39" t="s">
        <v>1260</v>
      </c>
      <c r="AS39">
        <v>70.86</v>
      </c>
    </row>
    <row r="40" spans="1:45" x14ac:dyDescent="0.25">
      <c r="A40" t="s">
        <v>1214</v>
      </c>
      <c r="B40" s="472">
        <v>41304.447222222225</v>
      </c>
      <c r="C40" t="s">
        <v>1215</v>
      </c>
      <c r="D40" t="s">
        <v>1216</v>
      </c>
      <c r="E40" t="s">
        <v>1860</v>
      </c>
      <c r="F40" s="8"/>
      <c r="G40" t="s">
        <v>1217</v>
      </c>
      <c r="H40" t="s">
        <v>1260</v>
      </c>
      <c r="I40">
        <v>4.2000000000000003E-2</v>
      </c>
      <c r="J40" t="s">
        <v>1260</v>
      </c>
      <c r="K40">
        <v>0.67</v>
      </c>
      <c r="L40" t="s">
        <v>1260</v>
      </c>
      <c r="M40">
        <v>1.07</v>
      </c>
      <c r="N40" t="s">
        <v>1260</v>
      </c>
      <c r="O40">
        <v>3.1E-2</v>
      </c>
      <c r="P40" t="s">
        <v>1260</v>
      </c>
      <c r="Q40">
        <v>4.2999999999999997E-2</v>
      </c>
      <c r="R40" t="s">
        <v>1260</v>
      </c>
      <c r="S40">
        <v>16.510000000000002</v>
      </c>
      <c r="T40" t="s">
        <v>1260</v>
      </c>
      <c r="U40">
        <v>1.06</v>
      </c>
      <c r="V40" t="s">
        <v>1260</v>
      </c>
      <c r="W40">
        <v>9.41</v>
      </c>
      <c r="X40" t="s">
        <v>1260</v>
      </c>
      <c r="Y40">
        <v>1.7000000000000001E-2</v>
      </c>
      <c r="Z40" t="s">
        <v>1260</v>
      </c>
      <c r="AA40">
        <v>0.08</v>
      </c>
      <c r="AB40" t="s">
        <v>1260</v>
      </c>
      <c r="AC40">
        <v>0.48</v>
      </c>
      <c r="AD40" t="s">
        <v>1260</v>
      </c>
      <c r="AE40">
        <v>0.03</v>
      </c>
      <c r="AF40" t="s">
        <v>1260</v>
      </c>
      <c r="AG40">
        <v>8.9999999999999993E-3</v>
      </c>
      <c r="AH40" t="s">
        <v>1260</v>
      </c>
      <c r="AI40">
        <v>0.06</v>
      </c>
      <c r="AJ40" t="s">
        <v>1260</v>
      </c>
      <c r="AK40">
        <v>0.04</v>
      </c>
      <c r="AL40" t="s">
        <v>1260</v>
      </c>
      <c r="AM40">
        <v>2E-3</v>
      </c>
      <c r="AN40" t="s">
        <v>1260</v>
      </c>
      <c r="AO40">
        <v>8.9999999999999993E-3</v>
      </c>
      <c r="AP40" t="s">
        <v>1260</v>
      </c>
      <c r="AQ40">
        <v>1.6999999999999999E-3</v>
      </c>
      <c r="AR40" t="s">
        <v>1260</v>
      </c>
      <c r="AS40">
        <v>70.430000000000007</v>
      </c>
    </row>
    <row r="41" spans="1:45" x14ac:dyDescent="0.25">
      <c r="A41" t="s">
        <v>1214</v>
      </c>
      <c r="B41" s="472">
        <v>41304.45208333333</v>
      </c>
      <c r="C41" t="s">
        <v>1215</v>
      </c>
      <c r="D41" t="s">
        <v>1216</v>
      </c>
      <c r="E41" t="s">
        <v>1859</v>
      </c>
      <c r="F41" s="8"/>
      <c r="G41" t="s">
        <v>1217</v>
      </c>
      <c r="H41" t="s">
        <v>1260</v>
      </c>
      <c r="I41">
        <v>0.20200000000000001</v>
      </c>
      <c r="J41" t="s">
        <v>1260</v>
      </c>
      <c r="K41">
        <v>0.69</v>
      </c>
      <c r="L41" t="s">
        <v>1260</v>
      </c>
      <c r="M41">
        <v>1.22</v>
      </c>
      <c r="N41" t="s">
        <v>1260</v>
      </c>
      <c r="O41">
        <v>0.03</v>
      </c>
      <c r="P41" t="s">
        <v>1260</v>
      </c>
      <c r="Q41">
        <v>8.7999999999999995E-2</v>
      </c>
      <c r="R41" t="s">
        <v>1260</v>
      </c>
      <c r="S41">
        <v>15.97</v>
      </c>
      <c r="T41" t="s">
        <v>1260</v>
      </c>
      <c r="U41">
        <v>0.94</v>
      </c>
      <c r="V41" t="s">
        <v>1260</v>
      </c>
      <c r="W41">
        <v>8.66</v>
      </c>
      <c r="X41" t="s">
        <v>1260</v>
      </c>
      <c r="Y41">
        <v>7.1999999999999995E-2</v>
      </c>
      <c r="Z41" t="s">
        <v>1260</v>
      </c>
      <c r="AA41">
        <v>0.08</v>
      </c>
      <c r="AB41" t="s">
        <v>1260</v>
      </c>
      <c r="AC41">
        <v>0.59</v>
      </c>
      <c r="AD41" t="s">
        <v>1260</v>
      </c>
      <c r="AE41">
        <v>0.03</v>
      </c>
      <c r="AF41" t="s">
        <v>1260</v>
      </c>
      <c r="AG41">
        <v>1.2E-2</v>
      </c>
      <c r="AH41" t="s">
        <v>1260</v>
      </c>
      <c r="AI41">
        <v>0.06</v>
      </c>
      <c r="AJ41" t="s">
        <v>1260</v>
      </c>
      <c r="AK41">
        <v>0.04</v>
      </c>
      <c r="AL41" t="s">
        <v>1260</v>
      </c>
      <c r="AM41">
        <v>4.0000000000000001E-3</v>
      </c>
      <c r="AN41" t="s">
        <v>1260</v>
      </c>
      <c r="AO41">
        <v>1.4E-2</v>
      </c>
      <c r="AP41" t="s">
        <v>1260</v>
      </c>
      <c r="AQ41">
        <v>2E-3</v>
      </c>
      <c r="AR41" t="s">
        <v>1260</v>
      </c>
      <c r="AS41">
        <v>71.28</v>
      </c>
    </row>
    <row r="42" spans="1:45" x14ac:dyDescent="0.25">
      <c r="A42" t="s">
        <v>1214</v>
      </c>
      <c r="B42" s="472">
        <v>41304.453472222223</v>
      </c>
      <c r="C42" t="s">
        <v>1215</v>
      </c>
      <c r="D42" t="s">
        <v>1216</v>
      </c>
      <c r="E42" t="s">
        <v>1858</v>
      </c>
      <c r="F42" s="8"/>
      <c r="G42" t="s">
        <v>1217</v>
      </c>
      <c r="H42" t="s">
        <v>1260</v>
      </c>
      <c r="I42">
        <v>3.2000000000000001E-2</v>
      </c>
      <c r="J42" t="s">
        <v>1260</v>
      </c>
      <c r="K42">
        <v>0.61</v>
      </c>
      <c r="L42" t="s">
        <v>1260</v>
      </c>
      <c r="M42">
        <v>1.81</v>
      </c>
      <c r="N42" t="s">
        <v>1260</v>
      </c>
      <c r="O42">
        <v>3.1E-2</v>
      </c>
      <c r="P42" t="s">
        <v>1260</v>
      </c>
      <c r="Q42">
        <v>2.4E-2</v>
      </c>
      <c r="R42" t="s">
        <v>1260</v>
      </c>
      <c r="S42">
        <v>17.25</v>
      </c>
      <c r="T42" t="s">
        <v>1260</v>
      </c>
      <c r="U42">
        <v>1.88</v>
      </c>
      <c r="V42" t="s">
        <v>1260</v>
      </c>
      <c r="W42">
        <v>10.02</v>
      </c>
      <c r="X42" t="s">
        <v>1260</v>
      </c>
      <c r="Y42">
        <v>8.9999999999999993E-3</v>
      </c>
      <c r="Z42" t="s">
        <v>1260</v>
      </c>
      <c r="AA42">
        <v>0.12</v>
      </c>
      <c r="AB42" t="s">
        <v>1260</v>
      </c>
      <c r="AC42">
        <v>0.52</v>
      </c>
      <c r="AD42" t="s">
        <v>1260</v>
      </c>
      <c r="AE42">
        <v>0.06</v>
      </c>
      <c r="AF42" t="s">
        <v>1260</v>
      </c>
      <c r="AG42">
        <v>8.9999999999999993E-3</v>
      </c>
      <c r="AH42" t="s">
        <v>1260</v>
      </c>
      <c r="AI42">
        <v>0.09</v>
      </c>
      <c r="AJ42" t="s">
        <v>1260</v>
      </c>
      <c r="AK42">
        <v>0.05</v>
      </c>
      <c r="AL42" t="s">
        <v>1260</v>
      </c>
      <c r="AM42">
        <v>4.0000000000000001E-3</v>
      </c>
      <c r="AN42" t="s">
        <v>1260</v>
      </c>
      <c r="AO42">
        <v>6.0000000000000001E-3</v>
      </c>
      <c r="AP42" t="s">
        <v>1260</v>
      </c>
      <c r="AQ42">
        <v>6.9999999999999999E-4</v>
      </c>
      <c r="AR42" t="s">
        <v>1260</v>
      </c>
      <c r="AS42">
        <v>67.459999999999994</v>
      </c>
    </row>
    <row r="43" spans="1:45" x14ac:dyDescent="0.25">
      <c r="A43" t="s">
        <v>1214</v>
      </c>
      <c r="B43" s="472">
        <v>41304.454861111109</v>
      </c>
      <c r="C43" t="s">
        <v>1215</v>
      </c>
      <c r="D43" t="s">
        <v>1216</v>
      </c>
      <c r="E43" s="8" t="s">
        <v>1856</v>
      </c>
      <c r="F43" s="8"/>
      <c r="G43" t="s">
        <v>1217</v>
      </c>
      <c r="H43" t="s">
        <v>1260</v>
      </c>
      <c r="I43">
        <v>8.6999999999999994E-2</v>
      </c>
      <c r="J43" t="s">
        <v>1260</v>
      </c>
      <c r="K43">
        <v>0.45</v>
      </c>
      <c r="L43" t="s">
        <v>1260</v>
      </c>
      <c r="M43">
        <v>1.01</v>
      </c>
      <c r="N43" t="s">
        <v>1260</v>
      </c>
      <c r="O43">
        <v>3.1E-2</v>
      </c>
      <c r="P43" t="s">
        <v>8</v>
      </c>
      <c r="Q43">
        <v>3.0000000000000001E-3</v>
      </c>
      <c r="R43" t="s">
        <v>1260</v>
      </c>
      <c r="S43">
        <v>17.62</v>
      </c>
      <c r="T43" t="s">
        <v>1260</v>
      </c>
      <c r="U43">
        <v>0.18</v>
      </c>
      <c r="V43" t="s">
        <v>1260</v>
      </c>
      <c r="W43">
        <v>8.44</v>
      </c>
      <c r="X43" t="s">
        <v>1260</v>
      </c>
      <c r="Y43">
        <v>8.0000000000000002E-3</v>
      </c>
      <c r="Z43" t="s">
        <v>1260</v>
      </c>
      <c r="AA43">
        <v>0.14000000000000001</v>
      </c>
      <c r="AB43" t="s">
        <v>1260</v>
      </c>
      <c r="AC43">
        <v>0.23</v>
      </c>
      <c r="AD43" t="s">
        <v>1260</v>
      </c>
      <c r="AE43">
        <v>0.02</v>
      </c>
      <c r="AF43" t="s">
        <v>1260</v>
      </c>
      <c r="AG43">
        <v>8.0000000000000002E-3</v>
      </c>
      <c r="AH43" t="s">
        <v>1260</v>
      </c>
      <c r="AI43">
        <v>0.08</v>
      </c>
      <c r="AJ43" t="s">
        <v>1260</v>
      </c>
      <c r="AK43">
        <v>0.03</v>
      </c>
      <c r="AL43" t="s">
        <v>1260</v>
      </c>
      <c r="AM43">
        <v>0</v>
      </c>
      <c r="AN43" t="s">
        <v>1260</v>
      </c>
      <c r="AO43">
        <v>6.0000000000000001E-3</v>
      </c>
      <c r="AP43" t="s">
        <v>1260</v>
      </c>
      <c r="AQ43">
        <v>5.0000000000000001E-4</v>
      </c>
      <c r="AR43" t="s">
        <v>1260</v>
      </c>
      <c r="AS43">
        <v>71.650000000000006</v>
      </c>
    </row>
    <row r="44" spans="1:45" x14ac:dyDescent="0.25">
      <c r="A44" t="s">
        <v>1214</v>
      </c>
      <c r="B44" s="472">
        <v>41304.457638888889</v>
      </c>
      <c r="C44" t="s">
        <v>1215</v>
      </c>
      <c r="D44" t="s">
        <v>1216</v>
      </c>
      <c r="E44" t="s">
        <v>1916</v>
      </c>
      <c r="F44" s="8"/>
      <c r="G44" t="s">
        <v>1217</v>
      </c>
      <c r="H44" t="s">
        <v>1260</v>
      </c>
      <c r="I44">
        <v>0.79200000000000004</v>
      </c>
      <c r="J44" t="s">
        <v>1260</v>
      </c>
      <c r="K44">
        <v>0.76</v>
      </c>
      <c r="L44" t="s">
        <v>1260</v>
      </c>
      <c r="M44">
        <v>0.89</v>
      </c>
      <c r="N44" t="s">
        <v>1260</v>
      </c>
      <c r="O44">
        <v>2.3E-2</v>
      </c>
      <c r="P44" t="s">
        <v>1260</v>
      </c>
      <c r="Q44">
        <v>1.4999999999999999E-2</v>
      </c>
      <c r="R44" t="s">
        <v>1260</v>
      </c>
      <c r="S44">
        <v>0.32</v>
      </c>
      <c r="T44" t="s">
        <v>1260</v>
      </c>
      <c r="U44">
        <v>0.02</v>
      </c>
      <c r="V44" t="s">
        <v>1260</v>
      </c>
      <c r="W44">
        <v>0.06</v>
      </c>
      <c r="X44" t="s">
        <v>1260</v>
      </c>
      <c r="Y44">
        <v>7.0000000000000001E-3</v>
      </c>
      <c r="Z44" t="s">
        <v>1260</v>
      </c>
      <c r="AA44">
        <v>0</v>
      </c>
      <c r="AB44" t="s">
        <v>1260</v>
      </c>
      <c r="AC44">
        <v>0.13</v>
      </c>
      <c r="AD44" t="s">
        <v>1260</v>
      </c>
      <c r="AE44">
        <v>0</v>
      </c>
      <c r="AF44" t="s">
        <v>1260</v>
      </c>
      <c r="AG44">
        <v>6.0000000000000001E-3</v>
      </c>
      <c r="AH44" t="s">
        <v>1260</v>
      </c>
      <c r="AI44">
        <v>0</v>
      </c>
      <c r="AJ44" t="s">
        <v>1260</v>
      </c>
      <c r="AK44">
        <v>0.01</v>
      </c>
      <c r="AL44" t="s">
        <v>8</v>
      </c>
      <c r="AM44">
        <v>0</v>
      </c>
      <c r="AN44" t="s">
        <v>1260</v>
      </c>
      <c r="AO44">
        <v>2.8000000000000001E-2</v>
      </c>
      <c r="AP44" t="s">
        <v>8</v>
      </c>
      <c r="AQ44">
        <v>5.0000000000000001E-4</v>
      </c>
      <c r="AR44" t="s">
        <v>1260</v>
      </c>
      <c r="AS44">
        <v>96.93</v>
      </c>
    </row>
    <row r="45" spans="1:45" x14ac:dyDescent="0.25">
      <c r="A45" t="s">
        <v>1214</v>
      </c>
      <c r="B45" s="472">
        <v>41304.459722222222</v>
      </c>
      <c r="C45" t="s">
        <v>1215</v>
      </c>
      <c r="D45" t="s">
        <v>1216</v>
      </c>
      <c r="E45" t="s">
        <v>1917</v>
      </c>
      <c r="F45" s="8"/>
      <c r="G45" t="s">
        <v>1217</v>
      </c>
      <c r="H45" t="s">
        <v>1260</v>
      </c>
      <c r="I45" s="579">
        <v>0.76200000000000001</v>
      </c>
      <c r="J45" t="s">
        <v>1260</v>
      </c>
      <c r="K45">
        <v>0.74</v>
      </c>
      <c r="L45" t="s">
        <v>1260</v>
      </c>
      <c r="M45">
        <v>0.86</v>
      </c>
      <c r="N45" t="s">
        <v>1260</v>
      </c>
      <c r="O45">
        <v>2.4E-2</v>
      </c>
      <c r="P45" t="s">
        <v>1260</v>
      </c>
      <c r="Q45">
        <v>1.4E-2</v>
      </c>
      <c r="R45" t="s">
        <v>1260</v>
      </c>
      <c r="S45">
        <v>0.31</v>
      </c>
      <c r="T45" t="s">
        <v>1260</v>
      </c>
      <c r="U45">
        <v>0.02</v>
      </c>
      <c r="V45" t="s">
        <v>1260</v>
      </c>
      <c r="W45">
        <v>0.06</v>
      </c>
      <c r="X45" t="s">
        <v>1260</v>
      </c>
      <c r="Y45">
        <v>6.0000000000000001E-3</v>
      </c>
      <c r="Z45" t="s">
        <v>8</v>
      </c>
      <c r="AA45">
        <v>0</v>
      </c>
      <c r="AB45" t="s">
        <v>1260</v>
      </c>
      <c r="AC45">
        <v>0.13</v>
      </c>
      <c r="AD45" t="s">
        <v>1260</v>
      </c>
      <c r="AE45">
        <v>0</v>
      </c>
      <c r="AF45" t="s">
        <v>1260</v>
      </c>
      <c r="AG45">
        <v>6.0000000000000001E-3</v>
      </c>
      <c r="AH45" t="s">
        <v>1260</v>
      </c>
      <c r="AI45">
        <v>0</v>
      </c>
      <c r="AJ45" t="s">
        <v>1260</v>
      </c>
      <c r="AK45">
        <v>7.0000000000000007E-2</v>
      </c>
      <c r="AL45" t="s">
        <v>8</v>
      </c>
      <c r="AM45">
        <v>0</v>
      </c>
      <c r="AN45" t="s">
        <v>1260</v>
      </c>
      <c r="AO45">
        <v>0.03</v>
      </c>
      <c r="AP45" t="s">
        <v>8</v>
      </c>
      <c r="AQ45">
        <v>5.0000000000000001E-4</v>
      </c>
      <c r="AR45" t="s">
        <v>1260</v>
      </c>
      <c r="AS45">
        <v>96.97</v>
      </c>
    </row>
    <row r="46" spans="1:45" x14ac:dyDescent="0.25">
      <c r="A46" t="s">
        <v>1214</v>
      </c>
      <c r="B46" s="472">
        <v>41290.543055555558</v>
      </c>
      <c r="C46" t="s">
        <v>1215</v>
      </c>
      <c r="D46" t="s">
        <v>1216</v>
      </c>
      <c r="E46" t="s">
        <v>1751</v>
      </c>
      <c r="F46" s="8"/>
      <c r="G46" t="s">
        <v>1217</v>
      </c>
      <c r="H46" t="s">
        <v>1260</v>
      </c>
      <c r="I46">
        <v>0.14199999999999999</v>
      </c>
      <c r="J46" t="s">
        <v>1260</v>
      </c>
      <c r="K46">
        <v>0.3</v>
      </c>
      <c r="L46" t="s">
        <v>1260</v>
      </c>
      <c r="M46">
        <v>0.44</v>
      </c>
      <c r="N46" t="s">
        <v>1260</v>
      </c>
      <c r="O46">
        <v>2.3E-2</v>
      </c>
      <c r="P46" t="s">
        <v>8</v>
      </c>
      <c r="Q46">
        <v>3.0000000000000001E-3</v>
      </c>
      <c r="R46" t="s">
        <v>1260</v>
      </c>
      <c r="S46">
        <v>13.08</v>
      </c>
      <c r="T46" t="s">
        <v>1260</v>
      </c>
      <c r="U46">
        <v>0.42</v>
      </c>
      <c r="V46" t="s">
        <v>1260</v>
      </c>
      <c r="W46">
        <v>2.02</v>
      </c>
      <c r="X46" t="s">
        <v>1260</v>
      </c>
      <c r="Y46">
        <v>7.0000000000000001E-3</v>
      </c>
      <c r="Z46" t="s">
        <v>1260</v>
      </c>
      <c r="AA46">
        <v>0.02</v>
      </c>
      <c r="AB46" t="s">
        <v>1260</v>
      </c>
      <c r="AC46">
        <v>1</v>
      </c>
      <c r="AD46" t="s">
        <v>1260</v>
      </c>
      <c r="AE46">
        <v>0.08</v>
      </c>
      <c r="AF46" t="s">
        <v>1260</v>
      </c>
      <c r="AG46">
        <v>7.0000000000000001E-3</v>
      </c>
      <c r="AH46" t="s">
        <v>1260</v>
      </c>
      <c r="AI46">
        <v>0.11</v>
      </c>
      <c r="AJ46" t="s">
        <v>1260</v>
      </c>
      <c r="AK46">
        <v>7.0000000000000007E-2</v>
      </c>
      <c r="AL46" t="s">
        <v>8</v>
      </c>
      <c r="AM46">
        <v>0</v>
      </c>
      <c r="AN46" t="s">
        <v>1260</v>
      </c>
      <c r="AO46">
        <v>2.7E-2</v>
      </c>
      <c r="AP46" t="s">
        <v>8</v>
      </c>
      <c r="AQ46">
        <v>5.0000000000000001E-4</v>
      </c>
      <c r="AR46" t="s">
        <v>1260</v>
      </c>
      <c r="AS46">
        <v>82.26</v>
      </c>
    </row>
    <row r="47" spans="1:45" x14ac:dyDescent="0.25">
      <c r="A47" t="s">
        <v>1214</v>
      </c>
      <c r="B47" s="472">
        <v>41303.474305555559</v>
      </c>
      <c r="C47" t="s">
        <v>1215</v>
      </c>
      <c r="D47" t="s">
        <v>1216</v>
      </c>
      <c r="E47" t="s">
        <v>1915</v>
      </c>
      <c r="F47" s="8"/>
      <c r="G47" t="s">
        <v>1217</v>
      </c>
      <c r="H47" t="s">
        <v>1260</v>
      </c>
      <c r="I47">
        <v>0.02</v>
      </c>
      <c r="J47" t="s">
        <v>1260</v>
      </c>
      <c r="K47">
        <v>0.45</v>
      </c>
      <c r="L47" t="s">
        <v>1260</v>
      </c>
      <c r="M47">
        <v>1.79</v>
      </c>
      <c r="N47" t="s">
        <v>1260</v>
      </c>
      <c r="O47">
        <v>2.4E-2</v>
      </c>
      <c r="P47" t="s">
        <v>8</v>
      </c>
      <c r="Q47">
        <v>3.0000000000000001E-3</v>
      </c>
      <c r="R47" t="s">
        <v>1260</v>
      </c>
      <c r="S47">
        <v>22</v>
      </c>
      <c r="T47" t="s">
        <v>1260</v>
      </c>
      <c r="U47">
        <v>3.16</v>
      </c>
      <c r="V47" t="s">
        <v>1260</v>
      </c>
      <c r="W47">
        <v>5.1100000000000003</v>
      </c>
      <c r="X47" t="s">
        <v>1260</v>
      </c>
      <c r="Y47">
        <v>1.2999999999999999E-2</v>
      </c>
      <c r="Z47" t="s">
        <v>1260</v>
      </c>
      <c r="AA47">
        <v>0.01</v>
      </c>
      <c r="AB47" t="s">
        <v>1260</v>
      </c>
      <c r="AC47">
        <v>0.08</v>
      </c>
      <c r="AD47" t="s">
        <v>1260</v>
      </c>
      <c r="AE47">
        <v>0.03</v>
      </c>
      <c r="AF47" t="s">
        <v>1260</v>
      </c>
      <c r="AG47">
        <v>0.01</v>
      </c>
      <c r="AH47" t="s">
        <v>1260</v>
      </c>
      <c r="AI47">
        <v>0.05</v>
      </c>
      <c r="AJ47" t="s">
        <v>1260</v>
      </c>
      <c r="AK47">
        <v>0.03</v>
      </c>
      <c r="AL47" t="s">
        <v>1260</v>
      </c>
      <c r="AM47">
        <v>3.0000000000000001E-3</v>
      </c>
      <c r="AN47" t="s">
        <v>1260</v>
      </c>
      <c r="AO47">
        <v>3.0000000000000001E-3</v>
      </c>
      <c r="AP47" t="s">
        <v>1260</v>
      </c>
      <c r="AQ47">
        <v>6.9999999999999999E-4</v>
      </c>
      <c r="AR47" t="s">
        <v>1260</v>
      </c>
      <c r="AS47">
        <v>67.23</v>
      </c>
    </row>
  </sheetData>
  <autoFilter ref="A2:AS47" xr:uid="{5B540298-07A7-46D9-B01E-5893503EB75A}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18040-2222-4F90-8CC5-262F531D33C6}">
  <sheetPr codeName="Feuil8">
    <pageSetUpPr fitToPage="1"/>
  </sheetPr>
  <dimension ref="A1:AK243"/>
  <sheetViews>
    <sheetView workbookViewId="0">
      <selection activeCell="E26" sqref="E26"/>
    </sheetView>
  </sheetViews>
  <sheetFormatPr baseColWidth="10" defaultColWidth="11.54296875" defaultRowHeight="14.4" x14ac:dyDescent="0.3"/>
  <cols>
    <col min="1" max="1" width="1" style="586" customWidth="1"/>
    <col min="2" max="2" width="10.36328125" style="586" customWidth="1"/>
    <col min="3" max="3" width="0.90625" style="586" customWidth="1"/>
    <col min="4" max="7" width="11.36328125" style="586" customWidth="1"/>
    <col min="8" max="8" width="9.54296875" style="586" customWidth="1"/>
    <col min="9" max="9" width="10.453125" style="586" customWidth="1"/>
    <col min="10" max="10" width="10.81640625" style="586" customWidth="1"/>
    <col min="11" max="11" width="3.54296875" style="586" customWidth="1"/>
    <col min="12" max="14" width="1.81640625" style="586" customWidth="1"/>
    <col min="15" max="15" width="12.453125" style="586" customWidth="1"/>
    <col min="16" max="16" width="12.1796875" style="586" customWidth="1"/>
    <col min="17" max="17" width="12.54296875" style="586" customWidth="1"/>
    <col min="18" max="18" width="14.08984375" style="586" customWidth="1"/>
    <col min="19" max="19" width="11.81640625" style="586" customWidth="1"/>
    <col min="20" max="21" width="13.36328125" style="586" customWidth="1"/>
    <col min="22" max="22" width="8.453125" style="684" customWidth="1"/>
    <col min="23" max="23" width="8.54296875" style="684" customWidth="1"/>
    <col min="24" max="16384" width="11.54296875" style="586"/>
  </cols>
  <sheetData>
    <row r="1" spans="1:33" ht="82.5" customHeight="1" x14ac:dyDescent="0.3">
      <c r="A1" s="581"/>
      <c r="B1" s="582"/>
      <c r="C1" s="582"/>
      <c r="D1" s="582" t="s">
        <v>1260</v>
      </c>
      <c r="E1" s="582"/>
      <c r="F1" s="582"/>
      <c r="G1" s="582"/>
      <c r="H1" s="582"/>
      <c r="I1" s="582"/>
      <c r="J1" s="582"/>
      <c r="K1" s="583"/>
      <c r="L1" s="584"/>
      <c r="M1" s="584"/>
      <c r="N1" s="584"/>
      <c r="O1" s="584"/>
      <c r="P1" s="584"/>
      <c r="Q1" s="584"/>
      <c r="R1" s="584"/>
      <c r="S1" s="584"/>
      <c r="T1" s="584"/>
      <c r="U1" s="584"/>
      <c r="V1" s="585"/>
      <c r="W1" s="585"/>
      <c r="X1" s="584"/>
      <c r="Y1" s="584"/>
      <c r="Z1" s="584"/>
      <c r="AA1" s="584"/>
      <c r="AB1" s="584"/>
      <c r="AC1" s="584"/>
      <c r="AD1" s="584"/>
      <c r="AE1" s="584"/>
      <c r="AF1" s="584"/>
      <c r="AG1" s="584"/>
    </row>
    <row r="2" spans="1:33" ht="15.6" x14ac:dyDescent="0.3">
      <c r="A2" s="581"/>
      <c r="B2" s="587" t="s">
        <v>1573</v>
      </c>
      <c r="C2" s="588"/>
      <c r="D2" s="589" t="s">
        <v>1466</v>
      </c>
      <c r="E2" s="590"/>
      <c r="F2" s="587" t="s">
        <v>1574</v>
      </c>
      <c r="G2" s="591">
        <v>116059</v>
      </c>
      <c r="H2" s="592" t="s">
        <v>1883</v>
      </c>
      <c r="I2" s="593" t="s">
        <v>1884</v>
      </c>
      <c r="K2" s="594"/>
      <c r="L2" s="595"/>
      <c r="M2" s="595"/>
      <c r="N2" s="595"/>
      <c r="O2" s="595"/>
      <c r="P2" s="595"/>
      <c r="Q2" s="595"/>
      <c r="R2" s="595"/>
      <c r="S2" s="595"/>
      <c r="T2" s="595"/>
      <c r="U2" s="595"/>
      <c r="V2" s="596"/>
      <c r="W2" s="585"/>
      <c r="X2" s="584"/>
      <c r="Y2" s="584"/>
      <c r="Z2" s="584"/>
      <c r="AA2" s="584"/>
      <c r="AB2" s="584"/>
      <c r="AC2" s="584"/>
      <c r="AD2" s="584"/>
      <c r="AE2" s="584"/>
      <c r="AF2" s="584"/>
      <c r="AG2" s="584"/>
    </row>
    <row r="3" spans="1:33" ht="11.25" customHeight="1" x14ac:dyDescent="0.3">
      <c r="A3" s="581"/>
      <c r="B3" s="592"/>
      <c r="C3" s="588"/>
      <c r="D3" s="588"/>
      <c r="E3" s="588"/>
      <c r="F3" s="588"/>
      <c r="G3" s="588"/>
      <c r="H3" s="592"/>
      <c r="I3" s="588"/>
      <c r="J3" s="588"/>
      <c r="K3" s="594"/>
      <c r="L3" s="595"/>
      <c r="M3" s="595"/>
      <c r="N3" s="595"/>
      <c r="O3" s="595"/>
      <c r="P3" s="595"/>
      <c r="Q3" s="595"/>
      <c r="R3" s="595"/>
      <c r="S3" s="595"/>
      <c r="T3" s="595"/>
      <c r="U3" s="595"/>
      <c r="V3" s="596"/>
      <c r="W3" s="585"/>
      <c r="X3" s="584"/>
      <c r="Y3" s="584"/>
      <c r="Z3" s="584"/>
      <c r="AA3" s="584"/>
      <c r="AB3" s="584"/>
      <c r="AC3" s="584"/>
      <c r="AD3" s="584"/>
      <c r="AE3" s="584"/>
      <c r="AF3" s="584"/>
      <c r="AG3" s="584"/>
    </row>
    <row r="4" spans="1:33" ht="15.6" x14ac:dyDescent="0.3">
      <c r="A4" s="581"/>
      <c r="B4" s="587" t="s">
        <v>1575</v>
      </c>
      <c r="C4" s="588"/>
      <c r="D4" s="597" t="s">
        <v>1885</v>
      </c>
      <c r="E4" s="588"/>
      <c r="F4" s="587" t="s">
        <v>1576</v>
      </c>
      <c r="G4" s="591">
        <v>30420</v>
      </c>
      <c r="H4" s="592" t="s">
        <v>1886</v>
      </c>
      <c r="I4" s="598">
        <f ca="1">TODAY()</f>
        <v>42985</v>
      </c>
      <c r="J4" s="588"/>
      <c r="K4" s="594"/>
      <c r="L4" s="595"/>
      <c r="M4" s="595"/>
      <c r="N4" s="595"/>
      <c r="O4" s="595"/>
      <c r="P4" s="595"/>
      <c r="Q4" s="595"/>
      <c r="R4" s="595"/>
      <c r="S4" s="595"/>
      <c r="T4" s="595"/>
      <c r="U4" s="595">
        <v>0.46</v>
      </c>
      <c r="V4" s="596"/>
      <c r="W4" s="585"/>
      <c r="X4" s="584"/>
      <c r="Y4" s="584"/>
      <c r="Z4" s="584"/>
      <c r="AA4" s="584"/>
      <c r="AB4" s="584"/>
      <c r="AC4" s="584"/>
      <c r="AD4" s="584"/>
      <c r="AE4" s="584"/>
      <c r="AF4" s="584"/>
      <c r="AG4" s="584"/>
    </row>
    <row r="5" spans="1:33" ht="15.75" customHeight="1" x14ac:dyDescent="0.3">
      <c r="A5" s="581"/>
      <c r="B5" s="588"/>
      <c r="C5" s="588"/>
      <c r="D5" s="588"/>
      <c r="E5" s="588"/>
      <c r="F5" s="588"/>
      <c r="G5" s="588"/>
      <c r="H5" s="588"/>
      <c r="I5" s="588"/>
      <c r="J5" s="588"/>
      <c r="K5" s="594"/>
      <c r="L5" s="595"/>
      <c r="M5" s="595"/>
      <c r="N5" s="595"/>
      <c r="O5" s="595"/>
      <c r="P5" s="595"/>
      <c r="Q5" s="595"/>
      <c r="R5" s="595"/>
      <c r="S5" s="595"/>
      <c r="T5" s="595"/>
      <c r="U5" s="595"/>
      <c r="V5" s="596"/>
      <c r="W5" s="585"/>
      <c r="X5" s="584"/>
      <c r="Y5" s="584"/>
      <c r="Z5" s="584"/>
      <c r="AA5" s="584"/>
      <c r="AB5" s="584"/>
      <c r="AC5" s="584"/>
      <c r="AD5" s="584"/>
      <c r="AE5" s="584"/>
      <c r="AF5" s="584"/>
      <c r="AG5" s="584"/>
    </row>
    <row r="6" spans="1:33" ht="15.6" x14ac:dyDescent="0.3">
      <c r="A6" s="581"/>
      <c r="B6" s="599" t="s">
        <v>1887</v>
      </c>
      <c r="C6" s="588"/>
      <c r="D6" s="600" t="s">
        <v>1888</v>
      </c>
      <c r="E6" s="601">
        <v>10000</v>
      </c>
      <c r="H6" s="588"/>
      <c r="I6" s="588"/>
      <c r="J6" s="588"/>
      <c r="K6" s="594"/>
      <c r="L6" s="595"/>
      <c r="M6" s="595"/>
      <c r="N6" s="595"/>
      <c r="O6" s="595"/>
      <c r="P6" s="595"/>
      <c r="Q6" s="595"/>
      <c r="R6" s="595"/>
      <c r="S6" s="595"/>
      <c r="T6" s="595"/>
      <c r="U6" s="595"/>
      <c r="V6" s="596"/>
      <c r="W6" s="585"/>
      <c r="X6" s="584"/>
      <c r="Y6" s="584"/>
      <c r="Z6" s="584"/>
      <c r="AA6" s="584"/>
      <c r="AB6" s="584"/>
      <c r="AC6" s="584"/>
      <c r="AD6" s="584"/>
      <c r="AE6" s="584"/>
      <c r="AF6" s="584"/>
      <c r="AG6" s="584"/>
    </row>
    <row r="7" spans="1:33" ht="15.6" x14ac:dyDescent="0.3">
      <c r="A7" s="581"/>
      <c r="B7" s="588"/>
      <c r="C7" s="588"/>
      <c r="D7" s="602" t="s">
        <v>1889</v>
      </c>
      <c r="E7" s="601">
        <v>10000</v>
      </c>
      <c r="H7" s="588"/>
      <c r="I7" s="588"/>
      <c r="J7" s="588"/>
      <c r="K7" s="594"/>
      <c r="L7" s="595"/>
      <c r="M7" s="595"/>
      <c r="N7" s="595"/>
      <c r="O7" s="595"/>
      <c r="P7" s="595"/>
      <c r="Q7" s="595"/>
      <c r="R7" s="595"/>
      <c r="S7" s="595"/>
      <c r="T7" s="595"/>
      <c r="U7" s="595"/>
      <c r="V7" s="596"/>
      <c r="W7" s="585"/>
      <c r="X7" s="584"/>
      <c r="Y7" s="584"/>
      <c r="Z7" s="584"/>
      <c r="AA7" s="584"/>
      <c r="AB7" s="584"/>
      <c r="AC7" s="584"/>
      <c r="AD7" s="584"/>
      <c r="AE7" s="584"/>
      <c r="AF7" s="584"/>
      <c r="AG7" s="584"/>
    </row>
    <row r="8" spans="1:33" ht="15.6" x14ac:dyDescent="0.3">
      <c r="A8" s="581"/>
      <c r="B8" s="588"/>
      <c r="C8" s="588"/>
      <c r="D8" s="603" t="s">
        <v>1577</v>
      </c>
      <c r="E8" s="604">
        <f>SUM(E6-E7)/E6*100</f>
        <v>0</v>
      </c>
      <c r="H8" s="588"/>
      <c r="I8" s="588"/>
      <c r="J8" s="588"/>
      <c r="K8" s="594"/>
      <c r="L8" s="595"/>
      <c r="M8" s="595"/>
      <c r="N8" s="595"/>
      <c r="O8" s="595"/>
      <c r="P8" s="595"/>
      <c r="Q8" s="595"/>
      <c r="R8" s="595"/>
      <c r="S8" s="595"/>
      <c r="T8" s="595"/>
      <c r="U8" s="595"/>
      <c r="V8" s="596"/>
      <c r="W8" s="585"/>
      <c r="X8" s="584"/>
      <c r="Y8" s="584"/>
      <c r="Z8" s="584"/>
      <c r="AA8" s="584"/>
      <c r="AB8" s="584"/>
      <c r="AC8" s="584"/>
      <c r="AD8" s="584"/>
      <c r="AE8" s="584"/>
      <c r="AF8" s="584"/>
      <c r="AG8" s="584"/>
    </row>
    <row r="9" spans="1:33" ht="6.75" customHeight="1" x14ac:dyDescent="0.3">
      <c r="A9" s="581"/>
      <c r="B9" s="588"/>
      <c r="C9" s="588"/>
      <c r="D9" s="588"/>
      <c r="E9" s="588"/>
      <c r="F9" s="588"/>
      <c r="G9" s="588"/>
      <c r="H9" s="588"/>
      <c r="I9" s="588"/>
      <c r="J9" s="588"/>
      <c r="K9" s="594"/>
      <c r="L9" s="595"/>
      <c r="M9" s="595"/>
      <c r="N9" s="595"/>
      <c r="O9" s="595"/>
      <c r="P9" s="595"/>
      <c r="Q9" s="595"/>
      <c r="R9" s="595"/>
      <c r="S9" s="595"/>
      <c r="T9" s="595"/>
      <c r="U9" s="595"/>
      <c r="V9" s="596"/>
      <c r="W9" s="585"/>
      <c r="X9" s="584"/>
      <c r="Y9" s="584"/>
      <c r="Z9" s="584"/>
      <c r="AA9" s="584"/>
      <c r="AB9" s="584"/>
      <c r="AC9" s="584"/>
      <c r="AD9" s="584"/>
      <c r="AE9" s="584"/>
      <c r="AF9" s="584"/>
      <c r="AG9" s="584"/>
    </row>
    <row r="10" spans="1:33" ht="18" customHeight="1" x14ac:dyDescent="0.3">
      <c r="A10" s="581"/>
      <c r="B10" s="603" t="s">
        <v>1578</v>
      </c>
      <c r="C10" s="588"/>
      <c r="D10" s="588"/>
      <c r="E10" s="588"/>
      <c r="F10" s="592" t="s">
        <v>1890</v>
      </c>
      <c r="G10" s="592" t="s">
        <v>1891</v>
      </c>
      <c r="H10" s="592" t="s">
        <v>1892</v>
      </c>
      <c r="I10" s="592" t="s">
        <v>1893</v>
      </c>
      <c r="J10" s="588"/>
      <c r="K10" s="594"/>
      <c r="L10" s="595"/>
      <c r="M10" s="595"/>
      <c r="N10" s="595"/>
      <c r="O10" s="595"/>
      <c r="P10" s="595"/>
      <c r="Q10" s="595"/>
      <c r="R10" s="595"/>
      <c r="S10" s="595"/>
      <c r="T10" s="595"/>
      <c r="U10" s="595"/>
      <c r="V10" s="596"/>
      <c r="W10" s="585"/>
      <c r="X10" s="584"/>
      <c r="Y10" s="584"/>
      <c r="Z10" s="584"/>
      <c r="AA10" s="584"/>
      <c r="AB10" s="584"/>
      <c r="AC10" s="584"/>
      <c r="AD10" s="584"/>
      <c r="AE10" s="584"/>
      <c r="AF10" s="584"/>
      <c r="AG10" s="584"/>
    </row>
    <row r="11" spans="1:33" ht="15.6" x14ac:dyDescent="0.3">
      <c r="A11" s="581"/>
      <c r="B11" s="603" t="s">
        <v>1894</v>
      </c>
      <c r="F11" s="605">
        <v>100</v>
      </c>
      <c r="G11" s="605"/>
      <c r="H11" s="605"/>
      <c r="I11" s="606">
        <f>+IF(SUM(F11:H11)&lt;&gt;100,"ERREUR",SUM(F11:H11))</f>
        <v>100</v>
      </c>
      <c r="J11" s="588"/>
      <c r="K11" s="594"/>
      <c r="L11" s="595"/>
      <c r="M11" s="595"/>
      <c r="N11" s="595"/>
      <c r="O11" s="595"/>
      <c r="P11" s="595"/>
      <c r="Q11" s="595"/>
      <c r="R11" s="595"/>
      <c r="S11" s="595"/>
      <c r="T11" s="595"/>
      <c r="U11" s="595"/>
      <c r="V11" s="596"/>
      <c r="W11" s="585"/>
      <c r="X11" s="584"/>
      <c r="Y11" s="584"/>
      <c r="Z11" s="584"/>
      <c r="AA11" s="584"/>
      <c r="AB11" s="584"/>
      <c r="AC11" s="584"/>
      <c r="AD11" s="584"/>
      <c r="AE11" s="584"/>
      <c r="AF11" s="584"/>
      <c r="AG11" s="584"/>
    </row>
    <row r="12" spans="1:33" ht="15.6" x14ac:dyDescent="0.3">
      <c r="A12" s="581"/>
      <c r="B12" s="603" t="s">
        <v>1579</v>
      </c>
      <c r="C12" s="588"/>
      <c r="D12" s="588"/>
      <c r="E12" s="588"/>
      <c r="F12" s="607">
        <v>160</v>
      </c>
      <c r="G12" s="607"/>
      <c r="H12" s="607"/>
      <c r="I12" s="608"/>
      <c r="L12" s="595"/>
      <c r="M12" s="595"/>
      <c r="N12" s="595"/>
      <c r="O12" s="595"/>
      <c r="P12" s="595"/>
      <c r="Q12" s="595"/>
      <c r="R12" s="595"/>
      <c r="S12" s="595"/>
      <c r="T12" s="595"/>
      <c r="U12" s="595"/>
      <c r="V12" s="596"/>
      <c r="W12" s="585"/>
      <c r="X12" s="584"/>
      <c r="Y12" s="584"/>
      <c r="Z12" s="584"/>
      <c r="AA12" s="584"/>
      <c r="AB12" s="584"/>
      <c r="AC12" s="584"/>
      <c r="AD12" s="584"/>
      <c r="AE12" s="584"/>
      <c r="AF12" s="584"/>
      <c r="AG12" s="584"/>
    </row>
    <row r="13" spans="1:33" ht="15.6" x14ac:dyDescent="0.3">
      <c r="A13" s="581"/>
      <c r="B13" s="603" t="s">
        <v>1580</v>
      </c>
      <c r="C13" s="588"/>
      <c r="D13" s="588"/>
      <c r="E13" s="588"/>
      <c r="F13" s="591">
        <v>160</v>
      </c>
      <c r="G13" s="591"/>
      <c r="H13" s="607"/>
      <c r="I13" s="609"/>
      <c r="L13" s="595"/>
      <c r="M13" s="595"/>
      <c r="N13" s="595"/>
      <c r="O13" s="595"/>
      <c r="P13" s="595"/>
      <c r="Q13" s="595"/>
      <c r="R13" s="595"/>
      <c r="S13" s="595"/>
      <c r="T13" s="595"/>
      <c r="U13" s="595"/>
      <c r="V13" s="596"/>
      <c r="W13" s="585"/>
      <c r="X13" s="584"/>
      <c r="Y13" s="584"/>
      <c r="Z13" s="584"/>
      <c r="AA13" s="584"/>
      <c r="AB13" s="584"/>
      <c r="AC13" s="584"/>
      <c r="AD13" s="584"/>
      <c r="AE13" s="584"/>
      <c r="AF13" s="584"/>
      <c r="AG13" s="584"/>
    </row>
    <row r="14" spans="1:33" ht="15.6" x14ac:dyDescent="0.3">
      <c r="A14" s="581"/>
      <c r="B14" s="603" t="s">
        <v>1582</v>
      </c>
      <c r="C14" s="588"/>
      <c r="D14" s="588"/>
      <c r="E14" s="588"/>
      <c r="F14" s="610">
        <f>SUM(F12:F13)</f>
        <v>320</v>
      </c>
      <c r="G14" s="610">
        <f>SUM(G12:G13)</f>
        <v>0</v>
      </c>
      <c r="H14" s="610">
        <f>SUM(H12:H13)</f>
        <v>0</v>
      </c>
      <c r="I14" s="609"/>
      <c r="J14" s="588"/>
      <c r="K14" s="594"/>
      <c r="L14" s="595"/>
      <c r="M14" s="595"/>
      <c r="N14" s="595"/>
      <c r="O14" s="595"/>
      <c r="P14" s="595"/>
      <c r="Q14" s="595"/>
      <c r="R14" s="595"/>
      <c r="S14" s="595"/>
      <c r="T14" s="595"/>
      <c r="U14" s="595"/>
      <c r="V14" s="596"/>
      <c r="W14" s="585"/>
      <c r="X14" s="584"/>
      <c r="Y14" s="584"/>
      <c r="Z14" s="584"/>
      <c r="AA14" s="584"/>
      <c r="AB14" s="584"/>
      <c r="AC14" s="584"/>
      <c r="AD14" s="584"/>
      <c r="AE14" s="584"/>
      <c r="AF14" s="584"/>
      <c r="AG14" s="584"/>
    </row>
    <row r="15" spans="1:33" ht="15.6" x14ac:dyDescent="0.3">
      <c r="A15" s="581"/>
      <c r="B15" s="603" t="s">
        <v>1583</v>
      </c>
      <c r="C15" s="588"/>
      <c r="D15" s="588"/>
      <c r="E15" s="588"/>
      <c r="F15" s="591">
        <v>317.39999999999998</v>
      </c>
      <c r="G15" s="591">
        <v>989.6</v>
      </c>
      <c r="H15" s="591"/>
      <c r="I15" s="609"/>
      <c r="J15" s="588"/>
      <c r="K15" s="594"/>
      <c r="L15" s="595"/>
      <c r="M15" s="595"/>
      <c r="N15" s="595"/>
      <c r="O15" s="595"/>
      <c r="P15" s="595"/>
      <c r="Q15" s="595"/>
      <c r="R15" s="595"/>
      <c r="S15" s="595"/>
      <c r="T15" s="595"/>
      <c r="U15" s="595"/>
      <c r="V15" s="596"/>
      <c r="W15" s="585"/>
      <c r="X15" s="584"/>
      <c r="Y15" s="584"/>
      <c r="Z15" s="584"/>
      <c r="AA15" s="584"/>
      <c r="AB15" s="584"/>
      <c r="AC15" s="584"/>
      <c r="AD15" s="584"/>
      <c r="AE15" s="584"/>
      <c r="AF15" s="584"/>
      <c r="AG15" s="584"/>
    </row>
    <row r="16" spans="1:33" ht="15" customHeight="1" x14ac:dyDescent="0.3">
      <c r="A16" s="581"/>
      <c r="B16" s="603" t="s">
        <v>1584</v>
      </c>
      <c r="C16" s="588"/>
      <c r="D16" s="588"/>
      <c r="E16" s="588"/>
      <c r="F16" s="611">
        <f>SUM(F14-F15)/F14*100</f>
        <v>0.81250000000000711</v>
      </c>
      <c r="G16" s="611">
        <f>IF(G14=0,0,SUM(G14-G15)/G14*100)</f>
        <v>0</v>
      </c>
      <c r="H16" s="611">
        <f>IF(H14=0,0,SUM(H14-H15)/H14*100)</f>
        <v>0</v>
      </c>
      <c r="I16" s="612">
        <f>+IF(I11&lt;&gt;100,"ERREUR",IF(G16=0,F16,(F16*F11+G16*G11+H16*H11)/100))</f>
        <v>0.81250000000000711</v>
      </c>
      <c r="J16" s="588"/>
      <c r="K16" s="594"/>
      <c r="L16" s="595"/>
      <c r="M16" s="595"/>
      <c r="N16" s="595"/>
      <c r="O16" s="595"/>
      <c r="P16" s="595"/>
      <c r="Q16" s="595"/>
      <c r="R16" s="595"/>
      <c r="S16" s="595"/>
      <c r="T16" s="595"/>
      <c r="U16" s="595"/>
      <c r="V16" s="596"/>
      <c r="W16" s="585"/>
      <c r="X16" s="584"/>
      <c r="Y16" s="584"/>
      <c r="Z16" s="584"/>
      <c r="AA16" s="584"/>
      <c r="AB16" s="584"/>
      <c r="AC16" s="584"/>
      <c r="AD16" s="584"/>
      <c r="AE16" s="584"/>
      <c r="AF16" s="584"/>
      <c r="AG16" s="584"/>
    </row>
    <row r="17" spans="1:37" ht="15.6" x14ac:dyDescent="0.3">
      <c r="A17" s="581"/>
      <c r="B17" s="613" t="s">
        <v>1581</v>
      </c>
      <c r="C17" s="614"/>
      <c r="D17" s="614"/>
      <c r="E17" s="614"/>
      <c r="F17" s="615">
        <f>SUM(F14-F15)/F13*100*W22</f>
        <v>1.6250000000000142</v>
      </c>
      <c r="G17" s="615">
        <f>IF( G13="",0,SUM(G14-G15)/G13*100*W22)</f>
        <v>0</v>
      </c>
      <c r="H17" s="615">
        <f>IF( H13="",0,SUM(H14-H15)/H13*100*W22)</f>
        <v>0</v>
      </c>
      <c r="I17" s="616">
        <f>+IF(I11&lt;&gt;100,"ERREUR",IF(G17=0,F17,(F17*F11+G17*G11+H17*H11)/100))</f>
        <v>1.6250000000000142</v>
      </c>
      <c r="J17" s="588"/>
      <c r="K17" s="594"/>
      <c r="L17" s="595"/>
      <c r="M17" s="595"/>
      <c r="N17" s="595"/>
      <c r="O17" s="617"/>
      <c r="P17" s="617"/>
      <c r="Q17" s="617"/>
      <c r="R17" s="617"/>
      <c r="S17" s="595"/>
      <c r="T17" s="595"/>
      <c r="U17" s="595"/>
      <c r="V17" s="596"/>
      <c r="W17" s="585"/>
      <c r="X17" s="584"/>
      <c r="Y17" s="584"/>
      <c r="Z17" s="584"/>
      <c r="AA17" s="584"/>
      <c r="AB17" s="584"/>
      <c r="AC17" s="584"/>
      <c r="AD17" s="584"/>
      <c r="AE17" s="584"/>
      <c r="AF17" s="584"/>
      <c r="AG17" s="584"/>
    </row>
    <row r="18" spans="1:37" ht="7.5" customHeight="1" x14ac:dyDescent="0.3">
      <c r="A18" s="581"/>
      <c r="B18" s="588"/>
      <c r="C18" s="588"/>
      <c r="D18" s="588"/>
      <c r="E18" s="588"/>
      <c r="F18" s="618"/>
      <c r="G18" s="618"/>
      <c r="H18" s="618"/>
      <c r="I18" s="618"/>
      <c r="J18" s="588"/>
      <c r="K18" s="594"/>
      <c r="L18" s="595"/>
      <c r="M18" s="595"/>
      <c r="N18" s="595"/>
      <c r="O18" s="617"/>
      <c r="P18" s="617"/>
      <c r="Q18" s="617"/>
      <c r="R18" s="617"/>
      <c r="S18" s="595"/>
      <c r="T18" s="595"/>
      <c r="U18" s="595"/>
      <c r="V18" s="596"/>
      <c r="W18" s="585"/>
      <c r="X18" s="584"/>
      <c r="Y18" s="584"/>
      <c r="Z18" s="584"/>
      <c r="AA18" s="584"/>
      <c r="AB18" s="584"/>
      <c r="AC18" s="584"/>
      <c r="AD18" s="584"/>
      <c r="AE18" s="584"/>
      <c r="AF18" s="584"/>
      <c r="AG18" s="584"/>
    </row>
    <row r="19" spans="1:37" ht="16.2" thickBot="1" x14ac:dyDescent="0.35">
      <c r="A19" s="619"/>
      <c r="B19" s="620"/>
      <c r="C19" s="620"/>
      <c r="D19" s="620"/>
      <c r="E19" s="620"/>
      <c r="F19" s="620"/>
      <c r="G19" s="620"/>
      <c r="H19" s="620"/>
      <c r="I19" s="620"/>
      <c r="J19" s="588"/>
      <c r="K19" s="588"/>
      <c r="L19" s="588"/>
      <c r="M19" s="594"/>
      <c r="N19" s="621"/>
      <c r="O19" s="622"/>
      <c r="P19" s="622"/>
      <c r="Q19" s="622"/>
      <c r="R19" s="622"/>
      <c r="S19" s="623"/>
      <c r="T19" s="595"/>
      <c r="U19" s="595"/>
      <c r="V19" s="596"/>
      <c r="W19" s="596"/>
      <c r="X19" s="595"/>
      <c r="Y19" s="584"/>
      <c r="Z19" s="584"/>
      <c r="AA19" s="584"/>
      <c r="AB19" s="584"/>
      <c r="AC19" s="584"/>
      <c r="AD19" s="584"/>
      <c r="AE19" s="584"/>
      <c r="AF19" s="584"/>
      <c r="AG19" s="584"/>
      <c r="AH19" s="584"/>
      <c r="AI19" s="584"/>
    </row>
    <row r="20" spans="1:37" ht="19.5" customHeight="1" x14ac:dyDescent="0.3">
      <c r="A20" s="619"/>
      <c r="B20" s="624"/>
      <c r="C20" s="625"/>
      <c r="D20" s="626" t="s">
        <v>1586</v>
      </c>
      <c r="E20" s="626" t="s">
        <v>1586</v>
      </c>
      <c r="F20" s="626" t="s">
        <v>1586</v>
      </c>
      <c r="G20" s="627" t="s">
        <v>1587</v>
      </c>
      <c r="H20" s="626" t="s">
        <v>1587</v>
      </c>
      <c r="I20" s="628" t="s">
        <v>1588</v>
      </c>
      <c r="J20" s="629" t="s">
        <v>1589</v>
      </c>
      <c r="K20" s="588"/>
      <c r="L20" s="588"/>
      <c r="M20" s="588"/>
      <c r="N20" s="594"/>
      <c r="O20" s="621"/>
      <c r="P20" s="630" t="s">
        <v>1895</v>
      </c>
      <c r="Q20" s="631" t="s">
        <v>1896</v>
      </c>
      <c r="R20" s="631" t="s">
        <v>1897</v>
      </c>
      <c r="S20" s="632" t="s">
        <v>1898</v>
      </c>
      <c r="T20" s="631" t="s">
        <v>1899</v>
      </c>
      <c r="U20" s="632" t="s">
        <v>1900</v>
      </c>
      <c r="V20" s="621"/>
      <c r="W20" s="595"/>
      <c r="X20" s="595"/>
      <c r="Y20" s="633" t="s">
        <v>1901</v>
      </c>
      <c r="Z20" s="634" t="s">
        <v>1902</v>
      </c>
      <c r="AA20" s="634" t="s">
        <v>1903</v>
      </c>
      <c r="AB20" s="584"/>
      <c r="AC20" s="584"/>
      <c r="AD20" s="584"/>
      <c r="AE20" s="584"/>
      <c r="AF20" s="584"/>
      <c r="AG20" s="584"/>
      <c r="AH20" s="584"/>
      <c r="AI20" s="584"/>
      <c r="AJ20" s="584"/>
      <c r="AK20" s="584"/>
    </row>
    <row r="21" spans="1:37" ht="19.5" customHeight="1" thickBot="1" x14ac:dyDescent="0.35">
      <c r="A21" s="619"/>
      <c r="B21" s="635"/>
      <c r="C21" s="636"/>
      <c r="D21" s="637" t="s">
        <v>1890</v>
      </c>
      <c r="E21" s="637" t="s">
        <v>1891</v>
      </c>
      <c r="F21" s="637" t="s">
        <v>1892</v>
      </c>
      <c r="G21" s="638" t="s">
        <v>1592</v>
      </c>
      <c r="H21" s="637" t="s">
        <v>1593</v>
      </c>
      <c r="I21" s="639" t="s">
        <v>1594</v>
      </c>
      <c r="J21" s="640" t="s">
        <v>1590</v>
      </c>
      <c r="K21" s="588"/>
      <c r="L21" s="588"/>
      <c r="M21" s="588"/>
      <c r="N21" s="594"/>
      <c r="O21" s="621"/>
      <c r="P21" s="641" t="s">
        <v>1904</v>
      </c>
      <c r="Q21" s="642" t="s">
        <v>1904</v>
      </c>
      <c r="R21" s="642" t="s">
        <v>1904</v>
      </c>
      <c r="S21" s="643" t="s">
        <v>1904</v>
      </c>
      <c r="T21" s="642" t="s">
        <v>1904</v>
      </c>
      <c r="U21" s="643" t="s">
        <v>1904</v>
      </c>
      <c r="V21" s="621"/>
      <c r="W21" s="595"/>
      <c r="X21" s="595"/>
      <c r="Y21" s="644"/>
      <c r="Z21" s="645"/>
      <c r="AA21" s="645"/>
      <c r="AB21" s="584"/>
      <c r="AC21" s="584"/>
      <c r="AD21" s="584"/>
      <c r="AE21" s="584"/>
      <c r="AF21" s="584"/>
      <c r="AG21" s="584"/>
      <c r="AH21" s="584"/>
      <c r="AI21" s="584"/>
      <c r="AJ21" s="584"/>
      <c r="AK21" s="584"/>
    </row>
    <row r="22" spans="1:37" ht="19.5" customHeight="1" x14ac:dyDescent="0.3">
      <c r="A22" s="619"/>
      <c r="B22" s="646" t="s">
        <v>74</v>
      </c>
      <c r="C22" s="647"/>
      <c r="D22" s="648">
        <v>0.46</v>
      </c>
      <c r="E22" s="648"/>
      <c r="F22" s="648"/>
      <c r="G22" s="649">
        <f>+((Q22-P22)/$F$13*$F$11+IF($G$13=0,0,(S22-R22)/$G$13*$G$11)+IF($H$13=0,0,(U22-T22)/$H$13*$H$11))</f>
        <v>0.23252499999999995</v>
      </c>
      <c r="H22" s="650">
        <f t="shared" ref="H22:H41" si="0">SUM(100-$E$8)/100*G22</f>
        <v>0.23252499999999995</v>
      </c>
      <c r="I22" s="651">
        <f>IF($H$11=0,IF($G$11=0,H22/Y22*100,H22/(Y22*$F$11/100+Z22*$G$11/100)*100),H22/(Y22*$F$11/100+Z22*$G$11/100+AA22*$H$11/100)*100)</f>
        <v>0.23636594663278271</v>
      </c>
      <c r="J22" s="652">
        <v>0.68</v>
      </c>
      <c r="K22" s="653"/>
      <c r="L22" s="588"/>
      <c r="M22" s="588"/>
      <c r="N22" s="594"/>
      <c r="O22" s="621"/>
      <c r="P22" s="654">
        <f t="shared" ref="P22:P41" si="1">SUM(J22*$F$12)/100</f>
        <v>1.0880000000000001</v>
      </c>
      <c r="Q22" s="655">
        <f t="shared" ref="Q22:Q41" si="2">SUM(D22*$F$15)/100</f>
        <v>1.46004</v>
      </c>
      <c r="R22" s="655">
        <f t="shared" ref="R22:R41" si="3">SUM(J22*$G$12)/100</f>
        <v>0</v>
      </c>
      <c r="S22" s="656">
        <f t="shared" ref="S22:S41" si="4">SUM(E22*$G$15)/100</f>
        <v>0</v>
      </c>
      <c r="T22" s="655">
        <f>SUM(J22*$H$12)/100</f>
        <v>0</v>
      </c>
      <c r="U22" s="656">
        <f>SUM(F22*$H$15)/100</f>
        <v>0</v>
      </c>
      <c r="V22" s="621"/>
      <c r="W22" s="657">
        <f>SUM(100-E8)/100</f>
        <v>1</v>
      </c>
      <c r="X22" s="595"/>
      <c r="Y22" s="658">
        <f t="shared" ref="Y22:Y41" si="5">SUM(100-($F$17+$E$8))</f>
        <v>98.374999999999986</v>
      </c>
      <c r="Z22" s="659">
        <f t="shared" ref="Z22:Z41" si="6">SUM(100-($G$17+$E$8))</f>
        <v>100</v>
      </c>
      <c r="AA22" s="659">
        <f>SUM(100-($H$17+$E$8))</f>
        <v>100</v>
      </c>
      <c r="AB22" s="584"/>
      <c r="AC22" s="584"/>
      <c r="AD22" s="584"/>
      <c r="AE22" s="584"/>
      <c r="AF22" s="584"/>
      <c r="AG22" s="584"/>
      <c r="AH22" s="584"/>
      <c r="AI22" s="584"/>
      <c r="AJ22" s="584"/>
      <c r="AK22" s="584"/>
    </row>
    <row r="23" spans="1:37" ht="19.5" customHeight="1" x14ac:dyDescent="0.3">
      <c r="A23" s="619"/>
      <c r="B23" s="660" t="s">
        <v>309</v>
      </c>
      <c r="C23" s="661"/>
      <c r="D23" s="662">
        <v>1.1200000000000001</v>
      </c>
      <c r="E23" s="662"/>
      <c r="F23" s="662"/>
      <c r="G23" s="649">
        <f t="shared" ref="G23:G41" si="7">+((Q23-P23)/$F$13*$F$11+IF($G$13=0,0,(S23-R23)/$G$13*$G$11)+IF($H$13=0,0,(U23-T23)/$H$13*$H$11))</f>
        <v>1.4017999999999999</v>
      </c>
      <c r="H23" s="650">
        <f t="shared" si="0"/>
        <v>1.4017999999999999</v>
      </c>
      <c r="I23" s="651">
        <f t="shared" ref="I23:I41" si="8">IF($H$11=0,IF($G$11=0,H23/Y23*100,H23/(Y23*$F$11/100+Z23*$G$11/100)*100),H23/(Y23*$F$11/100+Z23*$G$11/100+AA23*$H$11/100)*100)</f>
        <v>1.4249555273189327</v>
      </c>
      <c r="J23" s="663">
        <v>0.82</v>
      </c>
      <c r="K23" s="653"/>
      <c r="L23" s="588"/>
      <c r="M23" s="588"/>
      <c r="N23" s="594"/>
      <c r="O23" s="621"/>
      <c r="P23" s="654">
        <f t="shared" si="1"/>
        <v>1.3119999999999998</v>
      </c>
      <c r="Q23" s="655">
        <f t="shared" si="2"/>
        <v>3.5548799999999998</v>
      </c>
      <c r="R23" s="655">
        <f t="shared" si="3"/>
        <v>0</v>
      </c>
      <c r="S23" s="656">
        <f t="shared" si="4"/>
        <v>0</v>
      </c>
      <c r="T23" s="655">
        <f t="shared" ref="T23:T41" si="9">SUM(J23*$H$12)/100</f>
        <v>0</v>
      </c>
      <c r="U23" s="656">
        <f t="shared" ref="U23:U41" si="10">SUM(F23*$H$15)/100</f>
        <v>0</v>
      </c>
      <c r="V23" s="621"/>
      <c r="W23" s="595"/>
      <c r="X23" s="595"/>
      <c r="Y23" s="658">
        <f t="shared" si="5"/>
        <v>98.374999999999986</v>
      </c>
      <c r="Z23" s="659">
        <f t="shared" si="6"/>
        <v>100</v>
      </c>
      <c r="AA23" s="659">
        <f t="shared" ref="AA23:AA41" si="11">SUM(100-($H$17+$E$8))</f>
        <v>100</v>
      </c>
      <c r="AB23" s="584"/>
      <c r="AC23" s="584"/>
      <c r="AD23" s="584"/>
      <c r="AE23" s="584"/>
      <c r="AF23" s="584"/>
      <c r="AG23" s="584"/>
      <c r="AH23" s="584"/>
      <c r="AI23" s="584"/>
      <c r="AJ23" s="584"/>
      <c r="AK23" s="584"/>
    </row>
    <row r="24" spans="1:37" ht="19.5" customHeight="1" x14ac:dyDescent="0.3">
      <c r="A24" s="619"/>
      <c r="B24" s="660" t="s">
        <v>1446</v>
      </c>
      <c r="C24" s="661"/>
      <c r="D24" s="662">
        <v>0.76</v>
      </c>
      <c r="E24" s="662"/>
      <c r="F24" s="662"/>
      <c r="G24" s="649">
        <f t="shared" si="7"/>
        <v>0.64764999999999984</v>
      </c>
      <c r="H24" s="650">
        <f t="shared" si="0"/>
        <v>0.64764999999999984</v>
      </c>
      <c r="I24" s="651">
        <f t="shared" si="8"/>
        <v>0.6583481575603557</v>
      </c>
      <c r="J24" s="663">
        <v>0.86</v>
      </c>
      <c r="K24" s="653"/>
      <c r="L24" s="588"/>
      <c r="M24" s="588"/>
      <c r="N24" s="594"/>
      <c r="O24" s="621"/>
      <c r="P24" s="654">
        <f t="shared" si="1"/>
        <v>1.3759999999999999</v>
      </c>
      <c r="Q24" s="655">
        <f t="shared" si="2"/>
        <v>2.4122399999999997</v>
      </c>
      <c r="R24" s="655">
        <f t="shared" si="3"/>
        <v>0</v>
      </c>
      <c r="S24" s="656">
        <f t="shared" si="4"/>
        <v>0</v>
      </c>
      <c r="T24" s="655">
        <f t="shared" si="9"/>
        <v>0</v>
      </c>
      <c r="U24" s="656">
        <f t="shared" si="10"/>
        <v>0</v>
      </c>
      <c r="V24" s="621"/>
      <c r="W24" s="595"/>
      <c r="X24" s="595"/>
      <c r="Y24" s="658">
        <f t="shared" si="5"/>
        <v>98.374999999999986</v>
      </c>
      <c r="Z24" s="659">
        <f t="shared" si="6"/>
        <v>100</v>
      </c>
      <c r="AA24" s="659">
        <f t="shared" si="11"/>
        <v>100</v>
      </c>
      <c r="AB24" s="584"/>
      <c r="AC24" s="584"/>
      <c r="AD24" s="584"/>
      <c r="AE24" s="584"/>
      <c r="AF24" s="584"/>
      <c r="AG24" s="584"/>
      <c r="AH24" s="584"/>
      <c r="AI24" s="584"/>
      <c r="AJ24" s="584"/>
      <c r="AK24" s="584"/>
    </row>
    <row r="25" spans="1:37" ht="19.5" customHeight="1" x14ac:dyDescent="0.3">
      <c r="A25" s="619"/>
      <c r="B25" s="660" t="s">
        <v>77</v>
      </c>
      <c r="C25" s="661"/>
      <c r="D25" s="664">
        <v>0.126</v>
      </c>
      <c r="E25" s="664"/>
      <c r="F25" s="664"/>
      <c r="G25" s="649">
        <f t="shared" si="7"/>
        <v>0.23495249999999995</v>
      </c>
      <c r="H25" s="665">
        <f t="shared" si="0"/>
        <v>0.23495249999999995</v>
      </c>
      <c r="I25" s="666">
        <f t="shared" si="8"/>
        <v>0.23883354510800506</v>
      </c>
      <c r="J25" s="667">
        <v>1.4999999999999999E-2</v>
      </c>
      <c r="K25" s="668"/>
      <c r="L25" s="588"/>
      <c r="M25" s="588"/>
      <c r="N25" s="594"/>
      <c r="O25" s="621"/>
      <c r="P25" s="654">
        <f t="shared" si="1"/>
        <v>2.4E-2</v>
      </c>
      <c r="Q25" s="655">
        <f t="shared" si="2"/>
        <v>0.39992399999999995</v>
      </c>
      <c r="R25" s="655">
        <f t="shared" si="3"/>
        <v>0</v>
      </c>
      <c r="S25" s="656">
        <f t="shared" si="4"/>
        <v>0</v>
      </c>
      <c r="T25" s="655">
        <f t="shared" si="9"/>
        <v>0</v>
      </c>
      <c r="U25" s="656">
        <f t="shared" si="10"/>
        <v>0</v>
      </c>
      <c r="V25" s="621"/>
      <c r="W25" s="595"/>
      <c r="X25" s="595"/>
      <c r="Y25" s="658">
        <f t="shared" si="5"/>
        <v>98.374999999999986</v>
      </c>
      <c r="Z25" s="659">
        <f t="shared" si="6"/>
        <v>100</v>
      </c>
      <c r="AA25" s="659">
        <f t="shared" si="11"/>
        <v>100</v>
      </c>
      <c r="AB25" s="584"/>
      <c r="AC25" s="584"/>
      <c r="AD25" s="584"/>
      <c r="AE25" s="584"/>
      <c r="AF25" s="584"/>
      <c r="AG25" s="584"/>
      <c r="AH25" s="584"/>
      <c r="AI25" s="584"/>
      <c r="AJ25" s="584"/>
      <c r="AK25" s="584"/>
    </row>
    <row r="26" spans="1:37" ht="19.5" customHeight="1" x14ac:dyDescent="0.3">
      <c r="A26" s="619"/>
      <c r="B26" s="660" t="s">
        <v>78</v>
      </c>
      <c r="C26" s="661"/>
      <c r="D26" s="664">
        <v>2.7E-2</v>
      </c>
      <c r="E26" s="664"/>
      <c r="F26" s="664"/>
      <c r="G26" s="649">
        <f t="shared" si="7"/>
        <v>3.0561249999999998E-2</v>
      </c>
      <c r="H26" s="665">
        <f t="shared" si="0"/>
        <v>3.0561249999999998E-2</v>
      </c>
      <c r="I26" s="666">
        <f t="shared" si="8"/>
        <v>3.106607369758577E-2</v>
      </c>
      <c r="J26" s="667">
        <v>2.3E-2</v>
      </c>
      <c r="K26" s="668"/>
      <c r="L26" s="588"/>
      <c r="M26" s="588"/>
      <c r="N26" s="594"/>
      <c r="O26" s="621"/>
      <c r="P26" s="654">
        <f t="shared" si="1"/>
        <v>3.6799999999999999E-2</v>
      </c>
      <c r="Q26" s="655">
        <f t="shared" si="2"/>
        <v>8.5697999999999996E-2</v>
      </c>
      <c r="R26" s="655">
        <f t="shared" si="3"/>
        <v>0</v>
      </c>
      <c r="S26" s="656">
        <f t="shared" si="4"/>
        <v>0</v>
      </c>
      <c r="T26" s="655">
        <f t="shared" si="9"/>
        <v>0</v>
      </c>
      <c r="U26" s="656">
        <f t="shared" si="10"/>
        <v>0</v>
      </c>
      <c r="V26" s="621"/>
      <c r="W26" s="595"/>
      <c r="X26" s="595"/>
      <c r="Y26" s="658">
        <f t="shared" si="5"/>
        <v>98.374999999999986</v>
      </c>
      <c r="Z26" s="659">
        <f t="shared" si="6"/>
        <v>100</v>
      </c>
      <c r="AA26" s="659">
        <f t="shared" si="11"/>
        <v>100</v>
      </c>
      <c r="AB26" s="584"/>
      <c r="AC26" s="584"/>
      <c r="AD26" s="584"/>
      <c r="AE26" s="584"/>
      <c r="AF26" s="584"/>
      <c r="AG26" s="584"/>
      <c r="AH26" s="584"/>
      <c r="AI26" s="584"/>
      <c r="AJ26" s="584"/>
      <c r="AK26" s="584"/>
    </row>
    <row r="27" spans="1:37" ht="19.5" customHeight="1" x14ac:dyDescent="0.3">
      <c r="A27" s="619"/>
      <c r="B27" s="660" t="s">
        <v>177</v>
      </c>
      <c r="C27" s="661"/>
      <c r="D27" s="662">
        <v>0.44</v>
      </c>
      <c r="E27" s="662"/>
      <c r="F27" s="662"/>
      <c r="G27" s="649">
        <f t="shared" si="7"/>
        <v>0.73284999999999989</v>
      </c>
      <c r="H27" s="650">
        <f t="shared" si="0"/>
        <v>0.73284999999999989</v>
      </c>
      <c r="I27" s="651">
        <f t="shared" si="8"/>
        <v>0.74495552731893266</v>
      </c>
      <c r="J27" s="663">
        <v>0.14000000000000001</v>
      </c>
      <c r="K27" s="653"/>
      <c r="L27" s="588"/>
      <c r="M27" s="588"/>
      <c r="N27" s="594"/>
      <c r="O27" s="621"/>
      <c r="P27" s="654">
        <f t="shared" si="1"/>
        <v>0.22400000000000003</v>
      </c>
      <c r="Q27" s="655">
        <f t="shared" si="2"/>
        <v>1.3965599999999998</v>
      </c>
      <c r="R27" s="655">
        <f t="shared" si="3"/>
        <v>0</v>
      </c>
      <c r="S27" s="656">
        <f t="shared" si="4"/>
        <v>0</v>
      </c>
      <c r="T27" s="655">
        <f t="shared" si="9"/>
        <v>0</v>
      </c>
      <c r="U27" s="656">
        <f t="shared" si="10"/>
        <v>0</v>
      </c>
      <c r="V27" s="621"/>
      <c r="W27" s="595"/>
      <c r="X27" s="595"/>
      <c r="Y27" s="658">
        <f t="shared" si="5"/>
        <v>98.374999999999986</v>
      </c>
      <c r="Z27" s="659">
        <f t="shared" si="6"/>
        <v>100</v>
      </c>
      <c r="AA27" s="659">
        <f t="shared" si="11"/>
        <v>100</v>
      </c>
      <c r="AB27" s="584"/>
      <c r="AC27" s="584"/>
      <c r="AD27" s="584"/>
      <c r="AE27" s="584"/>
      <c r="AF27" s="584"/>
      <c r="AG27" s="584"/>
      <c r="AH27" s="584"/>
      <c r="AI27" s="584"/>
      <c r="AJ27" s="584"/>
      <c r="AK27" s="584"/>
    </row>
    <row r="28" spans="1:37" ht="19.5" customHeight="1" x14ac:dyDescent="0.3">
      <c r="A28" s="619"/>
      <c r="B28" s="660" t="s">
        <v>1445</v>
      </c>
      <c r="C28" s="661"/>
      <c r="D28" s="662"/>
      <c r="E28" s="662"/>
      <c r="F28" s="662"/>
      <c r="G28" s="649">
        <f t="shared" si="7"/>
        <v>0</v>
      </c>
      <c r="H28" s="650">
        <f t="shared" si="0"/>
        <v>0</v>
      </c>
      <c r="I28" s="651">
        <f t="shared" si="8"/>
        <v>0</v>
      </c>
      <c r="J28" s="663">
        <v>0</v>
      </c>
      <c r="K28" s="653"/>
      <c r="L28" s="588"/>
      <c r="M28" s="588"/>
      <c r="N28" s="594"/>
      <c r="O28" s="621"/>
      <c r="P28" s="654">
        <f t="shared" si="1"/>
        <v>0</v>
      </c>
      <c r="Q28" s="655">
        <f t="shared" si="2"/>
        <v>0</v>
      </c>
      <c r="R28" s="655">
        <f t="shared" si="3"/>
        <v>0</v>
      </c>
      <c r="S28" s="656">
        <f t="shared" si="4"/>
        <v>0</v>
      </c>
      <c r="T28" s="655">
        <f t="shared" si="9"/>
        <v>0</v>
      </c>
      <c r="U28" s="656">
        <f t="shared" si="10"/>
        <v>0</v>
      </c>
      <c r="V28" s="621"/>
      <c r="W28" s="595"/>
      <c r="X28" s="595"/>
      <c r="Y28" s="658">
        <f t="shared" si="5"/>
        <v>98.374999999999986</v>
      </c>
      <c r="Z28" s="659">
        <f t="shared" si="6"/>
        <v>100</v>
      </c>
      <c r="AA28" s="659">
        <f t="shared" si="11"/>
        <v>100</v>
      </c>
      <c r="AB28" s="584"/>
      <c r="AC28" s="584"/>
      <c r="AD28" s="584"/>
      <c r="AE28" s="584"/>
      <c r="AF28" s="584"/>
      <c r="AG28" s="584"/>
      <c r="AH28" s="584"/>
      <c r="AI28" s="584"/>
      <c r="AJ28" s="584"/>
      <c r="AK28" s="584"/>
    </row>
    <row r="29" spans="1:37" ht="19.5" customHeight="1" x14ac:dyDescent="0.3">
      <c r="A29" s="619"/>
      <c r="B29" s="660" t="s">
        <v>305</v>
      </c>
      <c r="C29" s="661"/>
      <c r="D29" s="662">
        <v>4.3</v>
      </c>
      <c r="E29" s="662"/>
      <c r="F29" s="662"/>
      <c r="G29" s="649">
        <f t="shared" si="7"/>
        <v>8.4601249999999997</v>
      </c>
      <c r="H29" s="650">
        <f t="shared" si="0"/>
        <v>8.4601249999999997</v>
      </c>
      <c r="I29" s="651">
        <f t="shared" si="8"/>
        <v>8.5998729351969523</v>
      </c>
      <c r="J29" s="663">
        <v>7.0000000000000007E-2</v>
      </c>
      <c r="K29" s="653"/>
      <c r="L29" s="588"/>
      <c r="M29" s="588"/>
      <c r="N29" s="594"/>
      <c r="O29" s="621"/>
      <c r="P29" s="654">
        <f t="shared" si="1"/>
        <v>0.11200000000000002</v>
      </c>
      <c r="Q29" s="655">
        <f t="shared" si="2"/>
        <v>13.648199999999999</v>
      </c>
      <c r="R29" s="655">
        <f t="shared" si="3"/>
        <v>0</v>
      </c>
      <c r="S29" s="656">
        <f t="shared" si="4"/>
        <v>0</v>
      </c>
      <c r="T29" s="655">
        <f t="shared" si="9"/>
        <v>0</v>
      </c>
      <c r="U29" s="656">
        <f t="shared" si="10"/>
        <v>0</v>
      </c>
      <c r="V29" s="621"/>
      <c r="W29" s="595"/>
      <c r="X29" s="595"/>
      <c r="Y29" s="658">
        <f t="shared" si="5"/>
        <v>98.374999999999986</v>
      </c>
      <c r="Z29" s="659">
        <f t="shared" si="6"/>
        <v>100</v>
      </c>
      <c r="AA29" s="659">
        <f t="shared" si="11"/>
        <v>100</v>
      </c>
      <c r="AB29" s="584"/>
      <c r="AC29" s="584"/>
      <c r="AD29" s="584"/>
      <c r="AE29" s="584"/>
      <c r="AF29" s="584"/>
      <c r="AG29" s="584"/>
      <c r="AH29" s="584"/>
      <c r="AI29" s="584"/>
      <c r="AJ29" s="584"/>
      <c r="AK29" s="584"/>
    </row>
    <row r="30" spans="1:37" ht="19.5" customHeight="1" x14ac:dyDescent="0.3">
      <c r="A30" s="619"/>
      <c r="B30" s="660" t="s">
        <v>306</v>
      </c>
      <c r="C30" s="661"/>
      <c r="D30" s="662">
        <v>8.84</v>
      </c>
      <c r="E30" s="662"/>
      <c r="F30" s="662"/>
      <c r="G30" s="649">
        <f t="shared" si="7"/>
        <v>17.356349999999999</v>
      </c>
      <c r="H30" s="650">
        <f t="shared" si="0"/>
        <v>17.356349999999999</v>
      </c>
      <c r="I30" s="651">
        <f t="shared" si="8"/>
        <v>17.643049555273191</v>
      </c>
      <c r="J30" s="663">
        <v>0.18</v>
      </c>
      <c r="K30" s="653"/>
      <c r="L30" s="588"/>
      <c r="M30" s="588"/>
      <c r="N30" s="594"/>
      <c r="O30" s="621"/>
      <c r="P30" s="654">
        <f t="shared" si="1"/>
        <v>0.28799999999999998</v>
      </c>
      <c r="Q30" s="655">
        <f t="shared" si="2"/>
        <v>28.058159999999997</v>
      </c>
      <c r="R30" s="655">
        <f t="shared" si="3"/>
        <v>0</v>
      </c>
      <c r="S30" s="656">
        <f t="shared" si="4"/>
        <v>0</v>
      </c>
      <c r="T30" s="655">
        <f t="shared" si="9"/>
        <v>0</v>
      </c>
      <c r="U30" s="656">
        <f t="shared" si="10"/>
        <v>0</v>
      </c>
      <c r="V30" s="621"/>
      <c r="W30" s="595"/>
      <c r="X30" s="595"/>
      <c r="Y30" s="658">
        <f t="shared" si="5"/>
        <v>98.374999999999986</v>
      </c>
      <c r="Z30" s="659">
        <f t="shared" si="6"/>
        <v>100</v>
      </c>
      <c r="AA30" s="659">
        <f t="shared" si="11"/>
        <v>100</v>
      </c>
      <c r="AB30" s="584"/>
      <c r="AC30" s="584"/>
      <c r="AD30" s="584"/>
      <c r="AE30" s="584"/>
      <c r="AF30" s="584"/>
      <c r="AG30" s="584"/>
      <c r="AH30" s="584"/>
      <c r="AI30" s="584"/>
      <c r="AJ30" s="584"/>
      <c r="AK30" s="584"/>
    </row>
    <row r="31" spans="1:37" ht="19.5" customHeight="1" x14ac:dyDescent="0.3">
      <c r="A31" s="619"/>
      <c r="B31" s="660" t="s">
        <v>308</v>
      </c>
      <c r="C31" s="661"/>
      <c r="D31" s="662">
        <v>0.1</v>
      </c>
      <c r="E31" s="662"/>
      <c r="F31" s="662"/>
      <c r="G31" s="649">
        <f t="shared" si="7"/>
        <v>0.198375</v>
      </c>
      <c r="H31" s="650">
        <f t="shared" si="0"/>
        <v>0.198375</v>
      </c>
      <c r="I31" s="651">
        <f t="shared" si="8"/>
        <v>0.20165184243964426</v>
      </c>
      <c r="J31" s="663">
        <v>0</v>
      </c>
      <c r="K31" s="653"/>
      <c r="L31" s="588"/>
      <c r="M31" s="588"/>
      <c r="N31" s="594"/>
      <c r="O31" s="621"/>
      <c r="P31" s="654">
        <f t="shared" si="1"/>
        <v>0</v>
      </c>
      <c r="Q31" s="655">
        <f t="shared" si="2"/>
        <v>0.31739999999999996</v>
      </c>
      <c r="R31" s="655">
        <f t="shared" si="3"/>
        <v>0</v>
      </c>
      <c r="S31" s="656">
        <f t="shared" si="4"/>
        <v>0</v>
      </c>
      <c r="T31" s="655">
        <f t="shared" si="9"/>
        <v>0</v>
      </c>
      <c r="U31" s="656">
        <f t="shared" si="10"/>
        <v>0</v>
      </c>
      <c r="V31" s="621"/>
      <c r="W31" s="595"/>
      <c r="X31" s="595"/>
      <c r="Y31" s="658">
        <f t="shared" si="5"/>
        <v>98.374999999999986</v>
      </c>
      <c r="Z31" s="659">
        <f t="shared" si="6"/>
        <v>100</v>
      </c>
      <c r="AA31" s="659">
        <f t="shared" si="11"/>
        <v>100</v>
      </c>
      <c r="AB31" s="584"/>
      <c r="AC31" s="584"/>
      <c r="AD31" s="584"/>
      <c r="AE31" s="584"/>
      <c r="AF31" s="584"/>
      <c r="AG31" s="584"/>
      <c r="AH31" s="584"/>
      <c r="AI31" s="584"/>
      <c r="AJ31" s="584"/>
      <c r="AK31" s="584"/>
    </row>
    <row r="32" spans="1:37" ht="19.5" customHeight="1" x14ac:dyDescent="0.3">
      <c r="A32" s="619"/>
      <c r="B32" s="660" t="s">
        <v>1050</v>
      </c>
      <c r="C32" s="661"/>
      <c r="D32" s="662">
        <v>0.17</v>
      </c>
      <c r="E32" s="662"/>
      <c r="F32" s="662"/>
      <c r="G32" s="649">
        <f t="shared" si="7"/>
        <v>0.32723749999999996</v>
      </c>
      <c r="H32" s="650">
        <f t="shared" si="0"/>
        <v>0.32723749999999996</v>
      </c>
      <c r="I32" s="651">
        <f t="shared" si="8"/>
        <v>0.33264294790343074</v>
      </c>
      <c r="J32" s="663">
        <v>0.01</v>
      </c>
      <c r="K32" s="653"/>
      <c r="L32" s="588"/>
      <c r="M32" s="588"/>
      <c r="N32" s="594"/>
      <c r="O32" s="621"/>
      <c r="P32" s="654">
        <f t="shared" si="1"/>
        <v>1.6E-2</v>
      </c>
      <c r="Q32" s="655">
        <f t="shared" si="2"/>
        <v>0.53957999999999995</v>
      </c>
      <c r="R32" s="655">
        <f t="shared" si="3"/>
        <v>0</v>
      </c>
      <c r="S32" s="656">
        <f t="shared" si="4"/>
        <v>0</v>
      </c>
      <c r="T32" s="655">
        <f t="shared" si="9"/>
        <v>0</v>
      </c>
      <c r="U32" s="656">
        <f t="shared" si="10"/>
        <v>0</v>
      </c>
      <c r="V32" s="621"/>
      <c r="W32" s="595"/>
      <c r="X32" s="595"/>
      <c r="Y32" s="658">
        <f t="shared" si="5"/>
        <v>98.374999999999986</v>
      </c>
      <c r="Z32" s="659">
        <f t="shared" si="6"/>
        <v>100</v>
      </c>
      <c r="AA32" s="659">
        <f t="shared" si="11"/>
        <v>100</v>
      </c>
      <c r="AB32" s="584"/>
      <c r="AC32" s="584"/>
      <c r="AD32" s="584"/>
      <c r="AE32" s="584"/>
      <c r="AF32" s="584"/>
      <c r="AG32" s="584"/>
      <c r="AH32" s="584"/>
      <c r="AI32" s="584"/>
      <c r="AJ32" s="584"/>
      <c r="AK32" s="584"/>
    </row>
    <row r="33" spans="1:37" ht="19.5" customHeight="1" x14ac:dyDescent="0.3">
      <c r="A33" s="619"/>
      <c r="B33" s="660" t="s">
        <v>1051</v>
      </c>
      <c r="C33" s="661"/>
      <c r="D33" s="662">
        <v>0.04</v>
      </c>
      <c r="E33" s="662"/>
      <c r="F33" s="662"/>
      <c r="G33" s="649">
        <f t="shared" si="7"/>
        <v>6.9349999999999995E-2</v>
      </c>
      <c r="H33" s="650">
        <f t="shared" si="0"/>
        <v>6.9349999999999995E-2</v>
      </c>
      <c r="I33" s="651">
        <f t="shared" si="8"/>
        <v>7.0495552731893271E-2</v>
      </c>
      <c r="J33" s="663">
        <v>0.01</v>
      </c>
      <c r="K33" s="653"/>
      <c r="L33" s="588"/>
      <c r="M33" s="588"/>
      <c r="N33" s="594"/>
      <c r="O33" s="621"/>
      <c r="P33" s="654">
        <f t="shared" si="1"/>
        <v>1.6E-2</v>
      </c>
      <c r="Q33" s="655">
        <f t="shared" si="2"/>
        <v>0.12695999999999999</v>
      </c>
      <c r="R33" s="655">
        <f t="shared" si="3"/>
        <v>0</v>
      </c>
      <c r="S33" s="656">
        <f t="shared" si="4"/>
        <v>0</v>
      </c>
      <c r="T33" s="655">
        <f t="shared" si="9"/>
        <v>0</v>
      </c>
      <c r="U33" s="656">
        <f t="shared" si="10"/>
        <v>0</v>
      </c>
      <c r="V33" s="621"/>
      <c r="W33" s="595"/>
      <c r="X33" s="595"/>
      <c r="Y33" s="658">
        <f t="shared" si="5"/>
        <v>98.374999999999986</v>
      </c>
      <c r="Z33" s="659">
        <f t="shared" si="6"/>
        <v>100</v>
      </c>
      <c r="AA33" s="659">
        <f t="shared" si="11"/>
        <v>100</v>
      </c>
      <c r="AB33" s="584"/>
      <c r="AC33" s="584"/>
      <c r="AD33" s="584"/>
      <c r="AE33" s="584"/>
      <c r="AF33" s="584"/>
      <c r="AG33" s="584"/>
      <c r="AH33" s="584"/>
      <c r="AI33" s="584"/>
      <c r="AJ33" s="584"/>
      <c r="AK33" s="584"/>
    </row>
    <row r="34" spans="1:37" ht="19.5" customHeight="1" x14ac:dyDescent="0.3">
      <c r="A34" s="619"/>
      <c r="B34" s="660" t="s">
        <v>307</v>
      </c>
      <c r="C34" s="661"/>
      <c r="D34" s="662">
        <v>0.26</v>
      </c>
      <c r="E34" s="662"/>
      <c r="F34" s="662"/>
      <c r="G34" s="649">
        <f t="shared" si="7"/>
        <v>0.49577499999999997</v>
      </c>
      <c r="H34" s="650">
        <f t="shared" si="0"/>
        <v>0.49577499999999997</v>
      </c>
      <c r="I34" s="651">
        <f t="shared" si="8"/>
        <v>0.50396442185514623</v>
      </c>
      <c r="J34" s="663">
        <v>0.02</v>
      </c>
      <c r="K34" s="653"/>
      <c r="L34" s="588"/>
      <c r="M34" s="588"/>
      <c r="N34" s="594"/>
      <c r="O34" s="621"/>
      <c r="P34" s="654">
        <f t="shared" si="1"/>
        <v>3.2000000000000001E-2</v>
      </c>
      <c r="Q34" s="655">
        <f t="shared" si="2"/>
        <v>0.82523999999999997</v>
      </c>
      <c r="R34" s="655">
        <f t="shared" si="3"/>
        <v>0</v>
      </c>
      <c r="S34" s="656">
        <f t="shared" si="4"/>
        <v>0</v>
      </c>
      <c r="T34" s="655">
        <f t="shared" si="9"/>
        <v>0</v>
      </c>
      <c r="U34" s="656">
        <f t="shared" si="10"/>
        <v>0</v>
      </c>
      <c r="V34" s="621"/>
      <c r="W34" s="595"/>
      <c r="X34" s="595"/>
      <c r="Y34" s="658">
        <f t="shared" si="5"/>
        <v>98.374999999999986</v>
      </c>
      <c r="Z34" s="659">
        <f t="shared" si="6"/>
        <v>100</v>
      </c>
      <c r="AA34" s="659">
        <f t="shared" si="11"/>
        <v>100</v>
      </c>
      <c r="AB34" s="584"/>
      <c r="AC34" s="584"/>
      <c r="AD34" s="584"/>
      <c r="AE34" s="584"/>
      <c r="AF34" s="584"/>
      <c r="AG34" s="584"/>
      <c r="AH34" s="584"/>
      <c r="AI34" s="584"/>
      <c r="AJ34" s="584"/>
      <c r="AK34" s="584"/>
    </row>
    <row r="35" spans="1:37" ht="19.5" customHeight="1" x14ac:dyDescent="0.3">
      <c r="A35" s="619"/>
      <c r="B35" s="660" t="s">
        <v>311</v>
      </c>
      <c r="C35" s="661"/>
      <c r="D35" s="669">
        <v>1.0999999999999999E-2</v>
      </c>
      <c r="E35" s="669"/>
      <c r="F35" s="669"/>
      <c r="G35" s="649">
        <f t="shared" si="7"/>
        <v>8.8212499999999975E-3</v>
      </c>
      <c r="H35" s="665">
        <f t="shared" si="0"/>
        <v>8.8212499999999975E-3</v>
      </c>
      <c r="I35" s="666">
        <f t="shared" si="8"/>
        <v>8.9669631512071142E-3</v>
      </c>
      <c r="J35" s="667">
        <v>1.2999999999999999E-2</v>
      </c>
      <c r="K35" s="668"/>
      <c r="L35" s="588"/>
      <c r="M35" s="588"/>
      <c r="N35" s="594"/>
      <c r="O35" s="621"/>
      <c r="P35" s="654">
        <f t="shared" si="1"/>
        <v>2.0799999999999999E-2</v>
      </c>
      <c r="Q35" s="655">
        <f t="shared" si="2"/>
        <v>3.4913999999999994E-2</v>
      </c>
      <c r="R35" s="655">
        <f t="shared" si="3"/>
        <v>0</v>
      </c>
      <c r="S35" s="656">
        <f t="shared" si="4"/>
        <v>0</v>
      </c>
      <c r="T35" s="655">
        <f t="shared" si="9"/>
        <v>0</v>
      </c>
      <c r="U35" s="656">
        <f t="shared" si="10"/>
        <v>0</v>
      </c>
      <c r="V35" s="621"/>
      <c r="W35" s="595"/>
      <c r="X35" s="595"/>
      <c r="Y35" s="658">
        <f t="shared" si="5"/>
        <v>98.374999999999986</v>
      </c>
      <c r="Z35" s="659">
        <f t="shared" si="6"/>
        <v>100</v>
      </c>
      <c r="AA35" s="659">
        <f t="shared" si="11"/>
        <v>100</v>
      </c>
      <c r="AB35" s="584"/>
      <c r="AC35" s="584"/>
      <c r="AD35" s="584"/>
      <c r="AE35" s="584"/>
      <c r="AF35" s="584"/>
      <c r="AG35" s="584"/>
      <c r="AH35" s="584"/>
      <c r="AI35" s="584"/>
      <c r="AJ35" s="584"/>
      <c r="AK35" s="584"/>
    </row>
    <row r="36" spans="1:37" ht="19.5" customHeight="1" x14ac:dyDescent="0.3">
      <c r="A36" s="619"/>
      <c r="B36" s="660" t="s">
        <v>312</v>
      </c>
      <c r="C36" s="661"/>
      <c r="D36" s="669">
        <v>4.0000000000000001E-3</v>
      </c>
      <c r="E36" s="669"/>
      <c r="F36" s="669"/>
      <c r="G36" s="649">
        <f t="shared" si="7"/>
        <v>7.9349999999999993E-3</v>
      </c>
      <c r="H36" s="665">
        <f t="shared" si="0"/>
        <v>7.9349999999999993E-3</v>
      </c>
      <c r="I36" s="666">
        <f t="shared" si="8"/>
        <v>8.0660736975857687E-3</v>
      </c>
      <c r="J36" s="667">
        <v>0</v>
      </c>
      <c r="K36" s="668"/>
      <c r="L36" s="588"/>
      <c r="M36" s="588"/>
      <c r="N36" s="594"/>
      <c r="O36" s="621"/>
      <c r="P36" s="654">
        <f t="shared" si="1"/>
        <v>0</v>
      </c>
      <c r="Q36" s="655">
        <f t="shared" si="2"/>
        <v>1.2695999999999999E-2</v>
      </c>
      <c r="R36" s="655">
        <f t="shared" si="3"/>
        <v>0</v>
      </c>
      <c r="S36" s="656">
        <f t="shared" si="4"/>
        <v>0</v>
      </c>
      <c r="T36" s="655">
        <f t="shared" si="9"/>
        <v>0</v>
      </c>
      <c r="U36" s="656">
        <f t="shared" si="10"/>
        <v>0</v>
      </c>
      <c r="V36" s="621"/>
      <c r="W36" s="595"/>
      <c r="X36" s="595"/>
      <c r="Y36" s="658">
        <f t="shared" si="5"/>
        <v>98.374999999999986</v>
      </c>
      <c r="Z36" s="659">
        <f t="shared" si="6"/>
        <v>100</v>
      </c>
      <c r="AA36" s="659">
        <f t="shared" si="11"/>
        <v>100</v>
      </c>
      <c r="AB36" s="584"/>
      <c r="AC36" s="584"/>
      <c r="AD36" s="584"/>
      <c r="AE36" s="584"/>
      <c r="AF36" s="584"/>
      <c r="AG36" s="584"/>
      <c r="AH36" s="584"/>
      <c r="AI36" s="584"/>
      <c r="AJ36" s="584"/>
      <c r="AK36" s="584"/>
    </row>
    <row r="37" spans="1:37" ht="19.5" customHeight="1" x14ac:dyDescent="0.3">
      <c r="A37" s="619"/>
      <c r="B37" s="660" t="s">
        <v>314</v>
      </c>
      <c r="C37" s="661"/>
      <c r="D37" s="662">
        <v>0.06</v>
      </c>
      <c r="E37" s="662"/>
      <c r="F37" s="662"/>
      <c r="G37" s="649">
        <f t="shared" si="7"/>
        <v>0.10902499999999998</v>
      </c>
      <c r="H37" s="650">
        <f t="shared" si="0"/>
        <v>0.10902499999999998</v>
      </c>
      <c r="I37" s="651">
        <f t="shared" si="8"/>
        <v>0.11082592121982211</v>
      </c>
      <c r="J37" s="663">
        <v>0.01</v>
      </c>
      <c r="K37" s="653"/>
      <c r="L37" s="588"/>
      <c r="M37" s="588"/>
      <c r="N37" s="594"/>
      <c r="O37" s="621"/>
      <c r="P37" s="654">
        <f t="shared" si="1"/>
        <v>1.6E-2</v>
      </c>
      <c r="Q37" s="655">
        <f t="shared" si="2"/>
        <v>0.19043999999999997</v>
      </c>
      <c r="R37" s="655">
        <f t="shared" si="3"/>
        <v>0</v>
      </c>
      <c r="S37" s="656">
        <f t="shared" si="4"/>
        <v>0</v>
      </c>
      <c r="T37" s="655">
        <f t="shared" si="9"/>
        <v>0</v>
      </c>
      <c r="U37" s="656">
        <f t="shared" si="10"/>
        <v>0</v>
      </c>
      <c r="V37" s="621"/>
      <c r="W37" s="595"/>
      <c r="X37" s="595"/>
      <c r="Y37" s="658">
        <f t="shared" si="5"/>
        <v>98.374999999999986</v>
      </c>
      <c r="Z37" s="659">
        <f t="shared" si="6"/>
        <v>100</v>
      </c>
      <c r="AA37" s="659">
        <f t="shared" si="11"/>
        <v>100</v>
      </c>
      <c r="AB37" s="584"/>
      <c r="AC37" s="584"/>
      <c r="AD37" s="584"/>
      <c r="AE37" s="584"/>
      <c r="AF37" s="584"/>
      <c r="AG37" s="584"/>
      <c r="AH37" s="584"/>
      <c r="AI37" s="584"/>
      <c r="AJ37" s="584"/>
      <c r="AK37" s="584"/>
    </row>
    <row r="38" spans="1:37" ht="19.5" customHeight="1" x14ac:dyDescent="0.3">
      <c r="A38" s="619"/>
      <c r="B38" s="660" t="s">
        <v>310</v>
      </c>
      <c r="C38" s="661"/>
      <c r="D38" s="662">
        <v>0.01</v>
      </c>
      <c r="E38" s="662"/>
      <c r="F38" s="662"/>
      <c r="G38" s="649">
        <f t="shared" si="7"/>
        <v>1.9837499999999997E-2</v>
      </c>
      <c r="H38" s="650">
        <f t="shared" si="0"/>
        <v>1.9837499999999997E-2</v>
      </c>
      <c r="I38" s="651">
        <f t="shared" si="8"/>
        <v>2.0165184243964424E-2</v>
      </c>
      <c r="J38" s="663">
        <v>0</v>
      </c>
      <c r="K38" s="653"/>
      <c r="L38" s="588"/>
      <c r="M38" s="588"/>
      <c r="N38" s="594"/>
      <c r="O38" s="621"/>
      <c r="P38" s="654">
        <f t="shared" si="1"/>
        <v>0</v>
      </c>
      <c r="Q38" s="655">
        <f t="shared" si="2"/>
        <v>3.1739999999999997E-2</v>
      </c>
      <c r="R38" s="655">
        <f t="shared" si="3"/>
        <v>0</v>
      </c>
      <c r="S38" s="656">
        <f t="shared" si="4"/>
        <v>0</v>
      </c>
      <c r="T38" s="655">
        <f t="shared" si="9"/>
        <v>0</v>
      </c>
      <c r="U38" s="656">
        <f t="shared" si="10"/>
        <v>0</v>
      </c>
      <c r="V38" s="621"/>
      <c r="W38" s="595"/>
      <c r="X38" s="595"/>
      <c r="Y38" s="658">
        <f t="shared" si="5"/>
        <v>98.374999999999986</v>
      </c>
      <c r="Z38" s="659">
        <f t="shared" si="6"/>
        <v>100</v>
      </c>
      <c r="AA38" s="659">
        <f t="shared" si="11"/>
        <v>100</v>
      </c>
      <c r="AB38" s="584"/>
      <c r="AC38" s="584"/>
      <c r="AD38" s="584"/>
      <c r="AE38" s="584"/>
      <c r="AF38" s="584"/>
      <c r="AG38" s="584"/>
      <c r="AH38" s="584"/>
      <c r="AI38" s="584"/>
      <c r="AJ38" s="584"/>
      <c r="AK38" s="584"/>
    </row>
    <row r="39" spans="1:37" ht="19.5" customHeight="1" x14ac:dyDescent="0.3">
      <c r="A39" s="619"/>
      <c r="B39" s="660" t="s">
        <v>313</v>
      </c>
      <c r="C39" s="661"/>
      <c r="D39" s="662">
        <v>0.02</v>
      </c>
      <c r="E39" s="662"/>
      <c r="F39" s="662"/>
      <c r="G39" s="649">
        <f t="shared" si="7"/>
        <v>3.9674999999999995E-2</v>
      </c>
      <c r="H39" s="650">
        <f t="shared" si="0"/>
        <v>3.9674999999999995E-2</v>
      </c>
      <c r="I39" s="651">
        <f t="shared" si="8"/>
        <v>4.0330368487928848E-2</v>
      </c>
      <c r="J39" s="663">
        <v>0</v>
      </c>
      <c r="K39" s="653"/>
      <c r="L39" s="588"/>
      <c r="M39" s="588"/>
      <c r="N39" s="594"/>
      <c r="O39" s="621"/>
      <c r="P39" s="654">
        <f t="shared" si="1"/>
        <v>0</v>
      </c>
      <c r="Q39" s="655">
        <f t="shared" si="2"/>
        <v>6.3479999999999995E-2</v>
      </c>
      <c r="R39" s="655">
        <f t="shared" si="3"/>
        <v>0</v>
      </c>
      <c r="S39" s="656">
        <f t="shared" si="4"/>
        <v>0</v>
      </c>
      <c r="T39" s="655">
        <f t="shared" si="9"/>
        <v>0</v>
      </c>
      <c r="U39" s="656">
        <f t="shared" si="10"/>
        <v>0</v>
      </c>
      <c r="V39" s="621"/>
      <c r="W39" s="595"/>
      <c r="X39" s="595"/>
      <c r="Y39" s="658">
        <f t="shared" si="5"/>
        <v>98.374999999999986</v>
      </c>
      <c r="Z39" s="659">
        <f t="shared" si="6"/>
        <v>100</v>
      </c>
      <c r="AA39" s="659">
        <f t="shared" si="11"/>
        <v>100</v>
      </c>
      <c r="AB39" s="584"/>
      <c r="AC39" s="584"/>
      <c r="AD39" s="584"/>
      <c r="AE39" s="584"/>
      <c r="AF39" s="584"/>
      <c r="AG39" s="584"/>
      <c r="AH39" s="584"/>
      <c r="AI39" s="584"/>
      <c r="AJ39" s="584"/>
      <c r="AK39" s="584"/>
    </row>
    <row r="40" spans="1:37" ht="19.5" customHeight="1" x14ac:dyDescent="0.3">
      <c r="A40" s="619"/>
      <c r="B40" s="660" t="s">
        <v>1447</v>
      </c>
      <c r="C40" s="661"/>
      <c r="D40" s="669"/>
      <c r="E40" s="669"/>
      <c r="F40" s="669"/>
      <c r="G40" s="649">
        <f t="shared" si="7"/>
        <v>0</v>
      </c>
      <c r="H40" s="665">
        <f t="shared" si="0"/>
        <v>0</v>
      </c>
      <c r="I40" s="651">
        <f t="shared" si="8"/>
        <v>0</v>
      </c>
      <c r="J40" s="663">
        <v>0</v>
      </c>
      <c r="K40" s="653"/>
      <c r="L40" s="588"/>
      <c r="M40" s="588"/>
      <c r="N40" s="594"/>
      <c r="O40" s="621"/>
      <c r="P40" s="654">
        <f t="shared" si="1"/>
        <v>0</v>
      </c>
      <c r="Q40" s="655">
        <f t="shared" si="2"/>
        <v>0</v>
      </c>
      <c r="R40" s="655">
        <f t="shared" si="3"/>
        <v>0</v>
      </c>
      <c r="S40" s="656">
        <f t="shared" si="4"/>
        <v>0</v>
      </c>
      <c r="T40" s="655">
        <f t="shared" si="9"/>
        <v>0</v>
      </c>
      <c r="U40" s="656">
        <f t="shared" si="10"/>
        <v>0</v>
      </c>
      <c r="V40" s="621"/>
      <c r="W40" s="595"/>
      <c r="X40" s="595"/>
      <c r="Y40" s="658">
        <f t="shared" si="5"/>
        <v>98.374999999999986</v>
      </c>
      <c r="Z40" s="659">
        <f t="shared" si="6"/>
        <v>100</v>
      </c>
      <c r="AA40" s="659">
        <f t="shared" si="11"/>
        <v>100</v>
      </c>
      <c r="AB40" s="584"/>
      <c r="AC40" s="584"/>
      <c r="AD40" s="584"/>
      <c r="AE40" s="584"/>
      <c r="AF40" s="584"/>
      <c r="AG40" s="584"/>
      <c r="AH40" s="584"/>
      <c r="AI40" s="584"/>
      <c r="AJ40" s="584"/>
      <c r="AK40" s="584"/>
    </row>
    <row r="41" spans="1:37" ht="19.5" customHeight="1" thickBot="1" x14ac:dyDescent="0.35">
      <c r="A41" s="619"/>
      <c r="B41" s="670" t="s">
        <v>479</v>
      </c>
      <c r="C41" s="671"/>
      <c r="D41" s="672"/>
      <c r="E41" s="672"/>
      <c r="F41" s="672"/>
      <c r="G41" s="649">
        <f t="shared" si="7"/>
        <v>0</v>
      </c>
      <c r="H41" s="673">
        <f t="shared" si="0"/>
        <v>0</v>
      </c>
      <c r="I41" s="651">
        <f t="shared" si="8"/>
        <v>0</v>
      </c>
      <c r="J41" s="674">
        <v>0</v>
      </c>
      <c r="K41" s="653"/>
      <c r="L41" s="588"/>
      <c r="M41" s="588"/>
      <c r="N41" s="594"/>
      <c r="O41" s="621"/>
      <c r="P41" s="675">
        <f t="shared" si="1"/>
        <v>0</v>
      </c>
      <c r="Q41" s="676">
        <f t="shared" si="2"/>
        <v>0</v>
      </c>
      <c r="R41" s="676">
        <f t="shared" si="3"/>
        <v>0</v>
      </c>
      <c r="S41" s="677">
        <f t="shared" si="4"/>
        <v>0</v>
      </c>
      <c r="T41" s="655">
        <f t="shared" si="9"/>
        <v>0</v>
      </c>
      <c r="U41" s="656">
        <f t="shared" si="10"/>
        <v>0</v>
      </c>
      <c r="V41" s="621"/>
      <c r="W41" s="595"/>
      <c r="X41" s="595"/>
      <c r="Y41" s="678">
        <f t="shared" si="5"/>
        <v>98.374999999999986</v>
      </c>
      <c r="Z41" s="679">
        <f t="shared" si="6"/>
        <v>100</v>
      </c>
      <c r="AA41" s="659">
        <f t="shared" si="11"/>
        <v>100</v>
      </c>
      <c r="AB41" s="584"/>
      <c r="AC41" s="584"/>
      <c r="AD41" s="584"/>
      <c r="AE41" s="584"/>
      <c r="AF41" s="584"/>
      <c r="AG41" s="584"/>
      <c r="AH41" s="584"/>
      <c r="AI41" s="584"/>
      <c r="AJ41" s="584"/>
      <c r="AK41" s="584"/>
    </row>
    <row r="42" spans="1:37" ht="19.5" customHeight="1" x14ac:dyDescent="0.3">
      <c r="A42" s="584"/>
      <c r="B42" s="594"/>
      <c r="C42" s="594"/>
      <c r="D42" s="594"/>
      <c r="E42" s="594"/>
      <c r="G42" s="594"/>
      <c r="H42" s="594"/>
      <c r="I42" s="594"/>
      <c r="J42" s="594"/>
      <c r="K42" s="594"/>
      <c r="L42" s="594"/>
      <c r="M42" s="594"/>
      <c r="N42" s="595"/>
      <c r="O42" s="595"/>
      <c r="P42" s="617"/>
      <c r="Q42" s="617"/>
      <c r="R42" s="617"/>
      <c r="S42" s="617"/>
      <c r="T42" s="595"/>
      <c r="U42" s="595"/>
      <c r="V42" s="595"/>
      <c r="W42" s="596"/>
      <c r="X42" s="596"/>
      <c r="Y42" s="584"/>
      <c r="Z42" s="584"/>
      <c r="AA42" s="584"/>
      <c r="AB42" s="584"/>
      <c r="AC42" s="584"/>
      <c r="AD42" s="584"/>
      <c r="AE42" s="584"/>
      <c r="AF42" s="584"/>
      <c r="AG42" s="584"/>
      <c r="AH42" s="584"/>
    </row>
    <row r="43" spans="1:37" ht="19.5" customHeight="1" x14ac:dyDescent="0.3">
      <c r="A43" s="584"/>
      <c r="B43" s="594"/>
      <c r="C43" s="594"/>
      <c r="D43" s="594"/>
      <c r="E43" s="594"/>
      <c r="G43" s="594"/>
      <c r="H43" s="594"/>
      <c r="I43" s="594"/>
      <c r="J43" s="594"/>
      <c r="K43" s="594"/>
      <c r="L43" s="594"/>
      <c r="M43" s="594"/>
      <c r="N43" s="595"/>
      <c r="O43" s="595"/>
      <c r="P43" s="617"/>
      <c r="Q43" s="617"/>
      <c r="R43" s="617"/>
      <c r="S43" s="617"/>
      <c r="T43" s="595"/>
      <c r="U43" s="595"/>
      <c r="V43" s="595"/>
      <c r="W43" s="596"/>
      <c r="X43" s="596"/>
      <c r="Y43" s="584"/>
      <c r="Z43" s="584"/>
      <c r="AA43" s="584"/>
      <c r="AB43" s="584"/>
      <c r="AC43" s="584"/>
      <c r="AD43" s="584"/>
      <c r="AE43" s="584"/>
      <c r="AF43" s="584"/>
      <c r="AG43" s="584"/>
      <c r="AH43" s="584"/>
    </row>
    <row r="44" spans="1:37" ht="19.5" customHeight="1" x14ac:dyDescent="0.3">
      <c r="A44" s="584"/>
      <c r="B44" s="594"/>
      <c r="C44" s="594"/>
      <c r="D44" s="594"/>
      <c r="E44" s="594"/>
      <c r="F44" s="594"/>
      <c r="G44" s="594"/>
      <c r="H44" s="594"/>
      <c r="I44" s="594"/>
      <c r="J44" s="594"/>
      <c r="K44" s="594"/>
      <c r="L44" s="594"/>
      <c r="M44" s="595"/>
      <c r="N44" s="595"/>
      <c r="O44" s="617"/>
      <c r="P44" s="617"/>
      <c r="Q44" s="617"/>
      <c r="R44" s="617"/>
      <c r="S44" s="595"/>
      <c r="T44" s="595"/>
      <c r="U44" s="595"/>
      <c r="V44" s="596"/>
      <c r="W44" s="596"/>
      <c r="X44" s="584"/>
      <c r="Y44" s="584"/>
      <c r="Z44" s="584"/>
      <c r="AA44" s="584"/>
      <c r="AB44" s="584"/>
      <c r="AC44" s="584"/>
      <c r="AD44" s="584"/>
      <c r="AE44" s="584"/>
      <c r="AF44" s="584"/>
      <c r="AG44" s="584"/>
      <c r="AH44" s="584"/>
    </row>
    <row r="45" spans="1:37" ht="19.5" customHeight="1" x14ac:dyDescent="0.3">
      <c r="A45" s="584"/>
      <c r="B45" s="594"/>
      <c r="C45" s="594"/>
      <c r="D45" s="594"/>
      <c r="E45" s="594"/>
      <c r="F45" s="594"/>
      <c r="G45" s="594"/>
      <c r="H45" s="594"/>
      <c r="I45" s="594"/>
      <c r="J45" s="594"/>
      <c r="K45" s="594"/>
      <c r="L45" s="594"/>
      <c r="M45" s="595"/>
      <c r="N45" s="595"/>
      <c r="O45" s="617"/>
      <c r="P45" s="617"/>
      <c r="Q45" s="617"/>
      <c r="R45" s="617"/>
      <c r="S45" s="595"/>
      <c r="T45" s="595"/>
      <c r="U45" s="595"/>
      <c r="V45" s="596"/>
      <c r="W45" s="596"/>
      <c r="X45" s="584"/>
      <c r="Y45" s="584"/>
      <c r="Z45" s="584"/>
      <c r="AA45" s="584"/>
      <c r="AB45" s="584"/>
      <c r="AC45" s="584"/>
      <c r="AD45" s="584"/>
      <c r="AE45" s="584"/>
      <c r="AF45" s="584"/>
      <c r="AG45" s="584"/>
      <c r="AH45" s="584"/>
    </row>
    <row r="46" spans="1:37" ht="19.5" customHeight="1" x14ac:dyDescent="0.3">
      <c r="A46" s="584"/>
      <c r="B46" s="594"/>
      <c r="C46" s="594"/>
      <c r="D46" s="594"/>
      <c r="E46" s="594"/>
      <c r="F46" s="594"/>
      <c r="G46" s="594"/>
      <c r="H46" s="594"/>
      <c r="I46" s="594"/>
      <c r="J46" s="594"/>
      <c r="K46" s="594"/>
      <c r="L46" s="594"/>
      <c r="M46" s="595"/>
      <c r="N46" s="595"/>
      <c r="O46" s="617"/>
      <c r="P46" s="617"/>
      <c r="Q46" s="617"/>
      <c r="R46" s="617"/>
      <c r="S46" s="595"/>
      <c r="T46" s="595"/>
      <c r="U46" s="595"/>
      <c r="V46" s="596"/>
      <c r="W46" s="596"/>
      <c r="X46" s="584"/>
      <c r="Y46" s="584"/>
      <c r="Z46" s="584"/>
      <c r="AA46" s="584"/>
      <c r="AB46" s="584"/>
      <c r="AC46" s="584"/>
      <c r="AD46" s="584"/>
      <c r="AE46" s="584"/>
      <c r="AF46" s="584"/>
      <c r="AG46" s="584"/>
      <c r="AH46" s="584"/>
    </row>
    <row r="47" spans="1:37" ht="19.5" customHeight="1" x14ac:dyDescent="0.3">
      <c r="A47" s="584"/>
      <c r="B47" s="594"/>
      <c r="C47" s="594"/>
      <c r="D47" s="594"/>
      <c r="E47" s="594"/>
      <c r="F47" s="594"/>
      <c r="G47" s="594"/>
      <c r="H47" s="594"/>
      <c r="I47" s="594"/>
      <c r="J47" s="594"/>
      <c r="K47" s="594"/>
      <c r="L47" s="594"/>
      <c r="M47" s="595"/>
      <c r="N47" s="595"/>
      <c r="O47" s="617"/>
      <c r="P47" s="617"/>
      <c r="Q47" s="617"/>
      <c r="R47" s="617"/>
      <c r="S47" s="595"/>
      <c r="T47" s="595"/>
      <c r="U47" s="595"/>
      <c r="V47" s="596"/>
      <c r="W47" s="596"/>
      <c r="X47" s="584"/>
      <c r="Y47" s="584"/>
      <c r="Z47" s="584"/>
      <c r="AA47" s="584"/>
      <c r="AB47" s="584"/>
      <c r="AC47" s="584"/>
      <c r="AD47" s="584"/>
      <c r="AE47" s="584"/>
      <c r="AF47" s="584"/>
      <c r="AG47" s="584"/>
      <c r="AH47" s="584"/>
    </row>
    <row r="48" spans="1:37" ht="15.6" x14ac:dyDescent="0.3">
      <c r="A48" s="584"/>
      <c r="B48" s="594"/>
      <c r="C48" s="594"/>
      <c r="D48" s="594"/>
      <c r="E48" s="594"/>
      <c r="F48" s="594"/>
      <c r="G48" s="594"/>
      <c r="H48" s="594"/>
      <c r="I48" s="594"/>
      <c r="J48" s="594"/>
      <c r="K48" s="594"/>
      <c r="L48" s="594"/>
      <c r="M48" s="595"/>
      <c r="N48" s="595"/>
      <c r="O48" s="617"/>
      <c r="P48" s="617"/>
      <c r="Q48" s="617"/>
      <c r="R48" s="617"/>
      <c r="S48" s="595"/>
      <c r="T48" s="595"/>
      <c r="U48" s="595"/>
      <c r="V48" s="596"/>
      <c r="W48" s="596"/>
      <c r="X48" s="584"/>
      <c r="Y48" s="584"/>
      <c r="Z48" s="584"/>
      <c r="AA48" s="584"/>
      <c r="AB48" s="584"/>
      <c r="AC48" s="584"/>
      <c r="AD48" s="584"/>
      <c r="AE48" s="584"/>
      <c r="AF48" s="584"/>
      <c r="AG48" s="584"/>
      <c r="AH48" s="584"/>
    </row>
    <row r="49" spans="1:34" ht="15.6" x14ac:dyDescent="0.3">
      <c r="A49" s="584"/>
      <c r="B49" s="594"/>
      <c r="C49" s="594"/>
      <c r="D49" s="594"/>
      <c r="E49" s="594"/>
      <c r="F49" s="594"/>
      <c r="G49" s="594"/>
      <c r="H49" s="594"/>
      <c r="I49" s="594"/>
      <c r="J49" s="594"/>
      <c r="K49" s="594"/>
      <c r="L49" s="594"/>
      <c r="M49" s="595"/>
      <c r="N49" s="595"/>
      <c r="O49" s="617"/>
      <c r="P49" s="617"/>
      <c r="Q49" s="617"/>
      <c r="R49" s="617"/>
      <c r="S49" s="595"/>
      <c r="T49" s="595"/>
      <c r="U49" s="595"/>
      <c r="V49" s="596"/>
      <c r="W49" s="596"/>
      <c r="X49" s="584"/>
      <c r="Y49" s="584"/>
      <c r="Z49" s="584"/>
      <c r="AA49" s="584"/>
      <c r="AB49" s="584"/>
      <c r="AC49" s="584"/>
      <c r="AD49" s="584"/>
      <c r="AE49" s="584"/>
      <c r="AF49" s="584"/>
      <c r="AG49" s="584"/>
      <c r="AH49" s="584"/>
    </row>
    <row r="50" spans="1:34" ht="15.6" x14ac:dyDescent="0.3">
      <c r="A50" s="584"/>
      <c r="B50" s="594"/>
      <c r="C50" s="594"/>
      <c r="D50" s="594"/>
      <c r="E50" s="594"/>
      <c r="F50" s="594"/>
      <c r="G50" s="594"/>
      <c r="H50" s="594"/>
      <c r="I50" s="594"/>
      <c r="J50" s="594"/>
      <c r="K50" s="594"/>
      <c r="L50" s="594"/>
      <c r="M50" s="595"/>
      <c r="N50" s="595"/>
      <c r="O50" s="617"/>
      <c r="P50" s="617"/>
      <c r="Q50" s="617"/>
      <c r="R50" s="617"/>
      <c r="S50" s="595"/>
      <c r="T50" s="595"/>
      <c r="U50" s="595"/>
      <c r="V50" s="596"/>
      <c r="W50" s="596"/>
      <c r="X50" s="584"/>
      <c r="Y50" s="584"/>
      <c r="Z50" s="584"/>
      <c r="AA50" s="584"/>
      <c r="AB50" s="584"/>
      <c r="AC50" s="584"/>
      <c r="AD50" s="584"/>
      <c r="AE50" s="584"/>
      <c r="AF50" s="584"/>
      <c r="AG50" s="584"/>
      <c r="AH50" s="584"/>
    </row>
    <row r="51" spans="1:34" ht="15.6" x14ac:dyDescent="0.3">
      <c r="A51" s="584"/>
      <c r="B51" s="594"/>
      <c r="C51" s="594"/>
      <c r="D51" s="594"/>
      <c r="E51" s="594"/>
      <c r="F51" s="594"/>
      <c r="G51" s="594"/>
      <c r="H51" s="594"/>
      <c r="I51" s="594"/>
      <c r="J51" s="594"/>
      <c r="K51" s="594"/>
      <c r="L51" s="594"/>
      <c r="M51" s="595"/>
      <c r="N51" s="595"/>
      <c r="O51" s="617"/>
      <c r="P51" s="617"/>
      <c r="Q51" s="617"/>
      <c r="R51" s="617"/>
      <c r="S51" s="595"/>
      <c r="T51" s="595"/>
      <c r="U51" s="595"/>
      <c r="V51" s="596"/>
      <c r="W51" s="596"/>
      <c r="X51" s="584"/>
      <c r="Y51" s="584"/>
      <c r="Z51" s="584"/>
      <c r="AA51" s="584"/>
      <c r="AB51" s="584"/>
      <c r="AC51" s="584"/>
      <c r="AD51" s="584"/>
      <c r="AE51" s="584"/>
      <c r="AF51" s="584"/>
      <c r="AG51" s="584"/>
      <c r="AH51" s="584"/>
    </row>
    <row r="52" spans="1:34" ht="15.6" x14ac:dyDescent="0.3">
      <c r="A52" s="584"/>
      <c r="B52" s="594"/>
      <c r="C52" s="594"/>
      <c r="D52" s="594"/>
      <c r="E52" s="594"/>
      <c r="F52" s="594"/>
      <c r="G52" s="594"/>
      <c r="H52" s="594"/>
      <c r="I52" s="594"/>
      <c r="J52" s="594"/>
      <c r="K52" s="594"/>
      <c r="L52" s="594"/>
      <c r="M52" s="595"/>
      <c r="N52" s="595"/>
      <c r="O52" s="617"/>
      <c r="P52" s="617"/>
      <c r="Q52" s="617"/>
      <c r="R52" s="617"/>
      <c r="S52" s="595"/>
      <c r="T52" s="595"/>
      <c r="U52" s="595"/>
      <c r="V52" s="596"/>
      <c r="W52" s="596"/>
      <c r="X52" s="584"/>
      <c r="Y52" s="584"/>
      <c r="Z52" s="584"/>
      <c r="AA52" s="584"/>
      <c r="AB52" s="584"/>
      <c r="AC52" s="584"/>
      <c r="AD52" s="584"/>
      <c r="AE52" s="584"/>
      <c r="AF52" s="584"/>
      <c r="AG52" s="584"/>
      <c r="AH52" s="584"/>
    </row>
    <row r="53" spans="1:34" ht="15.6" x14ac:dyDescent="0.3">
      <c r="A53" s="584"/>
      <c r="B53" s="594"/>
      <c r="C53" s="594"/>
      <c r="D53" s="594"/>
      <c r="E53" s="594"/>
      <c r="F53" s="594"/>
      <c r="G53" s="594"/>
      <c r="H53" s="594"/>
      <c r="I53" s="594"/>
      <c r="J53" s="594"/>
      <c r="K53" s="594"/>
      <c r="L53" s="594"/>
      <c r="M53" s="595"/>
      <c r="N53" s="595"/>
      <c r="O53" s="617"/>
      <c r="P53" s="617"/>
      <c r="Q53" s="617"/>
      <c r="R53" s="617"/>
      <c r="S53" s="595"/>
      <c r="T53" s="595"/>
      <c r="U53" s="595"/>
      <c r="V53" s="596"/>
      <c r="W53" s="596"/>
      <c r="X53" s="584"/>
      <c r="Y53" s="584"/>
      <c r="Z53" s="584"/>
      <c r="AA53" s="584"/>
      <c r="AB53" s="584"/>
      <c r="AC53" s="584"/>
      <c r="AD53" s="584"/>
      <c r="AE53" s="584"/>
      <c r="AF53" s="584"/>
      <c r="AG53" s="584"/>
      <c r="AH53" s="584"/>
    </row>
    <row r="54" spans="1:34" ht="15.6" x14ac:dyDescent="0.3">
      <c r="A54" s="584"/>
      <c r="B54" s="594"/>
      <c r="C54" s="594"/>
      <c r="D54" s="594"/>
      <c r="E54" s="594"/>
      <c r="F54" s="594"/>
      <c r="G54" s="594"/>
      <c r="H54" s="594"/>
      <c r="I54" s="594"/>
      <c r="J54" s="594"/>
      <c r="K54" s="594"/>
      <c r="L54" s="594"/>
      <c r="M54" s="595"/>
      <c r="N54" s="595"/>
      <c r="O54" s="617"/>
      <c r="P54" s="617"/>
      <c r="Q54" s="617"/>
      <c r="R54" s="617"/>
      <c r="S54" s="595"/>
      <c r="T54" s="595"/>
      <c r="U54" s="595"/>
      <c r="V54" s="596"/>
      <c r="W54" s="596"/>
      <c r="X54" s="584"/>
      <c r="Y54" s="584"/>
      <c r="Z54" s="584"/>
      <c r="AA54" s="584"/>
      <c r="AB54" s="584"/>
      <c r="AC54" s="584"/>
      <c r="AD54" s="584"/>
      <c r="AE54" s="584"/>
      <c r="AF54" s="584"/>
      <c r="AG54" s="584"/>
      <c r="AH54" s="584"/>
    </row>
    <row r="55" spans="1:34" ht="15.6" x14ac:dyDescent="0.3">
      <c r="A55" s="584"/>
      <c r="B55" s="594"/>
      <c r="C55" s="594"/>
      <c r="D55" s="594"/>
      <c r="E55" s="594"/>
      <c r="F55" s="594"/>
      <c r="G55" s="594"/>
      <c r="H55" s="594"/>
      <c r="I55" s="594"/>
      <c r="J55" s="594"/>
      <c r="K55" s="594"/>
      <c r="L55" s="594"/>
      <c r="M55" s="595"/>
      <c r="N55" s="595"/>
      <c r="O55" s="617"/>
      <c r="P55" s="617"/>
      <c r="Q55" s="617"/>
      <c r="R55" s="617"/>
      <c r="S55" s="595"/>
      <c r="T55" s="595"/>
      <c r="U55" s="595"/>
      <c r="V55" s="596"/>
      <c r="W55" s="596"/>
      <c r="X55" s="584"/>
      <c r="Y55" s="584"/>
      <c r="Z55" s="584"/>
      <c r="AA55" s="584"/>
      <c r="AB55" s="584"/>
      <c r="AC55" s="584"/>
      <c r="AD55" s="584"/>
      <c r="AE55" s="584"/>
      <c r="AF55" s="584"/>
      <c r="AG55" s="584"/>
      <c r="AH55" s="584"/>
    </row>
    <row r="56" spans="1:34" ht="15.6" x14ac:dyDescent="0.3">
      <c r="A56" s="584"/>
      <c r="B56" s="594"/>
      <c r="C56" s="594"/>
      <c r="D56" s="594"/>
      <c r="E56" s="594"/>
      <c r="F56" s="594"/>
      <c r="G56" s="594"/>
      <c r="H56" s="594"/>
      <c r="I56" s="594"/>
      <c r="J56" s="594"/>
      <c r="K56" s="594"/>
      <c r="L56" s="594"/>
      <c r="M56" s="595"/>
      <c r="N56" s="595"/>
      <c r="O56" s="617"/>
      <c r="P56" s="617"/>
      <c r="Q56" s="617"/>
      <c r="R56" s="617"/>
      <c r="S56" s="595"/>
      <c r="T56" s="595"/>
      <c r="U56" s="595"/>
      <c r="V56" s="596"/>
      <c r="W56" s="596"/>
      <c r="X56" s="584"/>
      <c r="Y56" s="584"/>
      <c r="Z56" s="584"/>
      <c r="AA56" s="584"/>
      <c r="AB56" s="584"/>
      <c r="AC56" s="584"/>
      <c r="AD56" s="584"/>
      <c r="AE56" s="584"/>
      <c r="AF56" s="584"/>
      <c r="AG56" s="584"/>
      <c r="AH56" s="584"/>
    </row>
    <row r="57" spans="1:34" ht="15.6" x14ac:dyDescent="0.3">
      <c r="A57" s="584"/>
      <c r="B57" s="594"/>
      <c r="C57" s="594"/>
      <c r="D57" s="594"/>
      <c r="E57" s="594"/>
      <c r="F57" s="594"/>
      <c r="G57" s="594"/>
      <c r="H57" s="594"/>
      <c r="I57" s="594"/>
      <c r="J57" s="594"/>
      <c r="K57" s="594"/>
      <c r="L57" s="594"/>
      <c r="M57" s="595"/>
      <c r="N57" s="595"/>
      <c r="O57" s="617"/>
      <c r="P57" s="617"/>
      <c r="Q57" s="617"/>
      <c r="R57" s="617"/>
      <c r="S57" s="595"/>
      <c r="T57" s="595"/>
      <c r="U57" s="595"/>
      <c r="V57" s="596"/>
      <c r="W57" s="596"/>
      <c r="X57" s="584"/>
      <c r="Y57" s="584"/>
      <c r="Z57" s="584"/>
      <c r="AA57" s="584"/>
      <c r="AB57" s="584"/>
      <c r="AC57" s="584"/>
      <c r="AD57" s="584"/>
      <c r="AE57" s="584"/>
      <c r="AF57" s="584"/>
      <c r="AG57" s="584"/>
      <c r="AH57" s="584"/>
    </row>
    <row r="58" spans="1:34" ht="15.6" x14ac:dyDescent="0.3">
      <c r="A58" s="584"/>
      <c r="B58" s="594"/>
      <c r="C58" s="594"/>
      <c r="D58" s="594"/>
      <c r="E58" s="594"/>
      <c r="F58" s="594"/>
      <c r="G58" s="594"/>
      <c r="H58" s="594"/>
      <c r="I58" s="594"/>
      <c r="J58" s="594"/>
      <c r="K58" s="594"/>
      <c r="L58" s="594"/>
      <c r="M58" s="595"/>
      <c r="N58" s="595"/>
      <c r="O58" s="617"/>
      <c r="P58" s="617"/>
      <c r="Q58" s="617"/>
      <c r="R58" s="617"/>
      <c r="S58" s="595"/>
      <c r="T58" s="595"/>
      <c r="U58" s="595"/>
      <c r="V58" s="596"/>
      <c r="W58" s="596"/>
      <c r="X58" s="584"/>
      <c r="Y58" s="584"/>
      <c r="Z58" s="584"/>
      <c r="AA58" s="584"/>
      <c r="AB58" s="584"/>
      <c r="AC58" s="584"/>
      <c r="AD58" s="584"/>
      <c r="AE58" s="584"/>
      <c r="AF58" s="584"/>
      <c r="AG58" s="584"/>
      <c r="AH58" s="584"/>
    </row>
    <row r="59" spans="1:34" ht="15.6" x14ac:dyDescent="0.3">
      <c r="A59" s="584"/>
      <c r="B59" s="594"/>
      <c r="C59" s="594"/>
      <c r="D59" s="594"/>
      <c r="E59" s="594"/>
      <c r="F59" s="594"/>
      <c r="G59" s="594"/>
      <c r="H59" s="594"/>
      <c r="I59" s="594"/>
      <c r="J59" s="594"/>
      <c r="K59" s="594"/>
      <c r="L59" s="594"/>
      <c r="M59" s="595"/>
      <c r="N59" s="595"/>
      <c r="O59" s="617"/>
      <c r="P59" s="617"/>
      <c r="Q59" s="617"/>
      <c r="R59" s="617"/>
      <c r="S59" s="595"/>
      <c r="T59" s="595"/>
      <c r="U59" s="595"/>
      <c r="V59" s="596"/>
      <c r="W59" s="596"/>
      <c r="X59" s="584"/>
      <c r="Y59" s="584"/>
      <c r="Z59" s="584"/>
      <c r="AA59" s="584"/>
      <c r="AB59" s="584"/>
      <c r="AC59" s="584"/>
      <c r="AD59" s="584"/>
      <c r="AE59" s="584"/>
      <c r="AF59" s="584"/>
      <c r="AG59" s="584"/>
      <c r="AH59" s="584"/>
    </row>
    <row r="60" spans="1:34" ht="15.6" x14ac:dyDescent="0.3">
      <c r="A60" s="584"/>
      <c r="B60" s="594"/>
      <c r="C60" s="594"/>
      <c r="D60" s="594"/>
      <c r="E60" s="594"/>
      <c r="F60" s="594"/>
      <c r="G60" s="594"/>
      <c r="H60" s="594"/>
      <c r="I60" s="594"/>
      <c r="J60" s="594"/>
      <c r="K60" s="594"/>
      <c r="L60" s="594"/>
      <c r="M60" s="595"/>
      <c r="N60" s="595"/>
      <c r="O60" s="617"/>
      <c r="P60" s="617"/>
      <c r="Q60" s="617"/>
      <c r="R60" s="617"/>
      <c r="S60" s="595"/>
      <c r="T60" s="595"/>
      <c r="U60" s="595"/>
      <c r="V60" s="596"/>
      <c r="W60" s="596"/>
      <c r="X60" s="584"/>
      <c r="Y60" s="584"/>
      <c r="Z60" s="584"/>
      <c r="AA60" s="584"/>
      <c r="AB60" s="584"/>
      <c r="AC60" s="584"/>
      <c r="AD60" s="584"/>
      <c r="AE60" s="584"/>
      <c r="AF60" s="584"/>
      <c r="AG60" s="584"/>
      <c r="AH60" s="584"/>
    </row>
    <row r="61" spans="1:34" ht="15.6" x14ac:dyDescent="0.3">
      <c r="A61" s="584"/>
      <c r="B61" s="594"/>
      <c r="C61" s="594"/>
      <c r="D61" s="594"/>
      <c r="E61" s="594"/>
      <c r="F61" s="594"/>
      <c r="G61" s="594"/>
      <c r="H61" s="594"/>
      <c r="I61" s="594"/>
      <c r="J61" s="594"/>
      <c r="K61" s="594"/>
      <c r="L61" s="594"/>
      <c r="M61" s="595"/>
      <c r="N61" s="595"/>
      <c r="O61" s="617"/>
      <c r="P61" s="617"/>
      <c r="Q61" s="617"/>
      <c r="R61" s="617"/>
      <c r="S61" s="595"/>
      <c r="T61" s="595"/>
      <c r="U61" s="595"/>
      <c r="V61" s="596"/>
      <c r="W61" s="596"/>
      <c r="X61" s="584"/>
      <c r="Y61" s="584"/>
      <c r="Z61" s="584"/>
      <c r="AA61" s="584"/>
      <c r="AB61" s="584"/>
      <c r="AC61" s="584"/>
      <c r="AD61" s="584"/>
      <c r="AE61" s="584"/>
      <c r="AF61" s="584"/>
      <c r="AG61" s="584"/>
      <c r="AH61" s="584"/>
    </row>
    <row r="62" spans="1:34" ht="15.6" x14ac:dyDescent="0.3">
      <c r="A62" s="584"/>
      <c r="B62" s="594"/>
      <c r="C62" s="594"/>
      <c r="D62" s="594"/>
      <c r="E62" s="594"/>
      <c r="F62" s="594"/>
      <c r="G62" s="594"/>
      <c r="H62" s="594"/>
      <c r="I62" s="594"/>
      <c r="J62" s="594"/>
      <c r="K62" s="594"/>
      <c r="L62" s="594"/>
      <c r="M62" s="595"/>
      <c r="N62" s="595"/>
      <c r="O62" s="617"/>
      <c r="P62" s="617"/>
      <c r="Q62" s="617"/>
      <c r="R62" s="617"/>
      <c r="S62" s="595"/>
      <c r="T62" s="595"/>
      <c r="U62" s="595"/>
      <c r="V62" s="596"/>
      <c r="W62" s="596"/>
      <c r="X62" s="584"/>
      <c r="Y62" s="584"/>
      <c r="Z62" s="584"/>
      <c r="AA62" s="584"/>
      <c r="AB62" s="584"/>
      <c r="AC62" s="584"/>
      <c r="AD62" s="584"/>
      <c r="AE62" s="584"/>
      <c r="AF62" s="584"/>
      <c r="AG62" s="584"/>
      <c r="AH62" s="584"/>
    </row>
    <row r="63" spans="1:34" ht="15.6" x14ac:dyDescent="0.3">
      <c r="A63" s="584"/>
      <c r="B63" s="594"/>
      <c r="C63" s="594"/>
      <c r="D63" s="594"/>
      <c r="E63" s="594"/>
      <c r="F63" s="594"/>
      <c r="G63" s="594"/>
      <c r="H63" s="594"/>
      <c r="I63" s="594"/>
      <c r="J63" s="594"/>
      <c r="K63" s="594"/>
      <c r="L63" s="594"/>
      <c r="M63" s="595"/>
      <c r="N63" s="595"/>
      <c r="O63" s="617"/>
      <c r="P63" s="617"/>
      <c r="Q63" s="617"/>
      <c r="R63" s="617"/>
      <c r="S63" s="595"/>
      <c r="T63" s="595"/>
      <c r="U63" s="595"/>
      <c r="V63" s="596"/>
      <c r="W63" s="596"/>
      <c r="X63" s="584"/>
      <c r="Y63" s="584"/>
      <c r="Z63" s="584"/>
      <c r="AA63" s="584"/>
      <c r="AB63" s="584"/>
      <c r="AC63" s="584"/>
      <c r="AD63" s="584"/>
      <c r="AE63" s="584"/>
      <c r="AF63" s="584"/>
      <c r="AG63" s="584"/>
      <c r="AH63" s="584"/>
    </row>
    <row r="64" spans="1:34" ht="15.6" x14ac:dyDescent="0.3">
      <c r="A64" s="584"/>
      <c r="B64" s="594"/>
      <c r="C64" s="594"/>
      <c r="D64" s="594"/>
      <c r="E64" s="594"/>
      <c r="F64" s="594"/>
      <c r="G64" s="594"/>
      <c r="H64" s="594"/>
      <c r="I64" s="594"/>
      <c r="J64" s="594"/>
      <c r="K64" s="594"/>
      <c r="L64" s="594"/>
      <c r="M64" s="595"/>
      <c r="N64" s="595"/>
      <c r="O64" s="617"/>
      <c r="P64" s="617"/>
      <c r="Q64" s="617"/>
      <c r="R64" s="617"/>
      <c r="S64" s="595"/>
      <c r="T64" s="595"/>
      <c r="U64" s="595"/>
      <c r="V64" s="596"/>
      <c r="W64" s="596"/>
      <c r="X64" s="584"/>
      <c r="Y64" s="584"/>
      <c r="Z64" s="584"/>
      <c r="AA64" s="584"/>
      <c r="AB64" s="584"/>
      <c r="AC64" s="584"/>
      <c r="AD64" s="584"/>
      <c r="AE64" s="584"/>
      <c r="AF64" s="584"/>
      <c r="AG64" s="584"/>
      <c r="AH64" s="584"/>
    </row>
    <row r="65" spans="1:34" ht="15.6" x14ac:dyDescent="0.3">
      <c r="A65" s="584"/>
      <c r="B65" s="594"/>
      <c r="C65" s="594"/>
      <c r="D65" s="594"/>
      <c r="E65" s="594"/>
      <c r="F65" s="594"/>
      <c r="G65" s="594"/>
      <c r="H65" s="594"/>
      <c r="I65" s="594"/>
      <c r="J65" s="594"/>
      <c r="K65" s="594"/>
      <c r="L65" s="594"/>
      <c r="M65" s="595"/>
      <c r="N65" s="595"/>
      <c r="O65" s="617"/>
      <c r="P65" s="617"/>
      <c r="Q65" s="617"/>
      <c r="R65" s="617"/>
      <c r="S65" s="595"/>
      <c r="T65" s="595"/>
      <c r="U65" s="595"/>
      <c r="V65" s="596"/>
      <c r="W65" s="596"/>
      <c r="X65" s="584"/>
      <c r="Y65" s="584"/>
      <c r="Z65" s="584"/>
      <c r="AA65" s="584"/>
      <c r="AB65" s="584"/>
      <c r="AC65" s="584"/>
      <c r="AD65" s="584"/>
      <c r="AE65" s="584"/>
      <c r="AF65" s="584"/>
      <c r="AG65" s="584"/>
      <c r="AH65" s="584"/>
    </row>
    <row r="66" spans="1:34" ht="15.6" x14ac:dyDescent="0.3">
      <c r="A66" s="584"/>
      <c r="B66" s="594"/>
      <c r="C66" s="594"/>
      <c r="D66" s="594"/>
      <c r="E66" s="594"/>
      <c r="F66" s="594"/>
      <c r="G66" s="594"/>
      <c r="H66" s="594"/>
      <c r="I66" s="594"/>
      <c r="J66" s="594"/>
      <c r="K66" s="594"/>
      <c r="L66" s="594"/>
      <c r="M66" s="595"/>
      <c r="N66" s="595"/>
      <c r="O66" s="617"/>
      <c r="P66" s="617"/>
      <c r="Q66" s="617"/>
      <c r="R66" s="617"/>
      <c r="S66" s="595"/>
      <c r="T66" s="595"/>
      <c r="U66" s="595"/>
      <c r="V66" s="596"/>
      <c r="W66" s="596"/>
      <c r="X66" s="584"/>
      <c r="Y66" s="584"/>
      <c r="Z66" s="584"/>
      <c r="AA66" s="584"/>
      <c r="AB66" s="584"/>
      <c r="AC66" s="584"/>
      <c r="AD66" s="584"/>
      <c r="AE66" s="584"/>
      <c r="AF66" s="584"/>
      <c r="AG66" s="584"/>
      <c r="AH66" s="584"/>
    </row>
    <row r="67" spans="1:34" ht="15.6" x14ac:dyDescent="0.3">
      <c r="A67" s="584"/>
      <c r="B67" s="594"/>
      <c r="C67" s="594"/>
      <c r="D67" s="594"/>
      <c r="E67" s="594"/>
      <c r="F67" s="594"/>
      <c r="G67" s="594"/>
      <c r="H67" s="594"/>
      <c r="I67" s="594"/>
      <c r="J67" s="594"/>
      <c r="K67" s="594"/>
      <c r="L67" s="594"/>
      <c r="M67" s="595"/>
      <c r="N67" s="595"/>
      <c r="O67" s="617"/>
      <c r="P67" s="617"/>
      <c r="Q67" s="617"/>
      <c r="R67" s="617"/>
      <c r="S67" s="595"/>
      <c r="T67" s="595"/>
      <c r="U67" s="595"/>
      <c r="V67" s="596"/>
      <c r="W67" s="596"/>
      <c r="X67" s="584"/>
      <c r="Y67" s="584"/>
      <c r="Z67" s="584"/>
      <c r="AA67" s="584"/>
      <c r="AB67" s="584"/>
      <c r="AC67" s="584"/>
      <c r="AD67" s="584"/>
      <c r="AE67" s="584"/>
      <c r="AF67" s="584"/>
      <c r="AG67" s="584"/>
      <c r="AH67" s="584"/>
    </row>
    <row r="68" spans="1:34" ht="15.6" x14ac:dyDescent="0.3">
      <c r="A68" s="584"/>
      <c r="B68" s="594"/>
      <c r="C68" s="594"/>
      <c r="D68" s="594"/>
      <c r="E68" s="594"/>
      <c r="F68" s="594"/>
      <c r="G68" s="594"/>
      <c r="H68" s="594"/>
      <c r="I68" s="594"/>
      <c r="J68" s="594"/>
      <c r="K68" s="594"/>
      <c r="L68" s="594"/>
      <c r="M68" s="595"/>
      <c r="N68" s="595"/>
      <c r="O68" s="617"/>
      <c r="P68" s="617"/>
      <c r="Q68" s="617"/>
      <c r="R68" s="617"/>
      <c r="S68" s="595"/>
      <c r="T68" s="595"/>
      <c r="U68" s="595"/>
      <c r="V68" s="596"/>
      <c r="W68" s="596"/>
      <c r="X68" s="584"/>
      <c r="Y68" s="584"/>
      <c r="Z68" s="584"/>
      <c r="AA68" s="584"/>
      <c r="AB68" s="584"/>
      <c r="AC68" s="584"/>
      <c r="AD68" s="584"/>
      <c r="AE68" s="584"/>
      <c r="AF68" s="584"/>
      <c r="AG68" s="584"/>
      <c r="AH68" s="584"/>
    </row>
    <row r="69" spans="1:34" ht="15.6" x14ac:dyDescent="0.3">
      <c r="A69" s="584"/>
      <c r="B69" s="594"/>
      <c r="C69" s="594"/>
      <c r="D69" s="594"/>
      <c r="E69" s="594"/>
      <c r="F69" s="594"/>
      <c r="G69" s="594"/>
      <c r="H69" s="594"/>
      <c r="I69" s="594"/>
      <c r="J69" s="594"/>
      <c r="K69" s="594"/>
      <c r="L69" s="594"/>
      <c r="M69" s="595"/>
      <c r="N69" s="595"/>
      <c r="O69" s="617"/>
      <c r="P69" s="617"/>
      <c r="Q69" s="617"/>
      <c r="R69" s="617"/>
      <c r="S69" s="595"/>
      <c r="T69" s="595"/>
      <c r="U69" s="595"/>
      <c r="V69" s="596"/>
      <c r="W69" s="596"/>
      <c r="X69" s="584"/>
      <c r="Y69" s="584"/>
      <c r="Z69" s="584"/>
      <c r="AA69" s="584"/>
      <c r="AB69" s="584"/>
      <c r="AC69" s="584"/>
      <c r="AD69" s="584"/>
      <c r="AE69" s="584"/>
      <c r="AF69" s="584"/>
      <c r="AG69" s="584"/>
      <c r="AH69" s="584"/>
    </row>
    <row r="70" spans="1:34" ht="15.6" x14ac:dyDescent="0.3">
      <c r="A70" s="584"/>
      <c r="B70" s="680"/>
      <c r="C70" s="594"/>
      <c r="D70" s="594"/>
      <c r="E70" s="594"/>
      <c r="F70" s="594"/>
      <c r="G70" s="594"/>
      <c r="H70" s="594"/>
      <c r="I70" s="594"/>
      <c r="J70" s="594"/>
      <c r="K70" s="594"/>
      <c r="L70" s="594"/>
      <c r="M70" s="595"/>
      <c r="N70" s="595"/>
      <c r="O70" s="617"/>
      <c r="P70" s="617"/>
      <c r="Q70" s="617"/>
      <c r="R70" s="617"/>
      <c r="S70" s="595"/>
      <c r="T70" s="595"/>
      <c r="U70" s="595"/>
      <c r="V70" s="596"/>
      <c r="W70" s="596"/>
      <c r="X70" s="584"/>
      <c r="Y70" s="584"/>
      <c r="Z70" s="584"/>
      <c r="AA70" s="584"/>
      <c r="AB70" s="584"/>
      <c r="AC70" s="584"/>
      <c r="AD70" s="584"/>
      <c r="AE70" s="584"/>
      <c r="AF70" s="584"/>
      <c r="AG70" s="584"/>
      <c r="AH70" s="584"/>
    </row>
    <row r="71" spans="1:34" ht="15.6" x14ac:dyDescent="0.3">
      <c r="A71" s="584"/>
      <c r="B71" s="681" t="s">
        <v>1905</v>
      </c>
      <c r="C71" s="583"/>
      <c r="D71" s="583"/>
      <c r="E71" s="583"/>
      <c r="F71" s="583"/>
      <c r="G71" s="583"/>
      <c r="H71" s="583"/>
      <c r="I71" s="583"/>
      <c r="J71" s="583"/>
      <c r="K71" s="583"/>
      <c r="L71" s="583"/>
      <c r="M71" s="584"/>
      <c r="N71" s="584"/>
      <c r="O71" s="682"/>
      <c r="P71" s="682"/>
      <c r="Q71" s="682"/>
      <c r="R71" s="682"/>
      <c r="S71" s="584"/>
      <c r="T71" s="584"/>
      <c r="U71" s="584"/>
      <c r="V71" s="585"/>
      <c r="W71" s="585"/>
      <c r="X71" s="584"/>
      <c r="Y71" s="584"/>
      <c r="Z71" s="584"/>
      <c r="AA71" s="584"/>
      <c r="AB71" s="584"/>
      <c r="AC71" s="584"/>
      <c r="AD71" s="584"/>
      <c r="AE71" s="584"/>
      <c r="AF71" s="584"/>
      <c r="AG71" s="584"/>
      <c r="AH71" s="584"/>
    </row>
    <row r="72" spans="1:34" ht="15.6" x14ac:dyDescent="0.3">
      <c r="A72" s="584"/>
      <c r="B72" s="683"/>
      <c r="C72" s="583"/>
      <c r="D72" s="583"/>
      <c r="E72" s="583"/>
      <c r="F72" s="583"/>
      <c r="G72" s="583"/>
      <c r="H72" s="583"/>
      <c r="I72" s="583"/>
      <c r="J72" s="583"/>
      <c r="K72" s="583"/>
      <c r="L72" s="583"/>
      <c r="M72" s="584"/>
      <c r="N72" s="584"/>
      <c r="O72" s="682"/>
      <c r="P72" s="682"/>
      <c r="Q72" s="682"/>
      <c r="R72" s="682"/>
      <c r="S72" s="584"/>
      <c r="T72" s="584"/>
      <c r="U72" s="584"/>
      <c r="V72" s="585"/>
      <c r="W72" s="585"/>
      <c r="X72" s="584"/>
      <c r="Y72" s="584"/>
      <c r="Z72" s="584"/>
      <c r="AA72" s="584"/>
      <c r="AB72" s="584"/>
      <c r="AC72" s="584"/>
      <c r="AD72" s="584"/>
      <c r="AE72" s="584"/>
      <c r="AF72" s="584"/>
      <c r="AG72" s="584"/>
      <c r="AH72" s="584"/>
    </row>
    <row r="73" spans="1:34" ht="15.6" x14ac:dyDescent="0.3">
      <c r="A73" s="584"/>
      <c r="B73" s="681" t="s">
        <v>1905</v>
      </c>
      <c r="C73" s="583"/>
      <c r="D73" s="583"/>
      <c r="E73" s="583"/>
      <c r="F73" s="583"/>
      <c r="G73" s="583"/>
      <c r="H73" s="583"/>
      <c r="I73" s="583"/>
      <c r="J73" s="583"/>
      <c r="K73" s="583"/>
      <c r="L73" s="583"/>
      <c r="M73" s="584"/>
      <c r="N73" s="584"/>
      <c r="O73" s="682"/>
      <c r="P73" s="682"/>
      <c r="Q73" s="682"/>
      <c r="R73" s="682"/>
      <c r="S73" s="584"/>
      <c r="T73" s="584"/>
      <c r="U73" s="584"/>
      <c r="V73" s="585"/>
      <c r="W73" s="585"/>
      <c r="X73" s="584"/>
      <c r="Y73" s="584"/>
      <c r="Z73" s="584"/>
      <c r="AA73" s="584"/>
      <c r="AB73" s="584"/>
      <c r="AC73" s="584"/>
      <c r="AD73" s="584"/>
      <c r="AE73" s="584"/>
      <c r="AF73" s="584"/>
      <c r="AG73" s="584"/>
      <c r="AH73" s="584"/>
    </row>
    <row r="74" spans="1:34" ht="15.6" x14ac:dyDescent="0.3">
      <c r="A74" s="584"/>
      <c r="B74" s="683"/>
      <c r="C74" s="583"/>
      <c r="D74" s="583"/>
      <c r="E74" s="583"/>
      <c r="F74" s="583"/>
      <c r="G74" s="583"/>
      <c r="H74" s="583"/>
      <c r="I74" s="583"/>
      <c r="J74" s="583"/>
      <c r="K74" s="583"/>
      <c r="L74" s="583"/>
      <c r="M74" s="584"/>
      <c r="N74" s="584"/>
      <c r="O74" s="682"/>
      <c r="P74" s="682"/>
      <c r="Q74" s="682"/>
      <c r="R74" s="682"/>
      <c r="S74" s="584"/>
      <c r="T74" s="584"/>
      <c r="U74" s="584"/>
      <c r="V74" s="585"/>
      <c r="W74" s="585"/>
      <c r="X74" s="584"/>
      <c r="Y74" s="584"/>
      <c r="Z74" s="584"/>
      <c r="AA74" s="584"/>
      <c r="AB74" s="584"/>
      <c r="AC74" s="584"/>
      <c r="AD74" s="584"/>
      <c r="AE74" s="584"/>
      <c r="AF74" s="584"/>
      <c r="AG74" s="584"/>
      <c r="AH74" s="584"/>
    </row>
    <row r="75" spans="1:34" ht="15.6" x14ac:dyDescent="0.3">
      <c r="A75" s="584"/>
      <c r="B75" s="681" t="s">
        <v>1905</v>
      </c>
      <c r="C75" s="583"/>
      <c r="D75" s="583"/>
      <c r="E75" s="583"/>
      <c r="F75" s="583"/>
      <c r="G75" s="583"/>
      <c r="H75" s="583"/>
      <c r="I75" s="583"/>
      <c r="J75" s="583"/>
      <c r="K75" s="583"/>
      <c r="L75" s="583"/>
      <c r="M75" s="584"/>
      <c r="N75" s="584"/>
      <c r="O75" s="682"/>
      <c r="P75" s="682"/>
      <c r="Q75" s="682"/>
      <c r="R75" s="682"/>
      <c r="S75" s="584"/>
      <c r="T75" s="584"/>
      <c r="U75" s="584"/>
      <c r="V75" s="585"/>
      <c r="W75" s="585"/>
      <c r="X75" s="584"/>
      <c r="Y75" s="584"/>
      <c r="Z75" s="584"/>
      <c r="AA75" s="584"/>
      <c r="AB75" s="584"/>
      <c r="AC75" s="584"/>
      <c r="AD75" s="584"/>
      <c r="AE75" s="584"/>
      <c r="AF75" s="584"/>
      <c r="AG75" s="584"/>
      <c r="AH75" s="584"/>
    </row>
    <row r="76" spans="1:34" ht="15.6" x14ac:dyDescent="0.3">
      <c r="A76" s="584"/>
      <c r="B76" s="683"/>
      <c r="C76" s="583"/>
      <c r="D76" s="583"/>
      <c r="E76" s="583"/>
      <c r="F76" s="583"/>
      <c r="G76" s="583"/>
      <c r="H76" s="583"/>
      <c r="I76" s="583"/>
      <c r="J76" s="583"/>
      <c r="K76" s="583"/>
      <c r="L76" s="583"/>
      <c r="M76" s="584"/>
      <c r="N76" s="584"/>
      <c r="O76" s="682"/>
      <c r="P76" s="682"/>
      <c r="Q76" s="682"/>
      <c r="R76" s="682"/>
      <c r="S76" s="584"/>
      <c r="T76" s="584"/>
      <c r="U76" s="584"/>
      <c r="V76" s="585"/>
      <c r="W76" s="585"/>
      <c r="X76" s="584"/>
      <c r="Y76" s="584"/>
      <c r="Z76" s="584"/>
      <c r="AA76" s="584"/>
      <c r="AB76" s="584"/>
      <c r="AC76" s="584"/>
      <c r="AD76" s="584"/>
      <c r="AE76" s="584"/>
      <c r="AF76" s="584"/>
      <c r="AG76" s="584"/>
      <c r="AH76" s="584"/>
    </row>
    <row r="77" spans="1:34" ht="15.6" x14ac:dyDescent="0.3">
      <c r="A77" s="584"/>
      <c r="B77" s="681" t="s">
        <v>1905</v>
      </c>
      <c r="C77" s="583"/>
      <c r="D77" s="583"/>
      <c r="E77" s="583"/>
      <c r="F77" s="583"/>
      <c r="G77" s="583"/>
      <c r="H77" s="583"/>
      <c r="I77" s="583"/>
      <c r="J77" s="583"/>
      <c r="K77" s="583"/>
      <c r="L77" s="583"/>
      <c r="M77" s="584"/>
      <c r="N77" s="584"/>
      <c r="O77" s="682"/>
      <c r="P77" s="682"/>
      <c r="Q77" s="682"/>
      <c r="R77" s="682"/>
      <c r="S77" s="584"/>
      <c r="T77" s="584"/>
      <c r="U77" s="584"/>
      <c r="V77" s="585"/>
      <c r="W77" s="585"/>
      <c r="X77" s="584"/>
      <c r="Y77" s="584"/>
      <c r="Z77" s="584"/>
      <c r="AA77" s="584"/>
      <c r="AB77" s="584"/>
      <c r="AC77" s="584"/>
      <c r="AD77" s="584"/>
      <c r="AE77" s="584"/>
      <c r="AF77" s="584"/>
      <c r="AG77" s="584"/>
      <c r="AH77" s="584"/>
    </row>
    <row r="78" spans="1:34" ht="15.6" x14ac:dyDescent="0.3">
      <c r="A78" s="584"/>
      <c r="B78" s="683"/>
      <c r="C78" s="583"/>
      <c r="D78" s="583"/>
      <c r="E78" s="583"/>
      <c r="F78" s="583"/>
      <c r="G78" s="583"/>
      <c r="H78" s="583"/>
      <c r="I78" s="583"/>
      <c r="J78" s="583"/>
      <c r="K78" s="583"/>
      <c r="L78" s="583"/>
      <c r="M78" s="584"/>
      <c r="N78" s="584"/>
      <c r="O78" s="682"/>
      <c r="P78" s="682"/>
      <c r="Q78" s="682"/>
      <c r="R78" s="682"/>
      <c r="S78" s="584"/>
      <c r="T78" s="584"/>
      <c r="U78" s="584"/>
      <c r="V78" s="585"/>
      <c r="W78" s="585"/>
      <c r="X78" s="584"/>
      <c r="Y78" s="584"/>
      <c r="Z78" s="584"/>
      <c r="AA78" s="584"/>
      <c r="AB78" s="584"/>
      <c r="AC78" s="584"/>
      <c r="AD78" s="584"/>
      <c r="AE78" s="584"/>
      <c r="AF78" s="584"/>
      <c r="AG78" s="584"/>
      <c r="AH78" s="584"/>
    </row>
    <row r="79" spans="1:34" ht="15.6" x14ac:dyDescent="0.3">
      <c r="A79" s="584"/>
      <c r="B79" s="681" t="s">
        <v>1905</v>
      </c>
      <c r="C79" s="583"/>
      <c r="D79" s="583"/>
      <c r="E79" s="583"/>
      <c r="F79" s="583"/>
      <c r="G79" s="583"/>
      <c r="H79" s="583"/>
      <c r="I79" s="583"/>
      <c r="J79" s="583"/>
      <c r="K79" s="583"/>
      <c r="L79" s="583"/>
      <c r="M79" s="584"/>
      <c r="N79" s="584"/>
      <c r="O79" s="682"/>
      <c r="P79" s="682"/>
      <c r="Q79" s="682"/>
      <c r="R79" s="682"/>
      <c r="S79" s="584"/>
      <c r="T79" s="584"/>
      <c r="U79" s="584"/>
      <c r="V79" s="585"/>
      <c r="W79" s="585"/>
      <c r="X79" s="584"/>
      <c r="Y79" s="584"/>
      <c r="Z79" s="584"/>
      <c r="AA79" s="584"/>
      <c r="AB79" s="584"/>
      <c r="AC79" s="584"/>
      <c r="AD79" s="584"/>
      <c r="AE79" s="584"/>
      <c r="AF79" s="584"/>
      <c r="AG79" s="584"/>
      <c r="AH79" s="584"/>
    </row>
    <row r="80" spans="1:34" ht="15.6" x14ac:dyDescent="0.3">
      <c r="A80" s="584"/>
      <c r="B80" s="683"/>
      <c r="C80" s="583"/>
      <c r="D80" s="583"/>
      <c r="E80" s="583"/>
      <c r="F80" s="583"/>
      <c r="G80" s="583"/>
      <c r="H80" s="583"/>
      <c r="I80" s="583"/>
      <c r="J80" s="583"/>
      <c r="K80" s="583"/>
      <c r="L80" s="583"/>
      <c r="M80" s="584"/>
      <c r="N80" s="584"/>
      <c r="O80" s="682"/>
      <c r="P80" s="682"/>
      <c r="Q80" s="682"/>
      <c r="R80" s="682"/>
      <c r="S80" s="584"/>
      <c r="T80" s="584"/>
      <c r="U80" s="584"/>
      <c r="V80" s="585"/>
      <c r="W80" s="585"/>
      <c r="X80" s="584"/>
      <c r="Y80" s="584"/>
      <c r="Z80" s="584"/>
      <c r="AA80" s="584"/>
      <c r="AB80" s="584"/>
      <c r="AC80" s="584"/>
      <c r="AD80" s="584"/>
      <c r="AE80" s="584"/>
      <c r="AF80" s="584"/>
      <c r="AG80" s="584"/>
      <c r="AH80" s="584"/>
    </row>
    <row r="81" spans="1:34" ht="15.6" x14ac:dyDescent="0.3">
      <c r="A81" s="584"/>
      <c r="B81" s="681" t="s">
        <v>1905</v>
      </c>
      <c r="C81" s="583"/>
      <c r="D81" s="583"/>
      <c r="E81" s="583"/>
      <c r="F81" s="583"/>
      <c r="G81" s="583"/>
      <c r="H81" s="583"/>
      <c r="I81" s="583"/>
      <c r="J81" s="583"/>
      <c r="K81" s="583"/>
      <c r="L81" s="583"/>
      <c r="M81" s="584"/>
      <c r="N81" s="584"/>
      <c r="O81" s="682"/>
      <c r="P81" s="682"/>
      <c r="Q81" s="682"/>
      <c r="R81" s="682"/>
      <c r="S81" s="584"/>
      <c r="T81" s="584"/>
      <c r="U81" s="584"/>
      <c r="V81" s="585"/>
      <c r="W81" s="585"/>
      <c r="X81" s="584"/>
      <c r="Y81" s="584"/>
      <c r="Z81" s="584"/>
      <c r="AA81" s="584"/>
      <c r="AB81" s="584"/>
      <c r="AC81" s="584"/>
      <c r="AD81" s="584"/>
      <c r="AE81" s="584"/>
      <c r="AF81" s="584"/>
      <c r="AG81" s="584"/>
      <c r="AH81" s="584"/>
    </row>
    <row r="82" spans="1:34" ht="15.6" x14ac:dyDescent="0.3">
      <c r="A82" s="584"/>
      <c r="B82" s="683"/>
      <c r="C82" s="583"/>
      <c r="D82" s="583"/>
      <c r="E82" s="583"/>
      <c r="F82" s="583"/>
      <c r="G82" s="583"/>
      <c r="H82" s="583"/>
      <c r="I82" s="583"/>
      <c r="J82" s="583"/>
      <c r="K82" s="583"/>
      <c r="L82" s="583"/>
      <c r="M82" s="584"/>
      <c r="N82" s="584"/>
      <c r="O82" s="682"/>
      <c r="P82" s="682"/>
      <c r="Q82" s="682"/>
      <c r="R82" s="682"/>
      <c r="S82" s="584"/>
      <c r="T82" s="584"/>
      <c r="U82" s="584"/>
      <c r="V82" s="585"/>
      <c r="W82" s="585"/>
      <c r="X82" s="584"/>
      <c r="Y82" s="584"/>
      <c r="Z82" s="584"/>
      <c r="AA82" s="584"/>
      <c r="AB82" s="584"/>
      <c r="AC82" s="584"/>
      <c r="AD82" s="584"/>
      <c r="AE82" s="584"/>
      <c r="AF82" s="584"/>
      <c r="AG82" s="584"/>
      <c r="AH82" s="584"/>
    </row>
    <row r="83" spans="1:34" ht="15.6" x14ac:dyDescent="0.3">
      <c r="A83" s="584"/>
      <c r="B83" s="681" t="s">
        <v>1905</v>
      </c>
      <c r="C83" s="583"/>
      <c r="D83" s="583"/>
      <c r="E83" s="583"/>
      <c r="F83" s="583"/>
      <c r="G83" s="583"/>
      <c r="H83" s="583"/>
      <c r="I83" s="583"/>
      <c r="J83" s="583"/>
      <c r="K83" s="583"/>
      <c r="L83" s="583"/>
      <c r="M83" s="584"/>
      <c r="N83" s="584"/>
      <c r="O83" s="682"/>
      <c r="P83" s="682"/>
      <c r="Q83" s="682"/>
      <c r="R83" s="682"/>
      <c r="S83" s="584"/>
      <c r="T83" s="584"/>
      <c r="U83" s="584"/>
      <c r="V83" s="585"/>
      <c r="W83" s="585"/>
      <c r="X83" s="584"/>
      <c r="Y83" s="584"/>
      <c r="Z83" s="584"/>
      <c r="AA83" s="584"/>
      <c r="AB83" s="584"/>
      <c r="AC83" s="584"/>
      <c r="AD83" s="584"/>
      <c r="AE83" s="584"/>
      <c r="AF83" s="584"/>
      <c r="AG83" s="584"/>
      <c r="AH83" s="584"/>
    </row>
    <row r="84" spans="1:34" ht="15.6" x14ac:dyDescent="0.3">
      <c r="A84" s="584"/>
      <c r="B84" s="683"/>
      <c r="C84" s="583"/>
      <c r="D84" s="583"/>
      <c r="E84" s="583"/>
      <c r="F84" s="583"/>
      <c r="G84" s="583"/>
      <c r="H84" s="583"/>
      <c r="I84" s="583"/>
      <c r="J84" s="583"/>
      <c r="K84" s="583"/>
      <c r="L84" s="584"/>
      <c r="M84" s="584"/>
      <c r="N84" s="584"/>
      <c r="O84" s="682"/>
      <c r="P84" s="682"/>
      <c r="Q84" s="682"/>
      <c r="R84" s="682"/>
      <c r="S84" s="584"/>
      <c r="T84" s="584"/>
      <c r="U84" s="584"/>
      <c r="V84" s="585"/>
      <c r="W84" s="585"/>
      <c r="X84" s="584"/>
      <c r="Y84" s="584"/>
      <c r="Z84" s="584"/>
      <c r="AA84" s="584"/>
      <c r="AB84" s="584"/>
      <c r="AC84" s="584"/>
      <c r="AD84" s="584"/>
      <c r="AE84" s="584"/>
      <c r="AF84" s="584"/>
      <c r="AG84" s="584"/>
    </row>
    <row r="85" spans="1:34" ht="15.6" x14ac:dyDescent="0.3">
      <c r="A85" s="584"/>
      <c r="B85" s="681" t="s">
        <v>1905</v>
      </c>
      <c r="C85" s="583"/>
      <c r="D85" s="583"/>
      <c r="E85" s="583"/>
      <c r="F85" s="583"/>
      <c r="G85" s="583"/>
      <c r="H85" s="583"/>
      <c r="I85" s="583"/>
      <c r="J85" s="583"/>
      <c r="K85" s="583"/>
      <c r="L85" s="584"/>
      <c r="M85" s="584"/>
      <c r="N85" s="584"/>
      <c r="O85" s="682"/>
      <c r="P85" s="682"/>
      <c r="Q85" s="682"/>
      <c r="R85" s="682"/>
      <c r="S85" s="584"/>
      <c r="T85" s="584"/>
      <c r="U85" s="584"/>
      <c r="V85" s="585"/>
      <c r="W85" s="585"/>
      <c r="X85" s="584"/>
      <c r="Y85" s="584"/>
      <c r="Z85" s="584"/>
      <c r="AA85" s="584"/>
      <c r="AB85" s="584"/>
      <c r="AC85" s="584"/>
      <c r="AD85" s="584"/>
      <c r="AE85" s="584"/>
      <c r="AF85" s="584"/>
      <c r="AG85" s="584"/>
    </row>
    <row r="86" spans="1:34" ht="15.6" x14ac:dyDescent="0.3">
      <c r="A86" s="584"/>
      <c r="B86" s="683"/>
      <c r="C86" s="583"/>
      <c r="D86" s="583"/>
      <c r="E86" s="583"/>
      <c r="F86" s="583"/>
      <c r="G86" s="583"/>
      <c r="H86" s="583"/>
      <c r="I86" s="583"/>
      <c r="J86" s="583"/>
      <c r="K86" s="583"/>
      <c r="L86" s="584"/>
      <c r="M86" s="584"/>
      <c r="N86" s="584"/>
      <c r="O86" s="682"/>
      <c r="P86" s="682"/>
      <c r="Q86" s="682"/>
      <c r="R86" s="682"/>
      <c r="S86" s="584"/>
      <c r="T86" s="584"/>
      <c r="U86" s="584"/>
      <c r="V86" s="585"/>
      <c r="W86" s="585"/>
      <c r="X86" s="584"/>
      <c r="Y86" s="584"/>
      <c r="Z86" s="584"/>
      <c r="AA86" s="584"/>
      <c r="AB86" s="584"/>
      <c r="AC86" s="584"/>
      <c r="AD86" s="584"/>
      <c r="AE86" s="584"/>
      <c r="AF86" s="584"/>
      <c r="AG86" s="584"/>
    </row>
    <row r="87" spans="1:34" ht="15.6" x14ac:dyDescent="0.3">
      <c r="A87" s="584"/>
      <c r="B87" s="681" t="s">
        <v>1905</v>
      </c>
      <c r="C87" s="583"/>
      <c r="D87" s="583"/>
      <c r="E87" s="583"/>
      <c r="F87" s="583"/>
      <c r="G87" s="583"/>
      <c r="H87" s="583"/>
      <c r="I87" s="583"/>
      <c r="J87" s="583"/>
      <c r="K87" s="583"/>
      <c r="L87" s="584"/>
      <c r="M87" s="584"/>
      <c r="N87" s="584"/>
      <c r="O87" s="682"/>
      <c r="P87" s="682"/>
      <c r="Q87" s="682"/>
      <c r="R87" s="682"/>
      <c r="S87" s="584"/>
      <c r="T87" s="584"/>
      <c r="U87" s="584"/>
      <c r="V87" s="585"/>
      <c r="W87" s="585"/>
      <c r="X87" s="584"/>
      <c r="Y87" s="584"/>
      <c r="Z87" s="584"/>
      <c r="AA87" s="584"/>
      <c r="AB87" s="584"/>
      <c r="AC87" s="584"/>
      <c r="AD87" s="584"/>
      <c r="AE87" s="584"/>
      <c r="AF87" s="584"/>
      <c r="AG87" s="584"/>
    </row>
    <row r="88" spans="1:34" ht="15.6" x14ac:dyDescent="0.3">
      <c r="A88" s="584"/>
      <c r="B88" s="683"/>
      <c r="C88" s="583"/>
      <c r="D88" s="583"/>
      <c r="E88" s="583"/>
      <c r="F88" s="583"/>
      <c r="G88" s="583"/>
      <c r="H88" s="583"/>
      <c r="I88" s="583"/>
      <c r="J88" s="583"/>
      <c r="K88" s="583"/>
      <c r="L88" s="584"/>
      <c r="M88" s="584"/>
      <c r="N88" s="584"/>
      <c r="O88" s="682"/>
      <c r="P88" s="682"/>
      <c r="Q88" s="682"/>
      <c r="R88" s="682"/>
      <c r="S88" s="584"/>
      <c r="T88" s="584"/>
      <c r="U88" s="584"/>
      <c r="V88" s="585"/>
      <c r="W88" s="585"/>
      <c r="X88" s="584"/>
      <c r="Y88" s="584"/>
      <c r="Z88" s="584"/>
      <c r="AA88" s="584"/>
      <c r="AB88" s="584"/>
      <c r="AC88" s="584"/>
      <c r="AD88" s="584"/>
      <c r="AE88" s="584"/>
      <c r="AF88" s="584"/>
      <c r="AG88" s="584"/>
    </row>
    <row r="89" spans="1:34" ht="15.6" x14ac:dyDescent="0.3">
      <c r="A89" s="584"/>
      <c r="B89" s="681" t="s">
        <v>1905</v>
      </c>
      <c r="C89" s="583"/>
      <c r="D89" s="583"/>
      <c r="E89" s="583"/>
      <c r="F89" s="583"/>
      <c r="G89" s="583"/>
      <c r="H89" s="583"/>
      <c r="I89" s="583"/>
      <c r="J89" s="583"/>
      <c r="K89" s="583"/>
      <c r="L89" s="584"/>
      <c r="M89" s="584"/>
      <c r="N89" s="584"/>
      <c r="O89" s="682"/>
      <c r="P89" s="682"/>
      <c r="Q89" s="682"/>
      <c r="R89" s="682"/>
      <c r="S89" s="584"/>
      <c r="T89" s="584"/>
      <c r="U89" s="584"/>
      <c r="V89" s="585"/>
      <c r="W89" s="585"/>
      <c r="X89" s="584"/>
      <c r="Y89" s="584"/>
      <c r="Z89" s="584"/>
      <c r="AA89" s="584"/>
      <c r="AB89" s="584"/>
      <c r="AC89" s="584"/>
      <c r="AD89" s="584"/>
      <c r="AE89" s="584"/>
      <c r="AF89" s="584"/>
      <c r="AG89" s="584"/>
    </row>
    <row r="90" spans="1:34" ht="15.6" x14ac:dyDescent="0.3">
      <c r="A90" s="584"/>
      <c r="B90" s="683"/>
      <c r="C90" s="583"/>
      <c r="D90" s="583"/>
      <c r="E90" s="583"/>
      <c r="F90" s="583"/>
      <c r="G90" s="583"/>
      <c r="H90" s="583"/>
      <c r="I90" s="583"/>
      <c r="J90" s="583"/>
      <c r="K90" s="583"/>
      <c r="L90" s="584"/>
      <c r="M90" s="584"/>
      <c r="N90" s="584"/>
      <c r="O90" s="682"/>
      <c r="P90" s="682"/>
      <c r="Q90" s="682"/>
      <c r="R90" s="682"/>
      <c r="S90" s="584"/>
      <c r="T90" s="584"/>
      <c r="U90" s="584"/>
      <c r="V90" s="585"/>
      <c r="W90" s="585"/>
      <c r="X90" s="584"/>
      <c r="Y90" s="584"/>
      <c r="Z90" s="584"/>
      <c r="AA90" s="584"/>
      <c r="AB90" s="584"/>
      <c r="AC90" s="584"/>
      <c r="AD90" s="584"/>
      <c r="AE90" s="584"/>
      <c r="AF90" s="584"/>
      <c r="AG90" s="584"/>
    </row>
    <row r="91" spans="1:34" ht="15.6" x14ac:dyDescent="0.3">
      <c r="A91" s="584"/>
      <c r="B91" s="681" t="s">
        <v>1905</v>
      </c>
      <c r="C91" s="583"/>
      <c r="D91" s="583"/>
      <c r="E91" s="583"/>
      <c r="F91" s="583"/>
      <c r="G91" s="583"/>
      <c r="H91" s="583"/>
      <c r="I91" s="583"/>
      <c r="J91" s="583"/>
      <c r="K91" s="583"/>
      <c r="L91" s="584"/>
      <c r="M91" s="584"/>
      <c r="N91" s="584"/>
      <c r="O91" s="682"/>
      <c r="P91" s="682"/>
      <c r="Q91" s="682"/>
      <c r="R91" s="682"/>
      <c r="S91" s="584"/>
      <c r="T91" s="584"/>
      <c r="U91" s="584"/>
      <c r="V91" s="585"/>
      <c r="W91" s="585"/>
      <c r="X91" s="584"/>
      <c r="Y91" s="584"/>
      <c r="Z91" s="584"/>
      <c r="AA91" s="584"/>
      <c r="AB91" s="584"/>
      <c r="AC91" s="584"/>
      <c r="AD91" s="584"/>
      <c r="AE91" s="584"/>
      <c r="AF91" s="584"/>
      <c r="AG91" s="584"/>
    </row>
    <row r="92" spans="1:34" ht="15.6" x14ac:dyDescent="0.3">
      <c r="A92" s="584"/>
      <c r="B92" s="683"/>
      <c r="C92" s="583"/>
      <c r="D92" s="583"/>
      <c r="E92" s="583"/>
      <c r="F92" s="583"/>
      <c r="G92" s="583"/>
      <c r="H92" s="583"/>
      <c r="I92" s="583"/>
      <c r="J92" s="583"/>
      <c r="K92" s="583"/>
      <c r="L92" s="584"/>
      <c r="M92" s="584"/>
      <c r="N92" s="584"/>
      <c r="O92" s="682"/>
      <c r="P92" s="682"/>
      <c r="Q92" s="682"/>
      <c r="R92" s="682"/>
      <c r="S92" s="584"/>
      <c r="T92" s="584"/>
      <c r="U92" s="584"/>
      <c r="V92" s="585"/>
      <c r="W92" s="585"/>
      <c r="X92" s="584"/>
      <c r="Y92" s="584"/>
      <c r="Z92" s="584"/>
      <c r="AA92" s="584"/>
      <c r="AB92" s="584"/>
      <c r="AC92" s="584"/>
      <c r="AD92" s="584"/>
      <c r="AE92" s="584"/>
      <c r="AF92" s="584"/>
      <c r="AG92" s="584"/>
    </row>
    <row r="93" spans="1:34" ht="15.6" x14ac:dyDescent="0.3">
      <c r="A93" s="584"/>
      <c r="B93" s="681" t="s">
        <v>1905</v>
      </c>
      <c r="C93" s="583"/>
      <c r="D93" s="583"/>
      <c r="E93" s="583"/>
      <c r="F93" s="583"/>
      <c r="G93" s="583"/>
      <c r="H93" s="583"/>
      <c r="I93" s="583"/>
      <c r="J93" s="583"/>
      <c r="K93" s="583"/>
      <c r="L93" s="584"/>
      <c r="M93" s="584"/>
      <c r="N93" s="584"/>
      <c r="O93" s="682"/>
      <c r="P93" s="682"/>
      <c r="Q93" s="682"/>
      <c r="R93" s="682"/>
      <c r="S93" s="584"/>
      <c r="T93" s="584"/>
      <c r="U93" s="584"/>
      <c r="V93" s="585"/>
      <c r="W93" s="585"/>
      <c r="X93" s="584"/>
      <c r="Y93" s="584"/>
      <c r="Z93" s="584"/>
      <c r="AA93" s="584"/>
      <c r="AB93" s="584"/>
      <c r="AC93" s="584"/>
      <c r="AD93" s="584"/>
      <c r="AE93" s="584"/>
      <c r="AF93" s="584"/>
      <c r="AG93" s="584"/>
    </row>
    <row r="94" spans="1:34" ht="15.6" x14ac:dyDescent="0.3">
      <c r="A94" s="584"/>
      <c r="B94" s="683"/>
      <c r="C94" s="583"/>
      <c r="D94" s="583"/>
      <c r="E94" s="583"/>
      <c r="F94" s="583"/>
      <c r="G94" s="583"/>
      <c r="H94" s="583"/>
      <c r="I94" s="583"/>
      <c r="J94" s="583"/>
      <c r="K94" s="583"/>
      <c r="L94" s="584"/>
      <c r="M94" s="584"/>
      <c r="N94" s="584"/>
      <c r="O94" s="682"/>
      <c r="P94" s="682"/>
      <c r="Q94" s="682"/>
      <c r="R94" s="682"/>
      <c r="S94" s="584"/>
      <c r="T94" s="584"/>
      <c r="U94" s="584"/>
      <c r="V94" s="585"/>
      <c r="W94" s="585"/>
      <c r="X94" s="584"/>
      <c r="Y94" s="584"/>
      <c r="Z94" s="584"/>
      <c r="AA94" s="584"/>
      <c r="AB94" s="584"/>
      <c r="AC94" s="584"/>
      <c r="AD94" s="584"/>
      <c r="AE94" s="584"/>
      <c r="AF94" s="584"/>
      <c r="AG94" s="584"/>
    </row>
    <row r="95" spans="1:34" ht="15.6" x14ac:dyDescent="0.3">
      <c r="A95" s="584"/>
      <c r="B95" s="681" t="s">
        <v>1905</v>
      </c>
      <c r="C95" s="583"/>
      <c r="D95" s="583"/>
      <c r="E95" s="583"/>
      <c r="F95" s="583"/>
      <c r="G95" s="583"/>
      <c r="H95" s="583"/>
      <c r="I95" s="583"/>
      <c r="J95" s="583"/>
      <c r="K95" s="583"/>
      <c r="L95" s="584"/>
      <c r="M95" s="584"/>
      <c r="N95" s="584"/>
      <c r="O95" s="682"/>
      <c r="P95" s="682"/>
      <c r="Q95" s="682"/>
      <c r="R95" s="682"/>
      <c r="S95" s="584"/>
      <c r="T95" s="584"/>
      <c r="U95" s="584"/>
      <c r="V95" s="585"/>
      <c r="W95" s="585"/>
      <c r="X95" s="584"/>
      <c r="Y95" s="584"/>
      <c r="Z95" s="584"/>
      <c r="AA95" s="584"/>
      <c r="AB95" s="584"/>
      <c r="AC95" s="584"/>
      <c r="AD95" s="584"/>
      <c r="AE95" s="584"/>
      <c r="AF95" s="584"/>
      <c r="AG95" s="584"/>
    </row>
    <row r="96" spans="1:34" ht="15.6" x14ac:dyDescent="0.3">
      <c r="A96" s="584"/>
      <c r="B96" s="683"/>
      <c r="C96" s="583"/>
      <c r="D96" s="583"/>
      <c r="E96" s="583"/>
      <c r="F96" s="583"/>
      <c r="G96" s="583"/>
      <c r="H96" s="583"/>
      <c r="I96" s="583"/>
      <c r="J96" s="583"/>
      <c r="K96" s="583"/>
      <c r="L96" s="584"/>
      <c r="M96" s="584"/>
      <c r="N96" s="584"/>
      <c r="O96" s="682"/>
      <c r="P96" s="682"/>
      <c r="Q96" s="682"/>
      <c r="R96" s="682"/>
      <c r="S96" s="584"/>
      <c r="T96" s="584"/>
      <c r="U96" s="584"/>
      <c r="V96" s="585"/>
      <c r="W96" s="585"/>
      <c r="X96" s="584"/>
      <c r="Y96" s="584"/>
      <c r="Z96" s="584"/>
      <c r="AA96" s="584"/>
      <c r="AB96" s="584"/>
      <c r="AC96" s="584"/>
      <c r="AD96" s="584"/>
      <c r="AE96" s="584"/>
      <c r="AF96" s="584"/>
      <c r="AG96" s="584"/>
    </row>
    <row r="97" spans="1:33" ht="15.6" x14ac:dyDescent="0.3">
      <c r="A97" s="584"/>
      <c r="B97" s="681" t="s">
        <v>1905</v>
      </c>
      <c r="C97" s="583"/>
      <c r="D97" s="583"/>
      <c r="E97" s="583"/>
      <c r="F97" s="583"/>
      <c r="G97" s="583"/>
      <c r="H97" s="583"/>
      <c r="I97" s="583"/>
      <c r="J97" s="583"/>
      <c r="K97" s="583"/>
      <c r="L97" s="584"/>
      <c r="M97" s="584"/>
      <c r="N97" s="584"/>
      <c r="O97" s="682"/>
      <c r="P97" s="682"/>
      <c r="Q97" s="682"/>
      <c r="R97" s="682"/>
      <c r="S97" s="584"/>
      <c r="T97" s="584"/>
      <c r="U97" s="584"/>
      <c r="V97" s="585"/>
      <c r="W97" s="585"/>
      <c r="X97" s="584"/>
      <c r="Y97" s="584"/>
      <c r="Z97" s="584"/>
      <c r="AA97" s="584"/>
      <c r="AB97" s="584"/>
      <c r="AC97" s="584"/>
      <c r="AD97" s="584"/>
      <c r="AE97" s="584"/>
      <c r="AF97" s="584"/>
      <c r="AG97" s="584"/>
    </row>
    <row r="98" spans="1:33" ht="15.6" x14ac:dyDescent="0.3">
      <c r="A98" s="584"/>
      <c r="B98" s="683"/>
      <c r="C98" s="583"/>
      <c r="D98" s="583"/>
      <c r="E98" s="583"/>
      <c r="F98" s="583"/>
      <c r="G98" s="583"/>
      <c r="H98" s="583"/>
      <c r="I98" s="583"/>
      <c r="J98" s="583"/>
      <c r="K98" s="583"/>
      <c r="L98" s="584"/>
      <c r="M98" s="584"/>
      <c r="N98" s="584"/>
      <c r="O98" s="682"/>
      <c r="P98" s="682"/>
      <c r="Q98" s="682"/>
      <c r="R98" s="682"/>
      <c r="S98" s="584"/>
      <c r="T98" s="584"/>
      <c r="U98" s="584"/>
      <c r="V98" s="585"/>
      <c r="W98" s="585"/>
      <c r="X98" s="584"/>
      <c r="Y98" s="584"/>
      <c r="Z98" s="584"/>
      <c r="AA98" s="584"/>
      <c r="AB98" s="584"/>
      <c r="AC98" s="584"/>
      <c r="AD98" s="584"/>
      <c r="AE98" s="584"/>
      <c r="AF98" s="584"/>
      <c r="AG98" s="584"/>
    </row>
    <row r="99" spans="1:33" ht="15.6" x14ac:dyDescent="0.3">
      <c r="A99" s="584"/>
      <c r="B99" s="681" t="s">
        <v>1905</v>
      </c>
      <c r="C99" s="583"/>
      <c r="D99" s="583"/>
      <c r="E99" s="583"/>
      <c r="F99" s="583"/>
      <c r="G99" s="583"/>
      <c r="H99" s="583"/>
      <c r="I99" s="583"/>
      <c r="J99" s="583"/>
      <c r="K99" s="583"/>
      <c r="L99" s="584"/>
      <c r="M99" s="584"/>
      <c r="N99" s="584"/>
      <c r="O99" s="682"/>
      <c r="P99" s="682"/>
      <c r="Q99" s="682"/>
      <c r="R99" s="682"/>
      <c r="S99" s="584"/>
      <c r="T99" s="584"/>
      <c r="U99" s="584"/>
      <c r="V99" s="585"/>
      <c r="W99" s="585"/>
      <c r="X99" s="584"/>
      <c r="Y99" s="584"/>
      <c r="Z99" s="584"/>
      <c r="AA99" s="584"/>
      <c r="AB99" s="584"/>
      <c r="AC99" s="584"/>
      <c r="AD99" s="584"/>
      <c r="AE99" s="584"/>
      <c r="AF99" s="584"/>
      <c r="AG99" s="584"/>
    </row>
    <row r="100" spans="1:33" ht="15.6" x14ac:dyDescent="0.3">
      <c r="A100" s="584"/>
      <c r="B100" s="683"/>
      <c r="C100" s="583"/>
      <c r="D100" s="583"/>
      <c r="E100" s="583"/>
      <c r="F100" s="583"/>
      <c r="G100" s="583"/>
      <c r="H100" s="583"/>
      <c r="I100" s="583"/>
      <c r="J100" s="583"/>
      <c r="K100" s="583"/>
      <c r="L100" s="584"/>
      <c r="M100" s="584"/>
      <c r="N100" s="584"/>
      <c r="O100" s="682"/>
      <c r="P100" s="682"/>
      <c r="Q100" s="682"/>
      <c r="R100" s="682"/>
      <c r="S100" s="584"/>
      <c r="T100" s="584"/>
      <c r="U100" s="584"/>
      <c r="V100" s="585"/>
      <c r="W100" s="585"/>
      <c r="X100" s="584"/>
      <c r="Y100" s="584"/>
      <c r="Z100" s="584"/>
      <c r="AA100" s="584"/>
      <c r="AB100" s="584"/>
      <c r="AC100" s="584"/>
      <c r="AD100" s="584"/>
      <c r="AE100" s="584"/>
      <c r="AF100" s="584"/>
      <c r="AG100" s="584"/>
    </row>
    <row r="101" spans="1:33" ht="15.6" x14ac:dyDescent="0.3">
      <c r="A101" s="584"/>
      <c r="B101" s="681" t="s">
        <v>1905</v>
      </c>
      <c r="C101" s="583"/>
      <c r="D101" s="583"/>
      <c r="E101" s="583"/>
      <c r="F101" s="583"/>
      <c r="G101" s="583"/>
      <c r="H101" s="583"/>
      <c r="I101" s="583"/>
      <c r="J101" s="583"/>
      <c r="K101" s="583"/>
      <c r="L101" s="584"/>
      <c r="M101" s="584"/>
      <c r="N101" s="584"/>
      <c r="O101" s="584"/>
      <c r="P101" s="584"/>
      <c r="Q101" s="584"/>
      <c r="R101" s="584"/>
      <c r="S101" s="584"/>
      <c r="T101" s="584"/>
      <c r="U101" s="584"/>
      <c r="V101" s="585"/>
      <c r="W101" s="585"/>
      <c r="X101" s="584"/>
      <c r="Y101" s="584"/>
      <c r="Z101" s="584"/>
      <c r="AA101" s="584"/>
      <c r="AB101" s="584"/>
      <c r="AC101" s="584"/>
      <c r="AD101" s="584"/>
      <c r="AE101" s="584"/>
      <c r="AF101" s="584"/>
      <c r="AG101" s="584"/>
    </row>
    <row r="102" spans="1:33" ht="15.6" x14ac:dyDescent="0.3">
      <c r="A102" s="584"/>
      <c r="B102" s="683"/>
      <c r="C102" s="583"/>
      <c r="D102" s="583"/>
      <c r="E102" s="583"/>
      <c r="F102" s="583"/>
      <c r="G102" s="583"/>
      <c r="H102" s="583"/>
      <c r="I102" s="583"/>
      <c r="J102" s="583"/>
      <c r="K102" s="583"/>
      <c r="L102" s="584"/>
      <c r="M102" s="584"/>
      <c r="N102" s="584"/>
      <c r="O102" s="584"/>
      <c r="P102" s="584"/>
      <c r="Q102" s="584"/>
      <c r="R102" s="584"/>
      <c r="S102" s="584"/>
      <c r="T102" s="584"/>
      <c r="U102" s="584"/>
      <c r="V102" s="585"/>
      <c r="W102" s="585"/>
      <c r="X102" s="584"/>
      <c r="Y102" s="584"/>
      <c r="Z102" s="584"/>
      <c r="AA102" s="584"/>
      <c r="AB102" s="584"/>
      <c r="AC102" s="584"/>
      <c r="AD102" s="584"/>
      <c r="AE102" s="584"/>
      <c r="AF102" s="584"/>
      <c r="AG102" s="584"/>
    </row>
    <row r="103" spans="1:33" ht="15.6" x14ac:dyDescent="0.3">
      <c r="A103" s="584"/>
      <c r="B103" s="681" t="s">
        <v>1905</v>
      </c>
      <c r="C103" s="583"/>
      <c r="D103" s="583"/>
      <c r="E103" s="583"/>
      <c r="F103" s="583"/>
      <c r="G103" s="583"/>
      <c r="H103" s="583"/>
      <c r="I103" s="583"/>
      <c r="J103" s="583"/>
      <c r="K103" s="583"/>
      <c r="L103" s="584"/>
      <c r="M103" s="584"/>
      <c r="N103" s="584"/>
      <c r="O103" s="584"/>
      <c r="P103" s="584"/>
      <c r="Q103" s="584"/>
      <c r="R103" s="584"/>
      <c r="S103" s="584"/>
      <c r="T103" s="584"/>
      <c r="U103" s="584"/>
      <c r="V103" s="585"/>
      <c r="W103" s="585"/>
      <c r="X103" s="584"/>
      <c r="Y103" s="584"/>
      <c r="Z103" s="584"/>
      <c r="AA103" s="584"/>
      <c r="AB103" s="584"/>
      <c r="AC103" s="584"/>
      <c r="AD103" s="584"/>
      <c r="AE103" s="584"/>
      <c r="AF103" s="584"/>
      <c r="AG103" s="584"/>
    </row>
    <row r="104" spans="1:33" ht="15.6" x14ac:dyDescent="0.3">
      <c r="A104" s="584"/>
      <c r="B104" s="683"/>
      <c r="C104" s="583"/>
      <c r="D104" s="583"/>
      <c r="E104" s="583"/>
      <c r="F104" s="583"/>
      <c r="G104" s="583"/>
      <c r="H104" s="583"/>
      <c r="I104" s="583"/>
      <c r="J104" s="583"/>
      <c r="K104" s="583"/>
      <c r="L104" s="584"/>
      <c r="M104" s="584"/>
      <c r="N104" s="584"/>
      <c r="O104" s="584"/>
      <c r="P104" s="584"/>
      <c r="Q104" s="584"/>
      <c r="R104" s="584"/>
      <c r="S104" s="584"/>
      <c r="T104" s="584"/>
      <c r="U104" s="584"/>
      <c r="V104" s="585"/>
      <c r="W104" s="585"/>
      <c r="X104" s="584"/>
      <c r="Y104" s="584"/>
      <c r="Z104" s="584"/>
      <c r="AA104" s="584"/>
      <c r="AB104" s="584"/>
      <c r="AC104" s="584"/>
      <c r="AD104" s="584"/>
      <c r="AE104" s="584"/>
      <c r="AF104" s="584"/>
      <c r="AG104" s="584"/>
    </row>
    <row r="105" spans="1:33" ht="15.6" x14ac:dyDescent="0.3">
      <c r="A105" s="584"/>
      <c r="B105" s="681" t="s">
        <v>1905</v>
      </c>
      <c r="C105" s="583"/>
      <c r="D105" s="583"/>
      <c r="E105" s="583"/>
      <c r="F105" s="583"/>
      <c r="G105" s="583"/>
      <c r="H105" s="583"/>
      <c r="I105" s="583"/>
      <c r="J105" s="583"/>
      <c r="K105" s="583"/>
      <c r="L105" s="584"/>
      <c r="M105" s="584"/>
      <c r="N105" s="584"/>
      <c r="O105" s="584"/>
      <c r="P105" s="584"/>
      <c r="Q105" s="584"/>
      <c r="R105" s="584"/>
      <c r="S105" s="584"/>
      <c r="T105" s="584"/>
      <c r="U105" s="584"/>
      <c r="V105" s="585"/>
      <c r="W105" s="585"/>
      <c r="X105" s="584"/>
      <c r="Y105" s="584"/>
      <c r="Z105" s="584"/>
      <c r="AA105" s="584"/>
      <c r="AB105" s="584"/>
      <c r="AC105" s="584"/>
      <c r="AD105" s="584"/>
      <c r="AE105" s="584"/>
      <c r="AF105" s="584"/>
      <c r="AG105" s="584"/>
    </row>
    <row r="106" spans="1:33" ht="15.6" x14ac:dyDescent="0.3">
      <c r="A106" s="584"/>
      <c r="B106" s="683"/>
      <c r="C106" s="583"/>
      <c r="D106" s="583"/>
      <c r="E106" s="583"/>
      <c r="F106" s="583"/>
      <c r="G106" s="583"/>
      <c r="H106" s="583"/>
      <c r="I106" s="583"/>
      <c r="J106" s="583"/>
      <c r="K106" s="583"/>
      <c r="L106" s="584"/>
      <c r="M106" s="584"/>
      <c r="N106" s="584"/>
      <c r="O106" s="584"/>
      <c r="P106" s="584"/>
      <c r="Q106" s="584"/>
      <c r="R106" s="584"/>
      <c r="S106" s="584"/>
      <c r="T106" s="584"/>
      <c r="U106" s="584"/>
      <c r="V106" s="585"/>
      <c r="W106" s="585"/>
      <c r="X106" s="584"/>
      <c r="Y106" s="584"/>
      <c r="Z106" s="584"/>
      <c r="AA106" s="584"/>
      <c r="AB106" s="584"/>
      <c r="AC106" s="584"/>
      <c r="AD106" s="584"/>
      <c r="AE106" s="584"/>
      <c r="AF106" s="584"/>
      <c r="AG106" s="584"/>
    </row>
    <row r="107" spans="1:33" ht="15.6" x14ac:dyDescent="0.3">
      <c r="A107" s="584"/>
      <c r="B107" s="681" t="s">
        <v>1905</v>
      </c>
      <c r="C107" s="583"/>
      <c r="D107" s="583"/>
      <c r="E107" s="583"/>
      <c r="F107" s="583"/>
      <c r="G107" s="583"/>
      <c r="H107" s="583"/>
      <c r="I107" s="583"/>
      <c r="J107" s="583"/>
      <c r="K107" s="583"/>
      <c r="L107" s="584"/>
      <c r="M107" s="584"/>
      <c r="N107" s="584"/>
      <c r="O107" s="584"/>
      <c r="P107" s="584"/>
      <c r="Q107" s="584"/>
      <c r="R107" s="584"/>
      <c r="S107" s="584"/>
      <c r="T107" s="584"/>
      <c r="U107" s="584"/>
      <c r="V107" s="585"/>
      <c r="W107" s="585"/>
      <c r="X107" s="584"/>
      <c r="Y107" s="584"/>
      <c r="Z107" s="584"/>
      <c r="AA107" s="584"/>
      <c r="AB107" s="584"/>
      <c r="AC107" s="584"/>
      <c r="AD107" s="584"/>
      <c r="AE107" s="584"/>
      <c r="AF107" s="584"/>
      <c r="AG107" s="584"/>
    </row>
    <row r="108" spans="1:33" ht="15.6" x14ac:dyDescent="0.3">
      <c r="A108" s="584"/>
      <c r="B108" s="683"/>
      <c r="C108" s="583"/>
      <c r="D108" s="583"/>
      <c r="E108" s="583"/>
      <c r="F108" s="583"/>
      <c r="G108" s="583"/>
      <c r="H108" s="583"/>
      <c r="I108" s="583"/>
      <c r="J108" s="583"/>
      <c r="K108" s="583"/>
      <c r="L108" s="584"/>
      <c r="M108" s="584"/>
      <c r="N108" s="584"/>
      <c r="O108" s="584"/>
      <c r="P108" s="584"/>
      <c r="Q108" s="584"/>
      <c r="R108" s="584"/>
      <c r="S108" s="584"/>
      <c r="T108" s="584"/>
      <c r="U108" s="584"/>
      <c r="V108" s="585"/>
      <c r="W108" s="585"/>
      <c r="X108" s="584"/>
      <c r="Y108" s="584"/>
      <c r="Z108" s="584"/>
      <c r="AA108" s="584"/>
      <c r="AB108" s="584"/>
      <c r="AC108" s="584"/>
      <c r="AD108" s="584"/>
      <c r="AE108" s="584"/>
      <c r="AF108" s="584"/>
      <c r="AG108" s="584"/>
    </row>
    <row r="109" spans="1:33" ht="15.6" x14ac:dyDescent="0.3">
      <c r="A109" s="584"/>
      <c r="B109" s="583"/>
      <c r="C109" s="583"/>
      <c r="D109" s="583"/>
      <c r="E109" s="583"/>
      <c r="F109" s="583"/>
      <c r="G109" s="583"/>
      <c r="H109" s="583"/>
      <c r="I109" s="583"/>
      <c r="J109" s="583"/>
      <c r="K109" s="583"/>
      <c r="L109" s="584"/>
      <c r="M109" s="584"/>
      <c r="N109" s="584"/>
      <c r="O109" s="584"/>
      <c r="P109" s="584"/>
      <c r="Q109" s="584"/>
      <c r="R109" s="584"/>
      <c r="S109" s="584"/>
      <c r="T109" s="584"/>
      <c r="U109" s="584"/>
      <c r="V109" s="585"/>
      <c r="W109" s="585"/>
      <c r="X109" s="584"/>
      <c r="Y109" s="584"/>
      <c r="Z109" s="584"/>
      <c r="AA109" s="584"/>
      <c r="AB109" s="584"/>
      <c r="AC109" s="584"/>
      <c r="AD109" s="584"/>
      <c r="AE109" s="584"/>
      <c r="AF109" s="584"/>
      <c r="AG109" s="584"/>
    </row>
    <row r="110" spans="1:33" ht="15.6" x14ac:dyDescent="0.3">
      <c r="A110" s="584"/>
      <c r="B110" s="584"/>
      <c r="C110" s="584"/>
      <c r="D110" s="584"/>
      <c r="E110" s="584"/>
      <c r="F110" s="584"/>
      <c r="G110" s="584"/>
      <c r="H110" s="584"/>
      <c r="I110" s="584"/>
      <c r="J110" s="584"/>
      <c r="K110" s="584"/>
      <c r="L110" s="584"/>
      <c r="M110" s="584"/>
      <c r="N110" s="584"/>
      <c r="O110" s="584"/>
      <c r="P110" s="584"/>
      <c r="Q110" s="584"/>
      <c r="R110" s="584"/>
      <c r="S110" s="584"/>
      <c r="T110" s="584"/>
      <c r="U110" s="584"/>
      <c r="V110" s="585"/>
      <c r="W110" s="585"/>
      <c r="X110" s="584"/>
      <c r="Y110" s="584"/>
      <c r="Z110" s="584"/>
      <c r="AA110" s="584"/>
      <c r="AB110" s="584"/>
      <c r="AC110" s="584"/>
      <c r="AD110" s="584"/>
      <c r="AE110" s="584"/>
      <c r="AF110" s="584"/>
      <c r="AG110" s="584"/>
    </row>
    <row r="111" spans="1:33" ht="15.6" x14ac:dyDescent="0.3">
      <c r="A111" s="584"/>
      <c r="B111" s="584"/>
      <c r="C111" s="584"/>
      <c r="D111" s="584"/>
      <c r="E111" s="584"/>
      <c r="F111" s="584"/>
      <c r="G111" s="584"/>
      <c r="H111" s="584"/>
      <c r="I111" s="584"/>
      <c r="J111" s="584"/>
      <c r="K111" s="584"/>
      <c r="L111" s="584"/>
      <c r="M111" s="584"/>
      <c r="N111" s="584"/>
      <c r="O111" s="584"/>
      <c r="P111" s="584"/>
      <c r="Q111" s="584"/>
      <c r="R111" s="584"/>
      <c r="S111" s="584"/>
      <c r="T111" s="584"/>
      <c r="U111" s="584"/>
      <c r="V111" s="585"/>
      <c r="W111" s="585"/>
      <c r="X111" s="584"/>
      <c r="Y111" s="584"/>
      <c r="Z111" s="584"/>
      <c r="AA111" s="584"/>
      <c r="AB111" s="584"/>
      <c r="AC111" s="584"/>
      <c r="AD111" s="584"/>
      <c r="AE111" s="584"/>
      <c r="AF111" s="584"/>
      <c r="AG111" s="584"/>
    </row>
    <row r="112" spans="1:33" ht="15.6" x14ac:dyDescent="0.3">
      <c r="A112" s="584"/>
      <c r="B112" s="584"/>
      <c r="C112" s="584"/>
      <c r="D112" s="584"/>
      <c r="E112" s="584"/>
      <c r="F112" s="584"/>
      <c r="G112" s="584"/>
      <c r="H112" s="584"/>
      <c r="I112" s="584"/>
      <c r="J112" s="584"/>
      <c r="K112" s="584"/>
      <c r="L112" s="584"/>
      <c r="M112" s="584"/>
      <c r="N112" s="584"/>
      <c r="O112" s="584"/>
      <c r="P112" s="584"/>
      <c r="Q112" s="584"/>
      <c r="R112" s="584"/>
      <c r="S112" s="584"/>
      <c r="T112" s="584"/>
      <c r="U112" s="584"/>
      <c r="V112" s="585"/>
      <c r="W112" s="585"/>
      <c r="X112" s="584"/>
      <c r="Y112" s="584"/>
      <c r="Z112" s="584"/>
      <c r="AA112" s="584"/>
      <c r="AB112" s="584"/>
      <c r="AC112" s="584"/>
      <c r="AD112" s="584"/>
      <c r="AE112" s="584"/>
      <c r="AF112" s="584"/>
      <c r="AG112" s="584"/>
    </row>
    <row r="113" spans="1:33" ht="15.6" x14ac:dyDescent="0.3">
      <c r="A113" s="584"/>
      <c r="B113" s="584"/>
      <c r="C113" s="584"/>
      <c r="D113" s="584"/>
      <c r="E113" s="584"/>
      <c r="F113" s="584"/>
      <c r="G113" s="584"/>
      <c r="H113" s="584"/>
      <c r="I113" s="584"/>
      <c r="J113" s="584"/>
      <c r="K113" s="584"/>
      <c r="L113" s="584"/>
      <c r="M113" s="584"/>
      <c r="N113" s="584"/>
      <c r="O113" s="584"/>
      <c r="P113" s="584"/>
      <c r="Q113" s="584"/>
      <c r="R113" s="584"/>
      <c r="S113" s="584"/>
      <c r="T113" s="584"/>
      <c r="U113" s="584"/>
      <c r="V113" s="585"/>
      <c r="W113" s="585"/>
      <c r="X113" s="584"/>
      <c r="Y113" s="584"/>
      <c r="Z113" s="584"/>
      <c r="AA113" s="584"/>
      <c r="AB113" s="584"/>
      <c r="AC113" s="584"/>
      <c r="AD113" s="584"/>
      <c r="AE113" s="584"/>
      <c r="AF113" s="584"/>
      <c r="AG113" s="584"/>
    </row>
    <row r="114" spans="1:33" ht="15.6" x14ac:dyDescent="0.3">
      <c r="A114" s="584"/>
      <c r="B114" s="584"/>
      <c r="C114" s="584"/>
      <c r="D114" s="584"/>
      <c r="E114" s="584"/>
      <c r="F114" s="584"/>
      <c r="G114" s="584"/>
      <c r="H114" s="584"/>
      <c r="I114" s="584"/>
      <c r="J114" s="584"/>
      <c r="K114" s="584"/>
      <c r="L114" s="584"/>
      <c r="M114" s="584"/>
      <c r="N114" s="584"/>
      <c r="O114" s="584"/>
      <c r="P114" s="584"/>
      <c r="Q114" s="584"/>
      <c r="R114" s="584"/>
      <c r="S114" s="584"/>
      <c r="T114" s="584"/>
      <c r="U114" s="584"/>
      <c r="V114" s="585"/>
      <c r="W114" s="585"/>
      <c r="X114" s="584"/>
      <c r="Y114" s="584"/>
      <c r="Z114" s="584"/>
      <c r="AA114" s="584"/>
      <c r="AB114" s="584"/>
      <c r="AC114" s="584"/>
      <c r="AD114" s="584"/>
      <c r="AE114" s="584"/>
      <c r="AF114" s="584"/>
      <c r="AG114" s="584"/>
    </row>
    <row r="115" spans="1:33" ht="15.6" x14ac:dyDescent="0.3">
      <c r="A115" s="584"/>
      <c r="B115" s="584"/>
      <c r="C115" s="584"/>
      <c r="D115" s="584"/>
      <c r="E115" s="584"/>
      <c r="F115" s="584"/>
      <c r="G115" s="584"/>
      <c r="H115" s="584"/>
      <c r="I115" s="584"/>
      <c r="J115" s="584"/>
      <c r="K115" s="584"/>
      <c r="L115" s="584"/>
      <c r="M115" s="584"/>
      <c r="N115" s="584"/>
      <c r="O115" s="584"/>
      <c r="P115" s="584"/>
      <c r="Q115" s="584"/>
      <c r="R115" s="584"/>
      <c r="S115" s="584"/>
      <c r="T115" s="584"/>
      <c r="U115" s="584"/>
      <c r="V115" s="585"/>
      <c r="W115" s="585"/>
      <c r="X115" s="584"/>
      <c r="Y115" s="584"/>
      <c r="Z115" s="584"/>
      <c r="AA115" s="584"/>
      <c r="AB115" s="584"/>
      <c r="AC115" s="584"/>
      <c r="AD115" s="584"/>
      <c r="AE115" s="584"/>
      <c r="AF115" s="584"/>
      <c r="AG115" s="584"/>
    </row>
    <row r="116" spans="1:33" ht="15.6" x14ac:dyDescent="0.3">
      <c r="A116" s="584"/>
      <c r="B116" s="584"/>
      <c r="C116" s="584"/>
      <c r="D116" s="584"/>
      <c r="E116" s="584"/>
      <c r="F116" s="584"/>
      <c r="G116" s="584"/>
      <c r="H116" s="584"/>
      <c r="I116" s="584"/>
      <c r="J116" s="584"/>
      <c r="K116" s="584"/>
      <c r="L116" s="584"/>
      <c r="M116" s="584"/>
      <c r="N116" s="584"/>
      <c r="O116" s="584"/>
      <c r="P116" s="584"/>
      <c r="Q116" s="584"/>
      <c r="R116" s="584"/>
      <c r="S116" s="584"/>
      <c r="T116" s="584"/>
      <c r="U116" s="584"/>
      <c r="V116" s="585"/>
      <c r="W116" s="585"/>
      <c r="X116" s="584"/>
      <c r="Y116" s="584"/>
      <c r="Z116" s="584"/>
      <c r="AA116" s="584"/>
      <c r="AB116" s="584"/>
      <c r="AC116" s="584"/>
      <c r="AD116" s="584"/>
      <c r="AE116" s="584"/>
      <c r="AF116" s="584"/>
      <c r="AG116" s="584"/>
    </row>
    <row r="117" spans="1:33" ht="15.6" x14ac:dyDescent="0.3">
      <c r="A117" s="584"/>
      <c r="B117" s="584"/>
      <c r="C117" s="584"/>
      <c r="D117" s="584"/>
      <c r="E117" s="584"/>
      <c r="F117" s="584"/>
      <c r="G117" s="584"/>
      <c r="H117" s="584"/>
      <c r="I117" s="584"/>
      <c r="J117" s="584"/>
      <c r="K117" s="584"/>
      <c r="L117" s="584"/>
      <c r="M117" s="584"/>
      <c r="N117" s="584"/>
      <c r="O117" s="584"/>
      <c r="P117" s="584"/>
      <c r="Q117" s="584"/>
      <c r="R117" s="584"/>
      <c r="S117" s="584"/>
      <c r="T117" s="584"/>
      <c r="U117" s="584"/>
      <c r="V117" s="585"/>
      <c r="W117" s="585"/>
      <c r="X117" s="584"/>
      <c r="Y117" s="584"/>
      <c r="Z117" s="584"/>
      <c r="AA117" s="584"/>
      <c r="AB117" s="584"/>
      <c r="AC117" s="584"/>
      <c r="AD117" s="584"/>
      <c r="AE117" s="584"/>
      <c r="AF117" s="584"/>
      <c r="AG117" s="584"/>
    </row>
    <row r="118" spans="1:33" ht="15.6" x14ac:dyDescent="0.3">
      <c r="A118" s="584"/>
      <c r="B118" s="584"/>
      <c r="C118" s="584"/>
      <c r="D118" s="584"/>
      <c r="E118" s="584"/>
      <c r="F118" s="584"/>
      <c r="G118" s="584"/>
      <c r="H118" s="584"/>
      <c r="I118" s="584"/>
      <c r="J118" s="584"/>
      <c r="K118" s="584"/>
      <c r="L118" s="584"/>
      <c r="M118" s="584"/>
      <c r="N118" s="584"/>
      <c r="O118" s="584"/>
      <c r="P118" s="584"/>
      <c r="Q118" s="584"/>
      <c r="R118" s="584"/>
      <c r="S118" s="584"/>
      <c r="T118" s="584"/>
      <c r="U118" s="584"/>
      <c r="V118" s="585"/>
      <c r="W118" s="585"/>
      <c r="X118" s="584"/>
      <c r="Y118" s="584"/>
      <c r="Z118" s="584"/>
      <c r="AA118" s="584"/>
      <c r="AB118" s="584"/>
      <c r="AC118" s="584"/>
      <c r="AD118" s="584"/>
      <c r="AE118" s="584"/>
      <c r="AF118" s="584"/>
      <c r="AG118" s="584"/>
    </row>
    <row r="119" spans="1:33" ht="15.6" x14ac:dyDescent="0.3">
      <c r="A119" s="584"/>
      <c r="B119" s="584"/>
      <c r="C119" s="584"/>
      <c r="D119" s="584"/>
      <c r="E119" s="584"/>
      <c r="F119" s="584"/>
      <c r="G119" s="584"/>
      <c r="H119" s="584"/>
      <c r="I119" s="584"/>
      <c r="J119" s="584"/>
      <c r="K119" s="584"/>
      <c r="L119" s="584"/>
      <c r="M119" s="584"/>
      <c r="N119" s="584"/>
      <c r="O119" s="584"/>
      <c r="P119" s="584"/>
      <c r="Q119" s="584"/>
      <c r="R119" s="584"/>
      <c r="S119" s="584"/>
      <c r="T119" s="584"/>
      <c r="U119" s="584"/>
      <c r="V119" s="585"/>
      <c r="W119" s="585"/>
      <c r="X119" s="584"/>
      <c r="Y119" s="584"/>
      <c r="Z119" s="584"/>
      <c r="AA119" s="584"/>
      <c r="AB119" s="584"/>
      <c r="AC119" s="584"/>
      <c r="AD119" s="584"/>
      <c r="AE119" s="584"/>
      <c r="AF119" s="584"/>
      <c r="AG119" s="584"/>
    </row>
    <row r="120" spans="1:33" ht="15.6" x14ac:dyDescent="0.3">
      <c r="A120" s="584"/>
      <c r="B120" s="584"/>
      <c r="C120" s="584"/>
      <c r="D120" s="584"/>
      <c r="E120" s="584"/>
      <c r="F120" s="584"/>
      <c r="G120" s="584"/>
      <c r="H120" s="584"/>
      <c r="I120" s="584"/>
      <c r="J120" s="584"/>
      <c r="K120" s="584"/>
      <c r="L120" s="584"/>
      <c r="M120" s="584"/>
      <c r="N120" s="584"/>
      <c r="O120" s="584"/>
      <c r="P120" s="584"/>
      <c r="Q120" s="584"/>
      <c r="R120" s="584"/>
      <c r="S120" s="584"/>
      <c r="T120" s="584"/>
      <c r="U120" s="584"/>
      <c r="V120" s="585"/>
      <c r="W120" s="585"/>
      <c r="X120" s="584"/>
      <c r="Y120" s="584"/>
      <c r="Z120" s="584"/>
      <c r="AA120" s="584"/>
      <c r="AB120" s="584"/>
      <c r="AC120" s="584"/>
      <c r="AD120" s="584"/>
      <c r="AE120" s="584"/>
      <c r="AF120" s="584"/>
      <c r="AG120" s="584"/>
    </row>
    <row r="121" spans="1:33" ht="15.6" x14ac:dyDescent="0.3">
      <c r="A121" s="584"/>
      <c r="B121" s="584"/>
      <c r="C121" s="584"/>
      <c r="D121" s="584"/>
      <c r="E121" s="584"/>
      <c r="F121" s="584"/>
      <c r="G121" s="584"/>
      <c r="H121" s="584"/>
      <c r="I121" s="584"/>
      <c r="J121" s="584"/>
      <c r="K121" s="584"/>
      <c r="L121" s="584"/>
      <c r="M121" s="584"/>
      <c r="N121" s="584"/>
      <c r="O121" s="584"/>
      <c r="P121" s="584"/>
      <c r="Q121" s="584"/>
      <c r="R121" s="584"/>
      <c r="S121" s="584"/>
      <c r="T121" s="584"/>
      <c r="U121" s="584"/>
      <c r="V121" s="585"/>
      <c r="W121" s="585"/>
      <c r="X121" s="584"/>
      <c r="Y121" s="584"/>
      <c r="Z121" s="584"/>
      <c r="AA121" s="584"/>
      <c r="AB121" s="584"/>
      <c r="AC121" s="584"/>
      <c r="AD121" s="584"/>
      <c r="AE121" s="584"/>
      <c r="AF121" s="584"/>
      <c r="AG121" s="584"/>
    </row>
    <row r="122" spans="1:33" ht="15.6" x14ac:dyDescent="0.3">
      <c r="A122" s="584"/>
      <c r="B122" s="584"/>
      <c r="C122" s="584"/>
      <c r="D122" s="584"/>
      <c r="E122" s="584"/>
      <c r="F122" s="584"/>
      <c r="G122" s="584"/>
      <c r="H122" s="584"/>
      <c r="I122" s="584"/>
      <c r="J122" s="584"/>
      <c r="K122" s="584"/>
      <c r="L122" s="584"/>
      <c r="M122" s="584"/>
      <c r="N122" s="584"/>
      <c r="O122" s="584"/>
      <c r="P122" s="584"/>
      <c r="Q122" s="584"/>
      <c r="R122" s="584"/>
      <c r="S122" s="584"/>
      <c r="T122" s="584"/>
      <c r="U122" s="584"/>
      <c r="V122" s="585"/>
      <c r="W122" s="585"/>
      <c r="X122" s="584"/>
      <c r="Y122" s="584"/>
      <c r="Z122" s="584"/>
      <c r="AA122" s="584"/>
      <c r="AB122" s="584"/>
      <c r="AC122" s="584"/>
      <c r="AD122" s="584"/>
      <c r="AE122" s="584"/>
      <c r="AF122" s="584"/>
      <c r="AG122" s="584"/>
    </row>
    <row r="123" spans="1:33" ht="15.6" x14ac:dyDescent="0.3">
      <c r="A123" s="584"/>
      <c r="B123" s="584"/>
      <c r="C123" s="584"/>
      <c r="D123" s="584"/>
      <c r="E123" s="584"/>
      <c r="F123" s="584"/>
      <c r="G123" s="584"/>
      <c r="H123" s="584"/>
      <c r="I123" s="584"/>
      <c r="J123" s="584"/>
      <c r="K123" s="584"/>
      <c r="L123" s="584"/>
      <c r="M123" s="584"/>
      <c r="N123" s="584"/>
      <c r="O123" s="584"/>
      <c r="P123" s="584"/>
      <c r="Q123" s="584"/>
      <c r="R123" s="584"/>
      <c r="S123" s="584"/>
      <c r="T123" s="584"/>
      <c r="U123" s="584"/>
      <c r="V123" s="585"/>
      <c r="W123" s="585"/>
      <c r="X123" s="584"/>
      <c r="Y123" s="584"/>
      <c r="Z123" s="584"/>
      <c r="AA123" s="584"/>
      <c r="AB123" s="584"/>
      <c r="AC123" s="584"/>
      <c r="AD123" s="584"/>
      <c r="AE123" s="584"/>
      <c r="AF123" s="584"/>
      <c r="AG123" s="584"/>
    </row>
    <row r="124" spans="1:33" ht="15.6" x14ac:dyDescent="0.3">
      <c r="A124" s="584"/>
      <c r="B124" s="584"/>
      <c r="C124" s="584"/>
      <c r="D124" s="584"/>
      <c r="E124" s="584"/>
      <c r="F124" s="584"/>
      <c r="G124" s="584"/>
      <c r="H124" s="584"/>
      <c r="I124" s="584"/>
      <c r="J124" s="584"/>
      <c r="K124" s="584"/>
      <c r="L124" s="584"/>
      <c r="M124" s="584"/>
      <c r="N124" s="584"/>
      <c r="O124" s="584"/>
      <c r="P124" s="584"/>
      <c r="Q124" s="584"/>
      <c r="R124" s="584"/>
      <c r="S124" s="584"/>
      <c r="T124" s="584"/>
      <c r="U124" s="584"/>
      <c r="V124" s="585"/>
      <c r="W124" s="585"/>
      <c r="X124" s="584"/>
      <c r="Y124" s="584"/>
      <c r="Z124" s="584"/>
      <c r="AA124" s="584"/>
      <c r="AB124" s="584"/>
      <c r="AC124" s="584"/>
      <c r="AD124" s="584"/>
      <c r="AE124" s="584"/>
      <c r="AF124" s="584"/>
      <c r="AG124" s="584"/>
    </row>
    <row r="125" spans="1:33" ht="15.6" x14ac:dyDescent="0.3">
      <c r="A125" s="584"/>
      <c r="B125" s="584"/>
      <c r="C125" s="584"/>
      <c r="D125" s="584"/>
      <c r="E125" s="584"/>
      <c r="F125" s="584"/>
      <c r="G125" s="584"/>
      <c r="H125" s="584"/>
      <c r="I125" s="584"/>
      <c r="J125" s="584"/>
      <c r="K125" s="584"/>
      <c r="L125" s="584"/>
      <c r="M125" s="584"/>
      <c r="N125" s="584"/>
      <c r="O125" s="584"/>
      <c r="P125" s="584"/>
      <c r="Q125" s="584"/>
      <c r="R125" s="584"/>
      <c r="S125" s="584"/>
      <c r="T125" s="584"/>
      <c r="U125" s="584"/>
      <c r="V125" s="585"/>
      <c r="W125" s="585"/>
      <c r="X125" s="584"/>
      <c r="Y125" s="584"/>
      <c r="Z125" s="584"/>
      <c r="AA125" s="584"/>
      <c r="AB125" s="584"/>
      <c r="AC125" s="584"/>
      <c r="AD125" s="584"/>
      <c r="AE125" s="584"/>
      <c r="AF125" s="584"/>
      <c r="AG125" s="584"/>
    </row>
    <row r="126" spans="1:33" ht="15.6" x14ac:dyDescent="0.3">
      <c r="A126" s="584"/>
      <c r="B126" s="584"/>
      <c r="C126" s="584"/>
      <c r="D126" s="584"/>
      <c r="E126" s="584"/>
      <c r="F126" s="584"/>
      <c r="G126" s="584"/>
      <c r="H126" s="584"/>
      <c r="I126" s="584"/>
      <c r="J126" s="584"/>
      <c r="K126" s="584"/>
      <c r="L126" s="584"/>
      <c r="M126" s="584"/>
      <c r="N126" s="584"/>
      <c r="O126" s="584"/>
      <c r="P126" s="584"/>
      <c r="Q126" s="584"/>
      <c r="R126" s="584"/>
      <c r="S126" s="584"/>
      <c r="T126" s="584"/>
      <c r="U126" s="584"/>
      <c r="V126" s="585"/>
      <c r="W126" s="585"/>
      <c r="X126" s="584"/>
      <c r="Y126" s="584"/>
      <c r="Z126" s="584"/>
      <c r="AA126" s="584"/>
      <c r="AB126" s="584"/>
      <c r="AC126" s="584"/>
      <c r="AD126" s="584"/>
      <c r="AE126" s="584"/>
      <c r="AF126" s="584"/>
      <c r="AG126" s="584"/>
    </row>
    <row r="127" spans="1:33" ht="15.6" x14ac:dyDescent="0.3">
      <c r="A127" s="584"/>
      <c r="B127" s="584"/>
      <c r="C127" s="584"/>
      <c r="D127" s="584"/>
      <c r="E127" s="584"/>
      <c r="F127" s="584"/>
      <c r="G127" s="584"/>
      <c r="H127" s="584"/>
      <c r="I127" s="584"/>
      <c r="J127" s="584"/>
      <c r="K127" s="584"/>
      <c r="L127" s="584"/>
      <c r="M127" s="584"/>
      <c r="N127" s="584"/>
      <c r="O127" s="584"/>
      <c r="P127" s="584"/>
      <c r="Q127" s="584"/>
      <c r="R127" s="584"/>
      <c r="S127" s="584"/>
      <c r="T127" s="584"/>
      <c r="U127" s="584"/>
      <c r="V127" s="585"/>
      <c r="W127" s="585"/>
      <c r="X127" s="584"/>
      <c r="Y127" s="584"/>
      <c r="Z127" s="584"/>
      <c r="AA127" s="584"/>
      <c r="AB127" s="584"/>
      <c r="AC127" s="584"/>
      <c r="AD127" s="584"/>
      <c r="AE127" s="584"/>
      <c r="AF127" s="584"/>
      <c r="AG127" s="584"/>
    </row>
    <row r="128" spans="1:33" ht="15.6" x14ac:dyDescent="0.3">
      <c r="A128" s="584"/>
      <c r="B128" s="584"/>
      <c r="C128" s="584"/>
      <c r="D128" s="584"/>
      <c r="E128" s="584"/>
      <c r="F128" s="584"/>
      <c r="G128" s="584"/>
      <c r="H128" s="584"/>
      <c r="I128" s="584"/>
      <c r="J128" s="584"/>
      <c r="K128" s="584"/>
      <c r="L128" s="584"/>
      <c r="M128" s="584"/>
      <c r="N128" s="584"/>
      <c r="O128" s="584"/>
      <c r="P128" s="584"/>
      <c r="Q128" s="584"/>
      <c r="R128" s="584"/>
      <c r="S128" s="584"/>
      <c r="T128" s="584"/>
      <c r="U128" s="584"/>
      <c r="V128" s="585"/>
      <c r="W128" s="585"/>
      <c r="X128" s="584"/>
      <c r="Y128" s="584"/>
      <c r="Z128" s="584"/>
      <c r="AA128" s="584"/>
      <c r="AB128" s="584"/>
      <c r="AC128" s="584"/>
      <c r="AD128" s="584"/>
      <c r="AE128" s="584"/>
      <c r="AF128" s="584"/>
      <c r="AG128" s="584"/>
    </row>
    <row r="129" spans="1:33" ht="15.6" x14ac:dyDescent="0.3">
      <c r="A129" s="584"/>
      <c r="B129" s="584"/>
      <c r="C129" s="584"/>
      <c r="D129" s="584"/>
      <c r="E129" s="584"/>
      <c r="F129" s="584"/>
      <c r="G129" s="584"/>
      <c r="H129" s="584"/>
      <c r="I129" s="584"/>
      <c r="J129" s="584"/>
      <c r="K129" s="584"/>
      <c r="L129" s="584"/>
      <c r="M129" s="584"/>
      <c r="N129" s="584"/>
      <c r="O129" s="584"/>
      <c r="P129" s="584"/>
      <c r="Q129" s="584"/>
      <c r="R129" s="584"/>
      <c r="S129" s="584"/>
      <c r="T129" s="584"/>
      <c r="U129" s="584"/>
      <c r="V129" s="585"/>
      <c r="W129" s="585"/>
      <c r="X129" s="584"/>
      <c r="Y129" s="584"/>
      <c r="Z129" s="584"/>
      <c r="AA129" s="584"/>
      <c r="AB129" s="584"/>
      <c r="AC129" s="584"/>
      <c r="AD129" s="584"/>
      <c r="AE129" s="584"/>
      <c r="AF129" s="584"/>
      <c r="AG129" s="584"/>
    </row>
    <row r="130" spans="1:33" ht="15.6" x14ac:dyDescent="0.3">
      <c r="A130" s="584"/>
      <c r="B130" s="584"/>
      <c r="C130" s="584"/>
      <c r="D130" s="584"/>
      <c r="E130" s="584"/>
      <c r="F130" s="584"/>
      <c r="G130" s="584"/>
      <c r="H130" s="584"/>
      <c r="I130" s="584"/>
      <c r="J130" s="584"/>
      <c r="K130" s="584"/>
      <c r="L130" s="584"/>
      <c r="M130" s="584"/>
      <c r="N130" s="584"/>
      <c r="O130" s="584"/>
      <c r="P130" s="584"/>
      <c r="Q130" s="584"/>
      <c r="R130" s="584"/>
      <c r="S130" s="584"/>
      <c r="T130" s="584"/>
      <c r="U130" s="584"/>
      <c r="V130" s="585"/>
      <c r="W130" s="585"/>
      <c r="X130" s="584"/>
      <c r="Y130" s="584"/>
      <c r="Z130" s="584"/>
      <c r="AA130" s="584"/>
      <c r="AB130" s="584"/>
      <c r="AC130" s="584"/>
      <c r="AD130" s="584"/>
      <c r="AE130" s="584"/>
      <c r="AF130" s="584"/>
      <c r="AG130" s="584"/>
    </row>
    <row r="131" spans="1:33" ht="15.6" x14ac:dyDescent="0.3">
      <c r="A131" s="584"/>
      <c r="B131" s="584"/>
      <c r="C131" s="584"/>
      <c r="D131" s="584"/>
      <c r="E131" s="584"/>
      <c r="F131" s="584"/>
      <c r="G131" s="584"/>
      <c r="H131" s="584"/>
      <c r="I131" s="584"/>
      <c r="J131" s="584"/>
      <c r="K131" s="584"/>
      <c r="L131" s="584"/>
      <c r="M131" s="584"/>
      <c r="N131" s="584"/>
      <c r="O131" s="584"/>
      <c r="P131" s="584"/>
      <c r="Q131" s="584"/>
      <c r="R131" s="584"/>
      <c r="S131" s="584"/>
      <c r="T131" s="584"/>
      <c r="U131" s="584"/>
      <c r="V131" s="585"/>
      <c r="W131" s="585"/>
      <c r="X131" s="584"/>
      <c r="Y131" s="584"/>
      <c r="Z131" s="584"/>
      <c r="AA131" s="584"/>
      <c r="AB131" s="584"/>
      <c r="AC131" s="584"/>
      <c r="AD131" s="584"/>
      <c r="AE131" s="584"/>
      <c r="AF131" s="584"/>
      <c r="AG131" s="584"/>
    </row>
    <row r="132" spans="1:33" ht="15.6" x14ac:dyDescent="0.3">
      <c r="A132" s="584"/>
      <c r="B132" s="584"/>
      <c r="C132" s="584"/>
      <c r="D132" s="584"/>
      <c r="E132" s="584"/>
      <c r="F132" s="584"/>
      <c r="G132" s="584"/>
      <c r="H132" s="584"/>
      <c r="I132" s="584"/>
      <c r="J132" s="584"/>
      <c r="K132" s="584"/>
      <c r="L132" s="584"/>
      <c r="M132" s="584"/>
      <c r="N132" s="584"/>
      <c r="O132" s="584"/>
      <c r="P132" s="584"/>
      <c r="Q132" s="584"/>
      <c r="R132" s="584"/>
      <c r="S132" s="584"/>
      <c r="T132" s="584"/>
      <c r="U132" s="584"/>
      <c r="V132" s="585"/>
      <c r="W132" s="585"/>
      <c r="X132" s="584"/>
      <c r="Y132" s="584"/>
      <c r="Z132" s="584"/>
      <c r="AA132" s="584"/>
      <c r="AB132" s="584"/>
      <c r="AC132" s="584"/>
      <c r="AD132" s="584"/>
      <c r="AE132" s="584"/>
      <c r="AF132" s="584"/>
      <c r="AG132" s="584"/>
    </row>
    <row r="133" spans="1:33" ht="15.6" x14ac:dyDescent="0.3">
      <c r="A133" s="584"/>
      <c r="B133" s="584"/>
      <c r="C133" s="584"/>
      <c r="D133" s="584"/>
      <c r="E133" s="584"/>
      <c r="F133" s="584"/>
      <c r="G133" s="584"/>
      <c r="H133" s="584"/>
      <c r="I133" s="584"/>
      <c r="J133" s="584"/>
      <c r="K133" s="584"/>
      <c r="L133" s="584"/>
      <c r="M133" s="584"/>
      <c r="N133" s="584"/>
      <c r="O133" s="584"/>
      <c r="P133" s="584"/>
      <c r="Q133" s="584"/>
      <c r="R133" s="584"/>
      <c r="S133" s="584"/>
      <c r="T133" s="584"/>
      <c r="U133" s="584"/>
      <c r="V133" s="585"/>
      <c r="W133" s="585"/>
      <c r="X133" s="584"/>
      <c r="Y133" s="584"/>
      <c r="Z133" s="584"/>
      <c r="AA133" s="584"/>
      <c r="AB133" s="584"/>
      <c r="AC133" s="584"/>
      <c r="AD133" s="584"/>
      <c r="AE133" s="584"/>
      <c r="AF133" s="584"/>
      <c r="AG133" s="584"/>
    </row>
    <row r="134" spans="1:33" ht="15.6" x14ac:dyDescent="0.3">
      <c r="A134" s="584"/>
      <c r="B134" s="584"/>
      <c r="C134" s="584"/>
      <c r="D134" s="584"/>
      <c r="E134" s="584"/>
      <c r="F134" s="584"/>
      <c r="G134" s="584"/>
      <c r="H134" s="584"/>
      <c r="I134" s="584"/>
      <c r="J134" s="584"/>
      <c r="K134" s="584"/>
      <c r="L134" s="584"/>
      <c r="M134" s="584"/>
      <c r="N134" s="584"/>
      <c r="O134" s="584"/>
      <c r="P134" s="584"/>
      <c r="Q134" s="584"/>
      <c r="R134" s="584"/>
      <c r="S134" s="584"/>
      <c r="T134" s="584"/>
      <c r="U134" s="584"/>
      <c r="V134" s="585"/>
      <c r="W134" s="585"/>
      <c r="X134" s="584"/>
      <c r="Y134" s="584"/>
      <c r="Z134" s="584"/>
      <c r="AA134" s="584"/>
      <c r="AB134" s="584"/>
      <c r="AC134" s="584"/>
      <c r="AD134" s="584"/>
      <c r="AE134" s="584"/>
      <c r="AF134" s="584"/>
      <c r="AG134" s="584"/>
    </row>
    <row r="135" spans="1:33" ht="15.6" x14ac:dyDescent="0.3">
      <c r="A135" s="584"/>
      <c r="B135" s="584"/>
      <c r="C135" s="584"/>
      <c r="D135" s="584"/>
      <c r="E135" s="584"/>
      <c r="F135" s="584"/>
      <c r="G135" s="584"/>
      <c r="H135" s="584"/>
      <c r="I135" s="584"/>
      <c r="J135" s="584"/>
      <c r="K135" s="584"/>
      <c r="L135" s="584"/>
      <c r="M135" s="584"/>
      <c r="N135" s="584"/>
      <c r="O135" s="584"/>
      <c r="P135" s="584"/>
      <c r="Q135" s="584"/>
      <c r="R135" s="584"/>
      <c r="S135" s="584"/>
      <c r="T135" s="584"/>
      <c r="U135" s="584"/>
      <c r="V135" s="585"/>
      <c r="W135" s="585"/>
      <c r="X135" s="584"/>
      <c r="Y135" s="584"/>
      <c r="Z135" s="584"/>
      <c r="AA135" s="584"/>
      <c r="AB135" s="584"/>
      <c r="AC135" s="584"/>
      <c r="AD135" s="584"/>
      <c r="AE135" s="584"/>
      <c r="AF135" s="584"/>
      <c r="AG135" s="584"/>
    </row>
    <row r="136" spans="1:33" ht="15.6" x14ac:dyDescent="0.3">
      <c r="A136" s="584"/>
      <c r="B136" s="584"/>
      <c r="C136" s="584"/>
      <c r="D136" s="584"/>
      <c r="E136" s="584"/>
      <c r="F136" s="584"/>
      <c r="G136" s="584"/>
      <c r="H136" s="584"/>
      <c r="I136" s="584"/>
      <c r="J136" s="584"/>
      <c r="K136" s="584"/>
      <c r="L136" s="584"/>
      <c r="M136" s="584"/>
      <c r="N136" s="584"/>
      <c r="O136" s="584"/>
      <c r="P136" s="584"/>
      <c r="Q136" s="584"/>
      <c r="R136" s="584"/>
      <c r="S136" s="584"/>
      <c r="T136" s="584"/>
      <c r="U136" s="584"/>
      <c r="V136" s="585"/>
      <c r="W136" s="585"/>
      <c r="X136" s="584"/>
      <c r="Y136" s="584"/>
      <c r="Z136" s="584"/>
      <c r="AA136" s="584"/>
      <c r="AB136" s="584"/>
      <c r="AC136" s="584"/>
      <c r="AD136" s="584"/>
      <c r="AE136" s="584"/>
      <c r="AF136" s="584"/>
      <c r="AG136" s="584"/>
    </row>
    <row r="137" spans="1:33" ht="15.6" x14ac:dyDescent="0.3">
      <c r="A137" s="584"/>
      <c r="B137" s="584"/>
      <c r="C137" s="584"/>
      <c r="D137" s="584"/>
      <c r="E137" s="584"/>
      <c r="F137" s="584"/>
      <c r="G137" s="584"/>
      <c r="H137" s="584"/>
      <c r="I137" s="584"/>
      <c r="J137" s="584"/>
      <c r="K137" s="584"/>
      <c r="L137" s="584"/>
      <c r="M137" s="584"/>
      <c r="N137" s="584"/>
      <c r="O137" s="584"/>
      <c r="P137" s="584"/>
      <c r="Q137" s="584"/>
      <c r="R137" s="584"/>
      <c r="S137" s="584"/>
      <c r="T137" s="584"/>
      <c r="U137" s="584"/>
      <c r="V137" s="585"/>
      <c r="W137" s="585"/>
      <c r="X137" s="584"/>
      <c r="Y137" s="584"/>
      <c r="Z137" s="584"/>
      <c r="AA137" s="584"/>
      <c r="AB137" s="584"/>
      <c r="AC137" s="584"/>
      <c r="AD137" s="584"/>
      <c r="AE137" s="584"/>
      <c r="AF137" s="584"/>
      <c r="AG137" s="584"/>
    </row>
    <row r="138" spans="1:33" ht="15.6" x14ac:dyDescent="0.3">
      <c r="A138" s="584"/>
      <c r="B138" s="584"/>
      <c r="C138" s="584"/>
      <c r="D138" s="584"/>
      <c r="E138" s="584"/>
      <c r="F138" s="584"/>
      <c r="G138" s="584"/>
      <c r="H138" s="584"/>
      <c r="I138" s="584"/>
      <c r="J138" s="584"/>
      <c r="K138" s="584"/>
      <c r="L138" s="584"/>
      <c r="M138" s="584"/>
      <c r="N138" s="584"/>
      <c r="O138" s="584"/>
      <c r="P138" s="584"/>
      <c r="Q138" s="584"/>
      <c r="R138" s="584"/>
      <c r="S138" s="584"/>
      <c r="T138" s="584"/>
      <c r="U138" s="584"/>
      <c r="V138" s="585"/>
      <c r="W138" s="585"/>
      <c r="X138" s="584"/>
      <c r="Y138" s="584"/>
      <c r="Z138" s="584"/>
      <c r="AA138" s="584"/>
      <c r="AB138" s="584"/>
      <c r="AC138" s="584"/>
      <c r="AD138" s="584"/>
      <c r="AE138" s="584"/>
      <c r="AF138" s="584"/>
      <c r="AG138" s="584"/>
    </row>
    <row r="139" spans="1:33" ht="15.6" x14ac:dyDescent="0.3">
      <c r="A139" s="584"/>
      <c r="B139" s="584"/>
      <c r="C139" s="584"/>
      <c r="D139" s="584"/>
      <c r="E139" s="584"/>
      <c r="F139" s="584"/>
      <c r="G139" s="584"/>
      <c r="H139" s="584"/>
      <c r="I139" s="584"/>
      <c r="J139" s="584"/>
      <c r="K139" s="584"/>
      <c r="L139" s="584"/>
      <c r="M139" s="584"/>
      <c r="N139" s="584"/>
      <c r="O139" s="584"/>
      <c r="P139" s="584"/>
      <c r="Q139" s="584"/>
      <c r="R139" s="584"/>
      <c r="S139" s="584"/>
      <c r="T139" s="584"/>
      <c r="U139" s="584"/>
      <c r="V139" s="585"/>
      <c r="W139" s="585"/>
      <c r="X139" s="584"/>
      <c r="Y139" s="584"/>
      <c r="Z139" s="584"/>
      <c r="AA139" s="584"/>
      <c r="AB139" s="584"/>
      <c r="AC139" s="584"/>
      <c r="AD139" s="584"/>
      <c r="AE139" s="584"/>
      <c r="AF139" s="584"/>
      <c r="AG139" s="584"/>
    </row>
    <row r="140" spans="1:33" ht="15.6" x14ac:dyDescent="0.3">
      <c r="A140" s="584"/>
      <c r="B140" s="584"/>
      <c r="C140" s="584"/>
      <c r="D140" s="584"/>
      <c r="E140" s="584"/>
      <c r="F140" s="584"/>
      <c r="G140" s="584"/>
      <c r="H140" s="584"/>
      <c r="I140" s="584"/>
      <c r="J140" s="584"/>
      <c r="K140" s="584"/>
      <c r="L140" s="584"/>
      <c r="M140" s="584"/>
      <c r="N140" s="584"/>
      <c r="O140" s="584"/>
      <c r="P140" s="584"/>
      <c r="Q140" s="584"/>
      <c r="R140" s="584"/>
      <c r="S140" s="584"/>
      <c r="T140" s="584"/>
      <c r="U140" s="584"/>
      <c r="V140" s="585"/>
      <c r="W140" s="585"/>
      <c r="X140" s="584"/>
      <c r="Y140" s="584"/>
      <c r="Z140" s="584"/>
      <c r="AA140" s="584"/>
      <c r="AB140" s="584"/>
      <c r="AC140" s="584"/>
      <c r="AD140" s="584"/>
      <c r="AE140" s="584"/>
      <c r="AF140" s="584"/>
      <c r="AG140" s="584"/>
    </row>
    <row r="141" spans="1:33" ht="15.6" x14ac:dyDescent="0.3">
      <c r="A141" s="584"/>
      <c r="B141" s="584"/>
      <c r="C141" s="584"/>
      <c r="D141" s="584"/>
      <c r="E141" s="584"/>
      <c r="F141" s="584"/>
      <c r="G141" s="584"/>
      <c r="H141" s="584"/>
      <c r="I141" s="584"/>
      <c r="J141" s="584"/>
      <c r="K141" s="584"/>
      <c r="L141" s="584"/>
      <c r="M141" s="584"/>
      <c r="N141" s="584"/>
      <c r="O141" s="584"/>
      <c r="P141" s="584"/>
      <c r="Q141" s="584"/>
      <c r="R141" s="584"/>
      <c r="S141" s="584"/>
      <c r="T141" s="584"/>
      <c r="U141" s="584"/>
      <c r="V141" s="585"/>
      <c r="W141" s="585"/>
      <c r="X141" s="584"/>
      <c r="Y141" s="584"/>
      <c r="Z141" s="584"/>
      <c r="AA141" s="584"/>
      <c r="AB141" s="584"/>
      <c r="AC141" s="584"/>
      <c r="AD141" s="584"/>
      <c r="AE141" s="584"/>
      <c r="AF141" s="584"/>
      <c r="AG141" s="584"/>
    </row>
    <row r="142" spans="1:33" ht="15.6" x14ac:dyDescent="0.3">
      <c r="A142" s="584"/>
      <c r="B142" s="584"/>
      <c r="C142" s="584"/>
      <c r="D142" s="584"/>
      <c r="E142" s="584"/>
      <c r="F142" s="584"/>
      <c r="G142" s="584"/>
      <c r="H142" s="584"/>
      <c r="I142" s="584"/>
      <c r="J142" s="584"/>
      <c r="K142" s="584"/>
      <c r="L142" s="584"/>
      <c r="M142" s="584"/>
      <c r="N142" s="584"/>
      <c r="O142" s="584"/>
      <c r="P142" s="584"/>
      <c r="Q142" s="584"/>
      <c r="R142" s="584"/>
      <c r="S142" s="584"/>
      <c r="T142" s="584"/>
      <c r="U142" s="584"/>
      <c r="V142" s="585"/>
      <c r="W142" s="585"/>
      <c r="X142" s="584"/>
      <c r="Y142" s="584"/>
      <c r="Z142" s="584"/>
      <c r="AA142" s="584"/>
      <c r="AB142" s="584"/>
      <c r="AC142" s="584"/>
      <c r="AD142" s="584"/>
      <c r="AE142" s="584"/>
      <c r="AF142" s="584"/>
      <c r="AG142" s="584"/>
    </row>
    <row r="143" spans="1:33" ht="15.6" x14ac:dyDescent="0.3">
      <c r="A143" s="584"/>
      <c r="B143" s="584"/>
      <c r="C143" s="584"/>
      <c r="D143" s="584"/>
      <c r="E143" s="584"/>
      <c r="F143" s="584"/>
      <c r="G143" s="584"/>
      <c r="H143" s="584"/>
      <c r="I143" s="584"/>
      <c r="J143" s="584"/>
      <c r="K143" s="584"/>
      <c r="L143" s="584"/>
      <c r="M143" s="584"/>
      <c r="N143" s="584"/>
      <c r="O143" s="584"/>
      <c r="P143" s="584"/>
      <c r="Q143" s="584"/>
      <c r="R143" s="584"/>
      <c r="S143" s="584"/>
      <c r="T143" s="584"/>
      <c r="U143" s="584"/>
      <c r="V143" s="585"/>
      <c r="W143" s="585"/>
      <c r="X143" s="584"/>
      <c r="Y143" s="584"/>
      <c r="Z143" s="584"/>
      <c r="AA143" s="584"/>
      <c r="AB143" s="584"/>
      <c r="AC143" s="584"/>
      <c r="AD143" s="584"/>
      <c r="AE143" s="584"/>
      <c r="AF143" s="584"/>
      <c r="AG143" s="584"/>
    </row>
    <row r="144" spans="1:33" ht="15.6" x14ac:dyDescent="0.3">
      <c r="A144" s="584"/>
      <c r="B144" s="584"/>
      <c r="C144" s="584"/>
      <c r="D144" s="584"/>
      <c r="E144" s="584"/>
      <c r="F144" s="584"/>
      <c r="G144" s="584"/>
      <c r="H144" s="584"/>
      <c r="I144" s="584"/>
      <c r="J144" s="584"/>
      <c r="K144" s="584"/>
      <c r="L144" s="584"/>
      <c r="M144" s="584"/>
      <c r="N144" s="584"/>
      <c r="O144" s="584"/>
      <c r="P144" s="584"/>
      <c r="Q144" s="584"/>
      <c r="R144" s="584"/>
      <c r="S144" s="584"/>
      <c r="T144" s="584"/>
      <c r="U144" s="584"/>
      <c r="V144" s="585"/>
      <c r="W144" s="585"/>
      <c r="X144" s="584"/>
      <c r="Y144" s="584"/>
      <c r="Z144" s="584"/>
      <c r="AA144" s="584"/>
      <c r="AB144" s="584"/>
      <c r="AC144" s="584"/>
      <c r="AD144" s="584"/>
      <c r="AE144" s="584"/>
      <c r="AF144" s="584"/>
      <c r="AG144" s="584"/>
    </row>
    <row r="145" spans="1:33" ht="15.6" x14ac:dyDescent="0.3">
      <c r="A145" s="584"/>
      <c r="B145" s="584"/>
      <c r="C145" s="584"/>
      <c r="D145" s="584"/>
      <c r="E145" s="584"/>
      <c r="F145" s="584"/>
      <c r="G145" s="584"/>
      <c r="H145" s="584"/>
      <c r="I145" s="584"/>
      <c r="J145" s="584"/>
      <c r="K145" s="584"/>
      <c r="L145" s="584"/>
      <c r="M145" s="584"/>
      <c r="N145" s="584"/>
      <c r="O145" s="584"/>
      <c r="P145" s="584"/>
      <c r="Q145" s="584"/>
      <c r="R145" s="584"/>
      <c r="S145" s="584"/>
      <c r="T145" s="584"/>
      <c r="U145" s="584"/>
      <c r="V145" s="585"/>
      <c r="W145" s="585"/>
      <c r="X145" s="584"/>
      <c r="Y145" s="584"/>
      <c r="Z145" s="584"/>
      <c r="AA145" s="584"/>
      <c r="AB145" s="584"/>
      <c r="AC145" s="584"/>
      <c r="AD145" s="584"/>
      <c r="AE145" s="584"/>
      <c r="AF145" s="584"/>
      <c r="AG145" s="584"/>
    </row>
    <row r="146" spans="1:33" ht="15.6" x14ac:dyDescent="0.3">
      <c r="A146" s="584"/>
      <c r="B146" s="584"/>
      <c r="C146" s="584"/>
      <c r="D146" s="584"/>
      <c r="E146" s="584"/>
      <c r="F146" s="584"/>
      <c r="G146" s="584"/>
      <c r="H146" s="584"/>
      <c r="I146" s="584"/>
      <c r="J146" s="584"/>
      <c r="K146" s="584"/>
      <c r="L146" s="584"/>
      <c r="M146" s="584"/>
      <c r="N146" s="584"/>
      <c r="O146" s="584"/>
      <c r="P146" s="584"/>
      <c r="Q146" s="584"/>
      <c r="R146" s="584"/>
      <c r="S146" s="584"/>
      <c r="T146" s="584"/>
      <c r="U146" s="584"/>
      <c r="V146" s="585"/>
      <c r="W146" s="585"/>
      <c r="X146" s="584"/>
      <c r="Y146" s="584"/>
      <c r="Z146" s="584"/>
      <c r="AA146" s="584"/>
      <c r="AB146" s="584"/>
      <c r="AC146" s="584"/>
      <c r="AD146" s="584"/>
      <c r="AE146" s="584"/>
      <c r="AF146" s="584"/>
      <c r="AG146" s="584"/>
    </row>
    <row r="147" spans="1:33" ht="15.6" x14ac:dyDescent="0.3">
      <c r="A147" s="584"/>
      <c r="B147" s="584"/>
      <c r="C147" s="584"/>
      <c r="D147" s="584"/>
      <c r="E147" s="584"/>
      <c r="F147" s="584"/>
      <c r="G147" s="584"/>
      <c r="H147" s="584"/>
      <c r="I147" s="584"/>
      <c r="J147" s="584"/>
      <c r="K147" s="584"/>
      <c r="L147" s="584"/>
      <c r="M147" s="584"/>
      <c r="N147" s="584"/>
      <c r="O147" s="584"/>
      <c r="P147" s="584"/>
      <c r="Q147" s="584"/>
      <c r="R147" s="584"/>
      <c r="S147" s="584"/>
      <c r="T147" s="584"/>
      <c r="U147" s="584"/>
      <c r="V147" s="585"/>
      <c r="W147" s="585"/>
      <c r="X147" s="584"/>
      <c r="Y147" s="584"/>
      <c r="Z147" s="584"/>
      <c r="AA147" s="584"/>
      <c r="AB147" s="584"/>
      <c r="AC147" s="584"/>
      <c r="AD147" s="584"/>
      <c r="AE147" s="584"/>
      <c r="AF147" s="584"/>
      <c r="AG147" s="584"/>
    </row>
    <row r="148" spans="1:33" ht="15.6" x14ac:dyDescent="0.3">
      <c r="A148" s="584"/>
      <c r="B148" s="584"/>
      <c r="C148" s="584"/>
      <c r="D148" s="584"/>
      <c r="E148" s="584"/>
      <c r="F148" s="584"/>
      <c r="G148" s="584"/>
      <c r="H148" s="584"/>
      <c r="I148" s="584"/>
      <c r="J148" s="584"/>
      <c r="K148" s="584"/>
      <c r="L148" s="584"/>
      <c r="M148" s="584"/>
      <c r="N148" s="584"/>
      <c r="O148" s="584"/>
      <c r="P148" s="584"/>
      <c r="Q148" s="584"/>
      <c r="R148" s="584"/>
      <c r="S148" s="584"/>
      <c r="T148" s="584"/>
      <c r="U148" s="584"/>
      <c r="V148" s="585"/>
      <c r="W148" s="585"/>
      <c r="X148" s="584"/>
      <c r="Y148" s="584"/>
      <c r="Z148" s="584"/>
      <c r="AA148" s="584"/>
      <c r="AB148" s="584"/>
      <c r="AC148" s="584"/>
      <c r="AD148" s="584"/>
      <c r="AE148" s="584"/>
      <c r="AF148" s="584"/>
      <c r="AG148" s="584"/>
    </row>
    <row r="149" spans="1:33" ht="15.6" x14ac:dyDescent="0.3">
      <c r="A149" s="584"/>
      <c r="B149" s="584"/>
      <c r="C149" s="584"/>
      <c r="D149" s="584"/>
      <c r="E149" s="584"/>
      <c r="F149" s="584"/>
      <c r="G149" s="584"/>
      <c r="H149" s="584"/>
      <c r="I149" s="584"/>
      <c r="J149" s="584"/>
      <c r="K149" s="584"/>
      <c r="L149" s="584"/>
      <c r="M149" s="584"/>
      <c r="N149" s="584"/>
      <c r="O149" s="584"/>
      <c r="P149" s="584"/>
      <c r="Q149" s="584"/>
      <c r="R149" s="584"/>
      <c r="S149" s="584"/>
      <c r="T149" s="584"/>
      <c r="U149" s="584"/>
      <c r="V149" s="585"/>
      <c r="W149" s="585"/>
      <c r="X149" s="584"/>
      <c r="Y149" s="584"/>
      <c r="Z149" s="584"/>
      <c r="AA149" s="584"/>
      <c r="AB149" s="584"/>
      <c r="AC149" s="584"/>
      <c r="AD149" s="584"/>
      <c r="AE149" s="584"/>
      <c r="AF149" s="584"/>
      <c r="AG149" s="584"/>
    </row>
    <row r="150" spans="1:33" ht="15.6" x14ac:dyDescent="0.3">
      <c r="A150" s="584"/>
      <c r="B150" s="584"/>
      <c r="C150" s="584"/>
      <c r="D150" s="584"/>
      <c r="E150" s="584"/>
      <c r="F150" s="584"/>
      <c r="G150" s="584"/>
      <c r="H150" s="584"/>
      <c r="I150" s="584"/>
      <c r="J150" s="584"/>
      <c r="K150" s="584"/>
      <c r="L150" s="584"/>
      <c r="M150" s="584"/>
      <c r="N150" s="584"/>
      <c r="O150" s="584"/>
      <c r="P150" s="584"/>
      <c r="Q150" s="584"/>
      <c r="R150" s="584"/>
      <c r="S150" s="584"/>
      <c r="T150" s="584"/>
      <c r="U150" s="584"/>
      <c r="V150" s="585"/>
      <c r="W150" s="585"/>
      <c r="X150" s="584"/>
      <c r="Y150" s="584"/>
      <c r="Z150" s="584"/>
      <c r="AA150" s="584"/>
      <c r="AB150" s="584"/>
      <c r="AC150" s="584"/>
      <c r="AD150" s="584"/>
      <c r="AE150" s="584"/>
      <c r="AF150" s="584"/>
      <c r="AG150" s="584"/>
    </row>
    <row r="151" spans="1:33" ht="15.6" x14ac:dyDescent="0.3">
      <c r="A151" s="584"/>
      <c r="B151" s="584"/>
      <c r="C151" s="584"/>
      <c r="D151" s="584"/>
      <c r="E151" s="584"/>
      <c r="F151" s="584"/>
      <c r="G151" s="584"/>
      <c r="H151" s="584"/>
      <c r="I151" s="584"/>
      <c r="J151" s="584"/>
      <c r="K151" s="584"/>
      <c r="L151" s="584"/>
      <c r="M151" s="584"/>
      <c r="N151" s="584"/>
      <c r="O151" s="584"/>
      <c r="P151" s="584"/>
      <c r="Q151" s="584"/>
      <c r="R151" s="584"/>
      <c r="S151" s="584"/>
      <c r="T151" s="584"/>
      <c r="U151" s="584"/>
      <c r="V151" s="585"/>
      <c r="W151" s="585"/>
      <c r="X151" s="584"/>
      <c r="Y151" s="584"/>
      <c r="Z151" s="584"/>
      <c r="AA151" s="584"/>
      <c r="AB151" s="584"/>
      <c r="AC151" s="584"/>
      <c r="AD151" s="584"/>
      <c r="AE151" s="584"/>
      <c r="AF151" s="584"/>
      <c r="AG151" s="584"/>
    </row>
    <row r="152" spans="1:33" ht="15.6" x14ac:dyDescent="0.3">
      <c r="A152" s="584"/>
      <c r="B152" s="584"/>
      <c r="C152" s="584"/>
      <c r="D152" s="584"/>
      <c r="E152" s="584"/>
      <c r="F152" s="584"/>
      <c r="G152" s="584"/>
      <c r="H152" s="584"/>
      <c r="I152" s="584"/>
      <c r="J152" s="584"/>
      <c r="K152" s="584"/>
      <c r="L152" s="584"/>
      <c r="M152" s="584"/>
      <c r="N152" s="584"/>
      <c r="O152" s="584"/>
      <c r="P152" s="584"/>
      <c r="Q152" s="584"/>
      <c r="R152" s="584"/>
      <c r="S152" s="584"/>
      <c r="T152" s="584"/>
      <c r="U152" s="584"/>
      <c r="V152" s="585"/>
      <c r="W152" s="585"/>
      <c r="X152" s="584"/>
      <c r="Y152" s="584"/>
      <c r="Z152" s="584"/>
      <c r="AA152" s="584"/>
      <c r="AB152" s="584"/>
      <c r="AC152" s="584"/>
      <c r="AD152" s="584"/>
      <c r="AE152" s="584"/>
      <c r="AF152" s="584"/>
      <c r="AG152" s="584"/>
    </row>
    <row r="153" spans="1:33" ht="15.6" x14ac:dyDescent="0.3">
      <c r="A153" s="584"/>
      <c r="B153" s="584"/>
      <c r="C153" s="584"/>
      <c r="D153" s="584"/>
      <c r="E153" s="584"/>
      <c r="F153" s="584"/>
      <c r="G153" s="584"/>
      <c r="H153" s="584"/>
      <c r="I153" s="584"/>
      <c r="J153" s="584"/>
      <c r="K153" s="584"/>
      <c r="L153" s="584"/>
      <c r="M153" s="584"/>
      <c r="N153" s="584"/>
      <c r="O153" s="584"/>
      <c r="P153" s="584"/>
      <c r="Q153" s="584"/>
      <c r="R153" s="584"/>
      <c r="S153" s="584"/>
      <c r="T153" s="584"/>
      <c r="U153" s="584"/>
      <c r="V153" s="585"/>
      <c r="W153" s="585"/>
      <c r="X153" s="584"/>
      <c r="Y153" s="584"/>
      <c r="Z153" s="584"/>
      <c r="AA153" s="584"/>
      <c r="AB153" s="584"/>
      <c r="AC153" s="584"/>
      <c r="AD153" s="584"/>
      <c r="AE153" s="584"/>
      <c r="AF153" s="584"/>
      <c r="AG153" s="584"/>
    </row>
    <row r="154" spans="1:33" ht="15.6" x14ac:dyDescent="0.3">
      <c r="A154" s="584"/>
      <c r="B154" s="584"/>
      <c r="C154" s="584"/>
      <c r="D154" s="584"/>
      <c r="E154" s="584"/>
      <c r="F154" s="584"/>
      <c r="G154" s="584"/>
      <c r="H154" s="584"/>
      <c r="I154" s="584"/>
      <c r="J154" s="584"/>
      <c r="K154" s="584"/>
      <c r="L154" s="584"/>
      <c r="M154" s="584"/>
      <c r="N154" s="584"/>
      <c r="O154" s="584"/>
      <c r="P154" s="584"/>
      <c r="Q154" s="584"/>
      <c r="R154" s="584"/>
      <c r="S154" s="584"/>
      <c r="T154" s="584"/>
      <c r="U154" s="584"/>
      <c r="V154" s="585"/>
      <c r="W154" s="585"/>
      <c r="X154" s="584"/>
      <c r="Y154" s="584"/>
      <c r="Z154" s="584"/>
      <c r="AA154" s="584"/>
      <c r="AB154" s="584"/>
      <c r="AC154" s="584"/>
      <c r="AD154" s="584"/>
      <c r="AE154" s="584"/>
      <c r="AF154" s="584"/>
      <c r="AG154" s="584"/>
    </row>
    <row r="155" spans="1:33" ht="15.6" x14ac:dyDescent="0.3">
      <c r="A155" s="584"/>
      <c r="B155" s="584"/>
      <c r="C155" s="584"/>
      <c r="D155" s="584"/>
      <c r="E155" s="584"/>
      <c r="F155" s="584"/>
      <c r="G155" s="584"/>
      <c r="H155" s="584"/>
      <c r="I155" s="584"/>
      <c r="J155" s="584"/>
      <c r="K155" s="584"/>
      <c r="L155" s="584"/>
      <c r="M155" s="584"/>
      <c r="N155" s="584"/>
      <c r="O155" s="584"/>
      <c r="P155" s="584"/>
      <c r="Q155" s="584"/>
      <c r="R155" s="584"/>
      <c r="S155" s="584"/>
      <c r="T155" s="584"/>
      <c r="U155" s="584"/>
      <c r="V155" s="585"/>
      <c r="W155" s="585"/>
      <c r="X155" s="584"/>
      <c r="Y155" s="584"/>
      <c r="Z155" s="584"/>
      <c r="AA155" s="584"/>
      <c r="AB155" s="584"/>
      <c r="AC155" s="584"/>
      <c r="AD155" s="584"/>
      <c r="AE155" s="584"/>
      <c r="AF155" s="584"/>
      <c r="AG155" s="584"/>
    </row>
    <row r="156" spans="1:33" ht="15.6" x14ac:dyDescent="0.3">
      <c r="A156" s="584"/>
      <c r="B156" s="584"/>
      <c r="C156" s="584"/>
      <c r="D156" s="584"/>
      <c r="E156" s="584"/>
      <c r="F156" s="584"/>
      <c r="G156" s="584"/>
      <c r="H156" s="584"/>
      <c r="I156" s="584"/>
      <c r="J156" s="584"/>
      <c r="K156" s="584"/>
      <c r="L156" s="584"/>
      <c r="M156" s="584"/>
      <c r="N156" s="584"/>
      <c r="O156" s="584"/>
      <c r="P156" s="584"/>
      <c r="Q156" s="584"/>
      <c r="R156" s="584"/>
      <c r="S156" s="584"/>
      <c r="T156" s="584"/>
      <c r="U156" s="584"/>
      <c r="V156" s="585"/>
      <c r="W156" s="585"/>
      <c r="X156" s="584"/>
      <c r="Y156" s="584"/>
      <c r="Z156" s="584"/>
      <c r="AA156" s="584"/>
      <c r="AB156" s="584"/>
      <c r="AC156" s="584"/>
      <c r="AD156" s="584"/>
      <c r="AE156" s="584"/>
      <c r="AF156" s="584"/>
      <c r="AG156" s="584"/>
    </row>
    <row r="157" spans="1:33" ht="15.6" x14ac:dyDescent="0.3">
      <c r="A157" s="584"/>
      <c r="B157" s="584"/>
      <c r="C157" s="584"/>
      <c r="D157" s="584"/>
      <c r="E157" s="584"/>
      <c r="F157" s="584"/>
      <c r="G157" s="584"/>
      <c r="H157" s="584"/>
      <c r="I157" s="584"/>
      <c r="J157" s="584"/>
      <c r="K157" s="584"/>
      <c r="L157" s="584"/>
      <c r="M157" s="584"/>
      <c r="N157" s="584"/>
      <c r="O157" s="584"/>
      <c r="P157" s="584"/>
      <c r="Q157" s="584"/>
      <c r="R157" s="584"/>
      <c r="S157" s="584"/>
      <c r="T157" s="584"/>
      <c r="U157" s="584"/>
      <c r="V157" s="585"/>
      <c r="W157" s="585"/>
      <c r="X157" s="584"/>
      <c r="Y157" s="584"/>
      <c r="Z157" s="584"/>
      <c r="AA157" s="584"/>
      <c r="AB157" s="584"/>
      <c r="AC157" s="584"/>
      <c r="AD157" s="584"/>
      <c r="AE157" s="584"/>
      <c r="AF157" s="584"/>
      <c r="AG157" s="584"/>
    </row>
    <row r="158" spans="1:33" ht="15.6" x14ac:dyDescent="0.3">
      <c r="A158" s="584"/>
      <c r="B158" s="584"/>
      <c r="C158" s="584"/>
      <c r="D158" s="584"/>
      <c r="E158" s="584"/>
      <c r="F158" s="584"/>
      <c r="G158" s="584"/>
      <c r="H158" s="584"/>
      <c r="I158" s="584"/>
      <c r="J158" s="584"/>
      <c r="K158" s="584"/>
      <c r="L158" s="584"/>
      <c r="M158" s="584"/>
      <c r="N158" s="584"/>
      <c r="O158" s="584"/>
      <c r="P158" s="584"/>
      <c r="Q158" s="584"/>
      <c r="R158" s="584"/>
      <c r="S158" s="584"/>
      <c r="T158" s="584"/>
      <c r="U158" s="584"/>
      <c r="V158" s="585"/>
      <c r="W158" s="585"/>
      <c r="X158" s="584"/>
      <c r="Y158" s="584"/>
      <c r="Z158" s="584"/>
      <c r="AA158" s="584"/>
      <c r="AB158" s="584"/>
      <c r="AC158" s="584"/>
      <c r="AD158" s="584"/>
      <c r="AE158" s="584"/>
      <c r="AF158" s="584"/>
      <c r="AG158" s="584"/>
    </row>
    <row r="159" spans="1:33" ht="15.6" x14ac:dyDescent="0.3">
      <c r="A159" s="584"/>
      <c r="B159" s="584"/>
      <c r="C159" s="584"/>
      <c r="D159" s="584"/>
      <c r="E159" s="584"/>
      <c r="F159" s="584"/>
      <c r="G159" s="584"/>
      <c r="H159" s="584"/>
      <c r="I159" s="584"/>
      <c r="J159" s="584"/>
      <c r="K159" s="584"/>
      <c r="L159" s="584"/>
      <c r="M159" s="584"/>
      <c r="N159" s="584"/>
      <c r="O159" s="584"/>
      <c r="P159" s="584"/>
      <c r="Q159" s="584"/>
      <c r="R159" s="584"/>
      <c r="S159" s="584"/>
      <c r="T159" s="584"/>
      <c r="U159" s="584"/>
      <c r="V159" s="585"/>
      <c r="W159" s="585"/>
      <c r="X159" s="584"/>
      <c r="Y159" s="584"/>
      <c r="Z159" s="584"/>
      <c r="AA159" s="584"/>
      <c r="AB159" s="584"/>
      <c r="AC159" s="584"/>
      <c r="AD159" s="584"/>
      <c r="AE159" s="584"/>
      <c r="AF159" s="584"/>
      <c r="AG159" s="584"/>
    </row>
    <row r="160" spans="1:33" ht="15.6" x14ac:dyDescent="0.3">
      <c r="A160" s="584"/>
      <c r="B160" s="584"/>
      <c r="C160" s="584"/>
      <c r="D160" s="584"/>
      <c r="E160" s="584"/>
      <c r="F160" s="584"/>
      <c r="G160" s="584"/>
      <c r="H160" s="584"/>
      <c r="I160" s="584"/>
      <c r="J160" s="584"/>
      <c r="K160" s="584"/>
      <c r="L160" s="584"/>
      <c r="M160" s="584"/>
      <c r="N160" s="584"/>
      <c r="O160" s="584"/>
      <c r="P160" s="584"/>
      <c r="Q160" s="584"/>
      <c r="R160" s="584"/>
      <c r="S160" s="584"/>
      <c r="T160" s="584"/>
      <c r="U160" s="584"/>
      <c r="V160" s="585"/>
      <c r="W160" s="585"/>
      <c r="X160" s="584"/>
      <c r="Y160" s="584"/>
      <c r="Z160" s="584"/>
      <c r="AA160" s="584"/>
      <c r="AB160" s="584"/>
      <c r="AC160" s="584"/>
      <c r="AD160" s="584"/>
      <c r="AE160" s="584"/>
      <c r="AF160" s="584"/>
      <c r="AG160" s="584"/>
    </row>
    <row r="161" spans="1:33" ht="15.6" x14ac:dyDescent="0.3">
      <c r="A161" s="584"/>
      <c r="B161" s="584"/>
      <c r="C161" s="584"/>
      <c r="D161" s="584"/>
      <c r="E161" s="584"/>
      <c r="F161" s="584"/>
      <c r="G161" s="584"/>
      <c r="H161" s="584"/>
      <c r="I161" s="584"/>
      <c r="J161" s="584"/>
      <c r="K161" s="584"/>
      <c r="L161" s="584"/>
      <c r="M161" s="584"/>
      <c r="N161" s="584"/>
      <c r="O161" s="584"/>
      <c r="P161" s="584"/>
      <c r="Q161" s="584"/>
      <c r="R161" s="584"/>
      <c r="S161" s="584"/>
      <c r="T161" s="584"/>
      <c r="U161" s="584"/>
      <c r="V161" s="585"/>
      <c r="W161" s="585"/>
      <c r="X161" s="584"/>
      <c r="Y161" s="584"/>
      <c r="Z161" s="584"/>
      <c r="AA161" s="584"/>
      <c r="AB161" s="584"/>
      <c r="AC161" s="584"/>
      <c r="AD161" s="584"/>
      <c r="AE161" s="584"/>
      <c r="AF161" s="584"/>
      <c r="AG161" s="584"/>
    </row>
    <row r="162" spans="1:33" ht="15.6" x14ac:dyDescent="0.3">
      <c r="A162" s="584"/>
      <c r="B162" s="584"/>
      <c r="C162" s="584"/>
      <c r="D162" s="584"/>
      <c r="E162" s="584"/>
      <c r="F162" s="584"/>
      <c r="G162" s="584"/>
      <c r="H162" s="584"/>
      <c r="I162" s="584"/>
      <c r="J162" s="584"/>
      <c r="K162" s="584"/>
      <c r="L162" s="584"/>
      <c r="M162" s="584"/>
      <c r="N162" s="584"/>
      <c r="O162" s="584"/>
      <c r="P162" s="584"/>
      <c r="Q162" s="584"/>
      <c r="R162" s="584"/>
      <c r="S162" s="584"/>
      <c r="T162" s="584"/>
      <c r="U162" s="584"/>
      <c r="V162" s="585"/>
      <c r="W162" s="585"/>
      <c r="X162" s="584"/>
      <c r="Y162" s="584"/>
      <c r="Z162" s="584"/>
      <c r="AA162" s="584"/>
      <c r="AB162" s="584"/>
      <c r="AC162" s="584"/>
      <c r="AD162" s="584"/>
      <c r="AE162" s="584"/>
      <c r="AF162" s="584"/>
      <c r="AG162" s="584"/>
    </row>
    <row r="163" spans="1:33" ht="15.6" x14ac:dyDescent="0.3">
      <c r="A163" s="584"/>
      <c r="B163" s="584"/>
      <c r="C163" s="584"/>
      <c r="D163" s="584"/>
      <c r="E163" s="584"/>
      <c r="F163" s="584"/>
      <c r="G163" s="584"/>
      <c r="H163" s="584"/>
      <c r="I163" s="584"/>
      <c r="J163" s="584"/>
      <c r="K163" s="584"/>
      <c r="L163" s="584"/>
      <c r="M163" s="584"/>
      <c r="N163" s="584"/>
      <c r="O163" s="584"/>
      <c r="P163" s="584"/>
      <c r="Q163" s="584"/>
      <c r="R163" s="584"/>
      <c r="S163" s="584"/>
      <c r="T163" s="584"/>
      <c r="U163" s="584"/>
      <c r="V163" s="585"/>
      <c r="W163" s="585"/>
      <c r="X163" s="584"/>
      <c r="Y163" s="584"/>
      <c r="Z163" s="584"/>
      <c r="AA163" s="584"/>
      <c r="AB163" s="584"/>
      <c r="AC163" s="584"/>
      <c r="AD163" s="584"/>
      <c r="AE163" s="584"/>
      <c r="AF163" s="584"/>
      <c r="AG163" s="584"/>
    </row>
    <row r="164" spans="1:33" ht="15.6" x14ac:dyDescent="0.3">
      <c r="A164" s="584"/>
      <c r="B164" s="584"/>
      <c r="C164" s="584"/>
      <c r="D164" s="584"/>
      <c r="E164" s="584"/>
      <c r="F164" s="584"/>
      <c r="G164" s="584"/>
      <c r="H164" s="584"/>
      <c r="I164" s="584"/>
      <c r="J164" s="584"/>
      <c r="K164" s="584"/>
      <c r="L164" s="584"/>
      <c r="M164" s="584"/>
      <c r="N164" s="584"/>
      <c r="O164" s="584"/>
      <c r="P164" s="584"/>
      <c r="Q164" s="584"/>
      <c r="R164" s="584"/>
      <c r="S164" s="584"/>
      <c r="T164" s="584"/>
      <c r="U164" s="584"/>
      <c r="V164" s="585"/>
      <c r="W164" s="585"/>
      <c r="X164" s="584"/>
      <c r="Y164" s="584"/>
      <c r="Z164" s="584"/>
      <c r="AA164" s="584"/>
      <c r="AB164" s="584"/>
      <c r="AC164" s="584"/>
      <c r="AD164" s="584"/>
      <c r="AE164" s="584"/>
      <c r="AF164" s="584"/>
      <c r="AG164" s="584"/>
    </row>
    <row r="165" spans="1:33" ht="15.6" x14ac:dyDescent="0.3">
      <c r="A165" s="584"/>
      <c r="B165" s="584"/>
      <c r="C165" s="584"/>
      <c r="D165" s="584"/>
      <c r="E165" s="584"/>
      <c r="F165" s="584"/>
      <c r="G165" s="584"/>
      <c r="H165" s="584"/>
      <c r="I165" s="584"/>
      <c r="J165" s="584"/>
      <c r="K165" s="584"/>
      <c r="L165" s="584"/>
      <c r="M165" s="584"/>
      <c r="N165" s="584"/>
      <c r="O165" s="584"/>
      <c r="P165" s="584"/>
      <c r="Q165" s="584"/>
      <c r="R165" s="584"/>
      <c r="S165" s="584"/>
      <c r="T165" s="584"/>
      <c r="U165" s="584"/>
      <c r="V165" s="585"/>
      <c r="W165" s="585"/>
      <c r="X165" s="584"/>
      <c r="Y165" s="584"/>
      <c r="Z165" s="584"/>
      <c r="AA165" s="584"/>
      <c r="AB165" s="584"/>
      <c r="AC165" s="584"/>
      <c r="AD165" s="584"/>
      <c r="AE165" s="584"/>
      <c r="AF165" s="584"/>
      <c r="AG165" s="584"/>
    </row>
    <row r="166" spans="1:33" ht="15.6" x14ac:dyDescent="0.3">
      <c r="A166" s="584"/>
      <c r="B166" s="584"/>
      <c r="C166" s="584"/>
      <c r="D166" s="584"/>
      <c r="E166" s="584"/>
      <c r="F166" s="584"/>
      <c r="G166" s="584"/>
      <c r="H166" s="584"/>
      <c r="I166" s="584"/>
      <c r="J166" s="584"/>
      <c r="K166" s="584"/>
      <c r="L166" s="584"/>
      <c r="M166" s="584"/>
      <c r="N166" s="584"/>
      <c r="O166" s="584"/>
      <c r="P166" s="584"/>
      <c r="Q166" s="584"/>
      <c r="R166" s="584"/>
      <c r="S166" s="584"/>
      <c r="T166" s="584"/>
      <c r="U166" s="584"/>
      <c r="V166" s="585"/>
      <c r="W166" s="585"/>
      <c r="X166" s="584"/>
      <c r="Y166" s="584"/>
      <c r="Z166" s="584"/>
      <c r="AA166" s="584"/>
      <c r="AB166" s="584"/>
      <c r="AC166" s="584"/>
      <c r="AD166" s="584"/>
      <c r="AE166" s="584"/>
      <c r="AF166" s="584"/>
      <c r="AG166" s="584"/>
    </row>
    <row r="167" spans="1:33" ht="15.6" x14ac:dyDescent="0.3">
      <c r="A167" s="584"/>
      <c r="B167" s="584"/>
      <c r="C167" s="584"/>
      <c r="D167" s="584"/>
      <c r="E167" s="584"/>
      <c r="F167" s="584"/>
      <c r="G167" s="584"/>
      <c r="H167" s="584"/>
      <c r="I167" s="584"/>
      <c r="J167" s="584"/>
      <c r="K167" s="584"/>
      <c r="L167" s="584"/>
      <c r="M167" s="584"/>
      <c r="N167" s="584"/>
      <c r="O167" s="584"/>
      <c r="P167" s="584"/>
      <c r="Q167" s="584"/>
      <c r="R167" s="584"/>
      <c r="S167" s="584"/>
      <c r="T167" s="584"/>
      <c r="U167" s="584"/>
      <c r="V167" s="585"/>
      <c r="W167" s="585"/>
      <c r="X167" s="584"/>
      <c r="Y167" s="584"/>
      <c r="Z167" s="584"/>
      <c r="AA167" s="584"/>
      <c r="AB167" s="584"/>
      <c r="AC167" s="584"/>
      <c r="AD167" s="584"/>
      <c r="AE167" s="584"/>
      <c r="AF167" s="584"/>
      <c r="AG167" s="584"/>
    </row>
    <row r="168" spans="1:33" ht="15.6" x14ac:dyDescent="0.3">
      <c r="A168" s="584"/>
      <c r="B168" s="584"/>
      <c r="C168" s="584"/>
      <c r="D168" s="584"/>
      <c r="E168" s="584"/>
      <c r="F168" s="584"/>
      <c r="G168" s="584"/>
      <c r="H168" s="584"/>
      <c r="I168" s="584"/>
      <c r="J168" s="584"/>
      <c r="K168" s="584"/>
      <c r="L168" s="584"/>
      <c r="M168" s="584"/>
      <c r="N168" s="584"/>
      <c r="O168" s="584"/>
      <c r="P168" s="584"/>
      <c r="Q168" s="584"/>
      <c r="R168" s="584"/>
      <c r="S168" s="584"/>
      <c r="T168" s="584"/>
      <c r="U168" s="584"/>
      <c r="V168" s="585"/>
      <c r="W168" s="585"/>
      <c r="X168" s="584"/>
      <c r="Y168" s="584"/>
      <c r="Z168" s="584"/>
      <c r="AA168" s="584"/>
      <c r="AB168" s="584"/>
      <c r="AC168" s="584"/>
      <c r="AD168" s="584"/>
      <c r="AE168" s="584"/>
      <c r="AF168" s="584"/>
      <c r="AG168" s="584"/>
    </row>
    <row r="169" spans="1:33" ht="15.6" x14ac:dyDescent="0.3">
      <c r="A169" s="584"/>
      <c r="B169" s="584"/>
      <c r="C169" s="584"/>
      <c r="D169" s="584"/>
      <c r="E169" s="584"/>
      <c r="F169" s="584"/>
      <c r="G169" s="584"/>
      <c r="H169" s="584"/>
      <c r="I169" s="584"/>
      <c r="J169" s="584"/>
      <c r="K169" s="584"/>
      <c r="L169" s="584"/>
      <c r="M169" s="584"/>
      <c r="N169" s="584"/>
      <c r="O169" s="584"/>
      <c r="P169" s="584"/>
      <c r="Q169" s="584"/>
      <c r="R169" s="584"/>
      <c r="S169" s="584"/>
      <c r="T169" s="584"/>
      <c r="U169" s="584"/>
      <c r="V169" s="585"/>
      <c r="W169" s="585"/>
      <c r="X169" s="584"/>
      <c r="Y169" s="584"/>
      <c r="Z169" s="584"/>
      <c r="AA169" s="584"/>
      <c r="AB169" s="584"/>
      <c r="AC169" s="584"/>
      <c r="AD169" s="584"/>
      <c r="AE169" s="584"/>
      <c r="AF169" s="584"/>
      <c r="AG169" s="584"/>
    </row>
    <row r="170" spans="1:33" ht="15.6" x14ac:dyDescent="0.3">
      <c r="A170" s="584"/>
      <c r="B170" s="584"/>
      <c r="C170" s="584"/>
      <c r="D170" s="584"/>
      <c r="E170" s="584"/>
      <c r="F170" s="584"/>
      <c r="G170" s="584"/>
      <c r="H170" s="584"/>
      <c r="I170" s="584"/>
      <c r="J170" s="584"/>
      <c r="K170" s="584"/>
      <c r="L170" s="584"/>
      <c r="M170" s="584"/>
      <c r="N170" s="584"/>
      <c r="O170" s="584"/>
      <c r="P170" s="584"/>
      <c r="Q170" s="584"/>
      <c r="R170" s="584"/>
      <c r="S170" s="584"/>
      <c r="T170" s="584"/>
      <c r="U170" s="584"/>
      <c r="V170" s="585"/>
      <c r="W170" s="585"/>
      <c r="X170" s="584"/>
      <c r="Y170" s="584"/>
      <c r="Z170" s="584"/>
      <c r="AA170" s="584"/>
      <c r="AB170" s="584"/>
      <c r="AC170" s="584"/>
      <c r="AD170" s="584"/>
      <c r="AE170" s="584"/>
      <c r="AF170" s="584"/>
      <c r="AG170" s="584"/>
    </row>
    <row r="171" spans="1:33" ht="15.6" x14ac:dyDescent="0.3">
      <c r="A171" s="584"/>
      <c r="B171" s="584"/>
      <c r="C171" s="584"/>
      <c r="D171" s="584"/>
      <c r="E171" s="584"/>
      <c r="F171" s="584"/>
      <c r="G171" s="584"/>
      <c r="H171" s="584"/>
      <c r="I171" s="584"/>
      <c r="J171" s="584"/>
      <c r="K171" s="584"/>
      <c r="L171" s="584"/>
      <c r="M171" s="584"/>
      <c r="N171" s="584"/>
      <c r="O171" s="584"/>
      <c r="P171" s="584"/>
      <c r="Q171" s="584"/>
      <c r="R171" s="584"/>
      <c r="S171" s="584"/>
      <c r="T171" s="584"/>
      <c r="U171" s="584"/>
      <c r="V171" s="585"/>
      <c r="W171" s="585"/>
      <c r="X171" s="584"/>
      <c r="Y171" s="584"/>
      <c r="Z171" s="584"/>
      <c r="AA171" s="584"/>
      <c r="AB171" s="584"/>
      <c r="AC171" s="584"/>
      <c r="AD171" s="584"/>
      <c r="AE171" s="584"/>
      <c r="AF171" s="584"/>
      <c r="AG171" s="584"/>
    </row>
    <row r="172" spans="1:33" ht="15.6" x14ac:dyDescent="0.3">
      <c r="A172" s="584"/>
      <c r="B172" s="584"/>
      <c r="C172" s="584"/>
      <c r="D172" s="584"/>
      <c r="E172" s="584"/>
      <c r="F172" s="584"/>
      <c r="G172" s="584"/>
      <c r="H172" s="584"/>
      <c r="I172" s="584"/>
      <c r="J172" s="584"/>
      <c r="K172" s="584"/>
      <c r="L172" s="584"/>
      <c r="M172" s="584"/>
      <c r="N172" s="584"/>
      <c r="O172" s="584"/>
      <c r="P172" s="584"/>
      <c r="Q172" s="584"/>
      <c r="R172" s="584"/>
      <c r="S172" s="584"/>
      <c r="T172" s="584"/>
      <c r="U172" s="584"/>
      <c r="V172" s="585"/>
      <c r="W172" s="585"/>
      <c r="X172" s="584"/>
      <c r="Y172" s="584"/>
      <c r="Z172" s="584"/>
      <c r="AA172" s="584"/>
      <c r="AB172" s="584"/>
      <c r="AC172" s="584"/>
      <c r="AD172" s="584"/>
      <c r="AE172" s="584"/>
      <c r="AF172" s="584"/>
      <c r="AG172" s="584"/>
    </row>
    <row r="173" spans="1:33" ht="15.6" x14ac:dyDescent="0.3">
      <c r="A173" s="584"/>
      <c r="B173" s="584"/>
      <c r="C173" s="584"/>
      <c r="D173" s="584"/>
      <c r="E173" s="584"/>
      <c r="F173" s="584"/>
      <c r="G173" s="584"/>
      <c r="H173" s="584"/>
      <c r="I173" s="584"/>
      <c r="J173" s="584"/>
      <c r="K173" s="584"/>
      <c r="L173" s="584"/>
      <c r="M173" s="584"/>
      <c r="N173" s="584"/>
      <c r="O173" s="584"/>
      <c r="P173" s="584"/>
      <c r="Q173" s="584"/>
      <c r="R173" s="584"/>
      <c r="S173" s="584"/>
      <c r="T173" s="584"/>
      <c r="U173" s="584"/>
      <c r="V173" s="585"/>
      <c r="W173" s="585"/>
      <c r="X173" s="584"/>
      <c r="Y173" s="584"/>
      <c r="Z173" s="584"/>
      <c r="AA173" s="584"/>
      <c r="AB173" s="584"/>
      <c r="AC173" s="584"/>
      <c r="AD173" s="584"/>
      <c r="AE173" s="584"/>
      <c r="AF173" s="584"/>
      <c r="AG173" s="584"/>
    </row>
    <row r="174" spans="1:33" ht="15.6" x14ac:dyDescent="0.3">
      <c r="A174" s="584"/>
      <c r="B174" s="584"/>
      <c r="C174" s="584"/>
      <c r="D174" s="584"/>
      <c r="E174" s="584"/>
      <c r="F174" s="584"/>
      <c r="G174" s="584"/>
      <c r="H174" s="584"/>
      <c r="I174" s="584"/>
      <c r="J174" s="584"/>
      <c r="K174" s="584"/>
      <c r="L174" s="584"/>
      <c r="M174" s="584"/>
      <c r="N174" s="584"/>
      <c r="O174" s="584"/>
      <c r="P174" s="584"/>
      <c r="Q174" s="584"/>
      <c r="R174" s="584"/>
      <c r="S174" s="584"/>
      <c r="T174" s="584"/>
      <c r="U174" s="584"/>
      <c r="V174" s="585"/>
      <c r="W174" s="585"/>
      <c r="X174" s="584"/>
      <c r="Y174" s="584"/>
      <c r="Z174" s="584"/>
      <c r="AA174" s="584"/>
      <c r="AB174" s="584"/>
      <c r="AC174" s="584"/>
      <c r="AD174" s="584"/>
      <c r="AE174" s="584"/>
      <c r="AF174" s="584"/>
      <c r="AG174" s="584"/>
    </row>
    <row r="175" spans="1:33" ht="15.6" x14ac:dyDescent="0.3">
      <c r="A175" s="584"/>
      <c r="B175" s="584"/>
      <c r="C175" s="584"/>
      <c r="D175" s="584"/>
      <c r="E175" s="584"/>
      <c r="F175" s="584"/>
      <c r="G175" s="584"/>
      <c r="H175" s="584"/>
      <c r="I175" s="584"/>
      <c r="J175" s="584"/>
      <c r="K175" s="584"/>
      <c r="L175" s="584"/>
      <c r="M175" s="584"/>
      <c r="N175" s="584"/>
      <c r="O175" s="584"/>
      <c r="P175" s="584"/>
      <c r="Q175" s="584"/>
      <c r="R175" s="584"/>
      <c r="S175" s="584"/>
      <c r="T175" s="584"/>
      <c r="U175" s="584"/>
      <c r="V175" s="585"/>
      <c r="W175" s="585"/>
      <c r="X175" s="584"/>
      <c r="Y175" s="584"/>
      <c r="Z175" s="584"/>
      <c r="AA175" s="584"/>
      <c r="AB175" s="584"/>
      <c r="AC175" s="584"/>
      <c r="AD175" s="584"/>
      <c r="AE175" s="584"/>
      <c r="AF175" s="584"/>
      <c r="AG175" s="584"/>
    </row>
    <row r="176" spans="1:33" ht="15.6" x14ac:dyDescent="0.3">
      <c r="A176" s="584"/>
      <c r="B176" s="584"/>
      <c r="C176" s="584"/>
      <c r="D176" s="584"/>
      <c r="E176" s="584"/>
      <c r="F176" s="584"/>
      <c r="G176" s="584"/>
      <c r="H176" s="584"/>
      <c r="I176" s="584"/>
      <c r="J176" s="584"/>
      <c r="K176" s="584"/>
      <c r="L176" s="584"/>
      <c r="M176" s="584"/>
      <c r="N176" s="584"/>
      <c r="O176" s="584"/>
      <c r="P176" s="584"/>
      <c r="Q176" s="584"/>
      <c r="R176" s="584"/>
      <c r="S176" s="584"/>
      <c r="T176" s="584"/>
      <c r="U176" s="584"/>
      <c r="V176" s="585"/>
      <c r="W176" s="585"/>
      <c r="X176" s="584"/>
      <c r="Y176" s="584"/>
      <c r="Z176" s="584"/>
      <c r="AA176" s="584"/>
      <c r="AB176" s="584"/>
      <c r="AC176" s="584"/>
      <c r="AD176" s="584"/>
      <c r="AE176" s="584"/>
      <c r="AF176" s="584"/>
      <c r="AG176" s="584"/>
    </row>
    <row r="177" spans="1:33" ht="15.6" x14ac:dyDescent="0.3">
      <c r="A177" s="584"/>
      <c r="B177" s="584"/>
      <c r="C177" s="584"/>
      <c r="D177" s="584"/>
      <c r="E177" s="584"/>
      <c r="F177" s="584"/>
      <c r="G177" s="584"/>
      <c r="H177" s="584"/>
      <c r="I177" s="584"/>
      <c r="J177" s="584"/>
      <c r="K177" s="584"/>
      <c r="L177" s="584"/>
      <c r="M177" s="584"/>
      <c r="N177" s="584"/>
      <c r="O177" s="584"/>
      <c r="P177" s="584"/>
      <c r="Q177" s="584"/>
      <c r="R177" s="584"/>
      <c r="S177" s="584"/>
      <c r="T177" s="584"/>
      <c r="U177" s="584"/>
      <c r="V177" s="585"/>
      <c r="W177" s="585"/>
      <c r="X177" s="584"/>
      <c r="Y177" s="584"/>
      <c r="Z177" s="584"/>
      <c r="AA177" s="584"/>
      <c r="AB177" s="584"/>
      <c r="AC177" s="584"/>
      <c r="AD177" s="584"/>
      <c r="AE177" s="584"/>
      <c r="AF177" s="584"/>
      <c r="AG177" s="584"/>
    </row>
    <row r="178" spans="1:33" ht="15.6" x14ac:dyDescent="0.3">
      <c r="A178" s="584"/>
      <c r="B178" s="584"/>
      <c r="C178" s="584"/>
      <c r="D178" s="584"/>
      <c r="E178" s="584"/>
      <c r="F178" s="584"/>
      <c r="G178" s="584"/>
      <c r="H178" s="584"/>
      <c r="I178" s="584"/>
      <c r="J178" s="584"/>
      <c r="K178" s="584"/>
      <c r="L178" s="584"/>
      <c r="M178" s="584"/>
      <c r="N178" s="584"/>
      <c r="O178" s="584"/>
      <c r="P178" s="584"/>
      <c r="Q178" s="584"/>
      <c r="R178" s="584"/>
      <c r="S178" s="584"/>
      <c r="T178" s="584"/>
      <c r="U178" s="584"/>
      <c r="V178" s="585"/>
      <c r="W178" s="585"/>
      <c r="X178" s="584"/>
      <c r="Y178" s="584"/>
      <c r="Z178" s="584"/>
      <c r="AA178" s="584"/>
      <c r="AB178" s="584"/>
      <c r="AC178" s="584"/>
      <c r="AD178" s="584"/>
      <c r="AE178" s="584"/>
      <c r="AF178" s="584"/>
      <c r="AG178" s="584"/>
    </row>
    <row r="179" spans="1:33" ht="15.6" x14ac:dyDescent="0.3">
      <c r="A179" s="584"/>
      <c r="B179" s="584"/>
      <c r="C179" s="584"/>
      <c r="D179" s="584"/>
      <c r="E179" s="584"/>
      <c r="F179" s="584"/>
      <c r="G179" s="584"/>
      <c r="H179" s="584"/>
      <c r="I179" s="584"/>
      <c r="J179" s="584"/>
      <c r="K179" s="584"/>
      <c r="L179" s="584"/>
      <c r="M179" s="584"/>
      <c r="N179" s="584"/>
      <c r="O179" s="584"/>
      <c r="P179" s="584"/>
      <c r="Q179" s="584"/>
      <c r="R179" s="584"/>
      <c r="S179" s="584"/>
      <c r="T179" s="584"/>
      <c r="U179" s="584"/>
      <c r="V179" s="585"/>
      <c r="W179" s="585"/>
      <c r="X179" s="584"/>
      <c r="Y179" s="584"/>
      <c r="Z179" s="584"/>
      <c r="AA179" s="584"/>
      <c r="AB179" s="584"/>
      <c r="AC179" s="584"/>
      <c r="AD179" s="584"/>
      <c r="AE179" s="584"/>
      <c r="AF179" s="584"/>
      <c r="AG179" s="584"/>
    </row>
    <row r="180" spans="1:33" ht="15.6" x14ac:dyDescent="0.3">
      <c r="A180" s="584"/>
      <c r="B180" s="584"/>
      <c r="C180" s="584"/>
      <c r="D180" s="584"/>
      <c r="E180" s="584"/>
      <c r="F180" s="584"/>
      <c r="G180" s="584"/>
      <c r="H180" s="584"/>
      <c r="I180" s="584"/>
      <c r="J180" s="584"/>
      <c r="K180" s="584"/>
      <c r="L180" s="584"/>
      <c r="M180" s="584"/>
      <c r="N180" s="584"/>
      <c r="O180" s="584"/>
      <c r="P180" s="584"/>
      <c r="Q180" s="584"/>
      <c r="R180" s="584"/>
      <c r="S180" s="584"/>
      <c r="T180" s="584"/>
      <c r="U180" s="584"/>
      <c r="V180" s="585"/>
      <c r="W180" s="585"/>
      <c r="X180" s="584"/>
      <c r="Y180" s="584"/>
      <c r="Z180" s="584"/>
      <c r="AA180" s="584"/>
      <c r="AB180" s="584"/>
      <c r="AC180" s="584"/>
      <c r="AD180" s="584"/>
      <c r="AE180" s="584"/>
      <c r="AF180" s="584"/>
      <c r="AG180" s="584"/>
    </row>
    <row r="181" spans="1:33" ht="15.6" x14ac:dyDescent="0.3">
      <c r="A181" s="584"/>
      <c r="B181" s="584"/>
      <c r="C181" s="584"/>
      <c r="D181" s="584"/>
      <c r="E181" s="584"/>
      <c r="F181" s="584"/>
      <c r="G181" s="584"/>
      <c r="H181" s="584"/>
      <c r="I181" s="584"/>
      <c r="J181" s="584"/>
      <c r="K181" s="584"/>
      <c r="L181" s="584"/>
      <c r="M181" s="584"/>
      <c r="N181" s="584"/>
      <c r="O181" s="584"/>
      <c r="P181" s="584"/>
      <c r="Q181" s="584"/>
      <c r="R181" s="584"/>
      <c r="S181" s="584"/>
      <c r="T181" s="584"/>
      <c r="U181" s="584"/>
      <c r="V181" s="585"/>
      <c r="W181" s="585"/>
      <c r="X181" s="584"/>
      <c r="Y181" s="584"/>
      <c r="Z181" s="584"/>
      <c r="AA181" s="584"/>
      <c r="AB181" s="584"/>
      <c r="AC181" s="584"/>
      <c r="AD181" s="584"/>
      <c r="AE181" s="584"/>
      <c r="AF181" s="584"/>
      <c r="AG181" s="584"/>
    </row>
    <row r="182" spans="1:33" ht="15.6" x14ac:dyDescent="0.3">
      <c r="A182" s="584"/>
      <c r="B182" s="584"/>
      <c r="C182" s="584"/>
      <c r="D182" s="584"/>
      <c r="E182" s="584"/>
      <c r="F182" s="584"/>
      <c r="G182" s="584"/>
      <c r="H182" s="584"/>
      <c r="I182" s="584"/>
      <c r="J182" s="584"/>
      <c r="K182" s="584"/>
      <c r="L182" s="584"/>
      <c r="M182" s="584"/>
      <c r="N182" s="584"/>
      <c r="O182" s="584"/>
      <c r="P182" s="584"/>
      <c r="Q182" s="584"/>
      <c r="R182" s="584"/>
      <c r="S182" s="584"/>
      <c r="T182" s="584"/>
      <c r="U182" s="584"/>
      <c r="V182" s="585"/>
      <c r="W182" s="585"/>
      <c r="X182" s="584"/>
      <c r="Y182" s="584"/>
      <c r="Z182" s="584"/>
      <c r="AA182" s="584"/>
      <c r="AB182" s="584"/>
      <c r="AC182" s="584"/>
      <c r="AD182" s="584"/>
      <c r="AE182" s="584"/>
      <c r="AF182" s="584"/>
      <c r="AG182" s="584"/>
    </row>
    <row r="183" spans="1:33" ht="15.6" x14ac:dyDescent="0.3">
      <c r="A183" s="584"/>
      <c r="B183" s="584"/>
      <c r="C183" s="584"/>
      <c r="D183" s="584"/>
      <c r="E183" s="584"/>
      <c r="F183" s="584"/>
      <c r="G183" s="584"/>
      <c r="H183" s="584"/>
      <c r="I183" s="584"/>
      <c r="J183" s="584"/>
      <c r="K183" s="584"/>
      <c r="L183" s="584"/>
      <c r="M183" s="584"/>
      <c r="N183" s="584"/>
      <c r="O183" s="584"/>
      <c r="P183" s="584"/>
      <c r="Q183" s="584"/>
      <c r="R183" s="584"/>
      <c r="S183" s="584"/>
      <c r="T183" s="584"/>
      <c r="U183" s="584"/>
      <c r="V183" s="585"/>
      <c r="W183" s="585"/>
      <c r="X183" s="584"/>
      <c r="Y183" s="584"/>
      <c r="Z183" s="584"/>
      <c r="AA183" s="584"/>
      <c r="AB183" s="584"/>
      <c r="AC183" s="584"/>
      <c r="AD183" s="584"/>
      <c r="AE183" s="584"/>
      <c r="AF183" s="584"/>
      <c r="AG183" s="584"/>
    </row>
    <row r="184" spans="1:33" ht="15.6" x14ac:dyDescent="0.3">
      <c r="A184" s="584"/>
      <c r="B184" s="584"/>
      <c r="C184" s="584"/>
      <c r="D184" s="584"/>
      <c r="E184" s="584"/>
      <c r="F184" s="584"/>
      <c r="G184" s="584"/>
      <c r="H184" s="584"/>
      <c r="I184" s="584"/>
      <c r="J184" s="584"/>
      <c r="K184" s="584"/>
      <c r="L184" s="584"/>
      <c r="M184" s="584"/>
      <c r="N184" s="584"/>
      <c r="O184" s="584"/>
      <c r="P184" s="584"/>
      <c r="Q184" s="584"/>
      <c r="R184" s="584"/>
      <c r="S184" s="584"/>
      <c r="T184" s="584"/>
      <c r="U184" s="584"/>
      <c r="V184" s="585"/>
      <c r="W184" s="585"/>
      <c r="X184" s="584"/>
      <c r="Y184" s="584"/>
      <c r="Z184" s="584"/>
      <c r="AA184" s="584"/>
      <c r="AB184" s="584"/>
      <c r="AC184" s="584"/>
      <c r="AD184" s="584"/>
      <c r="AE184" s="584"/>
      <c r="AF184" s="584"/>
      <c r="AG184" s="584"/>
    </row>
    <row r="185" spans="1:33" ht="15.6" x14ac:dyDescent="0.3">
      <c r="A185" s="584"/>
      <c r="B185" s="584"/>
      <c r="C185" s="584"/>
      <c r="D185" s="584"/>
      <c r="E185" s="584"/>
      <c r="F185" s="584"/>
      <c r="G185" s="584"/>
      <c r="H185" s="584"/>
      <c r="I185" s="584"/>
      <c r="J185" s="584"/>
      <c r="K185" s="584"/>
      <c r="L185" s="584"/>
      <c r="M185" s="584"/>
      <c r="N185" s="584"/>
      <c r="O185" s="584"/>
      <c r="P185" s="584"/>
      <c r="Q185" s="584"/>
      <c r="R185" s="584"/>
      <c r="S185" s="584"/>
      <c r="T185" s="584"/>
      <c r="U185" s="584"/>
      <c r="V185" s="585"/>
      <c r="W185" s="585"/>
      <c r="X185" s="584"/>
      <c r="Y185" s="584"/>
      <c r="Z185" s="584"/>
      <c r="AA185" s="584"/>
      <c r="AB185" s="584"/>
      <c r="AC185" s="584"/>
      <c r="AD185" s="584"/>
      <c r="AE185" s="584"/>
      <c r="AF185" s="584"/>
      <c r="AG185" s="584"/>
    </row>
    <row r="186" spans="1:33" ht="15.6" x14ac:dyDescent="0.3">
      <c r="A186" s="584"/>
      <c r="B186" s="584"/>
      <c r="C186" s="584"/>
      <c r="D186" s="584"/>
      <c r="E186" s="584"/>
      <c r="F186" s="584"/>
      <c r="G186" s="584"/>
      <c r="H186" s="584"/>
      <c r="I186" s="584"/>
      <c r="J186" s="584"/>
      <c r="K186" s="584"/>
      <c r="L186" s="584"/>
      <c r="M186" s="584"/>
      <c r="N186" s="584"/>
      <c r="O186" s="584"/>
      <c r="P186" s="584"/>
      <c r="Q186" s="584"/>
      <c r="R186" s="584"/>
      <c r="S186" s="584"/>
      <c r="T186" s="584"/>
      <c r="U186" s="584"/>
      <c r="V186" s="585"/>
      <c r="W186" s="585"/>
      <c r="X186" s="584"/>
      <c r="Y186" s="584"/>
      <c r="Z186" s="584"/>
      <c r="AA186" s="584"/>
      <c r="AB186" s="584"/>
      <c r="AC186" s="584"/>
      <c r="AD186" s="584"/>
      <c r="AE186" s="584"/>
      <c r="AF186" s="584"/>
      <c r="AG186" s="584"/>
    </row>
    <row r="187" spans="1:33" ht="15.6" x14ac:dyDescent="0.3">
      <c r="A187" s="584"/>
      <c r="B187" s="584"/>
      <c r="C187" s="584"/>
      <c r="D187" s="584"/>
      <c r="E187" s="584"/>
      <c r="F187" s="584"/>
      <c r="G187" s="584"/>
      <c r="H187" s="584"/>
      <c r="I187" s="584"/>
      <c r="J187" s="584"/>
      <c r="K187" s="584"/>
      <c r="L187" s="584"/>
      <c r="M187" s="584"/>
      <c r="N187" s="584"/>
      <c r="O187" s="584"/>
      <c r="P187" s="584"/>
      <c r="Q187" s="584"/>
      <c r="R187" s="584"/>
      <c r="S187" s="584"/>
      <c r="T187" s="584"/>
      <c r="U187" s="584"/>
      <c r="V187" s="585"/>
      <c r="W187" s="585"/>
      <c r="X187" s="584"/>
      <c r="Y187" s="584"/>
      <c r="Z187" s="584"/>
      <c r="AA187" s="584"/>
      <c r="AB187" s="584"/>
      <c r="AC187" s="584"/>
      <c r="AD187" s="584"/>
      <c r="AE187" s="584"/>
      <c r="AF187" s="584"/>
      <c r="AG187" s="584"/>
    </row>
    <row r="188" spans="1:33" ht="15.6" x14ac:dyDescent="0.3">
      <c r="A188" s="584"/>
      <c r="B188" s="584"/>
      <c r="C188" s="584"/>
      <c r="D188" s="584"/>
      <c r="E188" s="584"/>
      <c r="F188" s="584"/>
      <c r="G188" s="584"/>
      <c r="H188" s="584"/>
      <c r="I188" s="584"/>
      <c r="J188" s="584"/>
      <c r="K188" s="584"/>
      <c r="L188" s="584"/>
      <c r="M188" s="584"/>
      <c r="N188" s="584"/>
      <c r="O188" s="584"/>
      <c r="P188" s="584"/>
      <c r="Q188" s="584"/>
      <c r="R188" s="584"/>
      <c r="S188" s="584"/>
      <c r="T188" s="584"/>
      <c r="U188" s="584"/>
      <c r="V188" s="585"/>
      <c r="W188" s="585"/>
      <c r="X188" s="584"/>
      <c r="Y188" s="584"/>
      <c r="Z188" s="584"/>
      <c r="AA188" s="584"/>
      <c r="AB188" s="584"/>
      <c r="AC188" s="584"/>
      <c r="AD188" s="584"/>
      <c r="AE188" s="584"/>
      <c r="AF188" s="584"/>
      <c r="AG188" s="584"/>
    </row>
    <row r="189" spans="1:33" ht="15.6" x14ac:dyDescent="0.3">
      <c r="A189" s="584"/>
      <c r="B189" s="584"/>
      <c r="C189" s="584"/>
      <c r="D189" s="584"/>
      <c r="E189" s="584"/>
      <c r="F189" s="584"/>
      <c r="G189" s="584"/>
      <c r="H189" s="584"/>
      <c r="I189" s="584"/>
      <c r="J189" s="584"/>
      <c r="K189" s="584"/>
      <c r="L189" s="584"/>
      <c r="M189" s="584"/>
      <c r="N189" s="584"/>
      <c r="O189" s="584"/>
      <c r="P189" s="584"/>
      <c r="Q189" s="584"/>
      <c r="R189" s="584"/>
      <c r="S189" s="584"/>
      <c r="T189" s="584"/>
      <c r="U189" s="584"/>
      <c r="V189" s="585"/>
      <c r="W189" s="585"/>
      <c r="X189" s="584"/>
      <c r="Y189" s="584"/>
      <c r="Z189" s="584"/>
      <c r="AA189" s="584"/>
      <c r="AB189" s="584"/>
      <c r="AC189" s="584"/>
      <c r="AD189" s="584"/>
      <c r="AE189" s="584"/>
      <c r="AF189" s="584"/>
      <c r="AG189" s="584"/>
    </row>
    <row r="190" spans="1:33" ht="15.6" x14ac:dyDescent="0.3">
      <c r="A190" s="584"/>
      <c r="B190" s="584"/>
      <c r="C190" s="584"/>
      <c r="D190" s="584"/>
      <c r="E190" s="584"/>
      <c r="F190" s="584"/>
      <c r="G190" s="584"/>
      <c r="H190" s="584"/>
      <c r="I190" s="584"/>
      <c r="J190" s="584"/>
      <c r="K190" s="584"/>
      <c r="L190" s="584"/>
      <c r="M190" s="584"/>
      <c r="N190" s="584"/>
      <c r="O190" s="584"/>
      <c r="P190" s="584"/>
      <c r="Q190" s="584"/>
      <c r="R190" s="584"/>
      <c r="S190" s="584"/>
      <c r="T190" s="584"/>
      <c r="U190" s="584"/>
      <c r="V190" s="585"/>
      <c r="W190" s="585"/>
      <c r="X190" s="584"/>
      <c r="Y190" s="584"/>
      <c r="Z190" s="584"/>
      <c r="AA190" s="584"/>
      <c r="AB190" s="584"/>
      <c r="AC190" s="584"/>
      <c r="AD190" s="584"/>
      <c r="AE190" s="584"/>
      <c r="AF190" s="584"/>
      <c r="AG190" s="584"/>
    </row>
    <row r="191" spans="1:33" ht="15.6" x14ac:dyDescent="0.3">
      <c r="A191" s="584"/>
      <c r="B191" s="584"/>
      <c r="C191" s="584"/>
      <c r="D191" s="584"/>
      <c r="E191" s="584"/>
      <c r="F191" s="584"/>
      <c r="G191" s="584"/>
      <c r="H191" s="584"/>
      <c r="I191" s="584"/>
      <c r="J191" s="584"/>
      <c r="K191" s="584"/>
      <c r="L191" s="584"/>
      <c r="M191" s="584"/>
      <c r="N191" s="584"/>
      <c r="O191" s="584"/>
      <c r="P191" s="584"/>
      <c r="Q191" s="584"/>
      <c r="R191" s="584"/>
      <c r="S191" s="584"/>
      <c r="T191" s="584"/>
      <c r="U191" s="584"/>
      <c r="V191" s="585"/>
      <c r="W191" s="585"/>
      <c r="X191" s="584"/>
      <c r="Y191" s="584"/>
      <c r="Z191" s="584"/>
      <c r="AA191" s="584"/>
      <c r="AB191" s="584"/>
      <c r="AC191" s="584"/>
      <c r="AD191" s="584"/>
      <c r="AE191" s="584"/>
      <c r="AF191" s="584"/>
      <c r="AG191" s="584"/>
    </row>
    <row r="192" spans="1:33" ht="15.6" x14ac:dyDescent="0.3">
      <c r="A192" s="584"/>
      <c r="B192" s="584"/>
      <c r="C192" s="584"/>
      <c r="D192" s="584"/>
      <c r="E192" s="584"/>
      <c r="F192" s="584"/>
      <c r="G192" s="584"/>
      <c r="H192" s="584"/>
      <c r="I192" s="584"/>
      <c r="J192" s="584"/>
      <c r="K192" s="584"/>
      <c r="L192" s="584"/>
      <c r="M192" s="584"/>
      <c r="N192" s="584"/>
      <c r="O192" s="584"/>
      <c r="P192" s="584"/>
      <c r="Q192" s="584"/>
      <c r="R192" s="584"/>
      <c r="S192" s="584"/>
      <c r="T192" s="584"/>
      <c r="U192" s="584"/>
      <c r="V192" s="585"/>
      <c r="W192" s="585"/>
      <c r="X192" s="584"/>
      <c r="Y192" s="584"/>
      <c r="Z192" s="584"/>
      <c r="AA192" s="584"/>
      <c r="AB192" s="584"/>
      <c r="AC192" s="584"/>
      <c r="AD192" s="584"/>
      <c r="AE192" s="584"/>
      <c r="AF192" s="584"/>
      <c r="AG192" s="584"/>
    </row>
    <row r="193" spans="1:33" ht="15.6" x14ac:dyDescent="0.3">
      <c r="A193" s="584"/>
      <c r="B193" s="584"/>
      <c r="C193" s="584"/>
      <c r="D193" s="584"/>
      <c r="E193" s="584"/>
      <c r="F193" s="584"/>
      <c r="G193" s="584"/>
      <c r="H193" s="584"/>
      <c r="I193" s="584"/>
      <c r="J193" s="584"/>
      <c r="K193" s="584"/>
      <c r="L193" s="584"/>
      <c r="M193" s="584"/>
      <c r="N193" s="584"/>
      <c r="O193" s="584"/>
      <c r="P193" s="584"/>
      <c r="Q193" s="584"/>
      <c r="R193" s="584"/>
      <c r="S193" s="584"/>
      <c r="T193" s="584"/>
      <c r="U193" s="584"/>
      <c r="V193" s="585"/>
      <c r="W193" s="585"/>
      <c r="X193" s="584"/>
      <c r="Y193" s="584"/>
      <c r="Z193" s="584"/>
      <c r="AA193" s="584"/>
      <c r="AB193" s="584"/>
      <c r="AC193" s="584"/>
      <c r="AD193" s="584"/>
      <c r="AE193" s="584"/>
      <c r="AF193" s="584"/>
      <c r="AG193" s="584"/>
    </row>
    <row r="194" spans="1:33" ht="15.6" x14ac:dyDescent="0.3">
      <c r="A194" s="584"/>
      <c r="B194" s="584"/>
      <c r="C194" s="584"/>
      <c r="D194" s="584"/>
      <c r="E194" s="584"/>
      <c r="F194" s="584"/>
      <c r="G194" s="584"/>
      <c r="H194" s="584"/>
      <c r="I194" s="584"/>
      <c r="J194" s="584"/>
      <c r="K194" s="584"/>
      <c r="L194" s="584"/>
      <c r="M194" s="584"/>
      <c r="N194" s="584"/>
      <c r="O194" s="584"/>
      <c r="P194" s="584"/>
      <c r="Q194" s="584"/>
      <c r="R194" s="584"/>
      <c r="S194" s="584"/>
      <c r="T194" s="584"/>
      <c r="U194" s="584"/>
      <c r="V194" s="585"/>
      <c r="W194" s="585"/>
      <c r="X194" s="584"/>
      <c r="Y194" s="584"/>
      <c r="Z194" s="584"/>
      <c r="AA194" s="584"/>
      <c r="AB194" s="584"/>
      <c r="AC194" s="584"/>
      <c r="AD194" s="584"/>
      <c r="AE194" s="584"/>
      <c r="AF194" s="584"/>
      <c r="AG194" s="584"/>
    </row>
    <row r="195" spans="1:33" ht="15.6" x14ac:dyDescent="0.3">
      <c r="A195" s="584"/>
      <c r="B195" s="584"/>
      <c r="C195" s="584"/>
      <c r="D195" s="584"/>
      <c r="E195" s="584"/>
      <c r="F195" s="584"/>
      <c r="G195" s="584"/>
      <c r="H195" s="584"/>
      <c r="I195" s="584"/>
      <c r="J195" s="584"/>
      <c r="K195" s="584"/>
      <c r="L195" s="584"/>
      <c r="M195" s="584"/>
      <c r="N195" s="584"/>
      <c r="O195" s="584"/>
      <c r="P195" s="584"/>
      <c r="Q195" s="584"/>
      <c r="R195" s="584"/>
      <c r="S195" s="584"/>
      <c r="T195" s="584"/>
      <c r="U195" s="584"/>
      <c r="V195" s="585"/>
      <c r="W195" s="585"/>
      <c r="X195" s="584"/>
      <c r="Y195" s="584"/>
      <c r="Z195" s="584"/>
      <c r="AA195" s="584"/>
      <c r="AB195" s="584"/>
      <c r="AC195" s="584"/>
      <c r="AD195" s="584"/>
      <c r="AE195" s="584"/>
      <c r="AF195" s="584"/>
      <c r="AG195" s="584"/>
    </row>
    <row r="196" spans="1:33" ht="15.6" x14ac:dyDescent="0.3">
      <c r="A196" s="584"/>
      <c r="B196" s="584"/>
      <c r="C196" s="584"/>
      <c r="D196" s="584"/>
      <c r="E196" s="584"/>
      <c r="F196" s="584"/>
      <c r="G196" s="584"/>
      <c r="H196" s="584"/>
      <c r="I196" s="584"/>
      <c r="J196" s="584"/>
      <c r="K196" s="584"/>
      <c r="L196" s="584"/>
      <c r="M196" s="584"/>
      <c r="N196" s="584"/>
      <c r="O196" s="584"/>
      <c r="P196" s="584"/>
      <c r="Q196" s="584"/>
      <c r="R196" s="584"/>
      <c r="S196" s="584"/>
      <c r="T196" s="584"/>
      <c r="U196" s="584"/>
      <c r="V196" s="585"/>
      <c r="W196" s="585"/>
      <c r="X196" s="584"/>
      <c r="Y196" s="584"/>
      <c r="Z196" s="584"/>
      <c r="AA196" s="584"/>
      <c r="AB196" s="584"/>
      <c r="AC196" s="584"/>
      <c r="AD196" s="584"/>
      <c r="AE196" s="584"/>
      <c r="AF196" s="584"/>
      <c r="AG196" s="584"/>
    </row>
    <row r="197" spans="1:33" ht="15.6" x14ac:dyDescent="0.3">
      <c r="A197" s="584"/>
      <c r="B197" s="584"/>
      <c r="C197" s="584"/>
      <c r="D197" s="584"/>
      <c r="E197" s="584"/>
      <c r="F197" s="584"/>
      <c r="G197" s="584"/>
      <c r="H197" s="584"/>
      <c r="I197" s="584"/>
      <c r="J197" s="584"/>
      <c r="K197" s="584"/>
      <c r="L197" s="584"/>
      <c r="M197" s="584"/>
      <c r="N197" s="584"/>
      <c r="O197" s="584"/>
      <c r="P197" s="584"/>
      <c r="Q197" s="584"/>
      <c r="R197" s="584"/>
      <c r="S197" s="584"/>
      <c r="T197" s="584"/>
      <c r="U197" s="584"/>
      <c r="V197" s="585"/>
      <c r="W197" s="585"/>
      <c r="X197" s="584"/>
      <c r="Y197" s="584"/>
      <c r="Z197" s="584"/>
      <c r="AA197" s="584"/>
      <c r="AB197" s="584"/>
      <c r="AC197" s="584"/>
      <c r="AD197" s="584"/>
      <c r="AE197" s="584"/>
      <c r="AF197" s="584"/>
      <c r="AG197" s="584"/>
    </row>
    <row r="198" spans="1:33" ht="15.6" x14ac:dyDescent="0.3">
      <c r="A198" s="584"/>
      <c r="B198" s="584"/>
      <c r="C198" s="584"/>
      <c r="D198" s="584"/>
      <c r="E198" s="584"/>
      <c r="F198" s="584"/>
      <c r="G198" s="584"/>
      <c r="H198" s="584"/>
      <c r="I198" s="584"/>
      <c r="J198" s="584"/>
      <c r="K198" s="584"/>
      <c r="L198" s="584"/>
      <c r="M198" s="584"/>
      <c r="N198" s="584"/>
      <c r="O198" s="584"/>
      <c r="P198" s="584"/>
      <c r="Q198" s="584"/>
      <c r="R198" s="584"/>
      <c r="S198" s="584"/>
      <c r="T198" s="584"/>
      <c r="U198" s="584"/>
      <c r="V198" s="585"/>
      <c r="W198" s="585"/>
      <c r="X198" s="584"/>
      <c r="Y198" s="584"/>
      <c r="Z198" s="584"/>
      <c r="AA198" s="584"/>
      <c r="AB198" s="584"/>
      <c r="AC198" s="584"/>
      <c r="AD198" s="584"/>
      <c r="AE198" s="584"/>
      <c r="AF198" s="584"/>
      <c r="AG198" s="584"/>
    </row>
    <row r="199" spans="1:33" ht="15.6" x14ac:dyDescent="0.3">
      <c r="A199" s="584"/>
      <c r="B199" s="584"/>
      <c r="C199" s="584"/>
      <c r="D199" s="584"/>
      <c r="E199" s="584"/>
      <c r="F199" s="584"/>
      <c r="G199" s="584"/>
      <c r="H199" s="584"/>
      <c r="I199" s="584"/>
      <c r="J199" s="584"/>
      <c r="K199" s="584"/>
      <c r="L199" s="584"/>
      <c r="M199" s="584"/>
      <c r="N199" s="584"/>
      <c r="O199" s="584"/>
      <c r="P199" s="584"/>
      <c r="Q199" s="584"/>
      <c r="R199" s="584"/>
      <c r="S199" s="584"/>
      <c r="T199" s="584"/>
      <c r="U199" s="584"/>
      <c r="V199" s="585"/>
      <c r="W199" s="585"/>
      <c r="X199" s="584"/>
      <c r="Y199" s="584"/>
      <c r="Z199" s="584"/>
      <c r="AA199" s="584"/>
      <c r="AB199" s="584"/>
      <c r="AC199" s="584"/>
      <c r="AD199" s="584"/>
      <c r="AE199" s="584"/>
      <c r="AF199" s="584"/>
      <c r="AG199" s="584"/>
    </row>
    <row r="200" spans="1:33" ht="15.6" x14ac:dyDescent="0.3">
      <c r="A200" s="584"/>
      <c r="B200" s="584"/>
      <c r="C200" s="584"/>
      <c r="D200" s="584"/>
      <c r="E200" s="584"/>
      <c r="F200" s="584"/>
      <c r="G200" s="584"/>
      <c r="H200" s="584"/>
      <c r="I200" s="584"/>
      <c r="J200" s="584"/>
      <c r="K200" s="584"/>
      <c r="L200" s="584"/>
      <c r="M200" s="584"/>
      <c r="N200" s="584"/>
      <c r="O200" s="584"/>
      <c r="P200" s="584"/>
      <c r="Q200" s="584"/>
      <c r="R200" s="584"/>
      <c r="S200" s="584"/>
      <c r="T200" s="584"/>
      <c r="U200" s="584"/>
      <c r="V200" s="585"/>
      <c r="W200" s="585"/>
      <c r="X200" s="584"/>
      <c r="Y200" s="584"/>
      <c r="Z200" s="584"/>
      <c r="AA200" s="584"/>
      <c r="AB200" s="584"/>
      <c r="AC200" s="584"/>
      <c r="AD200" s="584"/>
      <c r="AE200" s="584"/>
      <c r="AF200" s="584"/>
      <c r="AG200" s="584"/>
    </row>
    <row r="201" spans="1:33" ht="15.6" x14ac:dyDescent="0.3">
      <c r="A201" s="584"/>
      <c r="B201" s="584"/>
      <c r="C201" s="584"/>
      <c r="D201" s="584"/>
      <c r="E201" s="584"/>
      <c r="F201" s="584"/>
      <c r="G201" s="584"/>
      <c r="H201" s="584"/>
      <c r="I201" s="584"/>
      <c r="J201" s="584"/>
      <c r="K201" s="584"/>
      <c r="L201" s="584"/>
      <c r="M201" s="584"/>
      <c r="N201" s="584"/>
      <c r="O201" s="584"/>
      <c r="P201" s="584"/>
      <c r="Q201" s="584"/>
      <c r="R201" s="584"/>
      <c r="S201" s="584"/>
      <c r="T201" s="584"/>
      <c r="U201" s="584"/>
      <c r="V201" s="585"/>
      <c r="W201" s="585"/>
      <c r="X201" s="584"/>
      <c r="Y201" s="584"/>
      <c r="Z201" s="584"/>
      <c r="AA201" s="584"/>
      <c r="AB201" s="584"/>
      <c r="AC201" s="584"/>
      <c r="AD201" s="584"/>
      <c r="AE201" s="584"/>
      <c r="AF201" s="584"/>
      <c r="AG201" s="584"/>
    </row>
    <row r="202" spans="1:33" ht="15.6" x14ac:dyDescent="0.3">
      <c r="A202" s="584"/>
      <c r="B202" s="584"/>
      <c r="C202" s="584"/>
      <c r="D202" s="584"/>
      <c r="E202" s="584"/>
      <c r="F202" s="584"/>
      <c r="G202" s="584"/>
      <c r="H202" s="584"/>
      <c r="I202" s="584"/>
      <c r="J202" s="584"/>
      <c r="K202" s="584"/>
      <c r="L202" s="584"/>
      <c r="M202" s="584"/>
      <c r="N202" s="584"/>
      <c r="O202" s="584"/>
      <c r="P202" s="584"/>
      <c r="Q202" s="584"/>
      <c r="R202" s="584"/>
      <c r="S202" s="584"/>
      <c r="T202" s="584"/>
      <c r="U202" s="584"/>
      <c r="V202" s="585"/>
      <c r="W202" s="585"/>
      <c r="X202" s="584"/>
      <c r="Y202" s="584"/>
      <c r="Z202" s="584"/>
      <c r="AA202" s="584"/>
      <c r="AB202" s="584"/>
      <c r="AC202" s="584"/>
      <c r="AD202" s="584"/>
      <c r="AE202" s="584"/>
      <c r="AF202" s="584"/>
      <c r="AG202" s="584"/>
    </row>
    <row r="203" spans="1:33" ht="15.6" x14ac:dyDescent="0.3">
      <c r="A203" s="584"/>
      <c r="B203" s="584"/>
      <c r="C203" s="584"/>
      <c r="D203" s="584"/>
      <c r="E203" s="584"/>
      <c r="F203" s="584"/>
      <c r="G203" s="584"/>
      <c r="H203" s="584"/>
      <c r="I203" s="584"/>
      <c r="J203" s="584"/>
      <c r="K203" s="584"/>
      <c r="L203" s="584"/>
      <c r="M203" s="584"/>
      <c r="N203" s="584"/>
      <c r="O203" s="584"/>
      <c r="P203" s="584"/>
      <c r="Q203" s="584"/>
      <c r="R203" s="584"/>
      <c r="S203" s="584"/>
      <c r="T203" s="584"/>
      <c r="U203" s="584"/>
      <c r="V203" s="585"/>
      <c r="W203" s="585"/>
      <c r="X203" s="584"/>
      <c r="Y203" s="584"/>
      <c r="Z203" s="584"/>
      <c r="AA203" s="584"/>
      <c r="AB203" s="584"/>
      <c r="AC203" s="584"/>
      <c r="AD203" s="584"/>
      <c r="AE203" s="584"/>
      <c r="AF203" s="584"/>
      <c r="AG203" s="584"/>
    </row>
    <row r="204" spans="1:33" ht="15.6" x14ac:dyDescent="0.3">
      <c r="A204" s="584"/>
      <c r="B204" s="584"/>
      <c r="C204" s="584"/>
      <c r="D204" s="584"/>
      <c r="E204" s="584"/>
      <c r="F204" s="584"/>
      <c r="G204" s="584"/>
      <c r="H204" s="584"/>
      <c r="I204" s="584"/>
      <c r="J204" s="584"/>
      <c r="K204" s="584"/>
      <c r="L204" s="584"/>
      <c r="M204" s="584"/>
      <c r="N204" s="584"/>
      <c r="O204" s="584"/>
      <c r="P204" s="584"/>
      <c r="Q204" s="584"/>
      <c r="R204" s="584"/>
      <c r="S204" s="584"/>
      <c r="T204" s="584"/>
      <c r="U204" s="584"/>
      <c r="V204" s="585"/>
      <c r="W204" s="585"/>
      <c r="X204" s="584"/>
      <c r="Y204" s="584"/>
      <c r="Z204" s="584"/>
      <c r="AA204" s="584"/>
      <c r="AB204" s="584"/>
      <c r="AC204" s="584"/>
      <c r="AD204" s="584"/>
      <c r="AE204" s="584"/>
      <c r="AF204" s="584"/>
      <c r="AG204" s="584"/>
    </row>
    <row r="205" spans="1:33" ht="15.6" x14ac:dyDescent="0.3">
      <c r="A205" s="584"/>
      <c r="B205" s="584"/>
      <c r="C205" s="584"/>
      <c r="D205" s="584"/>
      <c r="E205" s="584"/>
      <c r="F205" s="584"/>
      <c r="G205" s="584"/>
      <c r="H205" s="584"/>
      <c r="I205" s="584"/>
      <c r="J205" s="584"/>
      <c r="K205" s="584"/>
      <c r="L205" s="584"/>
      <c r="M205" s="584"/>
      <c r="N205" s="584"/>
      <c r="O205" s="584"/>
      <c r="P205" s="584"/>
      <c r="Q205" s="584"/>
      <c r="R205" s="584"/>
      <c r="S205" s="584"/>
      <c r="T205" s="584"/>
      <c r="U205" s="584"/>
      <c r="V205" s="585"/>
      <c r="W205" s="585"/>
      <c r="X205" s="584"/>
      <c r="Y205" s="584"/>
      <c r="Z205" s="584"/>
      <c r="AA205" s="584"/>
      <c r="AB205" s="584"/>
      <c r="AC205" s="584"/>
      <c r="AD205" s="584"/>
      <c r="AE205" s="584"/>
      <c r="AF205" s="584"/>
      <c r="AG205" s="584"/>
    </row>
    <row r="206" spans="1:33" ht="15.6" x14ac:dyDescent="0.3">
      <c r="A206" s="584"/>
      <c r="B206" s="584"/>
      <c r="C206" s="584"/>
      <c r="D206" s="584"/>
      <c r="E206" s="584"/>
      <c r="F206" s="584"/>
      <c r="G206" s="584"/>
      <c r="H206" s="584"/>
      <c r="I206" s="584"/>
      <c r="J206" s="584"/>
      <c r="K206" s="584"/>
      <c r="L206" s="584"/>
      <c r="M206" s="584"/>
      <c r="N206" s="584"/>
      <c r="O206" s="584"/>
      <c r="P206" s="584"/>
      <c r="Q206" s="584"/>
      <c r="R206" s="584"/>
      <c r="S206" s="584"/>
      <c r="T206" s="584"/>
      <c r="U206" s="584"/>
      <c r="V206" s="585"/>
      <c r="W206" s="585"/>
      <c r="X206" s="584"/>
      <c r="Y206" s="584"/>
      <c r="Z206" s="584"/>
      <c r="AA206" s="584"/>
      <c r="AB206" s="584"/>
      <c r="AC206" s="584"/>
      <c r="AD206" s="584"/>
      <c r="AE206" s="584"/>
      <c r="AF206" s="584"/>
      <c r="AG206" s="584"/>
    </row>
    <row r="207" spans="1:33" ht="15.6" x14ac:dyDescent="0.3">
      <c r="A207" s="584"/>
      <c r="B207" s="584"/>
      <c r="C207" s="584"/>
      <c r="D207" s="584"/>
      <c r="E207" s="584"/>
      <c r="F207" s="584"/>
      <c r="G207" s="584"/>
      <c r="H207" s="584"/>
      <c r="I207" s="584"/>
      <c r="J207" s="584"/>
      <c r="K207" s="584"/>
      <c r="L207" s="584"/>
      <c r="M207" s="584"/>
      <c r="N207" s="584"/>
      <c r="O207" s="584"/>
      <c r="P207" s="584"/>
      <c r="Q207" s="584"/>
      <c r="R207" s="584"/>
      <c r="S207" s="584"/>
      <c r="T207" s="584"/>
      <c r="U207" s="584"/>
      <c r="V207" s="585"/>
      <c r="W207" s="585"/>
      <c r="X207" s="584"/>
      <c r="Y207" s="584"/>
      <c r="Z207" s="584"/>
      <c r="AA207" s="584"/>
      <c r="AB207" s="584"/>
      <c r="AC207" s="584"/>
      <c r="AD207" s="584"/>
      <c r="AE207" s="584"/>
      <c r="AF207" s="584"/>
      <c r="AG207" s="584"/>
    </row>
    <row r="208" spans="1:33" ht="15.6" x14ac:dyDescent="0.3">
      <c r="A208" s="584"/>
      <c r="B208" s="584"/>
      <c r="C208" s="584"/>
      <c r="D208" s="584"/>
      <c r="E208" s="584"/>
      <c r="F208" s="584"/>
      <c r="G208" s="584"/>
      <c r="H208" s="584"/>
      <c r="I208" s="584"/>
      <c r="J208" s="584"/>
      <c r="K208" s="584"/>
      <c r="L208" s="584"/>
      <c r="M208" s="584"/>
      <c r="N208" s="584"/>
      <c r="O208" s="584"/>
      <c r="P208" s="584"/>
      <c r="Q208" s="584"/>
      <c r="R208" s="584"/>
      <c r="S208" s="584"/>
      <c r="T208" s="584"/>
      <c r="U208" s="584"/>
      <c r="V208" s="585"/>
      <c r="W208" s="585"/>
      <c r="X208" s="584"/>
      <c r="Y208" s="584"/>
      <c r="Z208" s="584"/>
      <c r="AA208" s="584"/>
      <c r="AB208" s="584"/>
      <c r="AC208" s="584"/>
      <c r="AD208" s="584"/>
      <c r="AE208" s="584"/>
      <c r="AF208" s="584"/>
      <c r="AG208" s="584"/>
    </row>
    <row r="209" spans="1:33" ht="15.6" x14ac:dyDescent="0.3">
      <c r="A209" s="584"/>
      <c r="B209" s="584"/>
      <c r="C209" s="584"/>
      <c r="D209" s="584"/>
      <c r="E209" s="584"/>
      <c r="F209" s="584"/>
      <c r="G209" s="584"/>
      <c r="H209" s="584"/>
      <c r="I209" s="584"/>
      <c r="J209" s="584"/>
      <c r="K209" s="584"/>
      <c r="L209" s="584"/>
      <c r="M209" s="584"/>
      <c r="N209" s="584"/>
      <c r="O209" s="584"/>
      <c r="P209" s="584"/>
      <c r="Q209" s="584"/>
      <c r="R209" s="584"/>
      <c r="S209" s="584"/>
      <c r="T209" s="584"/>
      <c r="U209" s="584"/>
      <c r="V209" s="585"/>
      <c r="W209" s="585"/>
      <c r="X209" s="584"/>
      <c r="Y209" s="584"/>
      <c r="Z209" s="584"/>
      <c r="AA209" s="584"/>
      <c r="AB209" s="584"/>
      <c r="AC209" s="584"/>
      <c r="AD209" s="584"/>
      <c r="AE209" s="584"/>
      <c r="AF209" s="584"/>
      <c r="AG209" s="584"/>
    </row>
    <row r="210" spans="1:33" ht="15.6" x14ac:dyDescent="0.3">
      <c r="A210" s="584"/>
      <c r="B210" s="584"/>
      <c r="C210" s="584"/>
      <c r="D210" s="584"/>
      <c r="E210" s="584"/>
      <c r="F210" s="584"/>
      <c r="G210" s="584"/>
      <c r="H210" s="584"/>
      <c r="I210" s="584"/>
      <c r="J210" s="584"/>
      <c r="K210" s="584"/>
      <c r="L210" s="584"/>
      <c r="M210" s="584"/>
      <c r="N210" s="584"/>
      <c r="O210" s="584"/>
      <c r="P210" s="584"/>
      <c r="Q210" s="584"/>
      <c r="R210" s="584"/>
      <c r="S210" s="584"/>
      <c r="T210" s="584"/>
      <c r="U210" s="584"/>
      <c r="V210" s="585"/>
      <c r="W210" s="585"/>
      <c r="X210" s="584"/>
      <c r="Y210" s="584"/>
      <c r="Z210" s="584"/>
      <c r="AA210" s="584"/>
      <c r="AB210" s="584"/>
      <c r="AC210" s="584"/>
      <c r="AD210" s="584"/>
      <c r="AE210" s="584"/>
      <c r="AF210" s="584"/>
      <c r="AG210" s="584"/>
    </row>
    <row r="211" spans="1:33" ht="15.6" x14ac:dyDescent="0.3">
      <c r="A211" s="584"/>
      <c r="B211" s="584"/>
      <c r="C211" s="584"/>
      <c r="D211" s="584"/>
      <c r="E211" s="584"/>
      <c r="F211" s="584"/>
      <c r="G211" s="584"/>
      <c r="H211" s="584"/>
      <c r="I211" s="584"/>
      <c r="J211" s="584"/>
      <c r="K211" s="584"/>
      <c r="L211" s="584"/>
      <c r="M211" s="584"/>
      <c r="N211" s="584"/>
      <c r="O211" s="584"/>
      <c r="P211" s="584"/>
      <c r="Q211" s="584"/>
      <c r="R211" s="584"/>
      <c r="S211" s="584"/>
      <c r="T211" s="584"/>
      <c r="U211" s="584"/>
      <c r="V211" s="585"/>
      <c r="W211" s="585"/>
      <c r="X211" s="584"/>
      <c r="Y211" s="584"/>
      <c r="Z211" s="584"/>
      <c r="AA211" s="584"/>
      <c r="AB211" s="584"/>
      <c r="AC211" s="584"/>
      <c r="AD211" s="584"/>
      <c r="AE211" s="584"/>
      <c r="AF211" s="584"/>
      <c r="AG211" s="584"/>
    </row>
    <row r="212" spans="1:33" ht="15.6" x14ac:dyDescent="0.3">
      <c r="A212" s="584"/>
      <c r="B212" s="584"/>
      <c r="C212" s="584"/>
      <c r="D212" s="584"/>
      <c r="E212" s="584"/>
      <c r="F212" s="584"/>
      <c r="G212" s="584"/>
      <c r="H212" s="584"/>
      <c r="I212" s="584"/>
      <c r="J212" s="584"/>
      <c r="K212" s="584"/>
      <c r="L212" s="584"/>
      <c r="M212" s="584"/>
      <c r="N212" s="584"/>
      <c r="O212" s="584"/>
      <c r="P212" s="584"/>
      <c r="Q212" s="584"/>
      <c r="R212" s="584"/>
      <c r="S212" s="584"/>
      <c r="T212" s="584"/>
      <c r="U212" s="584"/>
      <c r="V212" s="585"/>
      <c r="W212" s="585"/>
      <c r="X212" s="584"/>
      <c r="Y212" s="584"/>
      <c r="Z212" s="584"/>
      <c r="AA212" s="584"/>
      <c r="AB212" s="584"/>
      <c r="AC212" s="584"/>
      <c r="AD212" s="584"/>
      <c r="AE212" s="584"/>
      <c r="AF212" s="584"/>
      <c r="AG212" s="584"/>
    </row>
    <row r="213" spans="1:33" ht="15.6" x14ac:dyDescent="0.3">
      <c r="A213" s="584"/>
      <c r="B213" s="584"/>
      <c r="C213" s="584"/>
      <c r="D213" s="584"/>
      <c r="E213" s="584"/>
      <c r="F213" s="584"/>
      <c r="G213" s="584"/>
      <c r="H213" s="584"/>
      <c r="I213" s="584"/>
      <c r="J213" s="584"/>
      <c r="K213" s="584"/>
      <c r="L213" s="584"/>
      <c r="M213" s="584"/>
      <c r="N213" s="584"/>
      <c r="O213" s="584"/>
      <c r="P213" s="584"/>
      <c r="Q213" s="584"/>
      <c r="R213" s="584"/>
      <c r="S213" s="584"/>
      <c r="T213" s="584"/>
      <c r="U213" s="584"/>
      <c r="V213" s="585"/>
      <c r="W213" s="585"/>
      <c r="X213" s="584"/>
      <c r="Y213" s="584"/>
      <c r="Z213" s="584"/>
      <c r="AA213" s="584"/>
      <c r="AB213" s="584"/>
      <c r="AC213" s="584"/>
      <c r="AD213" s="584"/>
      <c r="AE213" s="584"/>
      <c r="AF213" s="584"/>
      <c r="AG213" s="584"/>
    </row>
    <row r="214" spans="1:33" ht="15.6" x14ac:dyDescent="0.3">
      <c r="A214" s="584"/>
      <c r="B214" s="584"/>
      <c r="C214" s="584"/>
      <c r="D214" s="584"/>
      <c r="E214" s="584"/>
      <c r="F214" s="584"/>
      <c r="G214" s="584"/>
      <c r="H214" s="584"/>
      <c r="I214" s="584"/>
      <c r="J214" s="584"/>
      <c r="K214" s="584"/>
      <c r="L214" s="584"/>
      <c r="M214" s="584"/>
      <c r="N214" s="584"/>
      <c r="O214" s="584"/>
      <c r="P214" s="584"/>
      <c r="Q214" s="584"/>
      <c r="R214" s="584"/>
      <c r="S214" s="584"/>
      <c r="T214" s="584"/>
      <c r="U214" s="584"/>
      <c r="V214" s="585"/>
      <c r="W214" s="585"/>
      <c r="X214" s="584"/>
      <c r="Y214" s="584"/>
      <c r="Z214" s="584"/>
      <c r="AA214" s="584"/>
      <c r="AB214" s="584"/>
      <c r="AC214" s="584"/>
      <c r="AD214" s="584"/>
      <c r="AE214" s="584"/>
      <c r="AF214" s="584"/>
      <c r="AG214" s="584"/>
    </row>
    <row r="215" spans="1:33" ht="15.6" x14ac:dyDescent="0.3">
      <c r="A215" s="584"/>
      <c r="B215" s="584"/>
      <c r="C215" s="584"/>
      <c r="D215" s="584"/>
      <c r="E215" s="584"/>
      <c r="F215" s="584"/>
      <c r="G215" s="584"/>
      <c r="H215" s="584"/>
      <c r="I215" s="584"/>
      <c r="J215" s="584"/>
      <c r="K215" s="584"/>
      <c r="L215" s="584"/>
      <c r="M215" s="584"/>
      <c r="N215" s="584"/>
      <c r="O215" s="584"/>
      <c r="P215" s="584"/>
      <c r="Q215" s="584"/>
      <c r="R215" s="584"/>
      <c r="S215" s="584"/>
      <c r="T215" s="584"/>
      <c r="U215" s="584"/>
      <c r="V215" s="585"/>
      <c r="W215" s="585"/>
      <c r="X215" s="584"/>
      <c r="Y215" s="584"/>
      <c r="Z215" s="584"/>
      <c r="AA215" s="584"/>
      <c r="AB215" s="584"/>
      <c r="AC215" s="584"/>
      <c r="AD215" s="584"/>
      <c r="AE215" s="584"/>
      <c r="AF215" s="584"/>
      <c r="AG215" s="584"/>
    </row>
    <row r="216" spans="1:33" ht="15.6" x14ac:dyDescent="0.3">
      <c r="A216" s="584"/>
      <c r="B216" s="584"/>
      <c r="C216" s="584"/>
      <c r="D216" s="584"/>
      <c r="E216" s="584"/>
      <c r="F216" s="584"/>
      <c r="G216" s="584"/>
      <c r="H216" s="584"/>
      <c r="I216" s="584"/>
      <c r="J216" s="584"/>
      <c r="K216" s="584"/>
      <c r="L216" s="584"/>
      <c r="M216" s="584"/>
      <c r="N216" s="584"/>
      <c r="O216" s="584"/>
      <c r="P216" s="584"/>
      <c r="Q216" s="584"/>
      <c r="R216" s="584"/>
      <c r="S216" s="584"/>
      <c r="T216" s="584"/>
      <c r="U216" s="584"/>
      <c r="V216" s="585"/>
      <c r="W216" s="585"/>
      <c r="X216" s="584"/>
      <c r="Y216" s="584"/>
      <c r="Z216" s="584"/>
      <c r="AA216" s="584"/>
      <c r="AB216" s="584"/>
      <c r="AC216" s="584"/>
      <c r="AD216" s="584"/>
      <c r="AE216" s="584"/>
      <c r="AF216" s="584"/>
      <c r="AG216" s="584"/>
    </row>
    <row r="217" spans="1:33" ht="15.6" x14ac:dyDescent="0.3">
      <c r="A217" s="584"/>
      <c r="B217" s="584"/>
      <c r="C217" s="584"/>
      <c r="D217" s="584"/>
      <c r="E217" s="584"/>
      <c r="F217" s="584"/>
      <c r="G217" s="584"/>
      <c r="H217" s="584"/>
      <c r="I217" s="584"/>
      <c r="J217" s="584"/>
      <c r="K217" s="584"/>
      <c r="L217" s="584"/>
      <c r="M217" s="584"/>
      <c r="N217" s="584"/>
      <c r="O217" s="584"/>
      <c r="P217" s="584"/>
      <c r="Q217" s="584"/>
      <c r="R217" s="584"/>
      <c r="S217" s="584"/>
      <c r="T217" s="584"/>
      <c r="U217" s="584"/>
      <c r="V217" s="585"/>
      <c r="W217" s="585"/>
      <c r="X217" s="584"/>
      <c r="Y217" s="584"/>
      <c r="Z217" s="584"/>
      <c r="AA217" s="584"/>
      <c r="AB217" s="584"/>
      <c r="AC217" s="584"/>
      <c r="AD217" s="584"/>
      <c r="AE217" s="584"/>
      <c r="AF217" s="584"/>
      <c r="AG217" s="584"/>
    </row>
    <row r="218" spans="1:33" ht="15.6" x14ac:dyDescent="0.3">
      <c r="A218" s="584"/>
      <c r="B218" s="584"/>
      <c r="C218" s="584"/>
      <c r="D218" s="584"/>
      <c r="E218" s="584"/>
      <c r="F218" s="584"/>
      <c r="G218" s="584"/>
      <c r="H218" s="584"/>
      <c r="I218" s="584"/>
      <c r="J218" s="584"/>
      <c r="K218" s="584"/>
      <c r="L218" s="584"/>
      <c r="M218" s="584"/>
      <c r="N218" s="584"/>
      <c r="O218" s="584"/>
      <c r="P218" s="584"/>
      <c r="Q218" s="584"/>
      <c r="R218" s="584"/>
      <c r="S218" s="584"/>
      <c r="T218" s="584"/>
      <c r="U218" s="584"/>
      <c r="V218" s="585"/>
      <c r="W218" s="585"/>
      <c r="X218" s="584"/>
      <c r="Y218" s="584"/>
      <c r="Z218" s="584"/>
      <c r="AA218" s="584"/>
      <c r="AB218" s="584"/>
      <c r="AC218" s="584"/>
      <c r="AD218" s="584"/>
      <c r="AE218" s="584"/>
      <c r="AF218" s="584"/>
      <c r="AG218" s="584"/>
    </row>
    <row r="219" spans="1:33" ht="15.6" x14ac:dyDescent="0.3">
      <c r="A219" s="584"/>
      <c r="B219" s="584"/>
      <c r="C219" s="584"/>
      <c r="D219" s="584"/>
      <c r="E219" s="584"/>
      <c r="F219" s="584"/>
      <c r="G219" s="584"/>
      <c r="H219" s="584"/>
      <c r="I219" s="584"/>
      <c r="J219" s="584"/>
      <c r="K219" s="584"/>
      <c r="L219" s="584"/>
      <c r="M219" s="584"/>
      <c r="N219" s="584"/>
      <c r="O219" s="584"/>
      <c r="P219" s="584"/>
      <c r="Q219" s="584"/>
      <c r="R219" s="584"/>
      <c r="S219" s="584"/>
      <c r="T219" s="584"/>
      <c r="U219" s="584"/>
      <c r="V219" s="585"/>
      <c r="W219" s="585"/>
      <c r="X219" s="584"/>
      <c r="Y219" s="584"/>
      <c r="Z219" s="584"/>
      <c r="AA219" s="584"/>
      <c r="AB219" s="584"/>
      <c r="AC219" s="584"/>
      <c r="AD219" s="584"/>
      <c r="AE219" s="584"/>
      <c r="AF219" s="584"/>
      <c r="AG219" s="584"/>
    </row>
    <row r="220" spans="1:33" ht="15.6" x14ac:dyDescent="0.3">
      <c r="A220" s="584"/>
      <c r="B220" s="584"/>
      <c r="C220" s="584"/>
      <c r="D220" s="584"/>
      <c r="E220" s="584"/>
      <c r="F220" s="584"/>
      <c r="G220" s="584"/>
      <c r="H220" s="584"/>
      <c r="I220" s="584"/>
      <c r="J220" s="584"/>
      <c r="K220" s="584"/>
      <c r="L220" s="584"/>
      <c r="M220" s="584"/>
      <c r="N220" s="584"/>
      <c r="O220" s="584"/>
      <c r="P220" s="584"/>
      <c r="Q220" s="584"/>
      <c r="R220" s="584"/>
      <c r="S220" s="584"/>
      <c r="T220" s="584"/>
      <c r="U220" s="584"/>
      <c r="V220" s="585"/>
      <c r="W220" s="585"/>
      <c r="X220" s="584"/>
      <c r="Y220" s="584"/>
      <c r="Z220" s="584"/>
      <c r="AA220" s="584"/>
      <c r="AB220" s="584"/>
      <c r="AC220" s="584"/>
      <c r="AD220" s="584"/>
      <c r="AE220" s="584"/>
      <c r="AF220" s="584"/>
      <c r="AG220" s="584"/>
    </row>
    <row r="221" spans="1:33" ht="15.6" x14ac:dyDescent="0.3">
      <c r="A221" s="584"/>
      <c r="B221" s="584"/>
      <c r="C221" s="584"/>
      <c r="D221" s="584"/>
      <c r="E221" s="584"/>
      <c r="F221" s="584"/>
      <c r="G221" s="584"/>
      <c r="H221" s="584"/>
      <c r="I221" s="584"/>
      <c r="J221" s="584"/>
      <c r="K221" s="584"/>
      <c r="L221" s="584"/>
      <c r="M221" s="584"/>
      <c r="N221" s="584"/>
      <c r="O221" s="584"/>
      <c r="P221" s="584"/>
      <c r="Q221" s="584"/>
      <c r="R221" s="584"/>
      <c r="S221" s="584"/>
      <c r="T221" s="584"/>
      <c r="U221" s="584"/>
      <c r="V221" s="585"/>
      <c r="W221" s="585"/>
      <c r="X221" s="584"/>
      <c r="Y221" s="584"/>
      <c r="Z221" s="584"/>
      <c r="AA221" s="584"/>
      <c r="AB221" s="584"/>
      <c r="AC221" s="584"/>
      <c r="AD221" s="584"/>
      <c r="AE221" s="584"/>
      <c r="AF221" s="584"/>
      <c r="AG221" s="584"/>
    </row>
    <row r="222" spans="1:33" ht="15.6" x14ac:dyDescent="0.3">
      <c r="A222" s="584"/>
      <c r="B222" s="584"/>
      <c r="C222" s="584"/>
      <c r="D222" s="584"/>
      <c r="E222" s="584"/>
      <c r="F222" s="584"/>
      <c r="G222" s="584"/>
      <c r="H222" s="584"/>
      <c r="I222" s="584"/>
      <c r="J222" s="584"/>
      <c r="K222" s="584"/>
      <c r="L222" s="584"/>
      <c r="M222" s="584"/>
      <c r="N222" s="584"/>
      <c r="O222" s="584"/>
      <c r="P222" s="584"/>
      <c r="Q222" s="584"/>
      <c r="R222" s="584"/>
      <c r="S222" s="584"/>
      <c r="T222" s="584"/>
      <c r="U222" s="584"/>
      <c r="V222" s="585"/>
      <c r="W222" s="585"/>
      <c r="X222" s="584"/>
      <c r="Y222" s="584"/>
      <c r="Z222" s="584"/>
      <c r="AA222" s="584"/>
      <c r="AB222" s="584"/>
      <c r="AC222" s="584"/>
      <c r="AD222" s="584"/>
      <c r="AE222" s="584"/>
      <c r="AF222" s="584"/>
      <c r="AG222" s="584"/>
    </row>
    <row r="223" spans="1:33" ht="15.6" x14ac:dyDescent="0.3">
      <c r="A223" s="584"/>
      <c r="B223" s="584"/>
      <c r="C223" s="584"/>
      <c r="D223" s="584"/>
      <c r="E223" s="584"/>
      <c r="F223" s="584"/>
      <c r="G223" s="584"/>
      <c r="H223" s="584"/>
      <c r="I223" s="584"/>
      <c r="J223" s="584"/>
      <c r="K223" s="584"/>
      <c r="L223" s="584"/>
      <c r="M223" s="584"/>
      <c r="N223" s="584"/>
      <c r="O223" s="584"/>
      <c r="P223" s="584"/>
      <c r="Q223" s="584"/>
      <c r="R223" s="584"/>
      <c r="S223" s="584"/>
      <c r="T223" s="584"/>
      <c r="U223" s="584"/>
      <c r="V223" s="585"/>
      <c r="W223" s="585"/>
      <c r="X223" s="584"/>
      <c r="Y223" s="584"/>
      <c r="Z223" s="584"/>
      <c r="AA223" s="584"/>
      <c r="AB223" s="584"/>
      <c r="AC223" s="584"/>
      <c r="AD223" s="584"/>
      <c r="AE223" s="584"/>
      <c r="AF223" s="584"/>
      <c r="AG223" s="584"/>
    </row>
    <row r="224" spans="1:33" ht="15.6" x14ac:dyDescent="0.3">
      <c r="A224" s="584"/>
      <c r="B224" s="584"/>
      <c r="C224" s="584"/>
      <c r="D224" s="584"/>
      <c r="E224" s="584"/>
      <c r="F224" s="584"/>
      <c r="G224" s="584"/>
      <c r="H224" s="584"/>
      <c r="I224" s="584"/>
      <c r="J224" s="584"/>
      <c r="K224" s="584"/>
      <c r="L224" s="584"/>
      <c r="M224" s="584"/>
      <c r="N224" s="584"/>
      <c r="O224" s="584"/>
      <c r="P224" s="584"/>
      <c r="Q224" s="584"/>
      <c r="R224" s="584"/>
      <c r="S224" s="584"/>
      <c r="T224" s="584"/>
      <c r="U224" s="584"/>
      <c r="V224" s="585"/>
      <c r="W224" s="585"/>
      <c r="X224" s="584"/>
      <c r="Y224" s="584"/>
      <c r="Z224" s="584"/>
      <c r="AA224" s="584"/>
      <c r="AB224" s="584"/>
      <c r="AC224" s="584"/>
      <c r="AD224" s="584"/>
      <c r="AE224" s="584"/>
      <c r="AF224" s="584"/>
      <c r="AG224" s="584"/>
    </row>
    <row r="225" spans="1:33" ht="15.6" x14ac:dyDescent="0.3">
      <c r="A225" s="584"/>
      <c r="B225" s="584"/>
      <c r="C225" s="584"/>
      <c r="D225" s="584"/>
      <c r="E225" s="584"/>
      <c r="F225" s="584"/>
      <c r="G225" s="584"/>
      <c r="H225" s="584"/>
      <c r="I225" s="584"/>
      <c r="J225" s="584"/>
      <c r="K225" s="584"/>
      <c r="L225" s="584"/>
      <c r="M225" s="584"/>
      <c r="N225" s="584"/>
      <c r="O225" s="584"/>
      <c r="P225" s="584"/>
      <c r="Q225" s="584"/>
      <c r="R225" s="584"/>
      <c r="S225" s="584"/>
      <c r="T225" s="584"/>
      <c r="U225" s="584"/>
      <c r="V225" s="585"/>
      <c r="W225" s="585"/>
      <c r="X225" s="584"/>
      <c r="Y225" s="584"/>
      <c r="Z225" s="584"/>
      <c r="AA225" s="584"/>
      <c r="AB225" s="584"/>
      <c r="AC225" s="584"/>
      <c r="AD225" s="584"/>
      <c r="AE225" s="584"/>
      <c r="AF225" s="584"/>
      <c r="AG225" s="584"/>
    </row>
    <row r="226" spans="1:33" ht="15.6" x14ac:dyDescent="0.3">
      <c r="A226" s="584"/>
      <c r="B226" s="584"/>
      <c r="C226" s="584"/>
      <c r="D226" s="584"/>
      <c r="E226" s="584"/>
      <c r="F226" s="584"/>
      <c r="G226" s="584"/>
      <c r="H226" s="584"/>
      <c r="I226" s="584"/>
      <c r="J226" s="584"/>
      <c r="K226" s="584"/>
      <c r="L226" s="584"/>
      <c r="M226" s="584"/>
      <c r="N226" s="584"/>
      <c r="O226" s="584"/>
      <c r="P226" s="584"/>
      <c r="Q226" s="584"/>
      <c r="R226" s="584"/>
      <c r="S226" s="584"/>
      <c r="T226" s="584"/>
      <c r="U226" s="584"/>
      <c r="V226" s="585"/>
      <c r="W226" s="585"/>
      <c r="X226" s="584"/>
      <c r="Y226" s="584"/>
      <c r="Z226" s="584"/>
      <c r="AA226" s="584"/>
      <c r="AB226" s="584"/>
      <c r="AC226" s="584"/>
      <c r="AD226" s="584"/>
      <c r="AE226" s="584"/>
      <c r="AF226" s="584"/>
      <c r="AG226" s="584"/>
    </row>
    <row r="227" spans="1:33" ht="15.6" x14ac:dyDescent="0.3">
      <c r="A227" s="584"/>
      <c r="B227" s="584"/>
      <c r="C227" s="584"/>
      <c r="D227" s="584"/>
      <c r="E227" s="584"/>
      <c r="F227" s="584"/>
      <c r="G227" s="584"/>
      <c r="H227" s="584"/>
      <c r="I227" s="584"/>
      <c r="J227" s="584"/>
      <c r="K227" s="584"/>
      <c r="L227" s="584"/>
      <c r="M227" s="584"/>
      <c r="N227" s="584"/>
      <c r="O227" s="584"/>
      <c r="P227" s="584"/>
      <c r="Q227" s="584"/>
      <c r="R227" s="584"/>
      <c r="S227" s="584"/>
      <c r="T227" s="584"/>
      <c r="U227" s="584"/>
      <c r="V227" s="585"/>
      <c r="W227" s="585"/>
      <c r="X227" s="584"/>
      <c r="Y227" s="584"/>
      <c r="Z227" s="584"/>
      <c r="AA227" s="584"/>
      <c r="AB227" s="584"/>
      <c r="AC227" s="584"/>
      <c r="AD227" s="584"/>
      <c r="AE227" s="584"/>
      <c r="AF227" s="584"/>
      <c r="AG227" s="584"/>
    </row>
    <row r="228" spans="1:33" ht="15.6" x14ac:dyDescent="0.3">
      <c r="A228" s="584"/>
      <c r="B228" s="584"/>
      <c r="C228" s="584"/>
      <c r="D228" s="584"/>
      <c r="E228" s="584"/>
      <c r="F228" s="584"/>
      <c r="G228" s="584"/>
      <c r="H228" s="584"/>
      <c r="I228" s="584"/>
      <c r="J228" s="584"/>
      <c r="K228" s="584"/>
      <c r="L228" s="584"/>
      <c r="M228" s="584"/>
      <c r="N228" s="584"/>
      <c r="O228" s="584"/>
      <c r="P228" s="584"/>
      <c r="Q228" s="584"/>
      <c r="R228" s="584"/>
      <c r="S228" s="584"/>
      <c r="T228" s="584"/>
      <c r="U228" s="584"/>
      <c r="V228" s="585"/>
      <c r="W228" s="585"/>
      <c r="X228" s="584"/>
      <c r="Y228" s="584"/>
      <c r="Z228" s="584"/>
      <c r="AA228" s="584"/>
      <c r="AB228" s="584"/>
      <c r="AC228" s="584"/>
      <c r="AD228" s="584"/>
      <c r="AE228" s="584"/>
      <c r="AF228" s="584"/>
      <c r="AG228" s="584"/>
    </row>
    <row r="229" spans="1:33" ht="15.6" x14ac:dyDescent="0.3">
      <c r="A229" s="584"/>
      <c r="B229" s="584"/>
      <c r="C229" s="584"/>
      <c r="D229" s="584"/>
      <c r="E229" s="584"/>
      <c r="F229" s="584"/>
      <c r="G229" s="584"/>
      <c r="H229" s="584"/>
      <c r="I229" s="584"/>
      <c r="J229" s="584"/>
      <c r="K229" s="584"/>
      <c r="L229" s="584"/>
      <c r="M229" s="584"/>
      <c r="N229" s="584"/>
      <c r="O229" s="584"/>
      <c r="P229" s="584"/>
      <c r="Q229" s="584"/>
      <c r="R229" s="584"/>
      <c r="S229" s="584"/>
      <c r="T229" s="584"/>
      <c r="U229" s="584"/>
      <c r="V229" s="585"/>
      <c r="W229" s="585"/>
      <c r="X229" s="584"/>
      <c r="Y229" s="584"/>
      <c r="Z229" s="584"/>
      <c r="AA229" s="584"/>
      <c r="AB229" s="584"/>
      <c r="AC229" s="584"/>
      <c r="AD229" s="584"/>
      <c r="AE229" s="584"/>
      <c r="AF229" s="584"/>
      <c r="AG229" s="584"/>
    </row>
    <row r="230" spans="1:33" ht="15.6" x14ac:dyDescent="0.3">
      <c r="A230" s="584"/>
      <c r="B230" s="584"/>
      <c r="C230" s="584"/>
      <c r="D230" s="584"/>
      <c r="E230" s="584"/>
      <c r="F230" s="584"/>
      <c r="G230" s="584"/>
      <c r="H230" s="584"/>
      <c r="I230" s="584"/>
      <c r="J230" s="584"/>
      <c r="K230" s="584"/>
      <c r="L230" s="584"/>
      <c r="M230" s="584"/>
      <c r="N230" s="584"/>
      <c r="O230" s="584"/>
      <c r="P230" s="584"/>
      <c r="Q230" s="584"/>
      <c r="R230" s="584"/>
      <c r="S230" s="584"/>
      <c r="T230" s="584"/>
      <c r="U230" s="584"/>
      <c r="V230" s="585"/>
      <c r="W230" s="585"/>
      <c r="X230" s="584"/>
      <c r="Y230" s="584"/>
      <c r="Z230" s="584"/>
      <c r="AA230" s="584"/>
      <c r="AB230" s="584"/>
      <c r="AC230" s="584"/>
      <c r="AD230" s="584"/>
      <c r="AE230" s="584"/>
      <c r="AF230" s="584"/>
      <c r="AG230" s="584"/>
    </row>
    <row r="231" spans="1:33" ht="15.6" x14ac:dyDescent="0.3">
      <c r="A231" s="584"/>
      <c r="B231" s="584"/>
      <c r="C231" s="584"/>
      <c r="D231" s="584"/>
      <c r="E231" s="584"/>
      <c r="F231" s="584"/>
      <c r="G231" s="584"/>
      <c r="H231" s="584"/>
      <c r="I231" s="584"/>
      <c r="J231" s="584"/>
      <c r="K231" s="584"/>
      <c r="L231" s="584"/>
      <c r="M231" s="584"/>
      <c r="N231" s="584"/>
      <c r="O231" s="584"/>
      <c r="P231" s="584"/>
      <c r="Q231" s="584"/>
      <c r="R231" s="584"/>
      <c r="S231" s="584"/>
      <c r="T231" s="584"/>
      <c r="U231" s="584"/>
      <c r="V231" s="585"/>
      <c r="W231" s="585"/>
      <c r="X231" s="584"/>
      <c r="Y231" s="584"/>
      <c r="Z231" s="584"/>
      <c r="AA231" s="584"/>
      <c r="AB231" s="584"/>
      <c r="AC231" s="584"/>
      <c r="AD231" s="584"/>
      <c r="AE231" s="584"/>
      <c r="AF231" s="584"/>
      <c r="AG231" s="584"/>
    </row>
    <row r="232" spans="1:33" ht="15.6" x14ac:dyDescent="0.3">
      <c r="A232" s="584"/>
      <c r="B232" s="584"/>
      <c r="C232" s="584"/>
      <c r="D232" s="584"/>
      <c r="E232" s="584"/>
      <c r="F232" s="584"/>
      <c r="G232" s="584"/>
      <c r="H232" s="584"/>
      <c r="I232" s="584"/>
      <c r="J232" s="584"/>
      <c r="K232" s="584"/>
      <c r="L232" s="584"/>
      <c r="M232" s="584"/>
      <c r="N232" s="584"/>
      <c r="O232" s="584"/>
      <c r="P232" s="584"/>
      <c r="Q232" s="584"/>
      <c r="R232" s="584"/>
      <c r="S232" s="584"/>
      <c r="T232" s="584"/>
      <c r="U232" s="584"/>
      <c r="V232" s="585"/>
      <c r="W232" s="585"/>
      <c r="X232" s="584"/>
      <c r="Y232" s="584"/>
      <c r="Z232" s="584"/>
      <c r="AA232" s="584"/>
      <c r="AB232" s="584"/>
      <c r="AC232" s="584"/>
      <c r="AD232" s="584"/>
      <c r="AE232" s="584"/>
      <c r="AF232" s="584"/>
      <c r="AG232" s="584"/>
    </row>
    <row r="233" spans="1:33" ht="15.6" x14ac:dyDescent="0.3">
      <c r="A233" s="584"/>
      <c r="B233" s="584"/>
      <c r="C233" s="584"/>
      <c r="D233" s="584"/>
      <c r="E233" s="584"/>
      <c r="F233" s="584"/>
      <c r="G233" s="584"/>
      <c r="H233" s="584"/>
      <c r="I233" s="584"/>
      <c r="J233" s="584"/>
      <c r="K233" s="584"/>
      <c r="L233" s="584"/>
      <c r="M233" s="584"/>
      <c r="N233" s="584"/>
      <c r="O233" s="584"/>
      <c r="P233" s="584"/>
      <c r="Q233" s="584"/>
      <c r="R233" s="584"/>
      <c r="S233" s="584"/>
      <c r="T233" s="584"/>
      <c r="U233" s="584"/>
      <c r="V233" s="585"/>
      <c r="W233" s="585"/>
      <c r="X233" s="584"/>
      <c r="Y233" s="584"/>
      <c r="Z233" s="584"/>
      <c r="AA233" s="584"/>
      <c r="AB233" s="584"/>
      <c r="AC233" s="584"/>
      <c r="AD233" s="584"/>
      <c r="AE233" s="584"/>
      <c r="AF233" s="584"/>
      <c r="AG233" s="584"/>
    </row>
    <row r="234" spans="1:33" ht="15.6" x14ac:dyDescent="0.3">
      <c r="A234" s="584"/>
      <c r="B234" s="584"/>
      <c r="C234" s="584"/>
      <c r="D234" s="584"/>
      <c r="E234" s="584"/>
      <c r="F234" s="584"/>
      <c r="G234" s="584"/>
      <c r="H234" s="584"/>
      <c r="I234" s="584"/>
      <c r="J234" s="584"/>
      <c r="K234" s="584"/>
      <c r="L234" s="584"/>
      <c r="M234" s="584"/>
      <c r="N234" s="584"/>
      <c r="O234" s="584"/>
      <c r="P234" s="584"/>
      <c r="Q234" s="584"/>
      <c r="R234" s="584"/>
      <c r="S234" s="584"/>
      <c r="T234" s="584"/>
      <c r="U234" s="584"/>
      <c r="V234" s="585"/>
      <c r="W234" s="585"/>
      <c r="X234" s="584"/>
      <c r="Y234" s="584"/>
      <c r="Z234" s="584"/>
      <c r="AA234" s="584"/>
      <c r="AB234" s="584"/>
      <c r="AC234" s="584"/>
      <c r="AD234" s="584"/>
      <c r="AE234" s="584"/>
      <c r="AF234" s="584"/>
      <c r="AG234" s="584"/>
    </row>
    <row r="235" spans="1:33" ht="15.6" x14ac:dyDescent="0.3">
      <c r="A235" s="584"/>
      <c r="B235" s="584"/>
      <c r="C235" s="584"/>
      <c r="D235" s="584"/>
      <c r="E235" s="584"/>
      <c r="F235" s="584"/>
      <c r="G235" s="584"/>
      <c r="H235" s="584"/>
      <c r="I235" s="584"/>
      <c r="J235" s="584"/>
      <c r="K235" s="584"/>
      <c r="L235" s="584"/>
      <c r="M235" s="584"/>
      <c r="N235" s="584"/>
      <c r="O235" s="584"/>
      <c r="P235" s="584"/>
      <c r="Q235" s="584"/>
      <c r="R235" s="584"/>
      <c r="S235" s="584"/>
      <c r="T235" s="584"/>
      <c r="U235" s="584"/>
      <c r="V235" s="585"/>
      <c r="W235" s="585"/>
      <c r="X235" s="584"/>
      <c r="Y235" s="584"/>
      <c r="Z235" s="584"/>
      <c r="AA235" s="584"/>
      <c r="AB235" s="584"/>
      <c r="AC235" s="584"/>
      <c r="AD235" s="584"/>
      <c r="AE235" s="584"/>
      <c r="AF235" s="584"/>
      <c r="AG235" s="584"/>
    </row>
    <row r="236" spans="1:33" ht="15.6" x14ac:dyDescent="0.3">
      <c r="A236" s="584"/>
      <c r="B236" s="584"/>
      <c r="C236" s="584"/>
      <c r="D236" s="584"/>
      <c r="E236" s="584"/>
      <c r="F236" s="584"/>
      <c r="G236" s="584"/>
      <c r="H236" s="584"/>
      <c r="I236" s="584"/>
      <c r="J236" s="584"/>
      <c r="K236" s="584"/>
      <c r="L236" s="584"/>
      <c r="M236" s="584"/>
      <c r="N236" s="584"/>
      <c r="O236" s="584"/>
      <c r="P236" s="584"/>
      <c r="Q236" s="584"/>
      <c r="R236" s="584"/>
      <c r="S236" s="584"/>
      <c r="T236" s="584"/>
      <c r="U236" s="584"/>
      <c r="V236" s="585"/>
      <c r="W236" s="585"/>
      <c r="X236" s="584"/>
      <c r="Y236" s="584"/>
      <c r="Z236" s="584"/>
      <c r="AA236" s="584"/>
      <c r="AB236" s="584"/>
      <c r="AC236" s="584"/>
      <c r="AD236" s="584"/>
      <c r="AE236" s="584"/>
      <c r="AF236" s="584"/>
      <c r="AG236" s="584"/>
    </row>
    <row r="237" spans="1:33" ht="15.6" x14ac:dyDescent="0.3">
      <c r="A237" s="584"/>
      <c r="B237" s="584"/>
      <c r="C237" s="584"/>
      <c r="D237" s="584"/>
      <c r="E237" s="584"/>
      <c r="F237" s="584"/>
      <c r="G237" s="584"/>
      <c r="H237" s="584"/>
      <c r="I237" s="584"/>
      <c r="J237" s="584"/>
      <c r="K237" s="584"/>
      <c r="L237" s="584"/>
      <c r="M237" s="584"/>
      <c r="N237" s="584"/>
      <c r="O237" s="584"/>
      <c r="P237" s="584"/>
      <c r="Q237" s="584"/>
      <c r="R237" s="584"/>
      <c r="S237" s="584"/>
      <c r="T237" s="584"/>
      <c r="U237" s="584"/>
      <c r="V237" s="585"/>
      <c r="W237" s="585"/>
      <c r="X237" s="584"/>
      <c r="Y237" s="584"/>
      <c r="Z237" s="584"/>
      <c r="AA237" s="584"/>
      <c r="AB237" s="584"/>
      <c r="AC237" s="584"/>
      <c r="AD237" s="584"/>
      <c r="AE237" s="584"/>
      <c r="AF237" s="584"/>
      <c r="AG237" s="584"/>
    </row>
    <row r="238" spans="1:33" ht="15.6" x14ac:dyDescent="0.3">
      <c r="A238" s="584"/>
      <c r="B238" s="584"/>
      <c r="C238" s="584"/>
      <c r="D238" s="584"/>
      <c r="E238" s="584"/>
      <c r="F238" s="584"/>
      <c r="G238" s="584"/>
      <c r="H238" s="584"/>
      <c r="I238" s="584"/>
      <c r="J238" s="584"/>
      <c r="K238" s="584"/>
      <c r="L238" s="584"/>
      <c r="M238" s="584"/>
      <c r="N238" s="584"/>
      <c r="O238" s="584"/>
      <c r="P238" s="584"/>
      <c r="Q238" s="584"/>
      <c r="R238" s="584"/>
      <c r="S238" s="584"/>
      <c r="T238" s="584"/>
      <c r="U238" s="584"/>
      <c r="V238" s="585"/>
      <c r="W238" s="585"/>
      <c r="X238" s="584"/>
      <c r="Y238" s="584"/>
      <c r="Z238" s="584"/>
      <c r="AA238" s="584"/>
      <c r="AB238" s="584"/>
      <c r="AC238" s="584"/>
      <c r="AD238" s="584"/>
      <c r="AE238" s="584"/>
      <c r="AF238" s="584"/>
      <c r="AG238" s="584"/>
    </row>
    <row r="239" spans="1:33" ht="15.6" x14ac:dyDescent="0.3">
      <c r="A239" s="584"/>
      <c r="B239" s="584"/>
      <c r="C239" s="584"/>
      <c r="D239" s="584"/>
      <c r="E239" s="584"/>
      <c r="F239" s="584"/>
      <c r="G239" s="584"/>
      <c r="H239" s="584"/>
      <c r="I239" s="584"/>
      <c r="J239" s="584"/>
      <c r="K239" s="584"/>
      <c r="L239" s="584"/>
      <c r="M239" s="584"/>
      <c r="N239" s="584"/>
      <c r="O239" s="584"/>
      <c r="P239" s="584"/>
      <c r="Q239" s="584"/>
      <c r="R239" s="584"/>
      <c r="S239" s="584"/>
      <c r="T239" s="584"/>
      <c r="U239" s="584"/>
      <c r="V239" s="585"/>
      <c r="W239" s="585"/>
      <c r="X239" s="584"/>
      <c r="Y239" s="584"/>
      <c r="Z239" s="584"/>
      <c r="AA239" s="584"/>
      <c r="AB239" s="584"/>
      <c r="AC239" s="584"/>
      <c r="AD239" s="584"/>
      <c r="AE239" s="584"/>
      <c r="AF239" s="584"/>
      <c r="AG239" s="584"/>
    </row>
    <row r="240" spans="1:33" ht="15.6" x14ac:dyDescent="0.3">
      <c r="A240" s="584"/>
      <c r="B240" s="584"/>
      <c r="C240" s="584"/>
      <c r="D240" s="584"/>
      <c r="E240" s="584"/>
      <c r="F240" s="584"/>
      <c r="G240" s="584"/>
      <c r="H240" s="584"/>
      <c r="I240" s="584"/>
      <c r="J240" s="584"/>
      <c r="K240" s="584"/>
      <c r="L240" s="584"/>
      <c r="M240" s="584"/>
      <c r="N240" s="584"/>
      <c r="O240" s="584"/>
      <c r="P240" s="584"/>
      <c r="Q240" s="584"/>
      <c r="R240" s="584"/>
      <c r="S240" s="584"/>
      <c r="T240" s="584"/>
      <c r="U240" s="584"/>
      <c r="V240" s="585"/>
      <c r="W240" s="585"/>
      <c r="X240" s="584"/>
      <c r="Y240" s="584"/>
      <c r="Z240" s="584"/>
      <c r="AA240" s="584"/>
      <c r="AB240" s="584"/>
      <c r="AC240" s="584"/>
      <c r="AD240" s="584"/>
      <c r="AE240" s="584"/>
      <c r="AF240" s="584"/>
      <c r="AG240" s="584"/>
    </row>
    <row r="241" spans="1:33" ht="15.6" x14ac:dyDescent="0.3">
      <c r="A241" s="584"/>
      <c r="B241" s="584"/>
      <c r="C241" s="584"/>
      <c r="D241" s="584"/>
      <c r="E241" s="584"/>
      <c r="F241" s="584"/>
      <c r="G241" s="584"/>
      <c r="H241" s="584"/>
      <c r="I241" s="584"/>
      <c r="J241" s="584"/>
      <c r="K241" s="584"/>
      <c r="L241" s="584"/>
      <c r="M241" s="584"/>
      <c r="N241" s="584"/>
      <c r="O241" s="584"/>
      <c r="P241" s="584"/>
      <c r="Q241" s="584"/>
      <c r="R241" s="584"/>
      <c r="S241" s="584"/>
      <c r="T241" s="584"/>
      <c r="U241" s="584"/>
      <c r="V241" s="585"/>
      <c r="W241" s="585"/>
      <c r="X241" s="584"/>
      <c r="Y241" s="584"/>
      <c r="Z241" s="584"/>
      <c r="AA241" s="584"/>
      <c r="AB241" s="584"/>
      <c r="AC241" s="584"/>
      <c r="AD241" s="584"/>
      <c r="AE241" s="584"/>
      <c r="AF241" s="584"/>
      <c r="AG241" s="584"/>
    </row>
    <row r="242" spans="1:33" ht="15.6" x14ac:dyDescent="0.3">
      <c r="A242" s="584"/>
      <c r="B242" s="584"/>
      <c r="C242" s="584"/>
      <c r="D242" s="584"/>
      <c r="E242" s="584"/>
      <c r="F242" s="584"/>
      <c r="G242" s="584"/>
      <c r="H242" s="584"/>
      <c r="I242" s="584"/>
      <c r="J242" s="584"/>
      <c r="K242" s="584"/>
      <c r="L242" s="584"/>
      <c r="M242" s="584"/>
      <c r="N242" s="584"/>
      <c r="O242" s="584"/>
      <c r="P242" s="584"/>
      <c r="Q242" s="584"/>
      <c r="R242" s="584"/>
      <c r="S242" s="584"/>
      <c r="T242" s="584"/>
      <c r="U242" s="584"/>
      <c r="V242" s="585"/>
      <c r="W242" s="585"/>
      <c r="X242" s="584"/>
      <c r="Y242" s="584"/>
      <c r="Z242" s="584"/>
      <c r="AA242" s="584"/>
      <c r="AB242" s="584"/>
      <c r="AC242" s="584"/>
      <c r="AD242" s="584"/>
      <c r="AE242" s="584"/>
      <c r="AF242" s="584"/>
      <c r="AG242" s="584"/>
    </row>
    <row r="243" spans="1:33" ht="15.6" x14ac:dyDescent="0.3">
      <c r="A243" s="584"/>
      <c r="B243" s="584"/>
      <c r="C243" s="584"/>
      <c r="D243" s="584"/>
      <c r="E243" s="584"/>
      <c r="F243" s="584"/>
      <c r="G243" s="584"/>
      <c r="H243" s="584"/>
      <c r="I243" s="584"/>
      <c r="J243" s="584"/>
      <c r="K243" s="584"/>
      <c r="L243" s="584"/>
      <c r="M243" s="584"/>
      <c r="N243" s="584"/>
      <c r="O243" s="584"/>
      <c r="P243" s="584"/>
      <c r="Q243" s="584"/>
      <c r="R243" s="584"/>
      <c r="S243" s="584"/>
      <c r="T243" s="584"/>
      <c r="U243" s="584"/>
      <c r="V243" s="585"/>
      <c r="W243" s="585"/>
      <c r="X243" s="584"/>
      <c r="Y243" s="584"/>
      <c r="Z243" s="584"/>
      <c r="AA243" s="584"/>
      <c r="AB243" s="584"/>
      <c r="AC243" s="584"/>
      <c r="AD243" s="584"/>
      <c r="AE243" s="584"/>
      <c r="AF243" s="584"/>
      <c r="AG243" s="584"/>
    </row>
  </sheetData>
  <pageMargins left="0.27559055118110237" right="0.27559055118110237" top="0.39370078740157483" bottom="0.47244094488188981" header="0.31496062992125984" footer="0.31496062992125984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945" r:id="rId4" name="Button 2358">
              <controlPr defaultSize="0" print="0" autoFill="0" autoPict="0" macro="[0]!EFFACER">
                <anchor moveWithCells="1" sizeWithCells="1">
                  <from>
                    <xdr:col>14</xdr:col>
                    <xdr:colOff>76200</xdr:colOff>
                    <xdr:row>0</xdr:row>
                    <xdr:rowOff>251460</xdr:rowOff>
                  </from>
                  <to>
                    <xdr:col>14</xdr:col>
                    <xdr:colOff>990600</xdr:colOff>
                    <xdr:row>0</xdr:row>
                    <xdr:rowOff>670560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R5925"/>
  <sheetViews>
    <sheetView topLeftCell="A200" workbookViewId="0">
      <selection activeCell="A5" sqref="A5:O209"/>
    </sheetView>
  </sheetViews>
  <sheetFormatPr baseColWidth="10" defaultRowHeight="15" x14ac:dyDescent="0.25"/>
  <cols>
    <col min="8" max="8" width="11.54296875" style="515"/>
    <col min="15" max="15" width="11.54296875" style="509"/>
  </cols>
  <sheetData>
    <row r="1" spans="1:18" s="491" customFormat="1" ht="15.6" x14ac:dyDescent="0.25">
      <c r="A1" s="482">
        <f ca="1">TODAY()</f>
        <v>42985</v>
      </c>
      <c r="B1" s="483"/>
      <c r="C1" s="484">
        <f>COUNTIF(B:B,"*")+4</f>
        <v>209</v>
      </c>
      <c r="D1" s="501"/>
      <c r="E1" s="486"/>
      <c r="F1" s="487"/>
      <c r="G1" s="488"/>
      <c r="H1" s="544"/>
      <c r="I1" s="489"/>
      <c r="J1" s="490"/>
      <c r="O1" s="507"/>
    </row>
    <row r="2" spans="1:18" s="491" customFormat="1" ht="25.5" customHeight="1" x14ac:dyDescent="0.25">
      <c r="A2" s="482"/>
      <c r="B2" s="483"/>
      <c r="C2" s="492"/>
      <c r="D2" s="485"/>
      <c r="E2" s="493">
        <f>+C1</f>
        <v>209</v>
      </c>
      <c r="F2" s="487"/>
      <c r="G2" s="488"/>
      <c r="H2" s="544"/>
      <c r="I2" s="489"/>
      <c r="J2" s="490"/>
      <c r="O2" s="507"/>
    </row>
    <row r="3" spans="1:18" s="491" customFormat="1" ht="15.6" x14ac:dyDescent="0.25">
      <c r="A3" s="494" t="s">
        <v>1330</v>
      </c>
      <c r="B3" s="483"/>
      <c r="C3" s="495"/>
      <c r="D3" s="485"/>
      <c r="E3" s="486"/>
      <c r="F3" s="487"/>
      <c r="G3" s="488"/>
      <c r="H3" s="544"/>
      <c r="I3" s="489"/>
      <c r="J3" s="490"/>
      <c r="O3" s="507"/>
    </row>
    <row r="4" spans="1:18" s="491" customFormat="1" ht="15.6" x14ac:dyDescent="0.25">
      <c r="A4" s="496" t="s">
        <v>1331</v>
      </c>
      <c r="B4" s="497" t="s">
        <v>989</v>
      </c>
      <c r="C4" s="498" t="s">
        <v>990</v>
      </c>
      <c r="D4" s="499" t="s">
        <v>991</v>
      </c>
      <c r="E4" s="485" t="s">
        <v>992</v>
      </c>
      <c r="F4" s="486" t="s">
        <v>993</v>
      </c>
      <c r="G4" s="496" t="s">
        <v>994</v>
      </c>
      <c r="H4" s="500" t="s">
        <v>995</v>
      </c>
      <c r="I4" s="498" t="s">
        <v>996</v>
      </c>
      <c r="J4" s="499" t="s">
        <v>997</v>
      </c>
      <c r="K4" s="485" t="s">
        <v>998</v>
      </c>
      <c r="L4" s="486" t="s">
        <v>1256</v>
      </c>
      <c r="M4" s="496" t="s">
        <v>1257</v>
      </c>
      <c r="N4" s="497" t="s">
        <v>1258</v>
      </c>
      <c r="O4" s="508" t="s">
        <v>986</v>
      </c>
      <c r="P4" s="499"/>
      <c r="Q4" s="485"/>
      <c r="R4" s="486"/>
    </row>
    <row r="5" spans="1:18" s="559" customFormat="1" ht="15.6" x14ac:dyDescent="0.25">
      <c r="A5" s="496" t="s">
        <v>1334</v>
      </c>
      <c r="B5" s="556" t="s">
        <v>1668</v>
      </c>
      <c r="C5" s="557" t="s">
        <v>1355</v>
      </c>
      <c r="D5" s="499" t="s">
        <v>467</v>
      </c>
      <c r="E5" s="485">
        <v>82094</v>
      </c>
      <c r="F5" s="486"/>
      <c r="G5" s="496">
        <v>1585</v>
      </c>
      <c r="H5" s="558">
        <v>41276</v>
      </c>
      <c r="I5" s="557" t="s">
        <v>1669</v>
      </c>
      <c r="J5" s="499"/>
      <c r="K5" s="485">
        <v>0.8</v>
      </c>
      <c r="L5" s="486"/>
      <c r="M5" s="496"/>
      <c r="N5" s="556" t="s">
        <v>617</v>
      </c>
      <c r="O5" s="498">
        <v>110</v>
      </c>
    </row>
    <row r="6" spans="1:18" s="559" customFormat="1" ht="15.6" x14ac:dyDescent="0.25">
      <c r="A6" s="496" t="s">
        <v>1334</v>
      </c>
      <c r="B6" s="556" t="s">
        <v>1670</v>
      </c>
      <c r="C6" s="557" t="s">
        <v>1355</v>
      </c>
      <c r="D6" s="499" t="s">
        <v>467</v>
      </c>
      <c r="E6" s="485">
        <v>82094</v>
      </c>
      <c r="F6" s="486"/>
      <c r="G6" s="496">
        <v>1795</v>
      </c>
      <c r="H6" s="558">
        <v>41276</v>
      </c>
      <c r="I6" s="557" t="s">
        <v>1671</v>
      </c>
      <c r="J6" s="499"/>
      <c r="K6" s="485">
        <v>0.49</v>
      </c>
      <c r="L6" s="486"/>
      <c r="M6" s="496"/>
      <c r="N6" s="556" t="s">
        <v>617</v>
      </c>
      <c r="O6" s="498">
        <v>110</v>
      </c>
    </row>
    <row r="7" spans="1:18" s="559" customFormat="1" ht="15.6" x14ac:dyDescent="0.25">
      <c r="A7" s="496" t="s">
        <v>1334</v>
      </c>
      <c r="B7" s="556" t="s">
        <v>1672</v>
      </c>
      <c r="C7" s="557" t="s">
        <v>1355</v>
      </c>
      <c r="D7" s="499" t="s">
        <v>467</v>
      </c>
      <c r="E7" s="485">
        <v>82094</v>
      </c>
      <c r="F7" s="486"/>
      <c r="G7" s="496">
        <v>9740</v>
      </c>
      <c r="H7" s="558">
        <v>41276</v>
      </c>
      <c r="I7" s="557" t="s">
        <v>1673</v>
      </c>
      <c r="J7" s="499"/>
      <c r="K7" s="485">
        <v>0.38</v>
      </c>
      <c r="L7" s="486"/>
      <c r="M7" s="496"/>
      <c r="N7" s="556" t="s">
        <v>617</v>
      </c>
      <c r="O7" s="498">
        <v>110</v>
      </c>
    </row>
    <row r="8" spans="1:18" s="559" customFormat="1" ht="15.6" x14ac:dyDescent="0.25">
      <c r="A8" s="496" t="s">
        <v>1334</v>
      </c>
      <c r="B8" s="556" t="s">
        <v>1674</v>
      </c>
      <c r="C8" s="557" t="s">
        <v>1355</v>
      </c>
      <c r="D8" s="499" t="s">
        <v>467</v>
      </c>
      <c r="E8" s="485">
        <v>82094</v>
      </c>
      <c r="F8" s="486"/>
      <c r="G8" s="496">
        <v>3195</v>
      </c>
      <c r="H8" s="558">
        <v>41276</v>
      </c>
      <c r="I8" s="557" t="s">
        <v>1675</v>
      </c>
      <c r="J8" s="499"/>
      <c r="K8" s="485">
        <v>0.13</v>
      </c>
      <c r="L8" s="486"/>
      <c r="M8" s="496"/>
      <c r="N8" s="556" t="s">
        <v>617</v>
      </c>
      <c r="O8" s="498">
        <v>110</v>
      </c>
    </row>
    <row r="9" spans="1:18" s="559" customFormat="1" ht="15.6" x14ac:dyDescent="0.25">
      <c r="A9" s="496" t="s">
        <v>1334</v>
      </c>
      <c r="B9" s="556" t="s">
        <v>1676</v>
      </c>
      <c r="C9" s="557" t="s">
        <v>1355</v>
      </c>
      <c r="D9" s="499" t="s">
        <v>467</v>
      </c>
      <c r="E9" s="485">
        <v>82094</v>
      </c>
      <c r="F9" s="486"/>
      <c r="G9" s="496">
        <v>6130</v>
      </c>
      <c r="H9" s="558">
        <v>41276</v>
      </c>
      <c r="I9" s="557" t="s">
        <v>1677</v>
      </c>
      <c r="J9" s="499"/>
      <c r="K9" s="485">
        <v>0.56999999999999995</v>
      </c>
      <c r="L9" s="486"/>
      <c r="M9" s="496"/>
      <c r="N9" s="556" t="s">
        <v>617</v>
      </c>
      <c r="O9" s="498">
        <v>110</v>
      </c>
    </row>
    <row r="10" spans="1:18" s="559" customFormat="1" ht="15.6" x14ac:dyDescent="0.25">
      <c r="A10" s="496" t="s">
        <v>1334</v>
      </c>
      <c r="B10" s="556" t="s">
        <v>1678</v>
      </c>
      <c r="C10" s="557" t="s">
        <v>1398</v>
      </c>
      <c r="D10" s="499" t="s">
        <v>658</v>
      </c>
      <c r="E10" s="485">
        <v>82325</v>
      </c>
      <c r="F10" s="486"/>
      <c r="G10" s="496"/>
      <c r="H10" s="558">
        <v>41277</v>
      </c>
      <c r="I10" s="557" t="s">
        <v>1679</v>
      </c>
      <c r="J10" s="499"/>
      <c r="K10" s="485">
        <v>0.65</v>
      </c>
      <c r="L10" s="486"/>
      <c r="M10" s="496"/>
      <c r="N10" s="556" t="s">
        <v>617</v>
      </c>
      <c r="O10" s="498">
        <v>110</v>
      </c>
    </row>
    <row r="11" spans="1:18" s="559" customFormat="1" ht="15.6" x14ac:dyDescent="0.25">
      <c r="A11" s="496" t="s">
        <v>1334</v>
      </c>
      <c r="B11" s="556" t="s">
        <v>1680</v>
      </c>
      <c r="C11" s="557" t="s">
        <v>1505</v>
      </c>
      <c r="D11" s="499" t="s">
        <v>867</v>
      </c>
      <c r="E11" s="485">
        <v>80827</v>
      </c>
      <c r="F11" s="486"/>
      <c r="G11" s="496">
        <v>4405</v>
      </c>
      <c r="H11" s="558">
        <v>41277</v>
      </c>
      <c r="I11" s="557" t="s">
        <v>1464</v>
      </c>
      <c r="J11" s="499">
        <v>3.24</v>
      </c>
      <c r="K11" s="485">
        <v>11.09</v>
      </c>
      <c r="L11" s="486"/>
      <c r="M11" s="496"/>
      <c r="N11" s="556" t="s">
        <v>617</v>
      </c>
      <c r="O11" s="498">
        <v>110</v>
      </c>
    </row>
    <row r="12" spans="1:18" s="559" customFormat="1" ht="15.6" x14ac:dyDescent="0.25">
      <c r="A12" s="496" t="s">
        <v>1334</v>
      </c>
      <c r="B12" s="556" t="s">
        <v>1380</v>
      </c>
      <c r="C12" s="557" t="s">
        <v>1372</v>
      </c>
      <c r="D12" s="499" t="s">
        <v>920</v>
      </c>
      <c r="E12" s="485">
        <v>82323</v>
      </c>
      <c r="F12" s="486"/>
      <c r="G12" s="496">
        <v>21980</v>
      </c>
      <c r="H12" s="558">
        <v>41277</v>
      </c>
      <c r="I12" s="557" t="s">
        <v>635</v>
      </c>
      <c r="J12" s="499">
        <v>4.1500000000000004</v>
      </c>
      <c r="K12" s="485">
        <v>1.1200000000000001</v>
      </c>
      <c r="L12" s="486"/>
      <c r="M12" s="496" t="s">
        <v>144</v>
      </c>
      <c r="N12" s="556" t="s">
        <v>617</v>
      </c>
      <c r="O12" s="498">
        <v>110</v>
      </c>
    </row>
    <row r="13" spans="1:18" s="559" customFormat="1" ht="15.6" x14ac:dyDescent="0.25">
      <c r="A13" s="496" t="s">
        <v>1334</v>
      </c>
      <c r="B13" s="556" t="s">
        <v>1481</v>
      </c>
      <c r="C13" s="557" t="s">
        <v>1471</v>
      </c>
      <c r="D13" s="499" t="s">
        <v>634</v>
      </c>
      <c r="E13" s="485">
        <v>82256</v>
      </c>
      <c r="F13" s="486"/>
      <c r="G13" s="496">
        <v>29000</v>
      </c>
      <c r="H13" s="558">
        <v>41277</v>
      </c>
      <c r="I13" s="557" t="s">
        <v>635</v>
      </c>
      <c r="J13" s="499">
        <v>6.25</v>
      </c>
      <c r="K13" s="485">
        <v>1.82</v>
      </c>
      <c r="L13" s="486" t="s">
        <v>116</v>
      </c>
      <c r="M13" s="496" t="s">
        <v>144</v>
      </c>
      <c r="N13" s="556" t="s">
        <v>617</v>
      </c>
      <c r="O13" s="498">
        <v>110</v>
      </c>
    </row>
    <row r="14" spans="1:18" s="559" customFormat="1" ht="15.6" x14ac:dyDescent="0.25">
      <c r="A14" s="496" t="s">
        <v>1334</v>
      </c>
      <c r="B14" s="556" t="s">
        <v>1484</v>
      </c>
      <c r="C14" s="557" t="s">
        <v>70</v>
      </c>
      <c r="D14" s="499" t="s">
        <v>863</v>
      </c>
      <c r="E14" s="485">
        <v>82273</v>
      </c>
      <c r="F14" s="486"/>
      <c r="G14" s="496">
        <v>23540</v>
      </c>
      <c r="H14" s="558">
        <v>41277</v>
      </c>
      <c r="I14" s="557" t="s">
        <v>635</v>
      </c>
      <c r="J14" s="499">
        <v>4.7</v>
      </c>
      <c r="K14" s="485">
        <v>3.02</v>
      </c>
      <c r="L14" s="486" t="s">
        <v>116</v>
      </c>
      <c r="M14" s="496" t="s">
        <v>1348</v>
      </c>
      <c r="N14" s="556" t="s">
        <v>617</v>
      </c>
      <c r="O14" s="498">
        <v>110</v>
      </c>
    </row>
    <row r="15" spans="1:18" s="559" customFormat="1" ht="15.6" x14ac:dyDescent="0.25">
      <c r="A15" s="496" t="s">
        <v>1334</v>
      </c>
      <c r="B15" s="556" t="s">
        <v>1482</v>
      </c>
      <c r="C15" s="557" t="s">
        <v>623</v>
      </c>
      <c r="D15" s="499" t="s">
        <v>863</v>
      </c>
      <c r="E15" s="485">
        <v>82262</v>
      </c>
      <c r="F15" s="486"/>
      <c r="G15" s="496">
        <v>23300</v>
      </c>
      <c r="H15" s="558">
        <v>41277</v>
      </c>
      <c r="I15" s="557" t="s">
        <v>635</v>
      </c>
      <c r="J15" s="499">
        <v>6.2</v>
      </c>
      <c r="K15" s="485">
        <v>1.88</v>
      </c>
      <c r="L15" s="486"/>
      <c r="M15" s="496" t="s">
        <v>636</v>
      </c>
      <c r="N15" s="556" t="s">
        <v>617</v>
      </c>
      <c r="O15" s="498">
        <v>110</v>
      </c>
    </row>
    <row r="16" spans="1:18" s="559" customFormat="1" ht="15.6" x14ac:dyDescent="0.25">
      <c r="A16" s="496" t="s">
        <v>1333</v>
      </c>
      <c r="B16" s="556" t="s">
        <v>1681</v>
      </c>
      <c r="C16" s="557" t="s">
        <v>1462</v>
      </c>
      <c r="D16" s="499" t="s">
        <v>117</v>
      </c>
      <c r="E16" s="485">
        <v>92800</v>
      </c>
      <c r="F16" s="486"/>
      <c r="G16" s="496">
        <v>25000</v>
      </c>
      <c r="H16" s="558">
        <v>41277</v>
      </c>
      <c r="I16" s="557" t="s">
        <v>1682</v>
      </c>
      <c r="J16" s="499"/>
      <c r="K16" s="485">
        <v>1.87</v>
      </c>
      <c r="L16" s="486"/>
      <c r="M16" s="496"/>
      <c r="N16" s="556" t="s">
        <v>617</v>
      </c>
      <c r="O16" s="498">
        <v>110</v>
      </c>
    </row>
    <row r="17" spans="1:15" s="559" customFormat="1" ht="15.6" x14ac:dyDescent="0.25">
      <c r="A17" s="496" t="s">
        <v>1334</v>
      </c>
      <c r="B17" s="556" t="s">
        <v>1485</v>
      </c>
      <c r="C17" s="557" t="s">
        <v>1359</v>
      </c>
      <c r="D17" s="499" t="s">
        <v>863</v>
      </c>
      <c r="E17" s="485" t="s">
        <v>633</v>
      </c>
      <c r="F17" s="486"/>
      <c r="G17" s="496">
        <v>30000</v>
      </c>
      <c r="H17" s="558">
        <v>41278</v>
      </c>
      <c r="I17" s="557" t="s">
        <v>635</v>
      </c>
      <c r="J17" s="499">
        <v>1.65</v>
      </c>
      <c r="K17" s="485">
        <v>2.0099999999999998</v>
      </c>
      <c r="L17" s="486" t="s">
        <v>116</v>
      </c>
      <c r="M17" s="496" t="s">
        <v>624</v>
      </c>
      <c r="N17" s="556" t="s">
        <v>617</v>
      </c>
      <c r="O17" s="498">
        <v>110</v>
      </c>
    </row>
    <row r="18" spans="1:15" s="559" customFormat="1" ht="15.6" x14ac:dyDescent="0.25">
      <c r="A18" s="496" t="s">
        <v>1334</v>
      </c>
      <c r="B18" s="556" t="s">
        <v>1382</v>
      </c>
      <c r="C18" s="557" t="s">
        <v>1372</v>
      </c>
      <c r="D18" s="499" t="s">
        <v>920</v>
      </c>
      <c r="E18" s="485">
        <v>82285</v>
      </c>
      <c r="F18" s="486"/>
      <c r="G18" s="496">
        <v>18680</v>
      </c>
      <c r="H18" s="558">
        <v>41278</v>
      </c>
      <c r="I18" s="557" t="s">
        <v>635</v>
      </c>
      <c r="J18" s="499">
        <v>4.8</v>
      </c>
      <c r="K18" s="485">
        <v>1.05</v>
      </c>
      <c r="L18" s="486"/>
      <c r="M18" s="496" t="s">
        <v>144</v>
      </c>
      <c r="N18" s="556" t="s">
        <v>617</v>
      </c>
      <c r="O18" s="498">
        <v>110</v>
      </c>
    </row>
    <row r="19" spans="1:15" s="559" customFormat="1" ht="15.6" x14ac:dyDescent="0.25">
      <c r="A19" s="496" t="s">
        <v>1334</v>
      </c>
      <c r="B19" s="556" t="s">
        <v>1486</v>
      </c>
      <c r="C19" s="557" t="s">
        <v>1372</v>
      </c>
      <c r="D19" s="499" t="s">
        <v>920</v>
      </c>
      <c r="E19" s="485">
        <v>82314</v>
      </c>
      <c r="F19" s="486"/>
      <c r="G19" s="496">
        <v>23340</v>
      </c>
      <c r="H19" s="558">
        <v>41278</v>
      </c>
      <c r="I19" s="557" t="s">
        <v>635</v>
      </c>
      <c r="J19" s="499">
        <v>6.8</v>
      </c>
      <c r="K19" s="485">
        <v>1.03</v>
      </c>
      <c r="L19" s="486"/>
      <c r="M19" s="496" t="s">
        <v>144</v>
      </c>
      <c r="N19" s="556" t="s">
        <v>617</v>
      </c>
      <c r="O19" s="498">
        <v>110</v>
      </c>
    </row>
    <row r="20" spans="1:15" s="559" customFormat="1" ht="15.6" x14ac:dyDescent="0.25">
      <c r="A20" s="496" t="s">
        <v>1334</v>
      </c>
      <c r="B20" s="556" t="s">
        <v>1378</v>
      </c>
      <c r="C20" s="557" t="s">
        <v>1359</v>
      </c>
      <c r="D20" s="499" t="s">
        <v>863</v>
      </c>
      <c r="E20" s="485" t="s">
        <v>633</v>
      </c>
      <c r="F20" s="486"/>
      <c r="G20" s="496">
        <v>30690</v>
      </c>
      <c r="H20" s="558">
        <v>41281</v>
      </c>
      <c r="I20" s="557" t="s">
        <v>635</v>
      </c>
      <c r="J20" s="499">
        <v>2.08</v>
      </c>
      <c r="K20" s="485">
        <v>2.56</v>
      </c>
      <c r="L20" s="486" t="s">
        <v>116</v>
      </c>
      <c r="M20" s="496" t="s">
        <v>624</v>
      </c>
      <c r="N20" s="556" t="s">
        <v>617</v>
      </c>
      <c r="O20" s="498">
        <v>110</v>
      </c>
    </row>
    <row r="21" spans="1:15" s="559" customFormat="1" ht="15.6" x14ac:dyDescent="0.25">
      <c r="A21" s="496" t="s">
        <v>1334</v>
      </c>
      <c r="B21" s="556" t="s">
        <v>1683</v>
      </c>
      <c r="C21" s="557" t="s">
        <v>1398</v>
      </c>
      <c r="D21" s="499" t="s">
        <v>658</v>
      </c>
      <c r="E21" s="485" t="s">
        <v>633</v>
      </c>
      <c r="F21" s="486"/>
      <c r="G21" s="496">
        <v>19980</v>
      </c>
      <c r="H21" s="558">
        <v>41281</v>
      </c>
      <c r="I21" s="557" t="s">
        <v>1684</v>
      </c>
      <c r="J21" s="499"/>
      <c r="K21" s="485">
        <v>0.81</v>
      </c>
      <c r="L21" s="486"/>
      <c r="M21" s="496"/>
      <c r="N21" s="556" t="s">
        <v>617</v>
      </c>
      <c r="O21" s="498">
        <v>110</v>
      </c>
    </row>
    <row r="22" spans="1:15" s="559" customFormat="1" ht="15.6" x14ac:dyDescent="0.25">
      <c r="A22" s="496" t="s">
        <v>1334</v>
      </c>
      <c r="B22" s="556" t="s">
        <v>1383</v>
      </c>
      <c r="C22" s="557" t="s">
        <v>1506</v>
      </c>
      <c r="D22" s="499" t="s">
        <v>117</v>
      </c>
      <c r="E22" s="485" t="s">
        <v>633</v>
      </c>
      <c r="F22" s="486"/>
      <c r="G22" s="496">
        <v>16380</v>
      </c>
      <c r="H22" s="558">
        <v>41281</v>
      </c>
      <c r="I22" s="557" t="s">
        <v>1393</v>
      </c>
      <c r="J22" s="499">
        <v>6.22</v>
      </c>
      <c r="K22" s="485">
        <v>3.28</v>
      </c>
      <c r="L22" s="486" t="s">
        <v>116</v>
      </c>
      <c r="M22" s="496"/>
      <c r="N22" s="556" t="s">
        <v>151</v>
      </c>
      <c r="O22" s="498">
        <v>110</v>
      </c>
    </row>
    <row r="23" spans="1:15" s="559" customFormat="1" ht="15.6" x14ac:dyDescent="0.25">
      <c r="A23" s="496" t="s">
        <v>1334</v>
      </c>
      <c r="B23" s="556" t="s">
        <v>1376</v>
      </c>
      <c r="C23" s="557" t="s">
        <v>1463</v>
      </c>
      <c r="D23" s="499" t="s">
        <v>117</v>
      </c>
      <c r="E23" s="485" t="s">
        <v>633</v>
      </c>
      <c r="F23" s="486"/>
      <c r="G23" s="496">
        <v>74940</v>
      </c>
      <c r="H23" s="558">
        <v>41281</v>
      </c>
      <c r="I23" s="557" t="s">
        <v>1685</v>
      </c>
      <c r="J23" s="499">
        <v>6.86</v>
      </c>
      <c r="K23" s="485">
        <v>49.33</v>
      </c>
      <c r="L23" s="486" t="s">
        <v>1337</v>
      </c>
      <c r="M23" s="496"/>
      <c r="N23" s="556" t="s">
        <v>151</v>
      </c>
      <c r="O23" s="498">
        <v>110</v>
      </c>
    </row>
    <row r="24" spans="1:15" s="559" customFormat="1" ht="15.6" x14ac:dyDescent="0.25">
      <c r="A24" s="496" t="s">
        <v>1334</v>
      </c>
      <c r="B24" s="556" t="s">
        <v>1483</v>
      </c>
      <c r="C24" s="557" t="s">
        <v>1350</v>
      </c>
      <c r="D24" s="499" t="s">
        <v>634</v>
      </c>
      <c r="E24" s="485">
        <v>82261</v>
      </c>
      <c r="F24" s="486">
        <v>26721</v>
      </c>
      <c r="G24" s="496">
        <v>23800</v>
      </c>
      <c r="H24" s="558">
        <v>41281</v>
      </c>
      <c r="I24" s="557" t="s">
        <v>1392</v>
      </c>
      <c r="J24" s="499">
        <v>13</v>
      </c>
      <c r="K24" s="485"/>
      <c r="L24" s="486" t="s">
        <v>116</v>
      </c>
      <c r="M24" s="496"/>
      <c r="N24" s="556" t="s">
        <v>1351</v>
      </c>
      <c r="O24" s="498">
        <v>110</v>
      </c>
    </row>
    <row r="25" spans="1:15" s="559" customFormat="1" ht="15.6" x14ac:dyDescent="0.25">
      <c r="A25" s="496" t="s">
        <v>1334</v>
      </c>
      <c r="B25" s="556" t="s">
        <v>1384</v>
      </c>
      <c r="C25" s="557" t="s">
        <v>1638</v>
      </c>
      <c r="D25" s="499" t="s">
        <v>117</v>
      </c>
      <c r="E25" s="485" t="s">
        <v>633</v>
      </c>
      <c r="F25" s="486"/>
      <c r="G25" s="496"/>
      <c r="H25" s="558">
        <v>41281</v>
      </c>
      <c r="I25" s="557" t="s">
        <v>1686</v>
      </c>
      <c r="J25" s="499"/>
      <c r="K25" s="485">
        <v>47.87</v>
      </c>
      <c r="L25" s="486" t="s">
        <v>1337</v>
      </c>
      <c r="M25" s="496"/>
      <c r="N25" s="556" t="s">
        <v>151</v>
      </c>
      <c r="O25" s="498">
        <v>110</v>
      </c>
    </row>
    <row r="26" spans="1:15" s="559" customFormat="1" ht="15.6" x14ac:dyDescent="0.25">
      <c r="A26" s="496" t="s">
        <v>1334</v>
      </c>
      <c r="B26" s="556" t="s">
        <v>1381</v>
      </c>
      <c r="C26" s="557" t="s">
        <v>1359</v>
      </c>
      <c r="D26" s="499" t="s">
        <v>863</v>
      </c>
      <c r="E26" s="485" t="s">
        <v>633</v>
      </c>
      <c r="F26" s="486"/>
      <c r="G26" s="496">
        <v>33000</v>
      </c>
      <c r="H26" s="558">
        <v>41282</v>
      </c>
      <c r="I26" s="557" t="s">
        <v>635</v>
      </c>
      <c r="J26" s="499">
        <v>1.45</v>
      </c>
      <c r="K26" s="485">
        <v>2.9</v>
      </c>
      <c r="L26" s="486" t="s">
        <v>116</v>
      </c>
      <c r="M26" s="496" t="s">
        <v>624</v>
      </c>
      <c r="N26" s="556" t="s">
        <v>617</v>
      </c>
      <c r="O26" s="498">
        <v>110</v>
      </c>
    </row>
    <row r="27" spans="1:15" s="559" customFormat="1" ht="15.6" x14ac:dyDescent="0.25">
      <c r="A27" s="496" t="s">
        <v>1334</v>
      </c>
      <c r="B27" s="556" t="s">
        <v>1687</v>
      </c>
      <c r="C27" s="557" t="s">
        <v>1363</v>
      </c>
      <c r="D27" s="499" t="s">
        <v>523</v>
      </c>
      <c r="E27" s="485">
        <v>82291</v>
      </c>
      <c r="F27" s="486"/>
      <c r="G27" s="496">
        <v>1000</v>
      </c>
      <c r="H27" s="558">
        <v>41282</v>
      </c>
      <c r="I27" s="557" t="s">
        <v>1345</v>
      </c>
      <c r="J27" s="499">
        <v>3.92</v>
      </c>
      <c r="K27" s="485">
        <v>2.2200000000000002</v>
      </c>
      <c r="L27" s="486"/>
      <c r="M27" s="496"/>
      <c r="N27" s="556" t="s">
        <v>151</v>
      </c>
      <c r="O27" s="498">
        <v>110</v>
      </c>
    </row>
    <row r="28" spans="1:15" s="559" customFormat="1" ht="15.6" x14ac:dyDescent="0.25">
      <c r="A28" s="496" t="s">
        <v>1333</v>
      </c>
      <c r="B28" s="556" t="s">
        <v>1688</v>
      </c>
      <c r="C28" s="557" t="s">
        <v>1480</v>
      </c>
      <c r="D28" s="499" t="s">
        <v>117</v>
      </c>
      <c r="E28" s="485"/>
      <c r="F28" s="486"/>
      <c r="G28" s="496"/>
      <c r="H28" s="558">
        <v>41282</v>
      </c>
      <c r="I28" s="557" t="s">
        <v>1689</v>
      </c>
      <c r="J28" s="499">
        <v>4</v>
      </c>
      <c r="K28" s="485">
        <v>55</v>
      </c>
      <c r="L28" s="486"/>
      <c r="M28" s="496"/>
      <c r="N28" s="556" t="s">
        <v>151</v>
      </c>
      <c r="O28" s="498">
        <v>110</v>
      </c>
    </row>
    <row r="29" spans="1:15" s="559" customFormat="1" ht="15.6" x14ac:dyDescent="0.25">
      <c r="A29" s="496" t="s">
        <v>1334</v>
      </c>
      <c r="B29" s="556" t="s">
        <v>1690</v>
      </c>
      <c r="C29" s="557" t="s">
        <v>1335</v>
      </c>
      <c r="D29" s="499" t="s">
        <v>873</v>
      </c>
      <c r="E29" s="485">
        <v>82296</v>
      </c>
      <c r="F29" s="486"/>
      <c r="G29" s="496"/>
      <c r="H29" s="558">
        <v>41282</v>
      </c>
      <c r="I29" s="557" t="s">
        <v>1691</v>
      </c>
      <c r="J29" s="499">
        <v>68.489999999999995</v>
      </c>
      <c r="K29" s="485">
        <v>93.2</v>
      </c>
      <c r="L29" s="486"/>
      <c r="M29" s="496"/>
      <c r="N29" s="556" t="s">
        <v>151</v>
      </c>
      <c r="O29" s="498">
        <v>110</v>
      </c>
    </row>
    <row r="30" spans="1:15" s="559" customFormat="1" ht="15.6" x14ac:dyDescent="0.25">
      <c r="A30" s="496" t="s">
        <v>1334</v>
      </c>
      <c r="B30" s="556" t="s">
        <v>1391</v>
      </c>
      <c r="C30" s="557" t="s">
        <v>1397</v>
      </c>
      <c r="D30" s="499" t="s">
        <v>634</v>
      </c>
      <c r="E30" s="485">
        <v>82299</v>
      </c>
      <c r="F30" s="486"/>
      <c r="G30" s="496">
        <v>26180</v>
      </c>
      <c r="H30" s="558">
        <v>41282</v>
      </c>
      <c r="I30" s="557" t="s">
        <v>635</v>
      </c>
      <c r="J30" s="499">
        <v>2.1</v>
      </c>
      <c r="K30" s="485">
        <v>1.01</v>
      </c>
      <c r="L30" s="486"/>
      <c r="M30" s="496" t="s">
        <v>144</v>
      </c>
      <c r="N30" s="556" t="s">
        <v>617</v>
      </c>
      <c r="O30" s="498">
        <v>110</v>
      </c>
    </row>
    <row r="31" spans="1:15" s="559" customFormat="1" ht="15.6" x14ac:dyDescent="0.25">
      <c r="A31" s="496" t="s">
        <v>1334</v>
      </c>
      <c r="B31" s="556" t="s">
        <v>1379</v>
      </c>
      <c r="C31" s="557" t="s">
        <v>1365</v>
      </c>
      <c r="D31" s="499" t="s">
        <v>634</v>
      </c>
      <c r="E31" s="485">
        <v>82290</v>
      </c>
      <c r="F31" s="486"/>
      <c r="G31" s="496">
        <v>28840</v>
      </c>
      <c r="H31" s="558">
        <v>41282</v>
      </c>
      <c r="I31" s="557" t="s">
        <v>635</v>
      </c>
      <c r="J31" s="499">
        <v>3</v>
      </c>
      <c r="K31" s="485">
        <v>1.26</v>
      </c>
      <c r="L31" s="486" t="s">
        <v>1337</v>
      </c>
      <c r="M31" s="496" t="s">
        <v>1337</v>
      </c>
      <c r="N31" s="556" t="s">
        <v>617</v>
      </c>
      <c r="O31" s="498">
        <v>110</v>
      </c>
    </row>
    <row r="32" spans="1:15" s="559" customFormat="1" ht="15.6" x14ac:dyDescent="0.25">
      <c r="A32" s="496" t="s">
        <v>1334</v>
      </c>
      <c r="B32" s="556" t="s">
        <v>1529</v>
      </c>
      <c r="C32" s="557" t="s">
        <v>1427</v>
      </c>
      <c r="D32" s="499" t="s">
        <v>863</v>
      </c>
      <c r="E32" s="485">
        <v>82259</v>
      </c>
      <c r="F32" s="486"/>
      <c r="G32" s="496">
        <v>24300</v>
      </c>
      <c r="H32" s="558">
        <v>41282</v>
      </c>
      <c r="I32" s="557" t="s">
        <v>635</v>
      </c>
      <c r="J32" s="499">
        <v>9.5500000000000007</v>
      </c>
      <c r="K32" s="485">
        <v>1.88</v>
      </c>
      <c r="L32" s="486"/>
      <c r="M32" s="496" t="s">
        <v>624</v>
      </c>
      <c r="N32" s="556" t="s">
        <v>617</v>
      </c>
      <c r="O32" s="498">
        <v>110</v>
      </c>
    </row>
    <row r="33" spans="1:15" s="559" customFormat="1" ht="15.6" x14ac:dyDescent="0.25">
      <c r="A33" s="496" t="s">
        <v>1334</v>
      </c>
      <c r="B33" s="556" t="s">
        <v>1386</v>
      </c>
      <c r="C33" s="557" t="s">
        <v>1365</v>
      </c>
      <c r="D33" s="499" t="s">
        <v>634</v>
      </c>
      <c r="E33" s="485">
        <v>82330</v>
      </c>
      <c r="F33" s="486"/>
      <c r="G33" s="496">
        <v>23560</v>
      </c>
      <c r="H33" s="558">
        <v>41282</v>
      </c>
      <c r="I33" s="557" t="s">
        <v>635</v>
      </c>
      <c r="J33" s="499">
        <v>6.9</v>
      </c>
      <c r="K33" s="485">
        <v>5.62</v>
      </c>
      <c r="L33" s="486" t="s">
        <v>116</v>
      </c>
      <c r="M33" s="496" t="s">
        <v>144</v>
      </c>
      <c r="N33" s="556" t="s">
        <v>617</v>
      </c>
      <c r="O33" s="498">
        <v>110</v>
      </c>
    </row>
    <row r="34" spans="1:15" s="559" customFormat="1" ht="15.6" x14ac:dyDescent="0.25">
      <c r="A34" s="496" t="s">
        <v>1334</v>
      </c>
      <c r="B34" s="556" t="s">
        <v>1388</v>
      </c>
      <c r="C34" s="557" t="s">
        <v>1358</v>
      </c>
      <c r="D34" s="499" t="s">
        <v>634</v>
      </c>
      <c r="E34" s="485" t="s">
        <v>633</v>
      </c>
      <c r="F34" s="486"/>
      <c r="G34" s="496">
        <v>44364</v>
      </c>
      <c r="H34" s="558">
        <v>41283</v>
      </c>
      <c r="I34" s="557" t="s">
        <v>1394</v>
      </c>
      <c r="J34" s="499">
        <v>6.2</v>
      </c>
      <c r="K34" s="485">
        <v>7.27</v>
      </c>
      <c r="L34" s="486" t="s">
        <v>1337</v>
      </c>
      <c r="M34" s="496" t="s">
        <v>1337</v>
      </c>
      <c r="N34" s="556" t="s">
        <v>617</v>
      </c>
      <c r="O34" s="498">
        <v>110</v>
      </c>
    </row>
    <row r="35" spans="1:15" s="559" customFormat="1" ht="15.6" x14ac:dyDescent="0.25">
      <c r="A35" s="496" t="s">
        <v>1334</v>
      </c>
      <c r="B35" s="556" t="s">
        <v>1692</v>
      </c>
      <c r="C35" s="557" t="s">
        <v>1473</v>
      </c>
      <c r="D35" s="499" t="s">
        <v>467</v>
      </c>
      <c r="E35" s="485">
        <v>82295</v>
      </c>
      <c r="F35" s="486"/>
      <c r="G35" s="496">
        <v>7162</v>
      </c>
      <c r="H35" s="558">
        <v>41283</v>
      </c>
      <c r="I35" s="557" t="s">
        <v>1693</v>
      </c>
      <c r="J35" s="499"/>
      <c r="K35" s="485">
        <v>0.56000000000000005</v>
      </c>
      <c r="L35" s="486"/>
      <c r="M35" s="496"/>
      <c r="N35" s="556" t="s">
        <v>617</v>
      </c>
      <c r="O35" s="498">
        <v>110</v>
      </c>
    </row>
    <row r="36" spans="1:15" s="559" customFormat="1" ht="15.6" x14ac:dyDescent="0.25">
      <c r="A36" s="496" t="s">
        <v>1334</v>
      </c>
      <c r="B36" s="556" t="s">
        <v>1694</v>
      </c>
      <c r="C36" s="557" t="s">
        <v>616</v>
      </c>
      <c r="D36" s="499" t="s">
        <v>658</v>
      </c>
      <c r="E36" s="485">
        <v>82356</v>
      </c>
      <c r="F36" s="486"/>
      <c r="G36" s="496">
        <v>24340</v>
      </c>
      <c r="H36" s="558">
        <v>41283</v>
      </c>
      <c r="I36" s="557" t="s">
        <v>1695</v>
      </c>
      <c r="J36" s="499"/>
      <c r="K36" s="485">
        <v>1.45</v>
      </c>
      <c r="L36" s="486"/>
      <c r="M36" s="496"/>
      <c r="N36" s="556" t="s">
        <v>617</v>
      </c>
      <c r="O36" s="498">
        <v>110</v>
      </c>
    </row>
    <row r="37" spans="1:15" s="559" customFormat="1" ht="15.6" x14ac:dyDescent="0.25">
      <c r="A37" s="496" t="s">
        <v>1334</v>
      </c>
      <c r="B37" s="556" t="s">
        <v>1387</v>
      </c>
      <c r="C37" s="557" t="s">
        <v>1425</v>
      </c>
      <c r="D37" s="499" t="s">
        <v>634</v>
      </c>
      <c r="E37" s="485">
        <v>82097</v>
      </c>
      <c r="F37" s="486"/>
      <c r="G37" s="496">
        <v>20260</v>
      </c>
      <c r="H37" s="558">
        <v>41283</v>
      </c>
      <c r="I37" s="557" t="s">
        <v>635</v>
      </c>
      <c r="J37" s="499">
        <v>5.95</v>
      </c>
      <c r="K37" s="485">
        <v>2.1</v>
      </c>
      <c r="L37" s="486" t="s">
        <v>116</v>
      </c>
      <c r="M37" s="496" t="s">
        <v>1337</v>
      </c>
      <c r="N37" s="556" t="s">
        <v>617</v>
      </c>
      <c r="O37" s="498">
        <v>110</v>
      </c>
    </row>
    <row r="38" spans="1:15" s="559" customFormat="1" ht="15.6" x14ac:dyDescent="0.25">
      <c r="A38" s="496" t="s">
        <v>1334</v>
      </c>
      <c r="B38" s="556" t="s">
        <v>1696</v>
      </c>
      <c r="C38" s="557" t="s">
        <v>1473</v>
      </c>
      <c r="D38" s="499" t="s">
        <v>856</v>
      </c>
      <c r="E38" s="485">
        <v>82295</v>
      </c>
      <c r="F38" s="486"/>
      <c r="G38" s="496">
        <v>2396</v>
      </c>
      <c r="H38" s="558">
        <v>41283</v>
      </c>
      <c r="I38" s="557" t="s">
        <v>1697</v>
      </c>
      <c r="J38" s="499"/>
      <c r="K38" s="485">
        <v>0.24</v>
      </c>
      <c r="L38" s="486"/>
      <c r="M38" s="496"/>
      <c r="N38" s="556" t="s">
        <v>617</v>
      </c>
      <c r="O38" s="498">
        <v>110</v>
      </c>
    </row>
    <row r="39" spans="1:15" s="559" customFormat="1" ht="15.6" x14ac:dyDescent="0.25">
      <c r="A39" s="496" t="s">
        <v>1334</v>
      </c>
      <c r="B39" s="556" t="s">
        <v>1698</v>
      </c>
      <c r="C39" s="557" t="s">
        <v>1473</v>
      </c>
      <c r="D39" s="499" t="s">
        <v>857</v>
      </c>
      <c r="E39" s="485">
        <v>82295</v>
      </c>
      <c r="F39" s="486"/>
      <c r="G39" s="496">
        <v>4670</v>
      </c>
      <c r="H39" s="558">
        <v>41283</v>
      </c>
      <c r="I39" s="557" t="s">
        <v>1699</v>
      </c>
      <c r="J39" s="499"/>
      <c r="K39" s="485">
        <v>1.1599999999999999</v>
      </c>
      <c r="L39" s="486"/>
      <c r="M39" s="496"/>
      <c r="N39" s="556" t="s">
        <v>617</v>
      </c>
      <c r="O39" s="498">
        <v>110</v>
      </c>
    </row>
    <row r="40" spans="1:15" s="559" customFormat="1" ht="15.6" x14ac:dyDescent="0.25">
      <c r="A40" s="496" t="s">
        <v>1334</v>
      </c>
      <c r="B40" s="556" t="s">
        <v>1700</v>
      </c>
      <c r="C40" s="557" t="s">
        <v>1342</v>
      </c>
      <c r="D40" s="499" t="s">
        <v>466</v>
      </c>
      <c r="E40" s="485">
        <v>82264</v>
      </c>
      <c r="F40" s="486"/>
      <c r="G40" s="496">
        <v>3220</v>
      </c>
      <c r="H40" s="558">
        <v>41283</v>
      </c>
      <c r="I40" s="557" t="s">
        <v>1701</v>
      </c>
      <c r="J40" s="499">
        <v>0.23</v>
      </c>
      <c r="K40" s="485">
        <v>1.54</v>
      </c>
      <c r="L40" s="486"/>
      <c r="M40" s="496"/>
      <c r="N40" s="556" t="s">
        <v>617</v>
      </c>
      <c r="O40" s="498">
        <v>110</v>
      </c>
    </row>
    <row r="41" spans="1:15" s="559" customFormat="1" ht="15.6" x14ac:dyDescent="0.25">
      <c r="A41" s="496" t="s">
        <v>1334</v>
      </c>
      <c r="B41" s="556" t="s">
        <v>1528</v>
      </c>
      <c r="C41" s="557" t="s">
        <v>615</v>
      </c>
      <c r="D41" s="499" t="s">
        <v>634</v>
      </c>
      <c r="E41" s="485">
        <v>82342</v>
      </c>
      <c r="F41" s="486">
        <v>26734</v>
      </c>
      <c r="G41" s="496">
        <v>24180</v>
      </c>
      <c r="H41" s="558">
        <v>41283</v>
      </c>
      <c r="I41" s="557" t="s">
        <v>1619</v>
      </c>
      <c r="J41" s="499">
        <v>8.75</v>
      </c>
      <c r="K41" s="485">
        <v>2.88</v>
      </c>
      <c r="L41" s="486" t="s">
        <v>116</v>
      </c>
      <c r="M41" s="496" t="s">
        <v>144</v>
      </c>
      <c r="N41" s="556" t="s">
        <v>617</v>
      </c>
      <c r="O41" s="498">
        <v>110</v>
      </c>
    </row>
    <row r="42" spans="1:15" s="559" customFormat="1" ht="15.6" x14ac:dyDescent="0.25">
      <c r="A42" s="496" t="s">
        <v>1334</v>
      </c>
      <c r="B42" s="556" t="s">
        <v>1539</v>
      </c>
      <c r="C42" s="557" t="s">
        <v>1357</v>
      </c>
      <c r="D42" s="499" t="s">
        <v>634</v>
      </c>
      <c r="E42" s="485">
        <v>81839</v>
      </c>
      <c r="F42" s="486"/>
      <c r="G42" s="496">
        <v>23280</v>
      </c>
      <c r="H42" s="558">
        <v>41284</v>
      </c>
      <c r="I42" s="557" t="s">
        <v>635</v>
      </c>
      <c r="J42" s="499">
        <v>5.5</v>
      </c>
      <c r="K42" s="485">
        <v>1.85</v>
      </c>
      <c r="L42" s="486" t="s">
        <v>116</v>
      </c>
      <c r="M42" s="496" t="s">
        <v>144</v>
      </c>
      <c r="N42" s="556" t="s">
        <v>617</v>
      </c>
      <c r="O42" s="498">
        <v>110</v>
      </c>
    </row>
    <row r="43" spans="1:15" s="559" customFormat="1" ht="15.6" x14ac:dyDescent="0.25">
      <c r="A43" s="496" t="s">
        <v>1334</v>
      </c>
      <c r="B43" s="556" t="s">
        <v>1390</v>
      </c>
      <c r="C43" s="557" t="s">
        <v>70</v>
      </c>
      <c r="D43" s="499" t="s">
        <v>863</v>
      </c>
      <c r="E43" s="485">
        <v>82355</v>
      </c>
      <c r="F43" s="486">
        <v>5305</v>
      </c>
      <c r="G43" s="496">
        <v>23880</v>
      </c>
      <c r="H43" s="558">
        <v>41284</v>
      </c>
      <c r="I43" s="557" t="s">
        <v>635</v>
      </c>
      <c r="J43" s="499">
        <v>6.2</v>
      </c>
      <c r="K43" s="485">
        <v>2.5</v>
      </c>
      <c r="L43" s="486" t="s">
        <v>116</v>
      </c>
      <c r="M43" s="496" t="s">
        <v>624</v>
      </c>
      <c r="N43" s="556" t="s">
        <v>617</v>
      </c>
      <c r="O43" s="498">
        <v>110</v>
      </c>
    </row>
    <row r="44" spans="1:15" s="559" customFormat="1" ht="15.6" x14ac:dyDescent="0.25">
      <c r="A44" s="496" t="s">
        <v>1334</v>
      </c>
      <c r="B44" s="556" t="s">
        <v>1389</v>
      </c>
      <c r="C44" s="557" t="s">
        <v>1470</v>
      </c>
      <c r="D44" s="499" t="s">
        <v>634</v>
      </c>
      <c r="E44" s="485">
        <v>82364</v>
      </c>
      <c r="F44" s="486"/>
      <c r="G44" s="496">
        <v>31660</v>
      </c>
      <c r="H44" s="558">
        <v>41284</v>
      </c>
      <c r="I44" s="557" t="s">
        <v>635</v>
      </c>
      <c r="J44" s="499">
        <v>7.3</v>
      </c>
      <c r="K44" s="485">
        <v>0.96</v>
      </c>
      <c r="L44" s="486" t="s">
        <v>116</v>
      </c>
      <c r="M44" s="496" t="s">
        <v>636</v>
      </c>
      <c r="N44" s="556" t="s">
        <v>617</v>
      </c>
      <c r="O44" s="498">
        <v>110</v>
      </c>
    </row>
    <row r="45" spans="1:15" s="559" customFormat="1" ht="15.6" x14ac:dyDescent="0.25">
      <c r="A45" s="496" t="s">
        <v>1334</v>
      </c>
      <c r="B45" s="556" t="s">
        <v>1534</v>
      </c>
      <c r="C45" s="557" t="s">
        <v>1365</v>
      </c>
      <c r="D45" s="499" t="s">
        <v>634</v>
      </c>
      <c r="E45" s="485">
        <v>82375</v>
      </c>
      <c r="F45" s="486"/>
      <c r="G45" s="496">
        <v>27680</v>
      </c>
      <c r="H45" s="558">
        <v>41284</v>
      </c>
      <c r="I45" s="557" t="s">
        <v>1469</v>
      </c>
      <c r="J45" s="499">
        <v>3.8</v>
      </c>
      <c r="K45" s="485">
        <v>0.65</v>
      </c>
      <c r="L45" s="486" t="s">
        <v>1337</v>
      </c>
      <c r="M45" s="496" t="s">
        <v>116</v>
      </c>
      <c r="N45" s="556" t="s">
        <v>617</v>
      </c>
      <c r="O45" s="498">
        <v>110</v>
      </c>
    </row>
    <row r="46" spans="1:15" s="559" customFormat="1" ht="15.6" x14ac:dyDescent="0.25">
      <c r="A46" s="496" t="s">
        <v>1334</v>
      </c>
      <c r="B46" s="556" t="s">
        <v>1535</v>
      </c>
      <c r="C46" s="557" t="s">
        <v>1360</v>
      </c>
      <c r="D46" s="499" t="s">
        <v>6</v>
      </c>
      <c r="E46" s="485">
        <v>82270</v>
      </c>
      <c r="F46" s="486"/>
      <c r="G46" s="496">
        <v>24720</v>
      </c>
      <c r="H46" s="558">
        <v>41284</v>
      </c>
      <c r="I46" s="557" t="s">
        <v>1464</v>
      </c>
      <c r="J46" s="499">
        <v>8.6</v>
      </c>
      <c r="K46" s="485">
        <v>4.38</v>
      </c>
      <c r="L46" s="486" t="s">
        <v>116</v>
      </c>
      <c r="M46" s="496"/>
      <c r="N46" s="556" t="s">
        <v>617</v>
      </c>
      <c r="O46" s="498">
        <v>110</v>
      </c>
    </row>
    <row r="47" spans="1:15" s="559" customFormat="1" ht="15.6" x14ac:dyDescent="0.25">
      <c r="A47" s="496" t="s">
        <v>1334</v>
      </c>
      <c r="B47" s="556" t="s">
        <v>1545</v>
      </c>
      <c r="C47" s="557" t="s">
        <v>1372</v>
      </c>
      <c r="D47" s="499" t="s">
        <v>920</v>
      </c>
      <c r="E47" s="485">
        <v>82376</v>
      </c>
      <c r="F47" s="486"/>
      <c r="G47" s="496">
        <v>19600</v>
      </c>
      <c r="H47" s="558">
        <v>41284</v>
      </c>
      <c r="I47" s="557" t="s">
        <v>635</v>
      </c>
      <c r="J47" s="499">
        <v>5.69</v>
      </c>
      <c r="K47" s="485">
        <v>1.58</v>
      </c>
      <c r="L47" s="486"/>
      <c r="M47" s="496" t="s">
        <v>144</v>
      </c>
      <c r="N47" s="556" t="s">
        <v>617</v>
      </c>
      <c r="O47" s="498">
        <v>110</v>
      </c>
    </row>
    <row r="48" spans="1:15" s="559" customFormat="1" ht="15.6" x14ac:dyDescent="0.25">
      <c r="A48" s="496" t="s">
        <v>1333</v>
      </c>
      <c r="B48" s="556" t="s">
        <v>1702</v>
      </c>
      <c r="C48" s="557" t="s">
        <v>1522</v>
      </c>
      <c r="D48" s="499" t="s">
        <v>868</v>
      </c>
      <c r="E48" s="485">
        <v>92846</v>
      </c>
      <c r="F48" s="486"/>
      <c r="G48" s="496">
        <v>3900</v>
      </c>
      <c r="H48" s="558">
        <v>41284</v>
      </c>
      <c r="I48" s="557" t="s">
        <v>1419</v>
      </c>
      <c r="J48" s="499">
        <v>5.7</v>
      </c>
      <c r="K48" s="485">
        <v>2.5</v>
      </c>
      <c r="L48" s="486"/>
      <c r="M48" s="496"/>
      <c r="N48" s="556" t="s">
        <v>617</v>
      </c>
      <c r="O48" s="498">
        <v>110</v>
      </c>
    </row>
    <row r="49" spans="1:15" s="559" customFormat="1" ht="15.6" x14ac:dyDescent="0.25">
      <c r="A49" s="496" t="s">
        <v>1333</v>
      </c>
      <c r="B49" s="556" t="s">
        <v>1703</v>
      </c>
      <c r="C49" s="557" t="s">
        <v>1522</v>
      </c>
      <c r="D49" s="499" t="s">
        <v>868</v>
      </c>
      <c r="E49" s="485">
        <v>92846</v>
      </c>
      <c r="F49" s="486"/>
      <c r="G49" s="496">
        <v>8680</v>
      </c>
      <c r="H49" s="558">
        <v>41284</v>
      </c>
      <c r="I49" s="557" t="s">
        <v>1392</v>
      </c>
      <c r="J49" s="499">
        <v>5.7</v>
      </c>
      <c r="K49" s="485">
        <v>4.33</v>
      </c>
      <c r="L49" s="486"/>
      <c r="M49" s="496"/>
      <c r="N49" s="556" t="s">
        <v>617</v>
      </c>
      <c r="O49" s="498">
        <v>110</v>
      </c>
    </row>
    <row r="50" spans="1:15" s="559" customFormat="1" ht="15.6" x14ac:dyDescent="0.25">
      <c r="A50" s="496" t="s">
        <v>1333</v>
      </c>
      <c r="B50" s="556" t="s">
        <v>1704</v>
      </c>
      <c r="C50" s="557" t="s">
        <v>1705</v>
      </c>
      <c r="D50" s="499" t="s">
        <v>269</v>
      </c>
      <c r="E50" s="485">
        <v>92854</v>
      </c>
      <c r="F50" s="486"/>
      <c r="G50" s="496">
        <v>8060</v>
      </c>
      <c r="H50" s="558">
        <v>41284</v>
      </c>
      <c r="I50" s="557" t="s">
        <v>1706</v>
      </c>
      <c r="J50" s="499"/>
      <c r="K50" s="485">
        <v>0.34</v>
      </c>
      <c r="L50" s="486"/>
      <c r="M50" s="496"/>
      <c r="N50" s="556" t="s">
        <v>617</v>
      </c>
      <c r="O50" s="498">
        <v>110</v>
      </c>
    </row>
    <row r="51" spans="1:15" s="559" customFormat="1" ht="15.6" x14ac:dyDescent="0.25">
      <c r="A51" s="496" t="s">
        <v>1334</v>
      </c>
      <c r="B51" s="556" t="s">
        <v>1533</v>
      </c>
      <c r="C51" s="557" t="s">
        <v>70</v>
      </c>
      <c r="D51" s="499" t="s">
        <v>863</v>
      </c>
      <c r="E51" s="485">
        <v>82359</v>
      </c>
      <c r="F51" s="486">
        <v>5308</v>
      </c>
      <c r="G51" s="496">
        <v>19040</v>
      </c>
      <c r="H51" s="558">
        <v>41284</v>
      </c>
      <c r="I51" s="557" t="s">
        <v>635</v>
      </c>
      <c r="J51" s="499">
        <v>10</v>
      </c>
      <c r="K51" s="485">
        <v>0.63</v>
      </c>
      <c r="L51" s="486"/>
      <c r="M51" s="496" t="s">
        <v>808</v>
      </c>
      <c r="N51" s="556" t="s">
        <v>617</v>
      </c>
      <c r="O51" s="498">
        <v>110</v>
      </c>
    </row>
    <row r="52" spans="1:15" s="559" customFormat="1" ht="15.6" x14ac:dyDescent="0.25">
      <c r="A52" s="496" t="s">
        <v>1334</v>
      </c>
      <c r="B52" s="556" t="s">
        <v>1537</v>
      </c>
      <c r="C52" s="557" t="s">
        <v>1472</v>
      </c>
      <c r="D52" s="499" t="s">
        <v>863</v>
      </c>
      <c r="E52" s="485">
        <v>82394</v>
      </c>
      <c r="F52" s="486"/>
      <c r="G52" s="496">
        <v>24380</v>
      </c>
      <c r="H52" s="558">
        <v>41285</v>
      </c>
      <c r="I52" s="557" t="s">
        <v>1346</v>
      </c>
      <c r="J52" s="499">
        <v>5.35</v>
      </c>
      <c r="K52" s="485">
        <v>1.5</v>
      </c>
      <c r="L52" s="486" t="s">
        <v>116</v>
      </c>
      <c r="M52" s="496"/>
      <c r="N52" s="556" t="s">
        <v>617</v>
      </c>
      <c r="O52" s="498">
        <v>110</v>
      </c>
    </row>
    <row r="53" spans="1:15" s="559" customFormat="1" ht="15.6" x14ac:dyDescent="0.25">
      <c r="A53" s="496" t="s">
        <v>1334</v>
      </c>
      <c r="B53" s="556" t="s">
        <v>1527</v>
      </c>
      <c r="C53" s="557" t="s">
        <v>1366</v>
      </c>
      <c r="D53" s="499" t="s">
        <v>1343</v>
      </c>
      <c r="E53" s="485">
        <v>82297</v>
      </c>
      <c r="F53" s="486"/>
      <c r="G53" s="496">
        <v>23140</v>
      </c>
      <c r="H53" s="558">
        <v>41285</v>
      </c>
      <c r="I53" s="557" t="s">
        <v>1707</v>
      </c>
      <c r="J53" s="499">
        <v>4.05</v>
      </c>
      <c r="K53" s="485">
        <v>0.63</v>
      </c>
      <c r="L53" s="486"/>
      <c r="M53" s="496" t="s">
        <v>1364</v>
      </c>
      <c r="N53" s="556" t="s">
        <v>617</v>
      </c>
      <c r="O53" s="498">
        <v>110</v>
      </c>
    </row>
    <row r="54" spans="1:15" s="559" customFormat="1" ht="15.6" x14ac:dyDescent="0.25">
      <c r="A54" s="496" t="s">
        <v>1334</v>
      </c>
      <c r="B54" s="556" t="s">
        <v>1540</v>
      </c>
      <c r="C54" s="557" t="s">
        <v>1417</v>
      </c>
      <c r="D54" s="499" t="s">
        <v>863</v>
      </c>
      <c r="E54" s="485">
        <v>82378</v>
      </c>
      <c r="F54" s="486"/>
      <c r="G54" s="496">
        <v>7560</v>
      </c>
      <c r="H54" s="558">
        <v>41285</v>
      </c>
      <c r="I54" s="557" t="s">
        <v>635</v>
      </c>
      <c r="J54" s="499">
        <v>9.6999999999999993</v>
      </c>
      <c r="K54" s="485">
        <v>1.1299999999999999</v>
      </c>
      <c r="L54" s="486"/>
      <c r="M54" s="496" t="s">
        <v>116</v>
      </c>
      <c r="N54" s="556" t="s">
        <v>617</v>
      </c>
      <c r="O54" s="498">
        <v>110</v>
      </c>
    </row>
    <row r="55" spans="1:15" s="559" customFormat="1" ht="15.6" x14ac:dyDescent="0.25">
      <c r="A55" s="496" t="s">
        <v>1334</v>
      </c>
      <c r="B55" s="556" t="s">
        <v>1538</v>
      </c>
      <c r="C55" s="557" t="s">
        <v>1397</v>
      </c>
      <c r="D55" s="499" t="s">
        <v>634</v>
      </c>
      <c r="E55" s="485">
        <v>82367</v>
      </c>
      <c r="F55" s="486"/>
      <c r="G55" s="496">
        <v>23160</v>
      </c>
      <c r="H55" s="558">
        <v>41285</v>
      </c>
      <c r="I55" s="557" t="s">
        <v>635</v>
      </c>
      <c r="J55" s="499">
        <v>5.45</v>
      </c>
      <c r="K55" s="485">
        <v>0.33</v>
      </c>
      <c r="L55" s="486" t="s">
        <v>116</v>
      </c>
      <c r="M55" s="496" t="s">
        <v>1337</v>
      </c>
      <c r="N55" s="556" t="s">
        <v>617</v>
      </c>
      <c r="O55" s="498">
        <v>110</v>
      </c>
    </row>
    <row r="56" spans="1:15" s="559" customFormat="1" ht="15.6" x14ac:dyDescent="0.25">
      <c r="A56" s="496" t="s">
        <v>1334</v>
      </c>
      <c r="B56" s="556" t="s">
        <v>1531</v>
      </c>
      <c r="C56" s="557" t="s">
        <v>1504</v>
      </c>
      <c r="D56" s="499" t="s">
        <v>863</v>
      </c>
      <c r="E56" s="485">
        <v>82357</v>
      </c>
      <c r="F56" s="486"/>
      <c r="G56" s="496">
        <v>8160</v>
      </c>
      <c r="H56" s="558">
        <v>41285</v>
      </c>
      <c r="I56" s="557" t="s">
        <v>635</v>
      </c>
      <c r="J56" s="499">
        <v>8.35</v>
      </c>
      <c r="K56" s="485">
        <v>3.5</v>
      </c>
      <c r="L56" s="486" t="s">
        <v>116</v>
      </c>
      <c r="M56" s="496" t="s">
        <v>116</v>
      </c>
      <c r="N56" s="556" t="s">
        <v>617</v>
      </c>
      <c r="O56" s="498">
        <v>110</v>
      </c>
    </row>
    <row r="57" spans="1:15" s="559" customFormat="1" ht="15.6" x14ac:dyDescent="0.25">
      <c r="A57" s="496" t="s">
        <v>1334</v>
      </c>
      <c r="B57" s="556" t="s">
        <v>1530</v>
      </c>
      <c r="C57" s="557" t="s">
        <v>1357</v>
      </c>
      <c r="D57" s="499" t="s">
        <v>634</v>
      </c>
      <c r="E57" s="485">
        <v>82368</v>
      </c>
      <c r="F57" s="486"/>
      <c r="G57" s="496">
        <v>25420</v>
      </c>
      <c r="H57" s="558">
        <v>41285</v>
      </c>
      <c r="I57" s="557" t="s">
        <v>635</v>
      </c>
      <c r="J57" s="499">
        <v>8.65</v>
      </c>
      <c r="K57" s="485">
        <v>3.45</v>
      </c>
      <c r="L57" s="486" t="s">
        <v>116</v>
      </c>
      <c r="M57" s="496" t="s">
        <v>144</v>
      </c>
      <c r="N57" s="556" t="s">
        <v>617</v>
      </c>
      <c r="O57" s="498">
        <v>110</v>
      </c>
    </row>
    <row r="58" spans="1:15" s="559" customFormat="1" ht="15.6" x14ac:dyDescent="0.25">
      <c r="A58" s="496" t="s">
        <v>1</v>
      </c>
      <c r="B58" s="556" t="s">
        <v>1708</v>
      </c>
      <c r="C58" s="557" t="s">
        <v>1620</v>
      </c>
      <c r="D58" s="499" t="s">
        <v>861</v>
      </c>
      <c r="E58" s="485">
        <v>9950</v>
      </c>
      <c r="F58" s="486"/>
      <c r="G58" s="496">
        <v>21260</v>
      </c>
      <c r="H58" s="558">
        <v>41285</v>
      </c>
      <c r="I58" s="557" t="s">
        <v>1423</v>
      </c>
      <c r="J58" s="499">
        <v>1.49</v>
      </c>
      <c r="K58" s="485">
        <v>0.32</v>
      </c>
      <c r="L58" s="486"/>
      <c r="M58" s="496"/>
      <c r="N58" s="556" t="s">
        <v>617</v>
      </c>
      <c r="O58" s="498">
        <v>110</v>
      </c>
    </row>
    <row r="59" spans="1:15" s="559" customFormat="1" ht="15.6" x14ac:dyDescent="0.25">
      <c r="A59" s="496" t="s">
        <v>1</v>
      </c>
      <c r="B59" s="556" t="s">
        <v>1709</v>
      </c>
      <c r="C59" s="557" t="s">
        <v>1432</v>
      </c>
      <c r="D59" s="499" t="s">
        <v>89</v>
      </c>
      <c r="E59" s="485">
        <v>9947</v>
      </c>
      <c r="F59" s="486"/>
      <c r="G59" s="496">
        <v>23560</v>
      </c>
      <c r="H59" s="558">
        <v>41285</v>
      </c>
      <c r="I59" s="557" t="s">
        <v>1356</v>
      </c>
      <c r="J59" s="499"/>
      <c r="K59" s="485">
        <v>1.51</v>
      </c>
      <c r="L59" s="486"/>
      <c r="M59" s="496"/>
      <c r="N59" s="556" t="s">
        <v>617</v>
      </c>
      <c r="O59" s="498">
        <v>32</v>
      </c>
    </row>
    <row r="60" spans="1:15" s="559" customFormat="1" ht="15.6" x14ac:dyDescent="0.25">
      <c r="A60" s="496" t="s">
        <v>1</v>
      </c>
      <c r="B60" s="556" t="s">
        <v>1710</v>
      </c>
      <c r="C60" s="557" t="s">
        <v>1468</v>
      </c>
      <c r="D60" s="499" t="s">
        <v>89</v>
      </c>
      <c r="E60" s="485">
        <v>9943</v>
      </c>
      <c r="F60" s="486"/>
      <c r="G60" s="496">
        <v>15620</v>
      </c>
      <c r="H60" s="558">
        <v>41285</v>
      </c>
      <c r="I60" s="557" t="s">
        <v>1356</v>
      </c>
      <c r="J60" s="499"/>
      <c r="K60" s="485">
        <v>1.77</v>
      </c>
      <c r="L60" s="486"/>
      <c r="M60" s="496"/>
      <c r="N60" s="556" t="s">
        <v>617</v>
      </c>
      <c r="O60" s="498">
        <v>32</v>
      </c>
    </row>
    <row r="61" spans="1:15" s="559" customFormat="1" ht="15.6" x14ac:dyDescent="0.25">
      <c r="A61" s="496" t="s">
        <v>1</v>
      </c>
      <c r="B61" s="556" t="s">
        <v>1711</v>
      </c>
      <c r="C61" s="557" t="s">
        <v>1620</v>
      </c>
      <c r="D61" s="499" t="s">
        <v>634</v>
      </c>
      <c r="E61" s="485">
        <v>9960</v>
      </c>
      <c r="F61" s="486"/>
      <c r="G61" s="496">
        <v>22280</v>
      </c>
      <c r="H61" s="558">
        <v>41285</v>
      </c>
      <c r="I61" s="557" t="s">
        <v>1346</v>
      </c>
      <c r="J61" s="499">
        <v>6.85</v>
      </c>
      <c r="K61" s="485">
        <v>0.68</v>
      </c>
      <c r="L61" s="486"/>
      <c r="M61" s="496"/>
      <c r="N61" s="556" t="s">
        <v>617</v>
      </c>
      <c r="O61" s="498">
        <v>110</v>
      </c>
    </row>
    <row r="62" spans="1:15" s="559" customFormat="1" ht="15.6" x14ac:dyDescent="0.25">
      <c r="A62" s="496" t="s">
        <v>1334</v>
      </c>
      <c r="B62" s="556" t="s">
        <v>1712</v>
      </c>
      <c r="C62" s="557" t="s">
        <v>1340</v>
      </c>
      <c r="D62" s="499" t="s">
        <v>89</v>
      </c>
      <c r="E62" s="485">
        <v>82407</v>
      </c>
      <c r="F62" s="486"/>
      <c r="G62" s="496">
        <v>27700</v>
      </c>
      <c r="H62" s="558">
        <v>41288</v>
      </c>
      <c r="I62" s="557" t="s">
        <v>1356</v>
      </c>
      <c r="J62" s="499"/>
      <c r="K62" s="485">
        <v>1.29</v>
      </c>
      <c r="L62" s="486"/>
      <c r="M62" s="496"/>
      <c r="N62" s="556" t="s">
        <v>617</v>
      </c>
      <c r="O62" s="498">
        <v>110</v>
      </c>
    </row>
    <row r="63" spans="1:15" s="559" customFormat="1" ht="15.6" x14ac:dyDescent="0.25">
      <c r="A63" s="496" t="s">
        <v>1334</v>
      </c>
      <c r="B63" s="556" t="s">
        <v>1543</v>
      </c>
      <c r="C63" s="557" t="s">
        <v>1463</v>
      </c>
      <c r="D63" s="499" t="s">
        <v>890</v>
      </c>
      <c r="E63" s="485" t="s">
        <v>633</v>
      </c>
      <c r="F63" s="486"/>
      <c r="G63" s="496">
        <v>100940</v>
      </c>
      <c r="H63" s="558">
        <v>41288</v>
      </c>
      <c r="I63" s="557" t="s">
        <v>1713</v>
      </c>
      <c r="J63" s="499">
        <v>5.72</v>
      </c>
      <c r="K63" s="485">
        <v>59.33</v>
      </c>
      <c r="L63" s="486" t="s">
        <v>1337</v>
      </c>
      <c r="M63" s="496"/>
      <c r="N63" s="556" t="s">
        <v>151</v>
      </c>
      <c r="O63" s="498">
        <v>110</v>
      </c>
    </row>
    <row r="64" spans="1:15" s="559" customFormat="1" ht="15.6" x14ac:dyDescent="0.25">
      <c r="A64" s="496" t="s">
        <v>1333</v>
      </c>
      <c r="B64" s="556" t="s">
        <v>1714</v>
      </c>
      <c r="C64" s="557" t="s">
        <v>619</v>
      </c>
      <c r="D64" s="499" t="s">
        <v>117</v>
      </c>
      <c r="E64" s="485" t="s">
        <v>633</v>
      </c>
      <c r="F64" s="486"/>
      <c r="G64" s="496">
        <v>50940</v>
      </c>
      <c r="H64" s="558">
        <v>41288</v>
      </c>
      <c r="I64" s="557" t="s">
        <v>622</v>
      </c>
      <c r="J64" s="499">
        <v>10</v>
      </c>
      <c r="K64" s="485">
        <v>67.599999999999994</v>
      </c>
      <c r="L64" s="486"/>
      <c r="M64" s="496"/>
      <c r="N64" s="556" t="s">
        <v>151</v>
      </c>
      <c r="O64" s="498">
        <v>110</v>
      </c>
    </row>
    <row r="65" spans="1:15" s="559" customFormat="1" ht="15.6" x14ac:dyDescent="0.25">
      <c r="A65" s="496" t="s">
        <v>1</v>
      </c>
      <c r="B65" s="556" t="s">
        <v>1715</v>
      </c>
      <c r="C65" s="557" t="s">
        <v>1599</v>
      </c>
      <c r="D65" s="499" t="s">
        <v>117</v>
      </c>
      <c r="E65" s="485">
        <v>9945</v>
      </c>
      <c r="F65" s="486"/>
      <c r="G65" s="496">
        <v>28600</v>
      </c>
      <c r="H65" s="558">
        <v>41288</v>
      </c>
      <c r="I65" s="557" t="s">
        <v>1520</v>
      </c>
      <c r="J65" s="499">
        <v>4.53</v>
      </c>
      <c r="K65" s="485">
        <v>56.6</v>
      </c>
      <c r="L65" s="486"/>
      <c r="M65" s="496"/>
      <c r="N65" s="556" t="s">
        <v>151</v>
      </c>
      <c r="O65" s="498">
        <v>110</v>
      </c>
    </row>
    <row r="66" spans="1:15" s="559" customFormat="1" ht="15.6" x14ac:dyDescent="0.25">
      <c r="A66" s="496" t="s">
        <v>1</v>
      </c>
      <c r="B66" s="556" t="s">
        <v>1716</v>
      </c>
      <c r="C66" s="557" t="s">
        <v>1599</v>
      </c>
      <c r="D66" s="499" t="s">
        <v>117</v>
      </c>
      <c r="E66" s="485">
        <v>9961</v>
      </c>
      <c r="F66" s="486"/>
      <c r="G66" s="496">
        <v>25300</v>
      </c>
      <c r="H66" s="558">
        <v>41288</v>
      </c>
      <c r="I66" s="557" t="s">
        <v>1520</v>
      </c>
      <c r="J66" s="499">
        <v>4.3899999999999997</v>
      </c>
      <c r="K66" s="485">
        <v>43</v>
      </c>
      <c r="L66" s="486"/>
      <c r="M66" s="496"/>
      <c r="N66" s="556" t="s">
        <v>151</v>
      </c>
      <c r="O66" s="498">
        <v>110</v>
      </c>
    </row>
    <row r="67" spans="1:15" s="559" customFormat="1" ht="15.6" x14ac:dyDescent="0.25">
      <c r="A67" s="496" t="s">
        <v>1</v>
      </c>
      <c r="B67" s="556" t="s">
        <v>1717</v>
      </c>
      <c r="C67" s="557" t="s">
        <v>1368</v>
      </c>
      <c r="D67" s="499" t="s">
        <v>117</v>
      </c>
      <c r="E67" s="485">
        <v>9949</v>
      </c>
      <c r="F67" s="486"/>
      <c r="G67" s="496">
        <v>9740</v>
      </c>
      <c r="H67" s="558">
        <v>41288</v>
      </c>
      <c r="I67" s="557" t="s">
        <v>1393</v>
      </c>
      <c r="J67" s="499">
        <v>1</v>
      </c>
      <c r="K67" s="485">
        <v>9.6</v>
      </c>
      <c r="L67" s="486"/>
      <c r="M67" s="496"/>
      <c r="N67" s="556" t="s">
        <v>151</v>
      </c>
      <c r="O67" s="498">
        <v>110</v>
      </c>
    </row>
    <row r="68" spans="1:15" s="559" customFormat="1" ht="15.6" x14ac:dyDescent="0.25">
      <c r="A68" s="496" t="s">
        <v>1333</v>
      </c>
      <c r="B68" s="556" t="s">
        <v>1718</v>
      </c>
      <c r="C68" s="557" t="s">
        <v>1522</v>
      </c>
      <c r="D68" s="499" t="s">
        <v>117</v>
      </c>
      <c r="E68" s="485">
        <v>92846</v>
      </c>
      <c r="F68" s="486"/>
      <c r="G68" s="496">
        <v>12100</v>
      </c>
      <c r="H68" s="558">
        <v>41288</v>
      </c>
      <c r="I68" s="557" t="s">
        <v>1393</v>
      </c>
      <c r="J68" s="499">
        <v>5.7</v>
      </c>
      <c r="K68" s="485">
        <v>24.52</v>
      </c>
      <c r="L68" s="486"/>
      <c r="M68" s="496"/>
      <c r="N68" s="556" t="s">
        <v>151</v>
      </c>
      <c r="O68" s="498">
        <v>110</v>
      </c>
    </row>
    <row r="69" spans="1:15" s="559" customFormat="1" ht="15.6" x14ac:dyDescent="0.25">
      <c r="A69" s="496" t="s">
        <v>1334</v>
      </c>
      <c r="B69" s="556" t="s">
        <v>1719</v>
      </c>
      <c r="C69" s="557" t="s">
        <v>1396</v>
      </c>
      <c r="D69" s="499" t="s">
        <v>656</v>
      </c>
      <c r="E69" s="485">
        <v>82401</v>
      </c>
      <c r="F69" s="486"/>
      <c r="G69" s="496">
        <v>19820</v>
      </c>
      <c r="H69" s="558">
        <v>41288</v>
      </c>
      <c r="I69" s="557" t="s">
        <v>1720</v>
      </c>
      <c r="J69" s="499"/>
      <c r="K69" s="485">
        <v>0.11</v>
      </c>
      <c r="L69" s="486"/>
      <c r="M69" s="496"/>
      <c r="N69" s="556" t="s">
        <v>617</v>
      </c>
      <c r="O69" s="498">
        <v>110</v>
      </c>
    </row>
    <row r="70" spans="1:15" s="559" customFormat="1" ht="15.6" x14ac:dyDescent="0.25">
      <c r="A70" s="496" t="s">
        <v>1334</v>
      </c>
      <c r="B70" s="556" t="s">
        <v>1721</v>
      </c>
      <c r="C70" s="557" t="s">
        <v>1355</v>
      </c>
      <c r="D70" s="499" t="s">
        <v>467</v>
      </c>
      <c r="E70" s="485">
        <v>82317</v>
      </c>
      <c r="F70" s="486"/>
      <c r="G70" s="496">
        <v>752</v>
      </c>
      <c r="H70" s="558">
        <v>41288</v>
      </c>
      <c r="I70" s="557" t="s">
        <v>1722</v>
      </c>
      <c r="J70" s="499"/>
      <c r="K70" s="485">
        <v>0.67</v>
      </c>
      <c r="L70" s="486"/>
      <c r="M70" s="496"/>
      <c r="N70" s="556" t="s">
        <v>617</v>
      </c>
      <c r="O70" s="498">
        <v>110</v>
      </c>
    </row>
    <row r="71" spans="1:15" s="559" customFormat="1" ht="15.6" x14ac:dyDescent="0.25">
      <c r="A71" s="496" t="s">
        <v>1334</v>
      </c>
      <c r="B71" s="556" t="s">
        <v>1723</v>
      </c>
      <c r="C71" s="557" t="s">
        <v>1355</v>
      </c>
      <c r="D71" s="499" t="s">
        <v>467</v>
      </c>
      <c r="E71" s="485">
        <v>82317</v>
      </c>
      <c r="F71" s="486"/>
      <c r="G71" s="496">
        <v>3954</v>
      </c>
      <c r="H71" s="558">
        <v>41288</v>
      </c>
      <c r="I71" s="557" t="s">
        <v>1724</v>
      </c>
      <c r="J71" s="499"/>
      <c r="K71" s="485">
        <v>0.42</v>
      </c>
      <c r="L71" s="486"/>
      <c r="M71" s="496"/>
      <c r="N71" s="556" t="s">
        <v>617</v>
      </c>
      <c r="O71" s="498">
        <v>110</v>
      </c>
    </row>
    <row r="72" spans="1:15" s="559" customFormat="1" ht="15.6" x14ac:dyDescent="0.25">
      <c r="A72" s="496" t="s">
        <v>1334</v>
      </c>
      <c r="B72" s="556" t="s">
        <v>1725</v>
      </c>
      <c r="C72" s="557" t="s">
        <v>1355</v>
      </c>
      <c r="D72" s="499" t="s">
        <v>467</v>
      </c>
      <c r="E72" s="485">
        <v>82317</v>
      </c>
      <c r="F72" s="486"/>
      <c r="G72" s="496">
        <v>6908</v>
      </c>
      <c r="H72" s="558">
        <v>41288</v>
      </c>
      <c r="I72" s="557" t="s">
        <v>1726</v>
      </c>
      <c r="J72" s="499"/>
      <c r="K72" s="485">
        <v>0.44</v>
      </c>
      <c r="L72" s="486"/>
      <c r="M72" s="496"/>
      <c r="N72" s="556" t="s">
        <v>617</v>
      </c>
      <c r="O72" s="498">
        <v>110</v>
      </c>
    </row>
    <row r="73" spans="1:15" s="559" customFormat="1" ht="15.6" x14ac:dyDescent="0.25">
      <c r="A73" s="496" t="s">
        <v>1334</v>
      </c>
      <c r="B73" s="556" t="s">
        <v>1727</v>
      </c>
      <c r="C73" s="557" t="s">
        <v>1355</v>
      </c>
      <c r="D73" s="499" t="s">
        <v>467</v>
      </c>
      <c r="E73" s="485">
        <v>82317</v>
      </c>
      <c r="F73" s="486"/>
      <c r="G73" s="496">
        <v>3942</v>
      </c>
      <c r="H73" s="558">
        <v>41288</v>
      </c>
      <c r="I73" s="557" t="s">
        <v>1728</v>
      </c>
      <c r="J73" s="499"/>
      <c r="K73" s="485">
        <v>0.59</v>
      </c>
      <c r="L73" s="486"/>
      <c r="M73" s="496"/>
      <c r="N73" s="556" t="s">
        <v>617</v>
      </c>
      <c r="O73" s="498">
        <v>110</v>
      </c>
    </row>
    <row r="74" spans="1:15" s="559" customFormat="1" ht="15.6" x14ac:dyDescent="0.25">
      <c r="A74" s="496" t="s">
        <v>1334</v>
      </c>
      <c r="B74" s="556" t="s">
        <v>1729</v>
      </c>
      <c r="C74" s="557" t="s">
        <v>1355</v>
      </c>
      <c r="D74" s="499" t="s">
        <v>467</v>
      </c>
      <c r="E74" s="485">
        <v>82317</v>
      </c>
      <c r="F74" s="486"/>
      <c r="G74" s="496">
        <v>1128</v>
      </c>
      <c r="H74" s="558">
        <v>41288</v>
      </c>
      <c r="I74" s="557" t="s">
        <v>1730</v>
      </c>
      <c r="J74" s="499"/>
      <c r="K74" s="485">
        <v>0.27</v>
      </c>
      <c r="L74" s="486"/>
      <c r="M74" s="496"/>
      <c r="N74" s="556" t="s">
        <v>617</v>
      </c>
      <c r="O74" s="498">
        <v>110</v>
      </c>
    </row>
    <row r="75" spans="1:15" s="559" customFormat="1" ht="15.6" x14ac:dyDescent="0.25">
      <c r="A75" s="496" t="s">
        <v>1334</v>
      </c>
      <c r="B75" s="556" t="s">
        <v>1731</v>
      </c>
      <c r="C75" s="557" t="s">
        <v>1355</v>
      </c>
      <c r="D75" s="499" t="s">
        <v>467</v>
      </c>
      <c r="E75" s="485">
        <v>82317</v>
      </c>
      <c r="F75" s="486"/>
      <c r="G75" s="496">
        <v>1622</v>
      </c>
      <c r="H75" s="558">
        <v>41288</v>
      </c>
      <c r="I75" s="557" t="s">
        <v>1732</v>
      </c>
      <c r="J75" s="499"/>
      <c r="K75" s="485">
        <v>0.75</v>
      </c>
      <c r="L75" s="486"/>
      <c r="M75" s="496"/>
      <c r="N75" s="556" t="s">
        <v>617</v>
      </c>
      <c r="O75" s="498">
        <v>110</v>
      </c>
    </row>
    <row r="76" spans="1:15" s="559" customFormat="1" ht="15.6" x14ac:dyDescent="0.25">
      <c r="A76" s="496" t="s">
        <v>1334</v>
      </c>
      <c r="B76" s="556" t="s">
        <v>1733</v>
      </c>
      <c r="C76" s="557" t="s">
        <v>1355</v>
      </c>
      <c r="D76" s="499" t="s">
        <v>467</v>
      </c>
      <c r="E76" s="485">
        <v>82317</v>
      </c>
      <c r="F76" s="486"/>
      <c r="G76" s="496">
        <v>622</v>
      </c>
      <c r="H76" s="558">
        <v>41288</v>
      </c>
      <c r="I76" s="557" t="s">
        <v>1734</v>
      </c>
      <c r="J76" s="499"/>
      <c r="K76" s="485">
        <v>0.36</v>
      </c>
      <c r="L76" s="486"/>
      <c r="M76" s="496"/>
      <c r="N76" s="556" t="s">
        <v>617</v>
      </c>
      <c r="O76" s="498">
        <v>110</v>
      </c>
    </row>
    <row r="77" spans="1:15" s="559" customFormat="1" ht="15.6" x14ac:dyDescent="0.25">
      <c r="A77" s="496" t="s">
        <v>1334</v>
      </c>
      <c r="B77" s="556" t="s">
        <v>1735</v>
      </c>
      <c r="C77" s="557" t="s">
        <v>1355</v>
      </c>
      <c r="D77" s="499" t="s">
        <v>467</v>
      </c>
      <c r="E77" s="485">
        <v>82317</v>
      </c>
      <c r="F77" s="486"/>
      <c r="G77" s="496">
        <v>1106</v>
      </c>
      <c r="H77" s="558">
        <v>41288</v>
      </c>
      <c r="I77" s="557" t="s">
        <v>1736</v>
      </c>
      <c r="J77" s="499"/>
      <c r="K77" s="485">
        <v>0.32</v>
      </c>
      <c r="L77" s="486"/>
      <c r="M77" s="496"/>
      <c r="N77" s="556" t="s">
        <v>617</v>
      </c>
      <c r="O77" s="498">
        <v>110</v>
      </c>
    </row>
    <row r="78" spans="1:15" s="559" customFormat="1" ht="15.6" x14ac:dyDescent="0.25">
      <c r="A78" s="496" t="s">
        <v>1334</v>
      </c>
      <c r="B78" s="556" t="s">
        <v>1737</v>
      </c>
      <c r="C78" s="557" t="s">
        <v>1370</v>
      </c>
      <c r="D78" s="499" t="s">
        <v>868</v>
      </c>
      <c r="E78" s="485">
        <v>82215</v>
      </c>
      <c r="F78" s="486"/>
      <c r="G78" s="496">
        <v>3825</v>
      </c>
      <c r="H78" s="558">
        <v>41289</v>
      </c>
      <c r="I78" s="557" t="s">
        <v>1738</v>
      </c>
      <c r="J78" s="499">
        <v>0.44</v>
      </c>
      <c r="K78" s="485">
        <v>7.32</v>
      </c>
      <c r="L78" s="486"/>
      <c r="M78" s="496"/>
      <c r="N78" s="556" t="s">
        <v>151</v>
      </c>
      <c r="O78" s="498">
        <v>110</v>
      </c>
    </row>
    <row r="79" spans="1:15" s="559" customFormat="1" ht="15.6" x14ac:dyDescent="0.25">
      <c r="A79" s="496" t="s">
        <v>1334</v>
      </c>
      <c r="B79" s="556" t="s">
        <v>1739</v>
      </c>
      <c r="C79" s="557" t="s">
        <v>1740</v>
      </c>
      <c r="D79" s="499" t="s">
        <v>982</v>
      </c>
      <c r="E79" s="485">
        <v>81886</v>
      </c>
      <c r="F79" s="486"/>
      <c r="G79" s="496">
        <v>224</v>
      </c>
      <c r="H79" s="558">
        <v>41289</v>
      </c>
      <c r="I79" s="557" t="s">
        <v>1741</v>
      </c>
      <c r="J79" s="499"/>
      <c r="K79" s="485">
        <v>2.9</v>
      </c>
      <c r="L79" s="486"/>
      <c r="M79" s="496"/>
      <c r="N79" s="556" t="s">
        <v>151</v>
      </c>
      <c r="O79" s="498">
        <v>110</v>
      </c>
    </row>
    <row r="80" spans="1:15" s="559" customFormat="1" ht="15.6" x14ac:dyDescent="0.25">
      <c r="A80" s="496" t="s">
        <v>1334</v>
      </c>
      <c r="B80" s="556" t="s">
        <v>1742</v>
      </c>
      <c r="C80" s="557" t="s">
        <v>1740</v>
      </c>
      <c r="D80" s="499" t="s">
        <v>1560</v>
      </c>
      <c r="E80" s="485">
        <v>81886</v>
      </c>
      <c r="F80" s="486"/>
      <c r="G80" s="496">
        <v>2597</v>
      </c>
      <c r="H80" s="558">
        <v>41289</v>
      </c>
      <c r="I80" s="557" t="s">
        <v>1743</v>
      </c>
      <c r="J80" s="499"/>
      <c r="K80" s="485">
        <v>81.3</v>
      </c>
      <c r="L80" s="486"/>
      <c r="M80" s="496"/>
      <c r="N80" s="556" t="s">
        <v>151</v>
      </c>
      <c r="O80" s="498">
        <v>110</v>
      </c>
    </row>
    <row r="81" spans="1:15" s="559" customFormat="1" ht="15.6" x14ac:dyDescent="0.25">
      <c r="A81" s="496" t="s">
        <v>1334</v>
      </c>
      <c r="B81" s="556" t="s">
        <v>1744</v>
      </c>
      <c r="C81" s="557" t="s">
        <v>1740</v>
      </c>
      <c r="D81" s="499" t="s">
        <v>1560</v>
      </c>
      <c r="E81" s="485">
        <v>81886</v>
      </c>
      <c r="F81" s="486"/>
      <c r="G81" s="496">
        <v>331</v>
      </c>
      <c r="H81" s="558">
        <v>41289</v>
      </c>
      <c r="I81" s="557" t="s">
        <v>1745</v>
      </c>
      <c r="J81" s="499"/>
      <c r="K81" s="485"/>
      <c r="L81" s="486"/>
      <c r="M81" s="496"/>
      <c r="N81" s="556" t="s">
        <v>151</v>
      </c>
      <c r="O81" s="498">
        <v>110</v>
      </c>
    </row>
    <row r="82" spans="1:15" s="559" customFormat="1" ht="15.6" x14ac:dyDescent="0.25">
      <c r="A82" s="496" t="s">
        <v>1334</v>
      </c>
      <c r="B82" s="556" t="s">
        <v>1746</v>
      </c>
      <c r="C82" s="557" t="s">
        <v>1377</v>
      </c>
      <c r="D82" s="499" t="s">
        <v>89</v>
      </c>
      <c r="E82" s="485">
        <v>82418</v>
      </c>
      <c r="F82" s="486"/>
      <c r="G82" s="496">
        <v>13310</v>
      </c>
      <c r="H82" s="558">
        <v>41289</v>
      </c>
      <c r="I82" s="557" t="s">
        <v>1747</v>
      </c>
      <c r="J82" s="499"/>
      <c r="K82" s="485">
        <v>1.19</v>
      </c>
      <c r="L82" s="486"/>
      <c r="M82" s="496"/>
      <c r="N82" s="556" t="s">
        <v>617</v>
      </c>
      <c r="O82" s="498">
        <v>110</v>
      </c>
    </row>
    <row r="83" spans="1:15" s="559" customFormat="1" ht="15.6" x14ac:dyDescent="0.25">
      <c r="A83" s="496" t="s">
        <v>1334</v>
      </c>
      <c r="B83" s="556" t="s">
        <v>1748</v>
      </c>
      <c r="C83" s="557" t="s">
        <v>1396</v>
      </c>
      <c r="D83" s="499" t="s">
        <v>982</v>
      </c>
      <c r="E83" s="485">
        <v>82425</v>
      </c>
      <c r="F83" s="486"/>
      <c r="G83" s="496">
        <v>4000</v>
      </c>
      <c r="H83" s="558">
        <v>41289</v>
      </c>
      <c r="I83" s="557" t="s">
        <v>1749</v>
      </c>
      <c r="J83" s="499"/>
      <c r="K83" s="485">
        <v>0.99</v>
      </c>
      <c r="L83" s="486"/>
      <c r="M83" s="496"/>
      <c r="N83" s="556" t="s">
        <v>617</v>
      </c>
      <c r="O83" s="498">
        <v>110</v>
      </c>
    </row>
    <row r="84" spans="1:15" s="559" customFormat="1" ht="15.6" x14ac:dyDescent="0.25">
      <c r="A84" s="496" t="s">
        <v>1334</v>
      </c>
      <c r="B84" s="556" t="s">
        <v>1542</v>
      </c>
      <c r="C84" s="557" t="s">
        <v>1352</v>
      </c>
      <c r="D84" s="499" t="s">
        <v>920</v>
      </c>
      <c r="E84" s="485">
        <v>82398</v>
      </c>
      <c r="F84" s="486">
        <v>27956</v>
      </c>
      <c r="G84" s="496">
        <v>21200</v>
      </c>
      <c r="H84" s="558">
        <v>41289</v>
      </c>
      <c r="I84" s="557" t="s">
        <v>635</v>
      </c>
      <c r="J84" s="499">
        <v>3.7</v>
      </c>
      <c r="K84" s="485">
        <v>0.82</v>
      </c>
      <c r="L84" s="486"/>
      <c r="M84" s="496" t="s">
        <v>1364</v>
      </c>
      <c r="N84" s="556" t="s">
        <v>617</v>
      </c>
      <c r="O84" s="498">
        <v>110</v>
      </c>
    </row>
    <row r="85" spans="1:15" s="559" customFormat="1" ht="15.6" x14ac:dyDescent="0.25">
      <c r="A85" s="496" t="s">
        <v>1334</v>
      </c>
      <c r="B85" s="556" t="s">
        <v>1552</v>
      </c>
      <c r="C85" s="557" t="s">
        <v>1472</v>
      </c>
      <c r="D85" s="499" t="s">
        <v>861</v>
      </c>
      <c r="E85" s="485">
        <v>82449</v>
      </c>
      <c r="F85" s="486"/>
      <c r="G85" s="496">
        <v>27140</v>
      </c>
      <c r="H85" s="558">
        <v>41290</v>
      </c>
      <c r="I85" s="557" t="s">
        <v>1362</v>
      </c>
      <c r="J85" s="499">
        <v>7.9</v>
      </c>
      <c r="K85" s="485">
        <v>0.86</v>
      </c>
      <c r="L85" s="486" t="s">
        <v>116</v>
      </c>
      <c r="M85" s="496"/>
      <c r="N85" s="556" t="s">
        <v>617</v>
      </c>
      <c r="O85" s="498">
        <v>110</v>
      </c>
    </row>
    <row r="86" spans="1:15" s="559" customFormat="1" ht="15.6" x14ac:dyDescent="0.25">
      <c r="A86" s="496" t="s">
        <v>1334</v>
      </c>
      <c r="B86" s="556" t="s">
        <v>1544</v>
      </c>
      <c r="C86" s="557" t="s">
        <v>1431</v>
      </c>
      <c r="D86" s="499" t="s">
        <v>920</v>
      </c>
      <c r="E86" s="485">
        <v>82414</v>
      </c>
      <c r="F86" s="486"/>
      <c r="G86" s="496">
        <v>15270</v>
      </c>
      <c r="H86" s="558">
        <v>41290</v>
      </c>
      <c r="I86" s="557" t="s">
        <v>635</v>
      </c>
      <c r="J86" s="499">
        <v>4.95</v>
      </c>
      <c r="K86" s="485">
        <v>1.23</v>
      </c>
      <c r="L86" s="486"/>
      <c r="M86" s="496" t="s">
        <v>1337</v>
      </c>
      <c r="N86" s="556" t="s">
        <v>617</v>
      </c>
      <c r="O86" s="498">
        <v>110</v>
      </c>
    </row>
    <row r="87" spans="1:15" s="559" customFormat="1" ht="15.6" x14ac:dyDescent="0.25">
      <c r="A87" s="496" t="s">
        <v>1334</v>
      </c>
      <c r="B87" s="556" t="s">
        <v>1532</v>
      </c>
      <c r="C87" s="557" t="s">
        <v>1359</v>
      </c>
      <c r="D87" s="499" t="s">
        <v>863</v>
      </c>
      <c r="E87" s="485" t="s">
        <v>633</v>
      </c>
      <c r="F87" s="486"/>
      <c r="G87" s="496">
        <v>20040</v>
      </c>
      <c r="H87" s="558">
        <v>41290</v>
      </c>
      <c r="I87" s="557" t="s">
        <v>1750</v>
      </c>
      <c r="J87" s="499">
        <v>5.85</v>
      </c>
      <c r="K87" s="485">
        <v>18.75</v>
      </c>
      <c r="L87" s="486" t="s">
        <v>116</v>
      </c>
      <c r="M87" s="496"/>
      <c r="N87" s="556" t="s">
        <v>617</v>
      </c>
      <c r="O87" s="498">
        <v>110</v>
      </c>
    </row>
    <row r="88" spans="1:15" s="559" customFormat="1" ht="15.6" x14ac:dyDescent="0.25">
      <c r="A88" s="496" t="s">
        <v>1334</v>
      </c>
      <c r="B88" s="556" t="s">
        <v>1490</v>
      </c>
      <c r="C88" s="557" t="s">
        <v>623</v>
      </c>
      <c r="D88" s="499" t="s">
        <v>863</v>
      </c>
      <c r="E88" s="485">
        <v>82433</v>
      </c>
      <c r="F88" s="486"/>
      <c r="G88" s="496">
        <v>27240</v>
      </c>
      <c r="H88" s="558">
        <v>41290</v>
      </c>
      <c r="I88" s="557" t="s">
        <v>635</v>
      </c>
      <c r="J88" s="499">
        <v>9.8000000000000007</v>
      </c>
      <c r="K88" s="485">
        <v>1</v>
      </c>
      <c r="L88" s="486"/>
      <c r="M88" s="496" t="s">
        <v>144</v>
      </c>
      <c r="N88" s="556" t="s">
        <v>617</v>
      </c>
      <c r="O88" s="498">
        <v>110</v>
      </c>
    </row>
    <row r="89" spans="1:15" s="559" customFormat="1" ht="15.6" x14ac:dyDescent="0.25">
      <c r="A89" s="496" t="s">
        <v>1334</v>
      </c>
      <c r="B89" s="556" t="s">
        <v>1553</v>
      </c>
      <c r="C89" s="557" t="s">
        <v>70</v>
      </c>
      <c r="D89" s="499" t="s">
        <v>863</v>
      </c>
      <c r="E89" s="485">
        <v>82441</v>
      </c>
      <c r="F89" s="486">
        <v>5328</v>
      </c>
      <c r="G89" s="496">
        <v>24380</v>
      </c>
      <c r="H89" s="558">
        <v>41290</v>
      </c>
      <c r="I89" s="557" t="s">
        <v>635</v>
      </c>
      <c r="J89" s="499">
        <v>6.6</v>
      </c>
      <c r="K89" s="485">
        <v>0.56999999999999995</v>
      </c>
      <c r="L89" s="486" t="s">
        <v>116</v>
      </c>
      <c r="M89" s="496" t="s">
        <v>624</v>
      </c>
      <c r="N89" s="556" t="s">
        <v>617</v>
      </c>
      <c r="O89" s="498">
        <v>110</v>
      </c>
    </row>
    <row r="90" spans="1:15" s="559" customFormat="1" ht="15.6" x14ac:dyDescent="0.25">
      <c r="A90" s="496" t="s">
        <v>1</v>
      </c>
      <c r="B90" s="556" t="s">
        <v>1751</v>
      </c>
      <c r="C90" s="557" t="s">
        <v>1568</v>
      </c>
      <c r="D90" s="499" t="s">
        <v>861</v>
      </c>
      <c r="E90" s="485">
        <v>9973</v>
      </c>
      <c r="F90" s="486"/>
      <c r="G90" s="496">
        <v>29320</v>
      </c>
      <c r="H90" s="558">
        <v>41290</v>
      </c>
      <c r="I90" s="557" t="s">
        <v>1423</v>
      </c>
      <c r="J90" s="499">
        <v>1</v>
      </c>
      <c r="K90" s="485">
        <v>0.25</v>
      </c>
      <c r="L90" s="486"/>
      <c r="M90" s="496"/>
      <c r="N90" s="556" t="s">
        <v>617</v>
      </c>
      <c r="O90" s="498">
        <v>110</v>
      </c>
    </row>
    <row r="91" spans="1:15" s="559" customFormat="1" ht="15.6" x14ac:dyDescent="0.25">
      <c r="A91" s="496" t="s">
        <v>1</v>
      </c>
      <c r="B91" s="556" t="s">
        <v>1752</v>
      </c>
      <c r="C91" s="557" t="s">
        <v>1559</v>
      </c>
      <c r="D91" s="499" t="s">
        <v>863</v>
      </c>
      <c r="E91" s="485">
        <v>9963</v>
      </c>
      <c r="F91" s="486"/>
      <c r="G91" s="496">
        <v>5140</v>
      </c>
      <c r="H91" s="558">
        <v>41290</v>
      </c>
      <c r="I91" s="557" t="s">
        <v>1392</v>
      </c>
      <c r="J91" s="499">
        <v>7.48</v>
      </c>
      <c r="K91" s="485">
        <v>1.63</v>
      </c>
      <c r="L91" s="486"/>
      <c r="M91" s="496"/>
      <c r="N91" s="556" t="s">
        <v>617</v>
      </c>
      <c r="O91" s="498">
        <v>110</v>
      </c>
    </row>
    <row r="92" spans="1:15" s="559" customFormat="1" ht="15.6" x14ac:dyDescent="0.25">
      <c r="A92" s="496" t="s">
        <v>1</v>
      </c>
      <c r="B92" s="556" t="s">
        <v>1753</v>
      </c>
      <c r="C92" s="557" t="s">
        <v>1429</v>
      </c>
      <c r="D92" s="499" t="s">
        <v>863</v>
      </c>
      <c r="E92" s="485">
        <v>9976</v>
      </c>
      <c r="F92" s="486"/>
      <c r="G92" s="496">
        <v>18120</v>
      </c>
      <c r="H92" s="558">
        <v>41290</v>
      </c>
      <c r="I92" s="557" t="s">
        <v>1392</v>
      </c>
      <c r="J92" s="499">
        <v>8.85</v>
      </c>
      <c r="K92" s="485">
        <v>1.19</v>
      </c>
      <c r="L92" s="486"/>
      <c r="M92" s="496"/>
      <c r="N92" s="556" t="s">
        <v>617</v>
      </c>
      <c r="O92" s="498">
        <v>110</v>
      </c>
    </row>
    <row r="93" spans="1:15" s="559" customFormat="1" ht="15.6" x14ac:dyDescent="0.25">
      <c r="A93" s="496" t="s">
        <v>1</v>
      </c>
      <c r="B93" s="556" t="s">
        <v>1754</v>
      </c>
      <c r="C93" s="557" t="s">
        <v>1369</v>
      </c>
      <c r="D93" s="499" t="s">
        <v>863</v>
      </c>
      <c r="E93" s="485">
        <v>9968</v>
      </c>
      <c r="F93" s="486"/>
      <c r="G93" s="496">
        <v>8540</v>
      </c>
      <c r="H93" s="558">
        <v>41290</v>
      </c>
      <c r="I93" s="557" t="s">
        <v>1392</v>
      </c>
      <c r="J93" s="499">
        <v>1.59</v>
      </c>
      <c r="K93" s="485">
        <v>0.9</v>
      </c>
      <c r="L93" s="486"/>
      <c r="M93" s="496"/>
      <c r="N93" s="556" t="s">
        <v>617</v>
      </c>
      <c r="O93" s="498">
        <v>110</v>
      </c>
    </row>
    <row r="94" spans="1:15" s="559" customFormat="1" ht="15.6" x14ac:dyDescent="0.25">
      <c r="A94" s="496" t="s">
        <v>1</v>
      </c>
      <c r="B94" s="556" t="s">
        <v>1755</v>
      </c>
      <c r="C94" s="557" t="s">
        <v>1559</v>
      </c>
      <c r="D94" s="499" t="s">
        <v>863</v>
      </c>
      <c r="E94" s="485">
        <v>9963</v>
      </c>
      <c r="F94" s="486"/>
      <c r="G94" s="496">
        <v>3660</v>
      </c>
      <c r="H94" s="558">
        <v>41290</v>
      </c>
      <c r="I94" s="557" t="s">
        <v>1419</v>
      </c>
      <c r="J94" s="499">
        <v>7.48</v>
      </c>
      <c r="K94" s="485">
        <v>0.63</v>
      </c>
      <c r="L94" s="486"/>
      <c r="M94" s="496"/>
      <c r="N94" s="556" t="s">
        <v>617</v>
      </c>
      <c r="O94" s="498">
        <v>110</v>
      </c>
    </row>
    <row r="95" spans="1:15" s="559" customFormat="1" ht="15.6" x14ac:dyDescent="0.25">
      <c r="A95" s="496" t="s">
        <v>1</v>
      </c>
      <c r="B95" s="556" t="s">
        <v>1756</v>
      </c>
      <c r="C95" s="557" t="s">
        <v>1429</v>
      </c>
      <c r="D95" s="499" t="s">
        <v>863</v>
      </c>
      <c r="E95" s="485">
        <v>9976</v>
      </c>
      <c r="F95" s="486"/>
      <c r="G95" s="496">
        <v>9480</v>
      </c>
      <c r="H95" s="558">
        <v>41290</v>
      </c>
      <c r="I95" s="557" t="s">
        <v>1419</v>
      </c>
      <c r="J95" s="499">
        <v>8.85</v>
      </c>
      <c r="K95" s="485">
        <v>1</v>
      </c>
      <c r="L95" s="486"/>
      <c r="M95" s="496"/>
      <c r="N95" s="556" t="s">
        <v>617</v>
      </c>
      <c r="O95" s="498">
        <v>110</v>
      </c>
    </row>
    <row r="96" spans="1:15" s="559" customFormat="1" ht="15.6" x14ac:dyDescent="0.25">
      <c r="A96" s="496" t="s">
        <v>1334</v>
      </c>
      <c r="B96" s="556" t="s">
        <v>1757</v>
      </c>
      <c r="C96" s="557" t="s">
        <v>1473</v>
      </c>
      <c r="D96" s="499" t="s">
        <v>858</v>
      </c>
      <c r="E96" s="485">
        <v>82295</v>
      </c>
      <c r="F96" s="486"/>
      <c r="G96" s="496">
        <v>969</v>
      </c>
      <c r="H96" s="558">
        <v>41290</v>
      </c>
      <c r="I96" s="557" t="s">
        <v>1758</v>
      </c>
      <c r="J96" s="499"/>
      <c r="K96" s="485">
        <v>1.02</v>
      </c>
      <c r="L96" s="486"/>
      <c r="M96" s="496"/>
      <c r="N96" s="556" t="s">
        <v>617</v>
      </c>
      <c r="O96" s="498">
        <v>110</v>
      </c>
    </row>
    <row r="97" spans="1:15" s="559" customFormat="1" ht="15.6" x14ac:dyDescent="0.25">
      <c r="A97" s="496" t="s">
        <v>1334</v>
      </c>
      <c r="B97" s="556" t="s">
        <v>1759</v>
      </c>
      <c r="C97" s="557" t="s">
        <v>1340</v>
      </c>
      <c r="D97" s="499" t="s">
        <v>117</v>
      </c>
      <c r="E97" s="485">
        <v>82450</v>
      </c>
      <c r="F97" s="486"/>
      <c r="G97" s="496">
        <v>23280</v>
      </c>
      <c r="H97" s="558">
        <v>41290</v>
      </c>
      <c r="I97" s="557" t="s">
        <v>1760</v>
      </c>
      <c r="J97" s="499"/>
      <c r="K97" s="485">
        <v>2.4900000000000002</v>
      </c>
      <c r="L97" s="486"/>
      <c r="M97" s="496"/>
      <c r="N97" s="556" t="s">
        <v>617</v>
      </c>
      <c r="O97" s="498">
        <v>110</v>
      </c>
    </row>
    <row r="98" spans="1:15" s="559" customFormat="1" ht="15.6" x14ac:dyDescent="0.25">
      <c r="A98" s="496" t="s">
        <v>1</v>
      </c>
      <c r="B98" s="556" t="s">
        <v>1761</v>
      </c>
      <c r="C98" s="557" t="s">
        <v>1374</v>
      </c>
      <c r="D98" s="499" t="s">
        <v>117</v>
      </c>
      <c r="E98" s="485">
        <v>9970</v>
      </c>
      <c r="F98" s="486"/>
      <c r="G98" s="496">
        <v>8820</v>
      </c>
      <c r="H98" s="558">
        <v>41291</v>
      </c>
      <c r="I98" s="557" t="s">
        <v>1375</v>
      </c>
      <c r="J98" s="499"/>
      <c r="K98" s="485">
        <v>2.02</v>
      </c>
      <c r="L98" s="486"/>
      <c r="M98" s="496"/>
      <c r="N98" s="556" t="s">
        <v>617</v>
      </c>
      <c r="O98" s="498">
        <v>32</v>
      </c>
    </row>
    <row r="99" spans="1:15" s="559" customFormat="1" ht="15.6" x14ac:dyDescent="0.25">
      <c r="A99" s="496" t="s">
        <v>1</v>
      </c>
      <c r="B99" s="556" t="s">
        <v>1762</v>
      </c>
      <c r="C99" s="557" t="s">
        <v>1373</v>
      </c>
      <c r="D99" s="499" t="s">
        <v>89</v>
      </c>
      <c r="E99" s="485">
        <v>9971</v>
      </c>
      <c r="F99" s="486"/>
      <c r="G99" s="496">
        <v>16160</v>
      </c>
      <c r="H99" s="558">
        <v>41291</v>
      </c>
      <c r="I99" s="557" t="s">
        <v>1356</v>
      </c>
      <c r="J99" s="499"/>
      <c r="K99" s="485">
        <v>1.76</v>
      </c>
      <c r="L99" s="486"/>
      <c r="M99" s="496"/>
      <c r="N99" s="556" t="s">
        <v>617</v>
      </c>
      <c r="O99" s="498">
        <v>32</v>
      </c>
    </row>
    <row r="100" spans="1:15" s="559" customFormat="1" ht="15.6" x14ac:dyDescent="0.25">
      <c r="A100" s="496" t="s">
        <v>1</v>
      </c>
      <c r="B100" s="556" t="s">
        <v>1763</v>
      </c>
      <c r="C100" s="557" t="s">
        <v>1430</v>
      </c>
      <c r="D100" s="499" t="s">
        <v>89</v>
      </c>
      <c r="E100" s="485">
        <v>9975</v>
      </c>
      <c r="F100" s="486"/>
      <c r="G100" s="496">
        <v>27900</v>
      </c>
      <c r="H100" s="558">
        <v>41291</v>
      </c>
      <c r="I100" s="557" t="s">
        <v>1356</v>
      </c>
      <c r="J100" s="499"/>
      <c r="K100" s="485">
        <v>1.19</v>
      </c>
      <c r="L100" s="486"/>
      <c r="M100" s="496"/>
      <c r="N100" s="556" t="s">
        <v>617</v>
      </c>
      <c r="O100" s="498">
        <v>32</v>
      </c>
    </row>
    <row r="101" spans="1:15" s="559" customFormat="1" ht="15.6" x14ac:dyDescent="0.25">
      <c r="A101" s="496" t="s">
        <v>1</v>
      </c>
      <c r="B101" s="556" t="s">
        <v>1764</v>
      </c>
      <c r="C101" s="557" t="s">
        <v>1637</v>
      </c>
      <c r="D101" s="499" t="s">
        <v>89</v>
      </c>
      <c r="E101" s="485">
        <v>9967</v>
      </c>
      <c r="F101" s="486"/>
      <c r="G101" s="496">
        <v>11880</v>
      </c>
      <c r="H101" s="558">
        <v>41291</v>
      </c>
      <c r="I101" s="557" t="s">
        <v>1356</v>
      </c>
      <c r="J101" s="499"/>
      <c r="K101" s="485">
        <v>1.51</v>
      </c>
      <c r="L101" s="486"/>
      <c r="M101" s="496"/>
      <c r="N101" s="556" t="s">
        <v>617</v>
      </c>
      <c r="O101" s="498">
        <v>32</v>
      </c>
    </row>
    <row r="102" spans="1:15" s="559" customFormat="1" ht="15.6" x14ac:dyDescent="0.25">
      <c r="A102" s="496" t="s">
        <v>1334</v>
      </c>
      <c r="B102" s="556" t="s">
        <v>1491</v>
      </c>
      <c r="C102" s="557" t="s">
        <v>1339</v>
      </c>
      <c r="D102" s="499" t="s">
        <v>863</v>
      </c>
      <c r="E102" s="485">
        <v>82455</v>
      </c>
      <c r="F102" s="486"/>
      <c r="G102" s="496">
        <v>38650</v>
      </c>
      <c r="H102" s="558">
        <v>41291</v>
      </c>
      <c r="I102" s="557" t="s">
        <v>635</v>
      </c>
      <c r="J102" s="499">
        <v>8.1999999999999993</v>
      </c>
      <c r="K102" s="485">
        <v>1.63</v>
      </c>
      <c r="L102" s="486"/>
      <c r="M102" s="496" t="s">
        <v>624</v>
      </c>
      <c r="N102" s="556" t="s">
        <v>617</v>
      </c>
      <c r="O102" s="498">
        <v>110</v>
      </c>
    </row>
    <row r="103" spans="1:15" s="559" customFormat="1" ht="15.6" x14ac:dyDescent="0.25">
      <c r="A103" s="496" t="s">
        <v>1334</v>
      </c>
      <c r="B103" s="556" t="s">
        <v>1541</v>
      </c>
      <c r="C103" s="557" t="s">
        <v>1359</v>
      </c>
      <c r="D103" s="499" t="s">
        <v>920</v>
      </c>
      <c r="E103" s="485" t="s">
        <v>633</v>
      </c>
      <c r="F103" s="486"/>
      <c r="G103" s="496">
        <v>29757</v>
      </c>
      <c r="H103" s="558">
        <v>41291</v>
      </c>
      <c r="I103" s="557" t="s">
        <v>635</v>
      </c>
      <c r="J103" s="499">
        <v>1.7</v>
      </c>
      <c r="K103" s="485">
        <v>2.75</v>
      </c>
      <c r="L103" s="486"/>
      <c r="M103" s="496" t="s">
        <v>1348</v>
      </c>
      <c r="N103" s="556" t="s">
        <v>617</v>
      </c>
      <c r="O103" s="498">
        <v>110</v>
      </c>
    </row>
    <row r="104" spans="1:15" s="559" customFormat="1" ht="15.6" x14ac:dyDescent="0.25">
      <c r="A104" s="496" t="s">
        <v>1</v>
      </c>
      <c r="B104" s="556" t="s">
        <v>1765</v>
      </c>
      <c r="C104" s="557" t="s">
        <v>1465</v>
      </c>
      <c r="D104" s="499" t="s">
        <v>920</v>
      </c>
      <c r="E104" s="485">
        <v>9977</v>
      </c>
      <c r="F104" s="486"/>
      <c r="G104" s="496">
        <v>3640</v>
      </c>
      <c r="H104" s="558">
        <v>41291</v>
      </c>
      <c r="I104" s="557" t="s">
        <v>1392</v>
      </c>
      <c r="J104" s="499">
        <v>9.36</v>
      </c>
      <c r="K104" s="485">
        <v>1.1299999999999999</v>
      </c>
      <c r="L104" s="486"/>
      <c r="M104" s="496"/>
      <c r="N104" s="556" t="s">
        <v>617</v>
      </c>
      <c r="O104" s="498">
        <v>110</v>
      </c>
    </row>
    <row r="105" spans="1:15" s="559" customFormat="1" ht="15.6" x14ac:dyDescent="0.25">
      <c r="A105" s="496" t="s">
        <v>1</v>
      </c>
      <c r="B105" s="556" t="s">
        <v>1766</v>
      </c>
      <c r="C105" s="557" t="s">
        <v>1497</v>
      </c>
      <c r="D105" s="499" t="s">
        <v>863</v>
      </c>
      <c r="E105" s="485">
        <v>9982</v>
      </c>
      <c r="F105" s="486"/>
      <c r="G105" s="496">
        <v>12300</v>
      </c>
      <c r="H105" s="558">
        <v>41291</v>
      </c>
      <c r="I105" s="557" t="s">
        <v>1392</v>
      </c>
      <c r="J105" s="499">
        <v>8.98</v>
      </c>
      <c r="K105" s="485">
        <v>0.62</v>
      </c>
      <c r="L105" s="486"/>
      <c r="M105" s="496"/>
      <c r="N105" s="556" t="s">
        <v>617</v>
      </c>
      <c r="O105" s="498">
        <v>110</v>
      </c>
    </row>
    <row r="106" spans="1:15" s="559" customFormat="1" ht="15.6" x14ac:dyDescent="0.25">
      <c r="A106" s="496" t="s">
        <v>1334</v>
      </c>
      <c r="B106" s="556" t="s">
        <v>1546</v>
      </c>
      <c r="C106" s="557" t="s">
        <v>619</v>
      </c>
      <c r="D106" s="499" t="s">
        <v>117</v>
      </c>
      <c r="E106" s="485" t="s">
        <v>633</v>
      </c>
      <c r="F106" s="486"/>
      <c r="G106" s="496">
        <v>77600</v>
      </c>
      <c r="H106" s="558">
        <v>41291</v>
      </c>
      <c r="I106" s="557" t="s">
        <v>622</v>
      </c>
      <c r="J106" s="499">
        <v>10.9</v>
      </c>
      <c r="K106" s="485">
        <v>57.4</v>
      </c>
      <c r="L106" s="486" t="s">
        <v>116</v>
      </c>
      <c r="M106" s="496"/>
      <c r="N106" s="556" t="s">
        <v>151</v>
      </c>
      <c r="O106" s="498">
        <v>110</v>
      </c>
    </row>
    <row r="107" spans="1:15" s="559" customFormat="1" ht="15.6" x14ac:dyDescent="0.25">
      <c r="A107" s="496" t="s">
        <v>1334</v>
      </c>
      <c r="B107" s="556" t="s">
        <v>1547</v>
      </c>
      <c r="C107" s="557" t="s">
        <v>1475</v>
      </c>
      <c r="D107" s="499" t="s">
        <v>864</v>
      </c>
      <c r="E107" s="485">
        <v>82427</v>
      </c>
      <c r="F107" s="486"/>
      <c r="G107" s="496">
        <v>24760</v>
      </c>
      <c r="H107" s="558">
        <v>41291</v>
      </c>
      <c r="I107" s="557" t="s">
        <v>1566</v>
      </c>
      <c r="J107" s="499">
        <v>4.8</v>
      </c>
      <c r="K107" s="485">
        <v>17.2</v>
      </c>
      <c r="L107" s="486" t="s">
        <v>1337</v>
      </c>
      <c r="M107" s="496"/>
      <c r="N107" s="556" t="s">
        <v>151</v>
      </c>
      <c r="O107" s="498">
        <v>110</v>
      </c>
    </row>
    <row r="108" spans="1:15" s="559" customFormat="1" ht="15.6" x14ac:dyDescent="0.25">
      <c r="A108" s="496" t="s">
        <v>1334</v>
      </c>
      <c r="B108" s="556" t="s">
        <v>1550</v>
      </c>
      <c r="C108" s="557" t="s">
        <v>1349</v>
      </c>
      <c r="D108" s="499" t="s">
        <v>117</v>
      </c>
      <c r="E108" s="485">
        <v>82439</v>
      </c>
      <c r="F108" s="486"/>
      <c r="G108" s="496">
        <v>27280</v>
      </c>
      <c r="H108" s="558">
        <v>41291</v>
      </c>
      <c r="I108" s="557" t="s">
        <v>1563</v>
      </c>
      <c r="J108" s="499">
        <v>5.6</v>
      </c>
      <c r="K108" s="485">
        <v>69.8</v>
      </c>
      <c r="L108" s="486" t="s">
        <v>1337</v>
      </c>
      <c r="M108" s="496"/>
      <c r="N108" s="556" t="s">
        <v>151</v>
      </c>
      <c r="O108" s="498">
        <v>110</v>
      </c>
    </row>
    <row r="109" spans="1:15" s="559" customFormat="1" ht="15.6" x14ac:dyDescent="0.25">
      <c r="A109" s="496" t="s">
        <v>1334</v>
      </c>
      <c r="B109" s="556" t="s">
        <v>1767</v>
      </c>
      <c r="C109" s="557" t="s">
        <v>3</v>
      </c>
      <c r="D109" s="499" t="s">
        <v>658</v>
      </c>
      <c r="E109" s="485" t="s">
        <v>633</v>
      </c>
      <c r="F109" s="486"/>
      <c r="G109" s="496"/>
      <c r="H109" s="558">
        <v>41291</v>
      </c>
      <c r="I109" s="557" t="s">
        <v>1422</v>
      </c>
      <c r="J109" s="499"/>
      <c r="K109" s="485">
        <v>4.6500000000000004</v>
      </c>
      <c r="L109" s="486"/>
      <c r="M109" s="496"/>
      <c r="N109" s="556" t="s">
        <v>617</v>
      </c>
      <c r="O109" s="498">
        <v>110</v>
      </c>
    </row>
    <row r="110" spans="1:15" s="559" customFormat="1" ht="15.6" x14ac:dyDescent="0.25">
      <c r="A110" s="496" t="s">
        <v>1334</v>
      </c>
      <c r="B110" s="556" t="s">
        <v>1768</v>
      </c>
      <c r="C110" s="557" t="s">
        <v>1478</v>
      </c>
      <c r="D110" s="499" t="s">
        <v>864</v>
      </c>
      <c r="E110" s="485">
        <v>82461</v>
      </c>
      <c r="F110" s="486"/>
      <c r="G110" s="496">
        <v>1232</v>
      </c>
      <c r="H110" s="558">
        <v>41291</v>
      </c>
      <c r="I110" s="557" t="s">
        <v>1769</v>
      </c>
      <c r="J110" s="499">
        <v>13.67</v>
      </c>
      <c r="K110" s="485">
        <v>3.08</v>
      </c>
      <c r="L110" s="486"/>
      <c r="M110" s="496"/>
      <c r="N110" s="556" t="s">
        <v>151</v>
      </c>
      <c r="O110" s="498">
        <v>110</v>
      </c>
    </row>
    <row r="111" spans="1:15" s="559" customFormat="1" ht="15.6" x14ac:dyDescent="0.25">
      <c r="A111" s="496" t="s">
        <v>1334</v>
      </c>
      <c r="B111" s="556" t="s">
        <v>1492</v>
      </c>
      <c r="C111" s="557" t="s">
        <v>1434</v>
      </c>
      <c r="D111" s="499" t="s">
        <v>864</v>
      </c>
      <c r="E111" s="485">
        <v>82440</v>
      </c>
      <c r="F111" s="486"/>
      <c r="G111" s="496">
        <v>26560</v>
      </c>
      <c r="H111" s="558">
        <v>41291</v>
      </c>
      <c r="I111" s="557" t="s">
        <v>1507</v>
      </c>
      <c r="J111" s="499">
        <v>5</v>
      </c>
      <c r="K111" s="485">
        <v>30.53</v>
      </c>
      <c r="L111" s="486" t="s">
        <v>1337</v>
      </c>
      <c r="M111" s="496"/>
      <c r="N111" s="556" t="s">
        <v>617</v>
      </c>
      <c r="O111" s="498">
        <v>110</v>
      </c>
    </row>
    <row r="112" spans="1:15" s="559" customFormat="1" ht="15.6" x14ac:dyDescent="0.25">
      <c r="A112" s="496" t="s">
        <v>1334</v>
      </c>
      <c r="B112" s="556" t="s">
        <v>1548</v>
      </c>
      <c r="C112" s="557" t="s">
        <v>1521</v>
      </c>
      <c r="D112" s="499" t="s">
        <v>634</v>
      </c>
      <c r="E112" s="485" t="s">
        <v>633</v>
      </c>
      <c r="F112" s="486"/>
      <c r="G112" s="496">
        <v>55380</v>
      </c>
      <c r="H112" s="558">
        <v>41291</v>
      </c>
      <c r="I112" s="557" t="s">
        <v>635</v>
      </c>
      <c r="J112" s="499">
        <v>8.65</v>
      </c>
      <c r="K112" s="485">
        <v>1.6</v>
      </c>
      <c r="L112" s="486" t="s">
        <v>1337</v>
      </c>
      <c r="M112" s="496" t="s">
        <v>144</v>
      </c>
      <c r="N112" s="556" t="s">
        <v>617</v>
      </c>
      <c r="O112" s="498">
        <v>110</v>
      </c>
    </row>
    <row r="113" spans="1:15" s="559" customFormat="1" ht="15.6" x14ac:dyDescent="0.25">
      <c r="A113" s="496" t="s">
        <v>1334</v>
      </c>
      <c r="B113" s="556" t="s">
        <v>1770</v>
      </c>
      <c r="C113" s="557" t="s">
        <v>1634</v>
      </c>
      <c r="D113" s="499" t="s">
        <v>526</v>
      </c>
      <c r="E113" s="485">
        <v>82312</v>
      </c>
      <c r="F113" s="486"/>
      <c r="G113" s="496">
        <v>2371</v>
      </c>
      <c r="H113" s="558">
        <v>41292</v>
      </c>
      <c r="I113" s="557" t="s">
        <v>1407</v>
      </c>
      <c r="J113" s="499">
        <v>11.73</v>
      </c>
      <c r="K113" s="485"/>
      <c r="L113" s="486"/>
      <c r="M113" s="496"/>
      <c r="N113" s="556" t="s">
        <v>1361</v>
      </c>
      <c r="O113" s="498">
        <v>110</v>
      </c>
    </row>
    <row r="114" spans="1:15" s="559" customFormat="1" ht="15.6" x14ac:dyDescent="0.25">
      <c r="A114" s="496" t="s">
        <v>1334</v>
      </c>
      <c r="B114" s="556" t="s">
        <v>1771</v>
      </c>
      <c r="C114" s="557" t="s">
        <v>70</v>
      </c>
      <c r="D114" s="499" t="s">
        <v>526</v>
      </c>
      <c r="E114" s="485">
        <v>82359</v>
      </c>
      <c r="F114" s="486"/>
      <c r="G114" s="496">
        <v>1868</v>
      </c>
      <c r="H114" s="558">
        <v>41292</v>
      </c>
      <c r="I114" s="557" t="s">
        <v>1407</v>
      </c>
      <c r="J114" s="499">
        <v>18.100000000000001</v>
      </c>
      <c r="K114" s="485"/>
      <c r="L114" s="486"/>
      <c r="M114" s="496"/>
      <c r="N114" s="556" t="s">
        <v>1361</v>
      </c>
      <c r="O114" s="498">
        <v>110</v>
      </c>
    </row>
    <row r="115" spans="1:15" s="559" customFormat="1" ht="15.6" x14ac:dyDescent="0.25">
      <c r="A115" s="496" t="s">
        <v>1334</v>
      </c>
      <c r="B115" s="556" t="s">
        <v>1772</v>
      </c>
      <c r="C115" s="557" t="s">
        <v>1634</v>
      </c>
      <c r="D115" s="499" t="s">
        <v>526</v>
      </c>
      <c r="E115" s="485">
        <v>82312</v>
      </c>
      <c r="F115" s="486"/>
      <c r="G115" s="496">
        <v>1437</v>
      </c>
      <c r="H115" s="558">
        <v>41292</v>
      </c>
      <c r="I115" s="557" t="s">
        <v>1407</v>
      </c>
      <c r="J115" s="499">
        <v>26.75</v>
      </c>
      <c r="K115" s="485"/>
      <c r="L115" s="486"/>
      <c r="M115" s="496"/>
      <c r="N115" s="556" t="s">
        <v>1361</v>
      </c>
      <c r="O115" s="498">
        <v>110</v>
      </c>
    </row>
    <row r="116" spans="1:15" s="559" customFormat="1" ht="15.6" x14ac:dyDescent="0.25">
      <c r="A116" s="496" t="s">
        <v>1333</v>
      </c>
      <c r="B116" s="556" t="s">
        <v>1773</v>
      </c>
      <c r="C116" s="557" t="s">
        <v>1424</v>
      </c>
      <c r="D116" s="499" t="s">
        <v>863</v>
      </c>
      <c r="E116" s="485">
        <v>92860</v>
      </c>
      <c r="F116" s="486"/>
      <c r="G116" s="496">
        <v>5040</v>
      </c>
      <c r="H116" s="558">
        <v>41292</v>
      </c>
      <c r="I116" s="557" t="s">
        <v>1392</v>
      </c>
      <c r="J116" s="499">
        <v>3.2</v>
      </c>
      <c r="K116" s="485">
        <v>3.25</v>
      </c>
      <c r="L116" s="486"/>
      <c r="M116" s="496"/>
      <c r="N116" s="556" t="s">
        <v>617</v>
      </c>
      <c r="O116" s="498">
        <v>110</v>
      </c>
    </row>
    <row r="117" spans="1:15" s="559" customFormat="1" ht="15.6" x14ac:dyDescent="0.25">
      <c r="A117" s="496" t="s">
        <v>1334</v>
      </c>
      <c r="B117" s="556" t="s">
        <v>1774</v>
      </c>
      <c r="C117" s="557" t="s">
        <v>1504</v>
      </c>
      <c r="D117" s="499" t="s">
        <v>117</v>
      </c>
      <c r="E117" s="485">
        <v>82484</v>
      </c>
      <c r="F117" s="486"/>
      <c r="G117" s="496">
        <v>23340</v>
      </c>
      <c r="H117" s="558">
        <v>41292</v>
      </c>
      <c r="I117" s="557" t="s">
        <v>1775</v>
      </c>
      <c r="J117" s="499"/>
      <c r="K117" s="485">
        <v>0.5</v>
      </c>
      <c r="L117" s="486"/>
      <c r="M117" s="496"/>
      <c r="N117" s="556" t="s">
        <v>617</v>
      </c>
      <c r="O117" s="498">
        <v>110</v>
      </c>
    </row>
    <row r="118" spans="1:15" s="559" customFormat="1" ht="15.6" x14ac:dyDescent="0.25">
      <c r="A118" s="496" t="s">
        <v>1334</v>
      </c>
      <c r="B118" s="556" t="s">
        <v>1555</v>
      </c>
      <c r="C118" s="557" t="s">
        <v>1478</v>
      </c>
      <c r="D118" s="499" t="s">
        <v>863</v>
      </c>
      <c r="E118" s="485">
        <v>82477</v>
      </c>
      <c r="F118" s="486"/>
      <c r="G118" s="496">
        <v>26080</v>
      </c>
      <c r="H118" s="558">
        <v>41292</v>
      </c>
      <c r="I118" s="557" t="s">
        <v>635</v>
      </c>
      <c r="J118" s="499">
        <v>8.3000000000000007</v>
      </c>
      <c r="K118" s="485">
        <v>3.13</v>
      </c>
      <c r="L118" s="486"/>
      <c r="M118" s="496" t="s">
        <v>636</v>
      </c>
      <c r="N118" s="556" t="s">
        <v>617</v>
      </c>
      <c r="O118" s="498">
        <v>110</v>
      </c>
    </row>
    <row r="119" spans="1:15" s="559" customFormat="1" ht="15.6" x14ac:dyDescent="0.25">
      <c r="A119" s="496" t="s">
        <v>1333</v>
      </c>
      <c r="B119" s="556" t="s">
        <v>1776</v>
      </c>
      <c r="C119" s="557" t="s">
        <v>1467</v>
      </c>
      <c r="D119" s="499" t="s">
        <v>863</v>
      </c>
      <c r="E119" s="485">
        <v>92859</v>
      </c>
      <c r="F119" s="486"/>
      <c r="G119" s="496">
        <v>5250</v>
      </c>
      <c r="H119" s="558">
        <v>41292</v>
      </c>
      <c r="I119" s="557" t="s">
        <v>1392</v>
      </c>
      <c r="J119" s="499">
        <v>4.0999999999999996</v>
      </c>
      <c r="K119" s="485">
        <v>1.1299999999999999</v>
      </c>
      <c r="L119" s="486"/>
      <c r="M119" s="496"/>
      <c r="N119" s="556" t="s">
        <v>617</v>
      </c>
      <c r="O119" s="498">
        <v>110</v>
      </c>
    </row>
    <row r="120" spans="1:15" s="559" customFormat="1" ht="15.6" x14ac:dyDescent="0.25">
      <c r="A120" s="496" t="s">
        <v>1334</v>
      </c>
      <c r="B120" s="556" t="s">
        <v>1489</v>
      </c>
      <c r="C120" s="557" t="s">
        <v>1347</v>
      </c>
      <c r="D120" s="499" t="s">
        <v>863</v>
      </c>
      <c r="E120" s="485" t="s">
        <v>633</v>
      </c>
      <c r="F120" s="486"/>
      <c r="G120" s="496">
        <v>49800</v>
      </c>
      <c r="H120" s="558">
        <v>41292</v>
      </c>
      <c r="I120" s="557" t="s">
        <v>635</v>
      </c>
      <c r="J120" s="499">
        <v>8.59</v>
      </c>
      <c r="K120" s="485">
        <v>1.25</v>
      </c>
      <c r="L120" s="486"/>
      <c r="M120" s="496" t="s">
        <v>1348</v>
      </c>
      <c r="N120" s="556" t="s">
        <v>617</v>
      </c>
      <c r="O120" s="498">
        <v>110</v>
      </c>
    </row>
    <row r="121" spans="1:15" s="559" customFormat="1" ht="15.6" x14ac:dyDescent="0.25">
      <c r="A121" s="496" t="s">
        <v>1334</v>
      </c>
      <c r="B121" s="556" t="s">
        <v>1551</v>
      </c>
      <c r="C121" s="557" t="s">
        <v>2</v>
      </c>
      <c r="D121" s="499" t="s">
        <v>634</v>
      </c>
      <c r="E121" s="485">
        <v>82412</v>
      </c>
      <c r="F121" s="486"/>
      <c r="G121" s="496">
        <v>23280</v>
      </c>
      <c r="H121" s="558">
        <v>41292</v>
      </c>
      <c r="I121" s="557" t="s">
        <v>635</v>
      </c>
      <c r="J121" s="499">
        <v>5.35</v>
      </c>
      <c r="K121" s="485">
        <v>4</v>
      </c>
      <c r="L121" s="486"/>
      <c r="M121" s="496" t="s">
        <v>144</v>
      </c>
      <c r="N121" s="556" t="s">
        <v>617</v>
      </c>
      <c r="O121" s="498">
        <v>110</v>
      </c>
    </row>
    <row r="122" spans="1:15" s="559" customFormat="1" ht="15.6" x14ac:dyDescent="0.25">
      <c r="A122" s="496" t="s">
        <v>1333</v>
      </c>
      <c r="B122" s="556" t="s">
        <v>1777</v>
      </c>
      <c r="C122" s="557" t="s">
        <v>5</v>
      </c>
      <c r="D122" s="499" t="s">
        <v>863</v>
      </c>
      <c r="E122" s="485">
        <v>92876</v>
      </c>
      <c r="F122" s="486"/>
      <c r="G122" s="496">
        <v>3280</v>
      </c>
      <c r="H122" s="558">
        <v>41292</v>
      </c>
      <c r="I122" s="557" t="s">
        <v>1571</v>
      </c>
      <c r="J122" s="499">
        <v>15.9</v>
      </c>
      <c r="K122" s="485">
        <v>2.73</v>
      </c>
      <c r="L122" s="486"/>
      <c r="M122" s="496"/>
      <c r="N122" s="556" t="s">
        <v>617</v>
      </c>
      <c r="O122" s="498">
        <v>110</v>
      </c>
    </row>
    <row r="123" spans="1:15" s="559" customFormat="1" ht="15.6" x14ac:dyDescent="0.25">
      <c r="A123" s="496" t="s">
        <v>1</v>
      </c>
      <c r="B123" s="556" t="s">
        <v>1778</v>
      </c>
      <c r="C123" s="557" t="s">
        <v>1567</v>
      </c>
      <c r="D123" s="499" t="s">
        <v>89</v>
      </c>
      <c r="E123" s="485">
        <v>9997</v>
      </c>
      <c r="F123" s="486"/>
      <c r="G123" s="496">
        <v>23800</v>
      </c>
      <c r="H123" s="558">
        <v>41295</v>
      </c>
      <c r="I123" s="557" t="s">
        <v>1356</v>
      </c>
      <c r="J123" s="499"/>
      <c r="K123" s="485">
        <v>1.31</v>
      </c>
      <c r="L123" s="486"/>
      <c r="M123" s="496"/>
      <c r="N123" s="556" t="s">
        <v>617</v>
      </c>
      <c r="O123" s="498">
        <v>32</v>
      </c>
    </row>
    <row r="124" spans="1:15" s="559" customFormat="1" ht="15.6" x14ac:dyDescent="0.25">
      <c r="A124" s="496" t="s">
        <v>1334</v>
      </c>
      <c r="B124" s="556" t="s">
        <v>1557</v>
      </c>
      <c r="C124" s="557" t="s">
        <v>616</v>
      </c>
      <c r="D124" s="499" t="s">
        <v>863</v>
      </c>
      <c r="E124" s="485">
        <v>82404</v>
      </c>
      <c r="F124" s="486"/>
      <c r="G124" s="496">
        <v>15900</v>
      </c>
      <c r="H124" s="558">
        <v>41295</v>
      </c>
      <c r="I124" s="557" t="s">
        <v>635</v>
      </c>
      <c r="J124" s="499">
        <v>3.45</v>
      </c>
      <c r="K124" s="485">
        <v>1.59</v>
      </c>
      <c r="L124" s="486"/>
      <c r="M124" s="496" t="s">
        <v>144</v>
      </c>
      <c r="N124" s="556" t="s">
        <v>617</v>
      </c>
      <c r="O124" s="498">
        <v>110</v>
      </c>
    </row>
    <row r="125" spans="1:15" s="559" customFormat="1" ht="15.6" x14ac:dyDescent="0.25">
      <c r="A125" s="496" t="s">
        <v>1334</v>
      </c>
      <c r="B125" s="556" t="s">
        <v>1488</v>
      </c>
      <c r="C125" s="557" t="s">
        <v>70</v>
      </c>
      <c r="D125" s="499" t="s">
        <v>863</v>
      </c>
      <c r="E125" s="485">
        <v>82474</v>
      </c>
      <c r="F125" s="486">
        <v>5337</v>
      </c>
      <c r="G125" s="496">
        <v>17640</v>
      </c>
      <c r="H125" s="558">
        <v>41295</v>
      </c>
      <c r="I125" s="557" t="s">
        <v>635</v>
      </c>
      <c r="J125" s="499">
        <v>3.2</v>
      </c>
      <c r="K125" s="485">
        <v>2</v>
      </c>
      <c r="L125" s="486"/>
      <c r="M125" s="496" t="s">
        <v>636</v>
      </c>
      <c r="N125" s="556" t="s">
        <v>617</v>
      </c>
      <c r="O125" s="498">
        <v>110</v>
      </c>
    </row>
    <row r="126" spans="1:15" s="559" customFormat="1" ht="15.6" x14ac:dyDescent="0.25">
      <c r="A126" s="496" t="s">
        <v>1</v>
      </c>
      <c r="B126" s="556" t="s">
        <v>1779</v>
      </c>
      <c r="C126" s="557" t="s">
        <v>1780</v>
      </c>
      <c r="D126" s="499" t="s">
        <v>863</v>
      </c>
      <c r="E126" s="485">
        <v>10008</v>
      </c>
      <c r="F126" s="486"/>
      <c r="G126" s="496">
        <v>3280</v>
      </c>
      <c r="H126" s="558">
        <v>41295</v>
      </c>
      <c r="I126" s="557" t="s">
        <v>1392</v>
      </c>
      <c r="J126" s="499">
        <v>3.15</v>
      </c>
      <c r="K126" s="485">
        <v>3.27</v>
      </c>
      <c r="L126" s="486"/>
      <c r="M126" s="496"/>
      <c r="N126" s="556" t="s">
        <v>617</v>
      </c>
      <c r="O126" s="498">
        <v>110</v>
      </c>
    </row>
    <row r="127" spans="1:15" s="559" customFormat="1" ht="15.6" x14ac:dyDescent="0.25">
      <c r="A127" s="496" t="s">
        <v>1</v>
      </c>
      <c r="B127" s="556" t="s">
        <v>1781</v>
      </c>
      <c r="C127" s="557" t="s">
        <v>1635</v>
      </c>
      <c r="D127" s="499" t="s">
        <v>89</v>
      </c>
      <c r="E127" s="485">
        <v>9998</v>
      </c>
      <c r="F127" s="486"/>
      <c r="G127" s="496">
        <v>22304</v>
      </c>
      <c r="H127" s="558">
        <v>41295</v>
      </c>
      <c r="I127" s="557" t="s">
        <v>1356</v>
      </c>
      <c r="J127" s="499"/>
      <c r="K127" s="485">
        <v>1.34</v>
      </c>
      <c r="L127" s="486"/>
      <c r="M127" s="496"/>
      <c r="N127" s="556" t="s">
        <v>617</v>
      </c>
      <c r="O127" s="498">
        <v>32</v>
      </c>
    </row>
    <row r="128" spans="1:15" s="559" customFormat="1" ht="15.6" x14ac:dyDescent="0.25">
      <c r="A128" s="496" t="s">
        <v>1</v>
      </c>
      <c r="B128" s="556" t="s">
        <v>1782</v>
      </c>
      <c r="C128" s="557" t="s">
        <v>1465</v>
      </c>
      <c r="D128" s="499" t="s">
        <v>863</v>
      </c>
      <c r="E128" s="485">
        <v>10001</v>
      </c>
      <c r="F128" s="486"/>
      <c r="G128" s="496">
        <v>3600</v>
      </c>
      <c r="H128" s="558">
        <v>41295</v>
      </c>
      <c r="I128" s="557" t="s">
        <v>1419</v>
      </c>
      <c r="J128" s="499">
        <v>2.4500000000000002</v>
      </c>
      <c r="K128" s="485">
        <v>1.5</v>
      </c>
      <c r="L128" s="486"/>
      <c r="M128" s="496"/>
      <c r="N128" s="556" t="s">
        <v>617</v>
      </c>
      <c r="O128" s="498">
        <v>110</v>
      </c>
    </row>
    <row r="129" spans="1:15" s="559" customFormat="1" ht="15.6" x14ac:dyDescent="0.25">
      <c r="A129" s="496" t="s">
        <v>1</v>
      </c>
      <c r="B129" s="556" t="s">
        <v>1783</v>
      </c>
      <c r="C129" s="557" t="s">
        <v>1465</v>
      </c>
      <c r="D129" s="499" t="s">
        <v>863</v>
      </c>
      <c r="E129" s="485">
        <v>10001</v>
      </c>
      <c r="F129" s="486"/>
      <c r="G129" s="496">
        <v>6780</v>
      </c>
      <c r="H129" s="558">
        <v>41295</v>
      </c>
      <c r="I129" s="557" t="s">
        <v>1392</v>
      </c>
      <c r="J129" s="499">
        <v>2.4500000000000002</v>
      </c>
      <c r="K129" s="485">
        <v>1.32</v>
      </c>
      <c r="L129" s="486"/>
      <c r="M129" s="496"/>
      <c r="N129" s="556" t="s">
        <v>617</v>
      </c>
      <c r="O129" s="498">
        <v>110</v>
      </c>
    </row>
    <row r="130" spans="1:15" s="559" customFormat="1" ht="15.6" x14ac:dyDescent="0.25">
      <c r="A130" s="496" t="s">
        <v>1</v>
      </c>
      <c r="B130" s="556" t="s">
        <v>1784</v>
      </c>
      <c r="C130" s="557" t="s">
        <v>1408</v>
      </c>
      <c r="D130" s="499" t="s">
        <v>89</v>
      </c>
      <c r="E130" s="485">
        <v>10007</v>
      </c>
      <c r="F130" s="486"/>
      <c r="G130" s="496">
        <v>21760</v>
      </c>
      <c r="H130" s="558">
        <v>41295</v>
      </c>
      <c r="I130" s="557" t="s">
        <v>1356</v>
      </c>
      <c r="J130" s="499"/>
      <c r="K130" s="485">
        <v>1.34</v>
      </c>
      <c r="L130" s="486"/>
      <c r="M130" s="496"/>
      <c r="N130" s="556" t="s">
        <v>617</v>
      </c>
      <c r="O130" s="498">
        <v>32</v>
      </c>
    </row>
    <row r="131" spans="1:15" s="559" customFormat="1" ht="15.6" x14ac:dyDescent="0.25">
      <c r="A131" s="496" t="s">
        <v>1</v>
      </c>
      <c r="B131" s="556" t="s">
        <v>1785</v>
      </c>
      <c r="C131" s="557" t="s">
        <v>1347</v>
      </c>
      <c r="D131" s="499" t="s">
        <v>89</v>
      </c>
      <c r="E131" s="485">
        <v>10011</v>
      </c>
      <c r="F131" s="486"/>
      <c r="G131" s="496">
        <v>22340</v>
      </c>
      <c r="H131" s="558">
        <v>41295</v>
      </c>
      <c r="I131" s="557" t="s">
        <v>1356</v>
      </c>
      <c r="J131" s="499"/>
      <c r="K131" s="485">
        <v>1.0900000000000001</v>
      </c>
      <c r="L131" s="486"/>
      <c r="M131" s="496"/>
      <c r="N131" s="556" t="s">
        <v>617</v>
      </c>
      <c r="O131" s="498">
        <v>32</v>
      </c>
    </row>
    <row r="132" spans="1:15" s="559" customFormat="1" ht="15.6" x14ac:dyDescent="0.25">
      <c r="A132" s="496" t="s">
        <v>1</v>
      </c>
      <c r="B132" s="556" t="s">
        <v>1786</v>
      </c>
      <c r="C132" s="557" t="s">
        <v>1428</v>
      </c>
      <c r="D132" s="499" t="s">
        <v>89</v>
      </c>
      <c r="E132" s="485">
        <v>9984</v>
      </c>
      <c r="F132" s="486"/>
      <c r="G132" s="496">
        <v>19300</v>
      </c>
      <c r="H132" s="558">
        <v>41295</v>
      </c>
      <c r="I132" s="557" t="s">
        <v>1356</v>
      </c>
      <c r="J132" s="499"/>
      <c r="K132" s="485">
        <v>1.54</v>
      </c>
      <c r="L132" s="486"/>
      <c r="M132" s="496"/>
      <c r="N132" s="556" t="s">
        <v>617</v>
      </c>
      <c r="O132" s="498">
        <v>32</v>
      </c>
    </row>
    <row r="133" spans="1:15" s="559" customFormat="1" ht="15.6" x14ac:dyDescent="0.25">
      <c r="A133" s="496" t="s">
        <v>1</v>
      </c>
      <c r="B133" s="556" t="s">
        <v>1787</v>
      </c>
      <c r="C133" s="557" t="s">
        <v>1788</v>
      </c>
      <c r="D133" s="499" t="s">
        <v>89</v>
      </c>
      <c r="E133" s="485">
        <v>9978</v>
      </c>
      <c r="F133" s="486"/>
      <c r="G133" s="496">
        <v>28580</v>
      </c>
      <c r="H133" s="558">
        <v>41295</v>
      </c>
      <c r="I133" s="557" t="s">
        <v>1356</v>
      </c>
      <c r="J133" s="499"/>
      <c r="K133" s="485">
        <v>2.21</v>
      </c>
      <c r="L133" s="486"/>
      <c r="M133" s="496"/>
      <c r="N133" s="556" t="s">
        <v>617</v>
      </c>
      <c r="O133" s="498">
        <v>32</v>
      </c>
    </row>
    <row r="134" spans="1:15" s="559" customFormat="1" ht="15.6" x14ac:dyDescent="0.25">
      <c r="A134" s="496" t="s">
        <v>1</v>
      </c>
      <c r="B134" s="556" t="s">
        <v>1789</v>
      </c>
      <c r="C134" s="557" t="s">
        <v>1497</v>
      </c>
      <c r="D134" s="499" t="s">
        <v>920</v>
      </c>
      <c r="E134" s="485">
        <v>9982</v>
      </c>
      <c r="F134" s="486"/>
      <c r="G134" s="496">
        <v>6140</v>
      </c>
      <c r="H134" s="558">
        <v>41295</v>
      </c>
      <c r="I134" s="557" t="s">
        <v>1392</v>
      </c>
      <c r="J134" s="499">
        <v>7.71</v>
      </c>
      <c r="K134" s="485">
        <v>1.24</v>
      </c>
      <c r="L134" s="486"/>
      <c r="M134" s="496"/>
      <c r="N134" s="556" t="s">
        <v>617</v>
      </c>
      <c r="O134" s="498">
        <v>32</v>
      </c>
    </row>
    <row r="135" spans="1:15" s="559" customFormat="1" ht="15.6" x14ac:dyDescent="0.25">
      <c r="A135" s="496" t="s">
        <v>1</v>
      </c>
      <c r="B135" s="556" t="s">
        <v>1790</v>
      </c>
      <c r="C135" s="557" t="s">
        <v>1433</v>
      </c>
      <c r="D135" s="499" t="s">
        <v>863</v>
      </c>
      <c r="E135" s="485">
        <v>9992</v>
      </c>
      <c r="F135" s="486"/>
      <c r="G135" s="496">
        <v>7720</v>
      </c>
      <c r="H135" s="558">
        <v>41295</v>
      </c>
      <c r="I135" s="557" t="s">
        <v>1392</v>
      </c>
      <c r="J135" s="499">
        <v>6.15</v>
      </c>
      <c r="K135" s="485">
        <v>0.64</v>
      </c>
      <c r="L135" s="486"/>
      <c r="M135" s="496"/>
      <c r="N135" s="556" t="s">
        <v>617</v>
      </c>
      <c r="O135" s="498">
        <v>110</v>
      </c>
    </row>
    <row r="136" spans="1:15" s="559" customFormat="1" ht="15.6" x14ac:dyDescent="0.25">
      <c r="A136" s="496" t="s">
        <v>1334</v>
      </c>
      <c r="B136" s="556" t="s">
        <v>1791</v>
      </c>
      <c r="C136" s="557" t="s">
        <v>1478</v>
      </c>
      <c r="D136" s="499" t="s">
        <v>467</v>
      </c>
      <c r="E136" s="485">
        <v>82461</v>
      </c>
      <c r="F136" s="486"/>
      <c r="G136" s="496">
        <v>13041</v>
      </c>
      <c r="H136" s="558">
        <v>41295</v>
      </c>
      <c r="I136" s="557" t="s">
        <v>1693</v>
      </c>
      <c r="J136" s="499">
        <v>0.25</v>
      </c>
      <c r="K136" s="485">
        <v>0.7</v>
      </c>
      <c r="L136" s="486"/>
      <c r="M136" s="496"/>
      <c r="N136" s="556" t="s">
        <v>617</v>
      </c>
      <c r="O136" s="498">
        <v>110</v>
      </c>
    </row>
    <row r="137" spans="1:15" s="559" customFormat="1" ht="15.6" x14ac:dyDescent="0.25">
      <c r="A137" s="496" t="s">
        <v>1334</v>
      </c>
      <c r="B137" s="556" t="s">
        <v>1792</v>
      </c>
      <c r="C137" s="557" t="s">
        <v>1478</v>
      </c>
      <c r="D137" s="499" t="s">
        <v>875</v>
      </c>
      <c r="E137" s="485">
        <v>82461</v>
      </c>
      <c r="F137" s="486"/>
      <c r="G137" s="496">
        <v>2255</v>
      </c>
      <c r="H137" s="558">
        <v>41295</v>
      </c>
      <c r="I137" s="557" t="s">
        <v>1793</v>
      </c>
      <c r="J137" s="499">
        <v>0.79</v>
      </c>
      <c r="K137" s="485">
        <v>2.65</v>
      </c>
      <c r="L137" s="486"/>
      <c r="M137" s="496"/>
      <c r="N137" s="556" t="s">
        <v>617</v>
      </c>
      <c r="O137" s="498">
        <v>110</v>
      </c>
    </row>
    <row r="138" spans="1:15" s="559" customFormat="1" ht="15.6" x14ac:dyDescent="0.25">
      <c r="A138" s="496" t="s">
        <v>1334</v>
      </c>
      <c r="B138" s="556" t="s">
        <v>1794</v>
      </c>
      <c r="C138" s="557" t="s">
        <v>1478</v>
      </c>
      <c r="D138" s="499" t="s">
        <v>982</v>
      </c>
      <c r="E138" s="485">
        <v>82461</v>
      </c>
      <c r="F138" s="486"/>
      <c r="G138" s="496">
        <v>3004</v>
      </c>
      <c r="H138" s="558">
        <v>41295</v>
      </c>
      <c r="I138" s="557" t="s">
        <v>1795</v>
      </c>
      <c r="J138" s="499"/>
      <c r="K138" s="485">
        <v>1</v>
      </c>
      <c r="L138" s="486"/>
      <c r="M138" s="496"/>
      <c r="N138" s="556" t="s">
        <v>617</v>
      </c>
      <c r="O138" s="498">
        <v>110</v>
      </c>
    </row>
    <row r="139" spans="1:15" s="559" customFormat="1" ht="15.6" x14ac:dyDescent="0.25">
      <c r="A139" s="496" t="s">
        <v>1562</v>
      </c>
      <c r="B139" s="556" t="s">
        <v>1796</v>
      </c>
      <c r="C139" s="557" t="s">
        <v>1569</v>
      </c>
      <c r="D139" s="499" t="s">
        <v>526</v>
      </c>
      <c r="E139" s="485">
        <v>99452</v>
      </c>
      <c r="F139" s="486"/>
      <c r="G139" s="496">
        <v>3180</v>
      </c>
      <c r="H139" s="558">
        <v>41296</v>
      </c>
      <c r="I139" s="557" t="s">
        <v>1407</v>
      </c>
      <c r="J139" s="499">
        <v>27</v>
      </c>
      <c r="K139" s="485"/>
      <c r="L139" s="486"/>
      <c r="M139" s="496"/>
      <c r="N139" s="556" t="s">
        <v>1361</v>
      </c>
      <c r="O139" s="498">
        <v>110</v>
      </c>
    </row>
    <row r="140" spans="1:15" s="559" customFormat="1" ht="15.6" x14ac:dyDescent="0.25">
      <c r="A140" s="496" t="s">
        <v>1334</v>
      </c>
      <c r="B140" s="556" t="s">
        <v>1797</v>
      </c>
      <c r="C140" s="557" t="s">
        <v>1342</v>
      </c>
      <c r="D140" s="499" t="s">
        <v>526</v>
      </c>
      <c r="E140" s="485">
        <v>82448</v>
      </c>
      <c r="F140" s="486"/>
      <c r="G140" s="496">
        <v>20683</v>
      </c>
      <c r="H140" s="558">
        <v>41296</v>
      </c>
      <c r="I140" s="557" t="s">
        <v>1407</v>
      </c>
      <c r="J140" s="499">
        <v>22.5</v>
      </c>
      <c r="K140" s="485"/>
      <c r="L140" s="486"/>
      <c r="M140" s="496"/>
      <c r="N140" s="556" t="s">
        <v>1361</v>
      </c>
      <c r="O140" s="498">
        <v>110</v>
      </c>
    </row>
    <row r="141" spans="1:15" s="559" customFormat="1" ht="15.6" x14ac:dyDescent="0.25">
      <c r="A141" s="496" t="s">
        <v>1562</v>
      </c>
      <c r="B141" s="556" t="s">
        <v>1798</v>
      </c>
      <c r="C141" s="557" t="s">
        <v>1569</v>
      </c>
      <c r="D141" s="499" t="s">
        <v>526</v>
      </c>
      <c r="E141" s="485">
        <v>99426</v>
      </c>
      <c r="F141" s="486"/>
      <c r="G141" s="496">
        <v>2600</v>
      </c>
      <c r="H141" s="558">
        <v>41296</v>
      </c>
      <c r="I141" s="557" t="s">
        <v>1407</v>
      </c>
      <c r="J141" s="499">
        <v>20.46</v>
      </c>
      <c r="K141" s="485"/>
      <c r="L141" s="486"/>
      <c r="M141" s="496"/>
      <c r="N141" s="556" t="s">
        <v>1361</v>
      </c>
      <c r="O141" s="498">
        <v>110</v>
      </c>
    </row>
    <row r="142" spans="1:15" s="559" customFormat="1" ht="15.6" x14ac:dyDescent="0.25">
      <c r="A142" s="496" t="s">
        <v>1334</v>
      </c>
      <c r="B142" s="556" t="s">
        <v>1799</v>
      </c>
      <c r="C142" s="557" t="s">
        <v>1359</v>
      </c>
      <c r="D142" s="499" t="s">
        <v>526</v>
      </c>
      <c r="E142" s="485" t="s">
        <v>633</v>
      </c>
      <c r="F142" s="486"/>
      <c r="G142" s="496">
        <v>1036</v>
      </c>
      <c r="H142" s="558">
        <v>41296</v>
      </c>
      <c r="I142" s="557" t="s">
        <v>1407</v>
      </c>
      <c r="J142" s="499">
        <v>15.9</v>
      </c>
      <c r="K142" s="485"/>
      <c r="L142" s="486"/>
      <c r="M142" s="496"/>
      <c r="N142" s="556"/>
      <c r="O142" s="498">
        <v>32</v>
      </c>
    </row>
    <row r="143" spans="1:15" s="559" customFormat="1" ht="15.6" x14ac:dyDescent="0.25">
      <c r="A143" s="496" t="s">
        <v>1334</v>
      </c>
      <c r="B143" s="556" t="s">
        <v>1800</v>
      </c>
      <c r="C143" s="557" t="s">
        <v>1359</v>
      </c>
      <c r="D143" s="499" t="s">
        <v>526</v>
      </c>
      <c r="E143" s="485" t="s">
        <v>633</v>
      </c>
      <c r="F143" s="486"/>
      <c r="G143" s="496">
        <v>954</v>
      </c>
      <c r="H143" s="558">
        <v>41296</v>
      </c>
      <c r="I143" s="557" t="s">
        <v>1801</v>
      </c>
      <c r="J143" s="499">
        <v>20.8</v>
      </c>
      <c r="K143" s="485"/>
      <c r="L143" s="486"/>
      <c r="M143" s="496"/>
      <c r="N143" s="556"/>
      <c r="O143" s="498">
        <v>32</v>
      </c>
    </row>
    <row r="144" spans="1:15" s="559" customFormat="1" ht="15.6" x14ac:dyDescent="0.25">
      <c r="A144" s="496" t="s">
        <v>1334</v>
      </c>
      <c r="B144" s="556" t="s">
        <v>1401</v>
      </c>
      <c r="C144" s="557" t="s">
        <v>619</v>
      </c>
      <c r="D144" s="499" t="s">
        <v>117</v>
      </c>
      <c r="E144" s="485" t="s">
        <v>633</v>
      </c>
      <c r="F144" s="486"/>
      <c r="G144" s="496">
        <v>101580</v>
      </c>
      <c r="H144" s="558">
        <v>41296</v>
      </c>
      <c r="I144" s="557" t="s">
        <v>622</v>
      </c>
      <c r="J144" s="499">
        <v>13.07</v>
      </c>
      <c r="K144" s="485">
        <v>58.6</v>
      </c>
      <c r="L144" s="486" t="s">
        <v>1337</v>
      </c>
      <c r="M144" s="496"/>
      <c r="N144" s="556" t="s">
        <v>151</v>
      </c>
      <c r="O144" s="498">
        <v>110</v>
      </c>
    </row>
    <row r="145" spans="1:15" s="559" customFormat="1" ht="15.6" x14ac:dyDescent="0.25">
      <c r="A145" s="496" t="s">
        <v>1</v>
      </c>
      <c r="B145" s="556" t="s">
        <v>1802</v>
      </c>
      <c r="C145" s="557" t="s">
        <v>1468</v>
      </c>
      <c r="D145" s="499" t="s">
        <v>864</v>
      </c>
      <c r="E145" s="485">
        <v>10016</v>
      </c>
      <c r="F145" s="486"/>
      <c r="G145" s="496">
        <v>22740</v>
      </c>
      <c r="H145" s="558">
        <v>41296</v>
      </c>
      <c r="I145" s="557" t="s">
        <v>1344</v>
      </c>
      <c r="J145" s="499">
        <v>6</v>
      </c>
      <c r="K145" s="485">
        <v>25.07</v>
      </c>
      <c r="L145" s="486"/>
      <c r="M145" s="496"/>
      <c r="N145" s="556" t="s">
        <v>151</v>
      </c>
      <c r="O145" s="498">
        <v>110</v>
      </c>
    </row>
    <row r="146" spans="1:15" s="559" customFormat="1" ht="15.6" x14ac:dyDescent="0.25">
      <c r="A146" s="496" t="s">
        <v>1334</v>
      </c>
      <c r="B146" s="556" t="s">
        <v>1803</v>
      </c>
      <c r="C146" s="557" t="s">
        <v>1478</v>
      </c>
      <c r="D146" s="499" t="s">
        <v>467</v>
      </c>
      <c r="E146" s="485">
        <v>82461</v>
      </c>
      <c r="F146" s="486"/>
      <c r="G146" s="496">
        <v>4605</v>
      </c>
      <c r="H146" s="558">
        <v>41296</v>
      </c>
      <c r="I146" s="557" t="s">
        <v>1804</v>
      </c>
      <c r="J146" s="499"/>
      <c r="K146" s="485">
        <v>0.82</v>
      </c>
      <c r="L146" s="486"/>
      <c r="M146" s="496"/>
      <c r="N146" s="556" t="s">
        <v>617</v>
      </c>
      <c r="O146" s="498">
        <v>110</v>
      </c>
    </row>
    <row r="147" spans="1:15" s="559" customFormat="1" ht="15.6" x14ac:dyDescent="0.25">
      <c r="A147" s="496" t="s">
        <v>1334</v>
      </c>
      <c r="B147" s="556" t="s">
        <v>1487</v>
      </c>
      <c r="C147" s="557" t="s">
        <v>1805</v>
      </c>
      <c r="D147" s="499" t="s">
        <v>634</v>
      </c>
      <c r="E147" s="485">
        <v>82483</v>
      </c>
      <c r="F147" s="486"/>
      <c r="G147" s="496">
        <v>27480</v>
      </c>
      <c r="H147" s="558">
        <v>41296</v>
      </c>
      <c r="I147" s="557" t="s">
        <v>1806</v>
      </c>
      <c r="J147" s="499">
        <v>5.7</v>
      </c>
      <c r="K147" s="485">
        <v>1.97</v>
      </c>
      <c r="L147" s="486" t="s">
        <v>116</v>
      </c>
      <c r="M147" s="496" t="s">
        <v>144</v>
      </c>
      <c r="N147" s="556" t="s">
        <v>617</v>
      </c>
      <c r="O147" s="498">
        <v>110</v>
      </c>
    </row>
    <row r="148" spans="1:15" s="559" customFormat="1" ht="15.6" x14ac:dyDescent="0.25">
      <c r="A148" s="496" t="s">
        <v>1334</v>
      </c>
      <c r="B148" s="556" t="s">
        <v>1554</v>
      </c>
      <c r="C148" s="557" t="s">
        <v>623</v>
      </c>
      <c r="D148" s="499" t="s">
        <v>6</v>
      </c>
      <c r="E148" s="485">
        <v>82434</v>
      </c>
      <c r="F148" s="486"/>
      <c r="G148" s="496">
        <v>21420</v>
      </c>
      <c r="H148" s="558">
        <v>41296</v>
      </c>
      <c r="I148" s="557" t="s">
        <v>1807</v>
      </c>
      <c r="J148" s="499">
        <v>7.2</v>
      </c>
      <c r="K148" s="485">
        <v>1.38</v>
      </c>
      <c r="L148" s="486"/>
      <c r="M148" s="496" t="s">
        <v>144</v>
      </c>
      <c r="N148" s="556" t="s">
        <v>617</v>
      </c>
      <c r="O148" s="498">
        <v>110</v>
      </c>
    </row>
    <row r="149" spans="1:15" s="559" customFormat="1" ht="15.6" x14ac:dyDescent="0.25">
      <c r="A149" s="496" t="s">
        <v>1</v>
      </c>
      <c r="B149" s="556" t="s">
        <v>1808</v>
      </c>
      <c r="C149" s="557" t="s">
        <v>1371</v>
      </c>
      <c r="D149" s="499" t="s">
        <v>117</v>
      </c>
      <c r="E149" s="485">
        <v>10015</v>
      </c>
      <c r="F149" s="486"/>
      <c r="G149" s="496">
        <v>23960</v>
      </c>
      <c r="H149" s="558">
        <v>41296</v>
      </c>
      <c r="I149" s="557" t="s">
        <v>1393</v>
      </c>
      <c r="J149" s="499">
        <v>7.76</v>
      </c>
      <c r="K149" s="485">
        <v>12.8</v>
      </c>
      <c r="L149" s="486"/>
      <c r="M149" s="496"/>
      <c r="N149" s="556" t="s">
        <v>151</v>
      </c>
      <c r="O149" s="498">
        <v>110</v>
      </c>
    </row>
    <row r="150" spans="1:15" s="559" customFormat="1" ht="15.6" x14ac:dyDescent="0.25">
      <c r="A150" s="496" t="s">
        <v>1</v>
      </c>
      <c r="B150" s="556" t="s">
        <v>1809</v>
      </c>
      <c r="C150" s="557" t="s">
        <v>1368</v>
      </c>
      <c r="D150" s="499" t="s">
        <v>117</v>
      </c>
      <c r="E150" s="485">
        <v>10009</v>
      </c>
      <c r="F150" s="486"/>
      <c r="G150" s="496">
        <v>14840</v>
      </c>
      <c r="H150" s="558">
        <v>41296</v>
      </c>
      <c r="I150" s="557" t="s">
        <v>1393</v>
      </c>
      <c r="J150" s="499">
        <v>15.09</v>
      </c>
      <c r="K150" s="485">
        <v>2.12</v>
      </c>
      <c r="L150" s="486"/>
      <c r="M150" s="496"/>
      <c r="N150" s="556" t="s">
        <v>151</v>
      </c>
      <c r="O150" s="498">
        <v>110</v>
      </c>
    </row>
    <row r="151" spans="1:15" s="559" customFormat="1" ht="15.6" x14ac:dyDescent="0.25">
      <c r="A151" s="496" t="s">
        <v>1334</v>
      </c>
      <c r="B151" s="556" t="s">
        <v>1810</v>
      </c>
      <c r="C151" s="557" t="s">
        <v>178</v>
      </c>
      <c r="D151" s="499" t="s">
        <v>117</v>
      </c>
      <c r="E151" s="485" t="s">
        <v>633</v>
      </c>
      <c r="F151" s="486"/>
      <c r="G151" s="496"/>
      <c r="H151" s="558">
        <v>41296</v>
      </c>
      <c r="I151" s="557" t="s">
        <v>1811</v>
      </c>
      <c r="J151" s="499"/>
      <c r="K151" s="485">
        <v>1.99</v>
      </c>
      <c r="L151" s="486"/>
      <c r="M151" s="496"/>
      <c r="N151" s="556" t="s">
        <v>151</v>
      </c>
      <c r="O151" s="498">
        <v>110</v>
      </c>
    </row>
    <row r="152" spans="1:15" s="559" customFormat="1" ht="15.6" x14ac:dyDescent="0.25">
      <c r="A152" s="496" t="s">
        <v>1</v>
      </c>
      <c r="B152" s="556" t="s">
        <v>1812</v>
      </c>
      <c r="C152" s="557" t="s">
        <v>1561</v>
      </c>
      <c r="D152" s="499" t="s">
        <v>879</v>
      </c>
      <c r="E152" s="485">
        <v>10002</v>
      </c>
      <c r="F152" s="486"/>
      <c r="G152" s="496">
        <v>6620</v>
      </c>
      <c r="H152" s="558">
        <v>41296</v>
      </c>
      <c r="I152" s="557" t="s">
        <v>1813</v>
      </c>
      <c r="J152" s="499"/>
      <c r="K152" s="485">
        <v>9</v>
      </c>
      <c r="L152" s="486"/>
      <c r="M152" s="496"/>
      <c r="N152" s="556" t="s">
        <v>151</v>
      </c>
      <c r="O152" s="498">
        <v>110</v>
      </c>
    </row>
    <row r="153" spans="1:15" s="559" customFormat="1" ht="15.6" x14ac:dyDescent="0.25">
      <c r="A153" s="496" t="s">
        <v>1334</v>
      </c>
      <c r="B153" s="556" t="s">
        <v>1814</v>
      </c>
      <c r="C153" s="557" t="s">
        <v>1363</v>
      </c>
      <c r="D153" s="499" t="s">
        <v>466</v>
      </c>
      <c r="E153" s="485" t="s">
        <v>633</v>
      </c>
      <c r="F153" s="486"/>
      <c r="G153" s="496">
        <v>2495</v>
      </c>
      <c r="H153" s="558">
        <v>41296</v>
      </c>
      <c r="I153" s="557" t="s">
        <v>1346</v>
      </c>
      <c r="J153" s="499">
        <v>13.6</v>
      </c>
      <c r="K153" s="485">
        <v>2.98</v>
      </c>
      <c r="L153" s="486"/>
      <c r="M153" s="496"/>
      <c r="N153" s="556" t="s">
        <v>617</v>
      </c>
      <c r="O153" s="498">
        <v>110</v>
      </c>
    </row>
    <row r="154" spans="1:15" s="559" customFormat="1" ht="15.6" x14ac:dyDescent="0.25">
      <c r="A154" s="496" t="s">
        <v>1333</v>
      </c>
      <c r="B154" s="556" t="s">
        <v>1815</v>
      </c>
      <c r="C154" s="557" t="s">
        <v>1565</v>
      </c>
      <c r="D154" s="499" t="s">
        <v>466</v>
      </c>
      <c r="E154" s="485">
        <v>92799</v>
      </c>
      <c r="F154" s="486"/>
      <c r="G154" s="496">
        <v>1200</v>
      </c>
      <c r="H154" s="558">
        <v>41296</v>
      </c>
      <c r="I154" s="557" t="s">
        <v>1816</v>
      </c>
      <c r="J154" s="499">
        <v>9.1999999999999993</v>
      </c>
      <c r="K154" s="485">
        <v>2.52</v>
      </c>
      <c r="L154" s="486"/>
      <c r="M154" s="496"/>
      <c r="N154" s="556" t="s">
        <v>617</v>
      </c>
      <c r="O154" s="498">
        <v>110</v>
      </c>
    </row>
    <row r="155" spans="1:15" s="559" customFormat="1" ht="15.6" x14ac:dyDescent="0.25">
      <c r="A155" s="496" t="s">
        <v>1334</v>
      </c>
      <c r="B155" s="556" t="s">
        <v>1400</v>
      </c>
      <c r="C155" s="557" t="s">
        <v>1396</v>
      </c>
      <c r="D155" s="499" t="s">
        <v>863</v>
      </c>
      <c r="E155" s="485">
        <v>82489</v>
      </c>
      <c r="F155" s="486"/>
      <c r="G155" s="496">
        <v>15340</v>
      </c>
      <c r="H155" s="558">
        <v>41297</v>
      </c>
      <c r="I155" s="557" t="s">
        <v>635</v>
      </c>
      <c r="J155" s="499">
        <v>5.5</v>
      </c>
      <c r="K155" s="485">
        <v>2.25</v>
      </c>
      <c r="L155" s="486"/>
      <c r="M155" s="496" t="s">
        <v>1337</v>
      </c>
      <c r="N155" s="556" t="s">
        <v>617</v>
      </c>
      <c r="O155" s="498">
        <v>110</v>
      </c>
    </row>
    <row r="156" spans="1:15" s="559" customFormat="1" ht="15.6" x14ac:dyDescent="0.25">
      <c r="A156" s="496" t="s">
        <v>1334</v>
      </c>
      <c r="B156" s="556" t="s">
        <v>1405</v>
      </c>
      <c r="C156" s="557" t="s">
        <v>1805</v>
      </c>
      <c r="D156" s="499" t="s">
        <v>863</v>
      </c>
      <c r="E156" s="485">
        <v>82531</v>
      </c>
      <c r="F156" s="486"/>
      <c r="G156" s="496">
        <v>23480</v>
      </c>
      <c r="H156" s="558">
        <v>41297</v>
      </c>
      <c r="I156" s="557" t="s">
        <v>635</v>
      </c>
      <c r="J156" s="499">
        <v>9.8000000000000007</v>
      </c>
      <c r="K156" s="485">
        <v>0.88</v>
      </c>
      <c r="L156" s="486"/>
      <c r="M156" s="496" t="s">
        <v>144</v>
      </c>
      <c r="N156" s="556" t="s">
        <v>617</v>
      </c>
      <c r="O156" s="498">
        <v>110</v>
      </c>
    </row>
    <row r="157" spans="1:15" s="559" customFormat="1" ht="15.6" x14ac:dyDescent="0.25">
      <c r="A157" s="496" t="s">
        <v>1334</v>
      </c>
      <c r="B157" s="556" t="s">
        <v>1404</v>
      </c>
      <c r="C157" s="557" t="s">
        <v>70</v>
      </c>
      <c r="D157" s="499" t="s">
        <v>863</v>
      </c>
      <c r="E157" s="485">
        <v>82496</v>
      </c>
      <c r="F157" s="486">
        <v>5348</v>
      </c>
      <c r="G157" s="496">
        <v>23820</v>
      </c>
      <c r="H157" s="558">
        <v>41297</v>
      </c>
      <c r="I157" s="557" t="s">
        <v>635</v>
      </c>
      <c r="J157" s="499">
        <v>7</v>
      </c>
      <c r="K157" s="485">
        <v>2.5</v>
      </c>
      <c r="L157" s="486"/>
      <c r="M157" s="496" t="s">
        <v>624</v>
      </c>
      <c r="N157" s="556" t="s">
        <v>617</v>
      </c>
      <c r="O157" s="498">
        <v>110</v>
      </c>
    </row>
    <row r="158" spans="1:15" s="559" customFormat="1" ht="15.6" x14ac:dyDescent="0.25">
      <c r="A158" s="496" t="s">
        <v>1334</v>
      </c>
      <c r="B158" s="556" t="s">
        <v>1403</v>
      </c>
      <c r="C158" s="557" t="s">
        <v>1342</v>
      </c>
      <c r="D158" s="499" t="s">
        <v>861</v>
      </c>
      <c r="E158" s="485">
        <v>82516</v>
      </c>
      <c r="F158" s="486">
        <v>26778</v>
      </c>
      <c r="G158" s="496">
        <v>9380</v>
      </c>
      <c r="H158" s="558">
        <v>41297</v>
      </c>
      <c r="I158" s="557" t="s">
        <v>1336</v>
      </c>
      <c r="J158" s="499">
        <v>11.5</v>
      </c>
      <c r="K158" s="485">
        <v>1.85</v>
      </c>
      <c r="L158" s="486" t="s">
        <v>116</v>
      </c>
      <c r="M158" s="496" t="s">
        <v>116</v>
      </c>
      <c r="N158" s="556" t="s">
        <v>617</v>
      </c>
      <c r="O158" s="498">
        <v>110</v>
      </c>
    </row>
    <row r="159" spans="1:15" s="559" customFormat="1" ht="15.6" x14ac:dyDescent="0.25">
      <c r="A159" s="496" t="s">
        <v>1334</v>
      </c>
      <c r="B159" s="556" t="s">
        <v>1402</v>
      </c>
      <c r="C159" s="557" t="s">
        <v>1347</v>
      </c>
      <c r="D159" s="499" t="s">
        <v>863</v>
      </c>
      <c r="E159" s="485">
        <v>82503</v>
      </c>
      <c r="F159" s="486"/>
      <c r="G159" s="496">
        <v>24380</v>
      </c>
      <c r="H159" s="558">
        <v>41297</v>
      </c>
      <c r="I159" s="557" t="s">
        <v>635</v>
      </c>
      <c r="J159" s="499">
        <v>12.1</v>
      </c>
      <c r="K159" s="485">
        <v>2.5</v>
      </c>
      <c r="L159" s="486" t="s">
        <v>116</v>
      </c>
      <c r="M159" s="496" t="s">
        <v>144</v>
      </c>
      <c r="N159" s="556" t="s">
        <v>617</v>
      </c>
      <c r="O159" s="498">
        <v>110</v>
      </c>
    </row>
    <row r="160" spans="1:15" s="559" customFormat="1" ht="15.6" x14ac:dyDescent="0.25">
      <c r="A160" s="496" t="s">
        <v>1334</v>
      </c>
      <c r="B160" s="556" t="s">
        <v>1549</v>
      </c>
      <c r="C160" s="557" t="s">
        <v>1372</v>
      </c>
      <c r="D160" s="499" t="s">
        <v>920</v>
      </c>
      <c r="E160" s="485">
        <v>82403</v>
      </c>
      <c r="F160" s="486"/>
      <c r="G160" s="496">
        <v>26480</v>
      </c>
      <c r="H160" s="558">
        <v>41297</v>
      </c>
      <c r="I160" s="557" t="s">
        <v>635</v>
      </c>
      <c r="J160" s="499">
        <v>6.45</v>
      </c>
      <c r="K160" s="485">
        <v>0.66</v>
      </c>
      <c r="L160" s="486"/>
      <c r="M160" s="496" t="s">
        <v>144</v>
      </c>
      <c r="N160" s="556" t="s">
        <v>151</v>
      </c>
      <c r="O160" s="498">
        <v>110</v>
      </c>
    </row>
    <row r="161" spans="1:15" s="559" customFormat="1" ht="15.6" x14ac:dyDescent="0.25">
      <c r="A161" s="496" t="s">
        <v>1334</v>
      </c>
      <c r="B161" s="556" t="s">
        <v>1817</v>
      </c>
      <c r="C161" s="557" t="s">
        <v>70</v>
      </c>
      <c r="D161" s="499" t="s">
        <v>1030</v>
      </c>
      <c r="E161" s="485">
        <v>82474</v>
      </c>
      <c r="F161" s="486"/>
      <c r="G161" s="496">
        <v>1351</v>
      </c>
      <c r="H161" s="558">
        <v>41297</v>
      </c>
      <c r="I161" s="557" t="s">
        <v>1818</v>
      </c>
      <c r="J161" s="499">
        <v>2.11</v>
      </c>
      <c r="K161" s="485">
        <v>1.82</v>
      </c>
      <c r="L161" s="486"/>
      <c r="M161" s="496"/>
      <c r="N161" s="556" t="s">
        <v>617</v>
      </c>
      <c r="O161" s="498">
        <v>110</v>
      </c>
    </row>
    <row r="162" spans="1:15" s="559" customFormat="1" ht="15.6" x14ac:dyDescent="0.25">
      <c r="A162" s="496" t="s">
        <v>1334</v>
      </c>
      <c r="B162" s="556" t="s">
        <v>1395</v>
      </c>
      <c r="C162" s="557" t="s">
        <v>1350</v>
      </c>
      <c r="D162" s="499" t="s">
        <v>634</v>
      </c>
      <c r="E162" s="485">
        <v>82431</v>
      </c>
      <c r="F162" s="486">
        <v>26750</v>
      </c>
      <c r="G162" s="496">
        <v>22779</v>
      </c>
      <c r="H162" s="558">
        <v>41297</v>
      </c>
      <c r="I162" s="557" t="s">
        <v>1346</v>
      </c>
      <c r="J162" s="499">
        <v>13</v>
      </c>
      <c r="K162" s="485"/>
      <c r="L162" s="486" t="s">
        <v>116</v>
      </c>
      <c r="M162" s="496"/>
      <c r="N162" s="556" t="s">
        <v>1351</v>
      </c>
      <c r="O162" s="498">
        <v>220</v>
      </c>
    </row>
    <row r="163" spans="1:15" s="559" customFormat="1" ht="15.6" x14ac:dyDescent="0.25">
      <c r="A163" s="496" t="s">
        <v>1334</v>
      </c>
      <c r="B163" s="556" t="s">
        <v>1399</v>
      </c>
      <c r="C163" s="557" t="s">
        <v>1338</v>
      </c>
      <c r="D163" s="499" t="s">
        <v>634</v>
      </c>
      <c r="E163" s="485">
        <v>82494</v>
      </c>
      <c r="F163" s="486"/>
      <c r="G163" s="496">
        <v>26040</v>
      </c>
      <c r="H163" s="558">
        <v>41297</v>
      </c>
      <c r="I163" s="557" t="s">
        <v>635</v>
      </c>
      <c r="J163" s="499">
        <v>7.6</v>
      </c>
      <c r="K163" s="485">
        <v>0.88</v>
      </c>
      <c r="L163" s="486"/>
      <c r="M163" s="496" t="s">
        <v>808</v>
      </c>
      <c r="N163" s="556" t="s">
        <v>617</v>
      </c>
      <c r="O163" s="498">
        <v>110</v>
      </c>
    </row>
    <row r="164" spans="1:15" s="559" customFormat="1" ht="15.6" x14ac:dyDescent="0.25">
      <c r="A164" s="496" t="s">
        <v>1333</v>
      </c>
      <c r="B164" s="556" t="s">
        <v>1819</v>
      </c>
      <c r="C164" s="557" t="s">
        <v>1820</v>
      </c>
      <c r="D164" s="499" t="s">
        <v>658</v>
      </c>
      <c r="E164" s="485">
        <v>92913</v>
      </c>
      <c r="F164" s="486"/>
      <c r="G164" s="496">
        <v>14006</v>
      </c>
      <c r="H164" s="558">
        <v>41297</v>
      </c>
      <c r="I164" s="557" t="s">
        <v>1375</v>
      </c>
      <c r="J164" s="499"/>
      <c r="K164" s="485">
        <v>1.17</v>
      </c>
      <c r="L164" s="486"/>
      <c r="M164" s="496"/>
      <c r="N164" s="556" t="s">
        <v>617</v>
      </c>
      <c r="O164" s="498">
        <v>110</v>
      </c>
    </row>
    <row r="165" spans="1:15" s="559" customFormat="1" ht="15.6" x14ac:dyDescent="0.25">
      <c r="A165" s="496" t="s">
        <v>1</v>
      </c>
      <c r="B165" s="556" t="s">
        <v>1821</v>
      </c>
      <c r="C165" s="557" t="s">
        <v>1433</v>
      </c>
      <c r="D165" s="499" t="s">
        <v>922</v>
      </c>
      <c r="E165" s="485">
        <v>10035</v>
      </c>
      <c r="F165" s="486"/>
      <c r="G165" s="496">
        <v>18020</v>
      </c>
      <c r="H165" s="558">
        <v>41298</v>
      </c>
      <c r="I165" s="557" t="s">
        <v>1822</v>
      </c>
      <c r="J165" s="499">
        <v>3.09</v>
      </c>
      <c r="K165" s="485">
        <v>5.88</v>
      </c>
      <c r="L165" s="486"/>
      <c r="M165" s="496"/>
      <c r="N165" s="556" t="s">
        <v>617</v>
      </c>
      <c r="O165" s="498">
        <v>110</v>
      </c>
    </row>
    <row r="166" spans="1:15" s="559" customFormat="1" ht="15.6" x14ac:dyDescent="0.25">
      <c r="A166" s="496" t="s">
        <v>1333</v>
      </c>
      <c r="B166" s="556" t="s">
        <v>1823</v>
      </c>
      <c r="C166" s="557" t="s">
        <v>5</v>
      </c>
      <c r="D166" s="499" t="s">
        <v>863</v>
      </c>
      <c r="E166" s="485">
        <v>92937</v>
      </c>
      <c r="F166" s="486"/>
      <c r="G166" s="496">
        <v>5000</v>
      </c>
      <c r="H166" s="558">
        <v>41298</v>
      </c>
      <c r="I166" s="557" t="s">
        <v>1419</v>
      </c>
      <c r="J166" s="499">
        <v>6.6</v>
      </c>
      <c r="K166" s="485">
        <v>4.38</v>
      </c>
      <c r="L166" s="486"/>
      <c r="M166" s="496"/>
      <c r="N166" s="556" t="s">
        <v>617</v>
      </c>
      <c r="O166" s="498">
        <v>110</v>
      </c>
    </row>
    <row r="167" spans="1:15" s="559" customFormat="1" ht="15.6" x14ac:dyDescent="0.25">
      <c r="A167" s="496" t="s">
        <v>1333</v>
      </c>
      <c r="B167" s="556" t="s">
        <v>1824</v>
      </c>
      <c r="C167" s="557" t="s">
        <v>616</v>
      </c>
      <c r="D167" s="499" t="s">
        <v>920</v>
      </c>
      <c r="E167" s="485">
        <v>92897</v>
      </c>
      <c r="F167" s="486"/>
      <c r="G167" s="496">
        <v>5860</v>
      </c>
      <c r="H167" s="558">
        <v>41298</v>
      </c>
      <c r="I167" s="557" t="s">
        <v>1392</v>
      </c>
      <c r="J167" s="499">
        <v>10.8</v>
      </c>
      <c r="K167" s="485">
        <v>2.25</v>
      </c>
      <c r="L167" s="486"/>
      <c r="M167" s="496"/>
      <c r="N167" s="556" t="s">
        <v>617</v>
      </c>
      <c r="O167" s="498">
        <v>110</v>
      </c>
    </row>
    <row r="168" spans="1:15" s="559" customFormat="1" ht="15.6" x14ac:dyDescent="0.25">
      <c r="A168" s="496" t="s">
        <v>1333</v>
      </c>
      <c r="B168" s="556" t="s">
        <v>1825</v>
      </c>
      <c r="C168" s="557" t="s">
        <v>616</v>
      </c>
      <c r="D168" s="499" t="s">
        <v>863</v>
      </c>
      <c r="E168" s="485">
        <v>92897</v>
      </c>
      <c r="F168" s="486"/>
      <c r="G168" s="496">
        <v>5860</v>
      </c>
      <c r="H168" s="558">
        <v>41298</v>
      </c>
      <c r="I168" s="557" t="s">
        <v>1826</v>
      </c>
      <c r="J168" s="499">
        <v>1.8</v>
      </c>
      <c r="K168" s="485">
        <v>1.65</v>
      </c>
      <c r="L168" s="486"/>
      <c r="M168" s="496"/>
      <c r="N168" s="556" t="s">
        <v>617</v>
      </c>
      <c r="O168" s="498">
        <v>110</v>
      </c>
    </row>
    <row r="169" spans="1:15" s="559" customFormat="1" ht="15.6" x14ac:dyDescent="0.25">
      <c r="A169" s="496" t="s">
        <v>1334</v>
      </c>
      <c r="B169" s="556" t="s">
        <v>1496</v>
      </c>
      <c r="C169" s="557" t="s">
        <v>620</v>
      </c>
      <c r="D169" s="499" t="s">
        <v>634</v>
      </c>
      <c r="E169" s="485">
        <v>82550</v>
      </c>
      <c r="F169" s="486"/>
      <c r="G169" s="496">
        <v>19680</v>
      </c>
      <c r="H169" s="558">
        <v>41298</v>
      </c>
      <c r="I169" s="557" t="s">
        <v>1827</v>
      </c>
      <c r="J169" s="499">
        <v>8.8000000000000007</v>
      </c>
      <c r="K169" s="485">
        <v>1.89</v>
      </c>
      <c r="L169" s="486"/>
      <c r="M169" s="496" t="s">
        <v>636</v>
      </c>
      <c r="N169" s="556" t="s">
        <v>617</v>
      </c>
      <c r="O169" s="498">
        <v>110</v>
      </c>
    </row>
    <row r="170" spans="1:15" s="559" customFormat="1" ht="15.6" x14ac:dyDescent="0.25">
      <c r="A170" s="496" t="s">
        <v>1</v>
      </c>
      <c r="B170" s="556" t="s">
        <v>1828</v>
      </c>
      <c r="C170" s="557" t="s">
        <v>1479</v>
      </c>
      <c r="D170" s="499" t="s">
        <v>863</v>
      </c>
      <c r="E170" s="485">
        <v>10026</v>
      </c>
      <c r="F170" s="486"/>
      <c r="G170" s="496">
        <v>4720</v>
      </c>
      <c r="H170" s="558">
        <v>41298</v>
      </c>
      <c r="I170" s="557" t="s">
        <v>1829</v>
      </c>
      <c r="J170" s="499">
        <v>1.18</v>
      </c>
      <c r="K170" s="485">
        <v>0.25</v>
      </c>
      <c r="L170" s="486"/>
      <c r="M170" s="496"/>
      <c r="N170" s="556" t="s">
        <v>617</v>
      </c>
      <c r="O170" s="498">
        <v>110</v>
      </c>
    </row>
    <row r="171" spans="1:15" s="559" customFormat="1" ht="15.6" x14ac:dyDescent="0.25">
      <c r="A171" s="496" t="s">
        <v>1</v>
      </c>
      <c r="B171" s="556" t="s">
        <v>1830</v>
      </c>
      <c r="C171" s="557" t="s">
        <v>1479</v>
      </c>
      <c r="D171" s="499" t="s">
        <v>89</v>
      </c>
      <c r="E171" s="485">
        <v>10013</v>
      </c>
      <c r="F171" s="486"/>
      <c r="G171" s="496">
        <v>23780</v>
      </c>
      <c r="H171" s="558">
        <v>41298</v>
      </c>
      <c r="I171" s="557" t="s">
        <v>1356</v>
      </c>
      <c r="J171" s="499"/>
      <c r="K171" s="485">
        <v>1.36</v>
      </c>
      <c r="L171" s="486"/>
      <c r="M171" s="496"/>
      <c r="N171" s="556" t="s">
        <v>617</v>
      </c>
      <c r="O171" s="498">
        <v>32</v>
      </c>
    </row>
    <row r="172" spans="1:15" s="559" customFormat="1" ht="15.6" x14ac:dyDescent="0.25">
      <c r="A172" s="496" t="s">
        <v>1</v>
      </c>
      <c r="B172" s="556" t="s">
        <v>1831</v>
      </c>
      <c r="C172" s="557" t="s">
        <v>1367</v>
      </c>
      <c r="D172" s="499" t="s">
        <v>269</v>
      </c>
      <c r="E172" s="485">
        <v>10018</v>
      </c>
      <c r="F172" s="486"/>
      <c r="G172" s="496">
        <v>11100</v>
      </c>
      <c r="H172" s="558">
        <v>41298</v>
      </c>
      <c r="I172" s="557" t="s">
        <v>1832</v>
      </c>
      <c r="J172" s="499">
        <v>1.0900000000000001</v>
      </c>
      <c r="K172" s="485">
        <v>2.5</v>
      </c>
      <c r="L172" s="486"/>
      <c r="M172" s="496"/>
      <c r="N172" s="556" t="s">
        <v>617</v>
      </c>
      <c r="O172" s="498">
        <v>32</v>
      </c>
    </row>
    <row r="173" spans="1:15" s="559" customFormat="1" ht="15.6" x14ac:dyDescent="0.25">
      <c r="A173" s="496" t="s">
        <v>1333</v>
      </c>
      <c r="B173" s="556" t="s">
        <v>1833</v>
      </c>
      <c r="C173" s="557" t="s">
        <v>616</v>
      </c>
      <c r="D173" s="499" t="s">
        <v>863</v>
      </c>
      <c r="E173" s="485">
        <v>92897</v>
      </c>
      <c r="F173" s="486"/>
      <c r="G173" s="496">
        <v>5500</v>
      </c>
      <c r="H173" s="558">
        <v>41298</v>
      </c>
      <c r="I173" s="557" t="s">
        <v>1834</v>
      </c>
      <c r="J173" s="499">
        <v>1.8</v>
      </c>
      <c r="K173" s="485">
        <v>1.52</v>
      </c>
      <c r="L173" s="486"/>
      <c r="M173" s="496"/>
      <c r="N173" s="556" t="s">
        <v>617</v>
      </c>
      <c r="O173" s="498">
        <v>110</v>
      </c>
    </row>
    <row r="174" spans="1:15" s="559" customFormat="1" ht="15.6" x14ac:dyDescent="0.25">
      <c r="A174" s="496" t="s">
        <v>1334</v>
      </c>
      <c r="B174" s="556" t="s">
        <v>1835</v>
      </c>
      <c r="C174" s="557" t="s">
        <v>178</v>
      </c>
      <c r="D174" s="499" t="s">
        <v>890</v>
      </c>
      <c r="E174" s="485">
        <v>82542</v>
      </c>
      <c r="F174" s="486"/>
      <c r="G174" s="496"/>
      <c r="H174" s="558">
        <v>41298</v>
      </c>
      <c r="I174" s="557" t="s">
        <v>1836</v>
      </c>
      <c r="J174" s="499"/>
      <c r="K174" s="485">
        <v>0.46</v>
      </c>
      <c r="L174" s="486"/>
      <c r="M174" s="496"/>
      <c r="N174" s="556" t="s">
        <v>617</v>
      </c>
      <c r="O174" s="498">
        <v>110</v>
      </c>
    </row>
    <row r="175" spans="1:15" s="559" customFormat="1" ht="15.6" x14ac:dyDescent="0.25">
      <c r="A175" s="496" t="s">
        <v>1333</v>
      </c>
      <c r="B175" s="556" t="s">
        <v>1837</v>
      </c>
      <c r="C175" s="557" t="s">
        <v>1838</v>
      </c>
      <c r="D175" s="499" t="s">
        <v>888</v>
      </c>
      <c r="E175" s="485" t="s">
        <v>633</v>
      </c>
      <c r="F175" s="486"/>
      <c r="G175" s="496">
        <v>1314844</v>
      </c>
      <c r="H175" s="558">
        <v>41298</v>
      </c>
      <c r="I175" s="557" t="s">
        <v>1839</v>
      </c>
      <c r="J175" s="499">
        <v>2</v>
      </c>
      <c r="K175" s="485"/>
      <c r="L175" s="486" t="s">
        <v>1503</v>
      </c>
      <c r="M175" s="496"/>
      <c r="N175" s="556" t="s">
        <v>151</v>
      </c>
      <c r="O175" s="498">
        <v>220</v>
      </c>
    </row>
    <row r="176" spans="1:15" s="559" customFormat="1" ht="15.6" x14ac:dyDescent="0.25">
      <c r="A176" s="496" t="s">
        <v>1334</v>
      </c>
      <c r="B176" s="556" t="s">
        <v>1556</v>
      </c>
      <c r="C176" s="557" t="s">
        <v>4</v>
      </c>
      <c r="D176" s="499" t="s">
        <v>634</v>
      </c>
      <c r="E176" s="485">
        <v>82420</v>
      </c>
      <c r="F176" s="486"/>
      <c r="G176" s="496">
        <v>28120</v>
      </c>
      <c r="H176" s="558">
        <v>41298</v>
      </c>
      <c r="I176" s="557" t="s">
        <v>1840</v>
      </c>
      <c r="J176" s="499">
        <v>10.4</v>
      </c>
      <c r="K176" s="485">
        <v>16.75</v>
      </c>
      <c r="L176" s="486"/>
      <c r="M176" s="496" t="s">
        <v>636</v>
      </c>
      <c r="N176" s="556" t="s">
        <v>617</v>
      </c>
      <c r="O176" s="498">
        <v>110</v>
      </c>
    </row>
    <row r="177" spans="1:15" s="559" customFormat="1" ht="15.6" x14ac:dyDescent="0.25">
      <c r="A177" s="496" t="s">
        <v>1334</v>
      </c>
      <c r="B177" s="556" t="s">
        <v>1406</v>
      </c>
      <c r="C177" s="557" t="s">
        <v>1385</v>
      </c>
      <c r="D177" s="499" t="s">
        <v>863</v>
      </c>
      <c r="E177" s="485">
        <v>82530</v>
      </c>
      <c r="F177" s="486"/>
      <c r="G177" s="496">
        <v>11000</v>
      </c>
      <c r="H177" s="558">
        <v>41299</v>
      </c>
      <c r="I177" s="557" t="s">
        <v>635</v>
      </c>
      <c r="J177" s="499">
        <v>10.5</v>
      </c>
      <c r="K177" s="485">
        <v>0.63</v>
      </c>
      <c r="L177" s="486"/>
      <c r="M177" s="496" t="s">
        <v>1337</v>
      </c>
      <c r="N177" s="556" t="s">
        <v>617</v>
      </c>
      <c r="O177" s="498">
        <v>110</v>
      </c>
    </row>
    <row r="178" spans="1:15" s="559" customFormat="1" ht="15.6" x14ac:dyDescent="0.25">
      <c r="A178" s="496" t="s">
        <v>1334</v>
      </c>
      <c r="B178" s="556" t="s">
        <v>1493</v>
      </c>
      <c r="C178" s="557" t="s">
        <v>623</v>
      </c>
      <c r="D178" s="499" t="s">
        <v>863</v>
      </c>
      <c r="E178" s="485">
        <v>82563</v>
      </c>
      <c r="F178" s="486"/>
      <c r="G178" s="496">
        <v>23980</v>
      </c>
      <c r="H178" s="558">
        <v>41299</v>
      </c>
      <c r="I178" s="557" t="s">
        <v>635</v>
      </c>
      <c r="J178" s="499">
        <v>10.1</v>
      </c>
      <c r="K178" s="485">
        <v>0.33</v>
      </c>
      <c r="L178" s="486"/>
      <c r="M178" s="496" t="s">
        <v>636</v>
      </c>
      <c r="N178" s="556" t="s">
        <v>617</v>
      </c>
      <c r="O178" s="498">
        <v>110</v>
      </c>
    </row>
    <row r="179" spans="1:15" s="559" customFormat="1" ht="15.6" x14ac:dyDescent="0.25">
      <c r="A179" s="496" t="s">
        <v>1334</v>
      </c>
      <c r="B179" s="556" t="s">
        <v>1494</v>
      </c>
      <c r="C179" s="557" t="s">
        <v>1358</v>
      </c>
      <c r="D179" s="499" t="s">
        <v>634</v>
      </c>
      <c r="E179" s="485" t="s">
        <v>633</v>
      </c>
      <c r="F179" s="486"/>
      <c r="G179" s="496">
        <v>48060</v>
      </c>
      <c r="H179" s="558">
        <v>41299</v>
      </c>
      <c r="I179" s="557" t="s">
        <v>635</v>
      </c>
      <c r="J179" s="499">
        <v>8.6</v>
      </c>
      <c r="K179" s="485">
        <v>8.18</v>
      </c>
      <c r="L179" s="486" t="s">
        <v>808</v>
      </c>
      <c r="M179" s="496" t="s">
        <v>144</v>
      </c>
      <c r="N179" s="556" t="s">
        <v>617</v>
      </c>
      <c r="O179" s="498">
        <v>110</v>
      </c>
    </row>
    <row r="180" spans="1:15" s="559" customFormat="1" ht="15.6" x14ac:dyDescent="0.25">
      <c r="A180" s="496" t="s">
        <v>1334</v>
      </c>
      <c r="B180" s="556" t="s">
        <v>1841</v>
      </c>
      <c r="C180" s="557" t="s">
        <v>70</v>
      </c>
      <c r="D180" s="499" t="s">
        <v>1030</v>
      </c>
      <c r="E180" s="485">
        <v>82474</v>
      </c>
      <c r="F180" s="486"/>
      <c r="G180" s="496">
        <v>5139</v>
      </c>
      <c r="H180" s="558">
        <v>41302</v>
      </c>
      <c r="I180" s="557" t="s">
        <v>1842</v>
      </c>
      <c r="J180" s="499">
        <v>2.11</v>
      </c>
      <c r="K180" s="485">
        <v>0.65</v>
      </c>
      <c r="L180" s="486"/>
      <c r="M180" s="496"/>
      <c r="N180" s="556" t="s">
        <v>617</v>
      </c>
      <c r="O180" s="498">
        <v>110</v>
      </c>
    </row>
    <row r="181" spans="1:15" s="559" customFormat="1" ht="15.6" x14ac:dyDescent="0.25">
      <c r="A181" s="496" t="s">
        <v>1</v>
      </c>
      <c r="B181" s="556" t="s">
        <v>1843</v>
      </c>
      <c r="C181" s="557" t="s">
        <v>1420</v>
      </c>
      <c r="D181" s="499" t="s">
        <v>89</v>
      </c>
      <c r="E181" s="485">
        <v>10034</v>
      </c>
      <c r="F181" s="486"/>
      <c r="G181" s="496">
        <v>25840</v>
      </c>
      <c r="H181" s="558">
        <v>41302</v>
      </c>
      <c r="I181" s="557" t="s">
        <v>1356</v>
      </c>
      <c r="J181" s="499"/>
      <c r="K181" s="485">
        <v>1.7</v>
      </c>
      <c r="L181" s="486"/>
      <c r="M181" s="496"/>
      <c r="N181" s="556" t="s">
        <v>617</v>
      </c>
      <c r="O181" s="498">
        <v>32</v>
      </c>
    </row>
    <row r="182" spans="1:15" s="559" customFormat="1" ht="15.6" x14ac:dyDescent="0.25">
      <c r="A182" s="496" t="s">
        <v>1334</v>
      </c>
      <c r="B182" s="556" t="s">
        <v>1500</v>
      </c>
      <c r="C182" s="557" t="s">
        <v>1504</v>
      </c>
      <c r="D182" s="499" t="s">
        <v>863</v>
      </c>
      <c r="E182" s="485">
        <v>82574</v>
      </c>
      <c r="F182" s="486"/>
      <c r="G182" s="496">
        <v>21760</v>
      </c>
      <c r="H182" s="558">
        <v>41302</v>
      </c>
      <c r="I182" s="557" t="s">
        <v>1346</v>
      </c>
      <c r="J182" s="499">
        <v>4.8</v>
      </c>
      <c r="K182" s="485">
        <v>2.13</v>
      </c>
      <c r="L182" s="486" t="s">
        <v>116</v>
      </c>
      <c r="M182" s="496"/>
      <c r="N182" s="556" t="s">
        <v>617</v>
      </c>
      <c r="O182" s="498">
        <v>110</v>
      </c>
    </row>
    <row r="183" spans="1:15" s="559" customFormat="1" ht="15.6" x14ac:dyDescent="0.25">
      <c r="A183" s="496" t="s">
        <v>1334</v>
      </c>
      <c r="B183" s="556" t="s">
        <v>1498</v>
      </c>
      <c r="C183" s="557" t="s">
        <v>1352</v>
      </c>
      <c r="D183" s="499" t="s">
        <v>863</v>
      </c>
      <c r="E183" s="485">
        <v>82564</v>
      </c>
      <c r="F183" s="486">
        <v>27977</v>
      </c>
      <c r="G183" s="496">
        <v>23580</v>
      </c>
      <c r="H183" s="558">
        <v>41302</v>
      </c>
      <c r="I183" s="557" t="s">
        <v>635</v>
      </c>
      <c r="J183" s="499">
        <v>3.9</v>
      </c>
      <c r="K183" s="485">
        <v>2</v>
      </c>
      <c r="L183" s="486"/>
      <c r="M183" s="496" t="s">
        <v>624</v>
      </c>
      <c r="N183" s="556" t="s">
        <v>617</v>
      </c>
      <c r="O183" s="498">
        <v>110</v>
      </c>
    </row>
    <row r="184" spans="1:15" s="559" customFormat="1" ht="15.6" x14ac:dyDescent="0.25">
      <c r="A184" s="496" t="s">
        <v>1</v>
      </c>
      <c r="B184" s="556" t="s">
        <v>1844</v>
      </c>
      <c r="C184" s="557" t="s">
        <v>1468</v>
      </c>
      <c r="D184" s="499" t="s">
        <v>89</v>
      </c>
      <c r="E184" s="485">
        <v>10033</v>
      </c>
      <c r="F184" s="486"/>
      <c r="G184" s="496">
        <v>20780</v>
      </c>
      <c r="H184" s="558">
        <v>41302</v>
      </c>
      <c r="I184" s="557" t="s">
        <v>1356</v>
      </c>
      <c r="J184" s="499"/>
      <c r="K184" s="485">
        <v>1.46</v>
      </c>
      <c r="L184" s="486"/>
      <c r="M184" s="496"/>
      <c r="N184" s="556" t="s">
        <v>617</v>
      </c>
      <c r="O184" s="498">
        <v>32</v>
      </c>
    </row>
    <row r="185" spans="1:15" s="559" customFormat="1" ht="15.6" x14ac:dyDescent="0.25">
      <c r="A185" s="496" t="s">
        <v>1</v>
      </c>
      <c r="B185" s="556" t="s">
        <v>1845</v>
      </c>
      <c r="C185" s="557" t="s">
        <v>1636</v>
      </c>
      <c r="D185" s="499" t="s">
        <v>890</v>
      </c>
      <c r="E185" s="485" t="s">
        <v>633</v>
      </c>
      <c r="F185" s="486"/>
      <c r="G185" s="496">
        <v>48700</v>
      </c>
      <c r="H185" s="558">
        <v>41302</v>
      </c>
      <c r="I185" s="557" t="s">
        <v>1846</v>
      </c>
      <c r="J185" s="499"/>
      <c r="K185" s="485">
        <v>2.4500000000000002</v>
      </c>
      <c r="L185" s="486"/>
      <c r="M185" s="496"/>
      <c r="N185" s="556" t="s">
        <v>617</v>
      </c>
      <c r="O185" s="498">
        <v>32</v>
      </c>
    </row>
    <row r="186" spans="1:15" s="559" customFormat="1" ht="15.6" x14ac:dyDescent="0.25">
      <c r="A186" s="496" t="s">
        <v>1334</v>
      </c>
      <c r="B186" s="556" t="s">
        <v>1495</v>
      </c>
      <c r="C186" s="557" t="s">
        <v>1397</v>
      </c>
      <c r="D186" s="499" t="s">
        <v>634</v>
      </c>
      <c r="E186" s="485">
        <v>82578</v>
      </c>
      <c r="F186" s="486"/>
      <c r="G186" s="496">
        <v>22940</v>
      </c>
      <c r="H186" s="558">
        <v>41303</v>
      </c>
      <c r="I186" s="557" t="s">
        <v>635</v>
      </c>
      <c r="J186" s="499">
        <v>2</v>
      </c>
      <c r="K186" s="485">
        <v>2.5</v>
      </c>
      <c r="L186" s="486" t="s">
        <v>116</v>
      </c>
      <c r="M186" s="496" t="s">
        <v>144</v>
      </c>
      <c r="N186" s="556" t="s">
        <v>617</v>
      </c>
      <c r="O186" s="498">
        <v>110</v>
      </c>
    </row>
    <row r="187" spans="1:15" s="559" customFormat="1" ht="15.6" x14ac:dyDescent="0.25">
      <c r="A187" s="496" t="s">
        <v>1334</v>
      </c>
      <c r="B187" s="556" t="s">
        <v>1501</v>
      </c>
      <c r="C187" s="557" t="s">
        <v>1847</v>
      </c>
      <c r="D187" s="499" t="s">
        <v>920</v>
      </c>
      <c r="E187" s="485">
        <v>82584</v>
      </c>
      <c r="F187" s="486"/>
      <c r="G187" s="496">
        <v>24420</v>
      </c>
      <c r="H187" s="558">
        <v>41303</v>
      </c>
      <c r="I187" s="557" t="s">
        <v>635</v>
      </c>
      <c r="J187" s="499">
        <v>9.4</v>
      </c>
      <c r="K187" s="485">
        <v>0.66</v>
      </c>
      <c r="L187" s="486"/>
      <c r="M187" s="496" t="s">
        <v>636</v>
      </c>
      <c r="N187" s="556" t="s">
        <v>617</v>
      </c>
      <c r="O187" s="498">
        <v>110</v>
      </c>
    </row>
    <row r="188" spans="1:15" s="559" customFormat="1" ht="15.6" x14ac:dyDescent="0.25">
      <c r="A188" s="496" t="s">
        <v>1334</v>
      </c>
      <c r="B188" s="556" t="s">
        <v>1502</v>
      </c>
      <c r="C188" s="557" t="s">
        <v>1848</v>
      </c>
      <c r="D188" s="499" t="s">
        <v>634</v>
      </c>
      <c r="E188" s="485" t="s">
        <v>633</v>
      </c>
      <c r="F188" s="486"/>
      <c r="G188" s="496">
        <v>49820</v>
      </c>
      <c r="H188" s="558">
        <v>41303</v>
      </c>
      <c r="I188" s="557" t="s">
        <v>1618</v>
      </c>
      <c r="J188" s="499">
        <v>4.05</v>
      </c>
      <c r="K188" s="485">
        <v>0.64</v>
      </c>
      <c r="L188" s="486" t="s">
        <v>1337</v>
      </c>
      <c r="M188" s="496" t="s">
        <v>1337</v>
      </c>
      <c r="N188" s="556" t="s">
        <v>617</v>
      </c>
      <c r="O188" s="498">
        <v>110</v>
      </c>
    </row>
    <row r="189" spans="1:15" s="559" customFormat="1" ht="15.6" x14ac:dyDescent="0.25">
      <c r="A189" s="496" t="s">
        <v>1334</v>
      </c>
      <c r="B189" s="556" t="s">
        <v>1412</v>
      </c>
      <c r="C189" s="557" t="s">
        <v>1372</v>
      </c>
      <c r="D189" s="499" t="s">
        <v>920</v>
      </c>
      <c r="E189" s="485">
        <v>82508</v>
      </c>
      <c r="F189" s="486"/>
      <c r="G189" s="496">
        <v>19180</v>
      </c>
      <c r="H189" s="558">
        <v>41303</v>
      </c>
      <c r="I189" s="557" t="s">
        <v>635</v>
      </c>
      <c r="J189" s="499">
        <v>5.9</v>
      </c>
      <c r="K189" s="485">
        <v>0.61</v>
      </c>
      <c r="L189" s="486"/>
      <c r="M189" s="496" t="s">
        <v>144</v>
      </c>
      <c r="N189" s="556" t="s">
        <v>617</v>
      </c>
      <c r="O189" s="498">
        <v>110</v>
      </c>
    </row>
    <row r="190" spans="1:15" s="559" customFormat="1" ht="15.6" x14ac:dyDescent="0.25">
      <c r="A190" s="496" t="s">
        <v>1334</v>
      </c>
      <c r="B190" s="556" t="s">
        <v>1413</v>
      </c>
      <c r="C190" s="557" t="s">
        <v>1354</v>
      </c>
      <c r="D190" s="499" t="s">
        <v>863</v>
      </c>
      <c r="E190" s="485" t="s">
        <v>633</v>
      </c>
      <c r="F190" s="486"/>
      <c r="G190" s="496">
        <v>19980</v>
      </c>
      <c r="H190" s="558">
        <v>41303</v>
      </c>
      <c r="I190" s="557" t="s">
        <v>635</v>
      </c>
      <c r="J190" s="499">
        <v>8.3000000000000007</v>
      </c>
      <c r="K190" s="485">
        <v>1.5</v>
      </c>
      <c r="L190" s="486"/>
      <c r="M190" s="496" t="s">
        <v>144</v>
      </c>
      <c r="N190" s="556" t="s">
        <v>617</v>
      </c>
      <c r="O190" s="498">
        <v>110</v>
      </c>
    </row>
    <row r="191" spans="1:15" s="559" customFormat="1" ht="15.6" x14ac:dyDescent="0.25">
      <c r="A191" s="496" t="s">
        <v>1334</v>
      </c>
      <c r="B191" s="556" t="s">
        <v>1849</v>
      </c>
      <c r="C191" s="557" t="s">
        <v>1431</v>
      </c>
      <c r="D191" s="499" t="s">
        <v>269</v>
      </c>
      <c r="E191" s="485">
        <v>82523</v>
      </c>
      <c r="F191" s="486"/>
      <c r="G191" s="496">
        <v>1070</v>
      </c>
      <c r="H191" s="558">
        <v>41303</v>
      </c>
      <c r="I191" s="557" t="s">
        <v>1850</v>
      </c>
      <c r="J191" s="499"/>
      <c r="K191" s="485"/>
      <c r="L191" s="486"/>
      <c r="M191" s="496"/>
      <c r="N191" s="556"/>
      <c r="O191" s="498">
        <v>32</v>
      </c>
    </row>
    <row r="192" spans="1:15" s="559" customFormat="1" ht="15.6" x14ac:dyDescent="0.25">
      <c r="A192" s="496" t="s">
        <v>1334</v>
      </c>
      <c r="B192" s="556" t="s">
        <v>1851</v>
      </c>
      <c r="C192" s="557" t="s">
        <v>1434</v>
      </c>
      <c r="D192" s="499" t="s">
        <v>117</v>
      </c>
      <c r="E192" s="485" t="s">
        <v>633</v>
      </c>
      <c r="F192" s="486"/>
      <c r="G192" s="496">
        <v>270900</v>
      </c>
      <c r="H192" s="558">
        <v>41303</v>
      </c>
      <c r="I192" s="557" t="s">
        <v>1353</v>
      </c>
      <c r="J192" s="499"/>
      <c r="K192" s="485"/>
      <c r="L192" s="486"/>
      <c r="M192" s="496"/>
      <c r="N192" s="556" t="s">
        <v>151</v>
      </c>
      <c r="O192" s="498">
        <v>110</v>
      </c>
    </row>
    <row r="193" spans="1:15" s="559" customFormat="1" ht="15.6" x14ac:dyDescent="0.25">
      <c r="A193" s="496" t="s">
        <v>1334</v>
      </c>
      <c r="B193" s="556" t="s">
        <v>1499</v>
      </c>
      <c r="C193" s="557" t="s">
        <v>1350</v>
      </c>
      <c r="D193" s="499" t="s">
        <v>634</v>
      </c>
      <c r="E193" s="485">
        <v>82553</v>
      </c>
      <c r="F193" s="486">
        <v>26791</v>
      </c>
      <c r="G193" s="496">
        <v>24460</v>
      </c>
      <c r="H193" s="558">
        <v>41303</v>
      </c>
      <c r="I193" s="557" t="s">
        <v>1346</v>
      </c>
      <c r="J193" s="499">
        <v>12.2</v>
      </c>
      <c r="K193" s="485"/>
      <c r="L193" s="486"/>
      <c r="M193" s="496"/>
      <c r="N193" s="556" t="s">
        <v>1351</v>
      </c>
      <c r="O193" s="498">
        <v>110</v>
      </c>
    </row>
    <row r="194" spans="1:15" s="559" customFormat="1" ht="15.6" x14ac:dyDescent="0.25">
      <c r="A194" s="496" t="s">
        <v>1562</v>
      </c>
      <c r="B194" s="556" t="s">
        <v>1852</v>
      </c>
      <c r="C194" s="557" t="s">
        <v>1634</v>
      </c>
      <c r="D194" s="499" t="s">
        <v>526</v>
      </c>
      <c r="E194" s="485">
        <v>99458</v>
      </c>
      <c r="F194" s="486"/>
      <c r="G194" s="496">
        <v>3600</v>
      </c>
      <c r="H194" s="558">
        <v>41303</v>
      </c>
      <c r="I194" s="557" t="s">
        <v>1407</v>
      </c>
      <c r="J194" s="499">
        <v>23.08</v>
      </c>
      <c r="K194" s="485"/>
      <c r="L194" s="486"/>
      <c r="M194" s="496"/>
      <c r="N194" s="556" t="s">
        <v>1361</v>
      </c>
      <c r="O194" s="498">
        <v>110</v>
      </c>
    </row>
    <row r="195" spans="1:15" s="559" customFormat="1" ht="15.6" x14ac:dyDescent="0.25">
      <c r="A195" s="496" t="s">
        <v>1334</v>
      </c>
      <c r="B195" s="556" t="s">
        <v>1416</v>
      </c>
      <c r="C195" s="557" t="s">
        <v>1341</v>
      </c>
      <c r="D195" s="499" t="s">
        <v>863</v>
      </c>
      <c r="E195" s="485">
        <v>82606</v>
      </c>
      <c r="F195" s="486"/>
      <c r="G195" s="496">
        <v>11000</v>
      </c>
      <c r="H195" s="558">
        <v>41304</v>
      </c>
      <c r="I195" s="557" t="s">
        <v>635</v>
      </c>
      <c r="J195" s="499">
        <v>12.7</v>
      </c>
      <c r="K195" s="485">
        <v>1.1200000000000001</v>
      </c>
      <c r="L195" s="486" t="s">
        <v>116</v>
      </c>
      <c r="M195" s="496" t="s">
        <v>1337</v>
      </c>
      <c r="N195" s="556" t="s">
        <v>617</v>
      </c>
      <c r="O195" s="498">
        <v>110</v>
      </c>
    </row>
    <row r="196" spans="1:15" s="559" customFormat="1" ht="15.6" x14ac:dyDescent="0.25">
      <c r="A196" s="496" t="s">
        <v>1334</v>
      </c>
      <c r="B196" s="556" t="s">
        <v>1415</v>
      </c>
      <c r="C196" s="557" t="s">
        <v>70</v>
      </c>
      <c r="D196" s="499" t="s">
        <v>863</v>
      </c>
      <c r="E196" s="485">
        <v>82567</v>
      </c>
      <c r="F196" s="486">
        <v>5365</v>
      </c>
      <c r="G196" s="496">
        <v>23260</v>
      </c>
      <c r="H196" s="558">
        <v>41304</v>
      </c>
      <c r="I196" s="557" t="s">
        <v>635</v>
      </c>
      <c r="J196" s="499">
        <v>7.1</v>
      </c>
      <c r="K196" s="485">
        <v>1.5</v>
      </c>
      <c r="L196" s="486"/>
      <c r="M196" s="496" t="s">
        <v>624</v>
      </c>
      <c r="N196" s="556" t="s">
        <v>617</v>
      </c>
      <c r="O196" s="498">
        <v>110</v>
      </c>
    </row>
    <row r="197" spans="1:15" s="559" customFormat="1" ht="15.6" x14ac:dyDescent="0.25">
      <c r="A197" s="496" t="s">
        <v>1334</v>
      </c>
      <c r="B197" s="556" t="s">
        <v>1558</v>
      </c>
      <c r="C197" s="557" t="s">
        <v>1853</v>
      </c>
      <c r="D197" s="499" t="s">
        <v>863</v>
      </c>
      <c r="E197" s="485">
        <v>82575</v>
      </c>
      <c r="F197" s="486"/>
      <c r="G197" s="496">
        <v>25500</v>
      </c>
      <c r="H197" s="558">
        <v>41304</v>
      </c>
      <c r="I197" s="557" t="s">
        <v>635</v>
      </c>
      <c r="J197" s="499">
        <v>10.4</v>
      </c>
      <c r="K197" s="485">
        <v>2.5</v>
      </c>
      <c r="L197" s="486"/>
      <c r="M197" s="496" t="s">
        <v>624</v>
      </c>
      <c r="N197" s="556" t="s">
        <v>617</v>
      </c>
      <c r="O197" s="498">
        <v>110</v>
      </c>
    </row>
    <row r="198" spans="1:15" s="559" customFormat="1" ht="15.6" x14ac:dyDescent="0.25">
      <c r="A198" s="496" t="s">
        <v>1334</v>
      </c>
      <c r="B198" s="556" t="s">
        <v>1411</v>
      </c>
      <c r="C198" s="557" t="s">
        <v>1372</v>
      </c>
      <c r="D198" s="499" t="s">
        <v>920</v>
      </c>
      <c r="E198" s="485">
        <v>82481</v>
      </c>
      <c r="F198" s="486"/>
      <c r="G198" s="496">
        <v>19000</v>
      </c>
      <c r="H198" s="558">
        <v>41304</v>
      </c>
      <c r="I198" s="557" t="s">
        <v>635</v>
      </c>
      <c r="J198" s="499">
        <v>8.4</v>
      </c>
      <c r="K198" s="485">
        <v>0.61</v>
      </c>
      <c r="L198" s="486"/>
      <c r="M198" s="496" t="s">
        <v>144</v>
      </c>
      <c r="N198" s="556" t="s">
        <v>617</v>
      </c>
      <c r="O198" s="498">
        <v>110</v>
      </c>
    </row>
    <row r="199" spans="1:15" s="559" customFormat="1" ht="15.6" x14ac:dyDescent="0.25">
      <c r="A199" s="496" t="s">
        <v>1334</v>
      </c>
      <c r="B199" s="556" t="s">
        <v>1409</v>
      </c>
      <c r="C199" s="557" t="s">
        <v>1372</v>
      </c>
      <c r="D199" s="499" t="s">
        <v>920</v>
      </c>
      <c r="E199" s="485">
        <v>82585</v>
      </c>
      <c r="F199" s="486"/>
      <c r="G199" s="496">
        <v>25160</v>
      </c>
      <c r="H199" s="558">
        <v>41304</v>
      </c>
      <c r="I199" s="557" t="s">
        <v>635</v>
      </c>
      <c r="J199" s="499">
        <v>6</v>
      </c>
      <c r="K199" s="485">
        <v>0.77</v>
      </c>
      <c r="L199" s="486"/>
      <c r="M199" s="496" t="s">
        <v>144</v>
      </c>
      <c r="N199" s="556" t="s">
        <v>617</v>
      </c>
      <c r="O199" s="498">
        <v>110</v>
      </c>
    </row>
    <row r="200" spans="1:15" s="559" customFormat="1" ht="15.6" x14ac:dyDescent="0.25">
      <c r="A200" s="496" t="s">
        <v>1334</v>
      </c>
      <c r="B200" s="556" t="s">
        <v>1410</v>
      </c>
      <c r="C200" s="557" t="s">
        <v>1848</v>
      </c>
      <c r="D200" s="499" t="s">
        <v>634</v>
      </c>
      <c r="E200" s="485">
        <v>82607</v>
      </c>
      <c r="F200" s="486"/>
      <c r="G200" s="496">
        <v>25480</v>
      </c>
      <c r="H200" s="558">
        <v>41304</v>
      </c>
      <c r="I200" s="557" t="s">
        <v>635</v>
      </c>
      <c r="J200" s="499">
        <v>3.9</v>
      </c>
      <c r="K200" s="485">
        <v>0.66</v>
      </c>
      <c r="L200" s="486" t="s">
        <v>1337</v>
      </c>
      <c r="M200" s="496" t="s">
        <v>116</v>
      </c>
      <c r="N200" s="556" t="s">
        <v>617</v>
      </c>
      <c r="O200" s="498">
        <v>110</v>
      </c>
    </row>
    <row r="201" spans="1:15" s="559" customFormat="1" ht="15.6" x14ac:dyDescent="0.25">
      <c r="A201" s="496" t="s">
        <v>1334</v>
      </c>
      <c r="B201" s="556" t="s">
        <v>1418</v>
      </c>
      <c r="C201" s="557" t="s">
        <v>0</v>
      </c>
      <c r="D201" s="499" t="s">
        <v>6</v>
      </c>
      <c r="E201" s="485">
        <v>82626</v>
      </c>
      <c r="F201" s="486"/>
      <c r="G201" s="496">
        <v>12380</v>
      </c>
      <c r="H201" s="558">
        <v>41304</v>
      </c>
      <c r="I201" s="557" t="s">
        <v>1392</v>
      </c>
      <c r="J201" s="499">
        <v>4.0999999999999996</v>
      </c>
      <c r="K201" s="485">
        <v>2.75</v>
      </c>
      <c r="L201" s="486" t="s">
        <v>116</v>
      </c>
      <c r="M201" s="496"/>
      <c r="N201" s="556" t="s">
        <v>617</v>
      </c>
      <c r="O201" s="498">
        <v>110</v>
      </c>
    </row>
    <row r="202" spans="1:15" s="559" customFormat="1" ht="15.6" x14ac:dyDescent="0.25">
      <c r="A202" s="496" t="s">
        <v>1</v>
      </c>
      <c r="B202" s="556" t="s">
        <v>1854</v>
      </c>
      <c r="C202" s="557" t="s">
        <v>1479</v>
      </c>
      <c r="D202" s="499" t="s">
        <v>658</v>
      </c>
      <c r="E202" s="485">
        <v>10049</v>
      </c>
      <c r="F202" s="486"/>
      <c r="G202" s="496">
        <v>12600</v>
      </c>
      <c r="H202" s="558">
        <v>41304</v>
      </c>
      <c r="I202" s="557" t="s">
        <v>1855</v>
      </c>
      <c r="J202" s="499"/>
      <c r="K202" s="485">
        <v>1.0900000000000001</v>
      </c>
      <c r="L202" s="486"/>
      <c r="M202" s="496"/>
      <c r="N202" s="556" t="s">
        <v>617</v>
      </c>
      <c r="O202" s="498">
        <v>32</v>
      </c>
    </row>
    <row r="203" spans="1:15" s="559" customFormat="1" ht="15.6" x14ac:dyDescent="0.25">
      <c r="A203" s="496" t="s">
        <v>1</v>
      </c>
      <c r="B203" s="556" t="s">
        <v>1856</v>
      </c>
      <c r="C203" s="557" t="s">
        <v>1369</v>
      </c>
      <c r="D203" s="499" t="s">
        <v>89</v>
      </c>
      <c r="E203" s="485">
        <v>10041</v>
      </c>
      <c r="F203" s="486"/>
      <c r="G203" s="496">
        <v>23920</v>
      </c>
      <c r="H203" s="558">
        <v>41304</v>
      </c>
      <c r="I203" s="557" t="s">
        <v>1356</v>
      </c>
      <c r="J203" s="499"/>
      <c r="K203" s="485">
        <v>1.85</v>
      </c>
      <c r="L203" s="486"/>
      <c r="M203" s="496"/>
      <c r="N203" s="556" t="s">
        <v>617</v>
      </c>
      <c r="O203" s="498">
        <v>32</v>
      </c>
    </row>
    <row r="204" spans="1:15" s="559" customFormat="1" ht="15.6" x14ac:dyDescent="0.25">
      <c r="A204" s="496" t="s">
        <v>1</v>
      </c>
      <c r="B204" s="556" t="s">
        <v>1857</v>
      </c>
      <c r="C204" s="557" t="s">
        <v>1570</v>
      </c>
      <c r="D204" s="499" t="s">
        <v>89</v>
      </c>
      <c r="E204" s="485">
        <v>10040</v>
      </c>
      <c r="F204" s="486"/>
      <c r="G204" s="496">
        <v>20080</v>
      </c>
      <c r="H204" s="558">
        <v>41304</v>
      </c>
      <c r="I204" s="557" t="s">
        <v>1356</v>
      </c>
      <c r="J204" s="499"/>
      <c r="K204" s="485">
        <v>1.81</v>
      </c>
      <c r="L204" s="486"/>
      <c r="M204" s="496"/>
      <c r="N204" s="556" t="s">
        <v>617</v>
      </c>
      <c r="O204" s="498">
        <v>32</v>
      </c>
    </row>
    <row r="205" spans="1:15" s="559" customFormat="1" ht="15.6" x14ac:dyDescent="0.25">
      <c r="A205" s="496" t="s">
        <v>1334</v>
      </c>
      <c r="B205" s="556" t="s">
        <v>1414</v>
      </c>
      <c r="C205" s="557" t="s">
        <v>1350</v>
      </c>
      <c r="D205" s="499" t="s">
        <v>634</v>
      </c>
      <c r="E205" s="485">
        <v>82612</v>
      </c>
      <c r="F205" s="486">
        <v>26807</v>
      </c>
      <c r="G205" s="496">
        <v>19680</v>
      </c>
      <c r="H205" s="558">
        <v>41304</v>
      </c>
      <c r="I205" s="557" t="s">
        <v>1346</v>
      </c>
      <c r="J205" s="499">
        <v>13.5</v>
      </c>
      <c r="K205" s="485"/>
      <c r="L205" s="486" t="s">
        <v>116</v>
      </c>
      <c r="M205" s="496"/>
      <c r="N205" s="556" t="s">
        <v>1351</v>
      </c>
      <c r="O205" s="498">
        <v>110</v>
      </c>
    </row>
    <row r="206" spans="1:15" s="559" customFormat="1" ht="15.6" x14ac:dyDescent="0.25">
      <c r="A206" s="496" t="s">
        <v>1</v>
      </c>
      <c r="B206" s="556" t="s">
        <v>1858</v>
      </c>
      <c r="C206" s="557" t="s">
        <v>1367</v>
      </c>
      <c r="D206" s="499" t="s">
        <v>920</v>
      </c>
      <c r="E206" s="485">
        <v>10045</v>
      </c>
      <c r="F206" s="486"/>
      <c r="G206" s="496">
        <v>3460</v>
      </c>
      <c r="H206" s="558">
        <v>41304</v>
      </c>
      <c r="I206" s="557" t="s">
        <v>1392</v>
      </c>
      <c r="J206" s="499">
        <v>3.82</v>
      </c>
      <c r="K206" s="485">
        <v>0.72</v>
      </c>
      <c r="L206" s="486"/>
      <c r="M206" s="496"/>
      <c r="N206" s="556" t="s">
        <v>617</v>
      </c>
      <c r="O206" s="498">
        <v>110</v>
      </c>
    </row>
    <row r="207" spans="1:15" s="559" customFormat="1" ht="15.6" x14ac:dyDescent="0.25">
      <c r="A207" s="496" t="s">
        <v>1</v>
      </c>
      <c r="B207" s="556" t="s">
        <v>1859</v>
      </c>
      <c r="C207" s="557" t="s">
        <v>1347</v>
      </c>
      <c r="D207" s="499" t="s">
        <v>863</v>
      </c>
      <c r="E207" s="485">
        <v>10052</v>
      </c>
      <c r="F207" s="486"/>
      <c r="G207" s="496">
        <v>16400</v>
      </c>
      <c r="H207" s="558">
        <v>41304</v>
      </c>
      <c r="I207" s="557" t="s">
        <v>1392</v>
      </c>
      <c r="J207" s="499">
        <v>3.18</v>
      </c>
      <c r="K207" s="485">
        <v>1.54</v>
      </c>
      <c r="L207" s="486"/>
      <c r="M207" s="496"/>
      <c r="N207" s="556" t="s">
        <v>617</v>
      </c>
      <c r="O207" s="498">
        <v>110</v>
      </c>
    </row>
    <row r="208" spans="1:15" s="559" customFormat="1" ht="15.6" x14ac:dyDescent="0.25">
      <c r="A208" s="496" t="s">
        <v>1</v>
      </c>
      <c r="B208" s="556" t="s">
        <v>1860</v>
      </c>
      <c r="C208" s="557" t="s">
        <v>1347</v>
      </c>
      <c r="D208" s="499" t="s">
        <v>863</v>
      </c>
      <c r="E208" s="485">
        <v>10052</v>
      </c>
      <c r="F208" s="486"/>
      <c r="G208" s="496">
        <v>6240</v>
      </c>
      <c r="H208" s="558">
        <v>41304</v>
      </c>
      <c r="I208" s="557" t="s">
        <v>1419</v>
      </c>
      <c r="J208" s="499">
        <v>3.18</v>
      </c>
      <c r="K208" s="485">
        <v>0.66</v>
      </c>
      <c r="L208" s="486"/>
      <c r="M208" s="496"/>
      <c r="N208" s="556" t="s">
        <v>617</v>
      </c>
      <c r="O208" s="498">
        <v>110</v>
      </c>
    </row>
    <row r="209" spans="1:15" s="559" customFormat="1" ht="13.2" x14ac:dyDescent="0.25">
      <c r="A209" s="560"/>
      <c r="D209" s="561"/>
      <c r="E209" s="561"/>
      <c r="F209" s="561"/>
    </row>
    <row r="210" spans="1:15" s="559" customFormat="1" ht="15.6" x14ac:dyDescent="0.25">
      <c r="A210" s="496"/>
      <c r="B210" s="556"/>
      <c r="C210" s="557"/>
      <c r="D210" s="499"/>
      <c r="E210" s="485"/>
      <c r="F210" s="486"/>
      <c r="G210" s="496"/>
      <c r="H210" s="558"/>
      <c r="I210" s="557"/>
      <c r="J210" s="499"/>
      <c r="K210" s="485"/>
      <c r="L210" s="486"/>
      <c r="M210" s="496"/>
      <c r="N210" s="556"/>
      <c r="O210" s="498"/>
    </row>
    <row r="211" spans="1:15" s="559" customFormat="1" ht="15.6" x14ac:dyDescent="0.25">
      <c r="A211" s="496"/>
      <c r="B211" s="556"/>
      <c r="C211" s="557"/>
      <c r="D211" s="499"/>
      <c r="E211" s="485"/>
      <c r="F211" s="486"/>
      <c r="G211" s="496"/>
      <c r="H211" s="558"/>
      <c r="I211" s="557"/>
      <c r="J211" s="499"/>
      <c r="K211" s="485"/>
      <c r="L211" s="486"/>
      <c r="M211" s="496"/>
      <c r="N211" s="556"/>
      <c r="O211" s="498"/>
    </row>
    <row r="212" spans="1:15" s="559" customFormat="1" ht="15.6" x14ac:dyDescent="0.25">
      <c r="A212" s="496"/>
      <c r="B212" s="556"/>
      <c r="C212" s="557"/>
      <c r="D212" s="499"/>
      <c r="E212" s="485"/>
      <c r="F212" s="486"/>
      <c r="G212" s="496"/>
      <c r="H212" s="558"/>
      <c r="I212" s="557"/>
      <c r="J212" s="499"/>
      <c r="K212" s="485"/>
      <c r="L212" s="486"/>
      <c r="M212" s="496"/>
      <c r="N212" s="556"/>
      <c r="O212" s="498"/>
    </row>
    <row r="213" spans="1:15" s="559" customFormat="1" ht="15.6" x14ac:dyDescent="0.25">
      <c r="A213" s="496"/>
      <c r="B213" s="556"/>
      <c r="C213" s="557"/>
      <c r="D213" s="499"/>
      <c r="E213" s="485"/>
      <c r="F213" s="486"/>
      <c r="G213" s="496"/>
      <c r="H213" s="558"/>
      <c r="I213" s="557"/>
      <c r="J213" s="499"/>
      <c r="K213" s="485"/>
      <c r="L213" s="486"/>
      <c r="M213" s="496"/>
      <c r="N213" s="556"/>
      <c r="O213" s="498"/>
    </row>
    <row r="214" spans="1:15" s="559" customFormat="1" ht="15.6" x14ac:dyDescent="0.25">
      <c r="A214" s="496"/>
      <c r="B214" s="556"/>
      <c r="C214" s="557"/>
      <c r="D214" s="499"/>
      <c r="E214" s="485"/>
      <c r="F214" s="486"/>
      <c r="G214" s="496"/>
      <c r="H214" s="558"/>
      <c r="I214" s="557"/>
      <c r="J214" s="499"/>
      <c r="K214" s="485"/>
      <c r="L214" s="486"/>
      <c r="M214" s="496"/>
      <c r="N214" s="556"/>
      <c r="O214" s="498"/>
    </row>
    <row r="215" spans="1:15" s="559" customFormat="1" ht="15.6" x14ac:dyDescent="0.25">
      <c r="A215" s="496"/>
      <c r="B215" s="556"/>
      <c r="C215" s="557"/>
      <c r="D215" s="499"/>
      <c r="E215" s="485"/>
      <c r="F215" s="486"/>
      <c r="G215" s="496"/>
      <c r="H215" s="558"/>
      <c r="I215" s="557"/>
      <c r="J215" s="499"/>
      <c r="K215" s="485"/>
      <c r="L215" s="486"/>
      <c r="M215" s="496"/>
      <c r="N215" s="556"/>
      <c r="O215" s="498"/>
    </row>
    <row r="216" spans="1:15" s="559" customFormat="1" ht="15.6" x14ac:dyDescent="0.25">
      <c r="A216" s="496"/>
      <c r="B216" s="556"/>
      <c r="C216" s="557"/>
      <c r="D216" s="499"/>
      <c r="E216" s="485"/>
      <c r="F216" s="486"/>
      <c r="G216" s="496"/>
      <c r="H216" s="558"/>
      <c r="I216" s="557"/>
      <c r="J216" s="499"/>
      <c r="K216" s="485"/>
      <c r="L216" s="486"/>
      <c r="M216" s="496"/>
      <c r="N216" s="556"/>
      <c r="O216" s="498"/>
    </row>
    <row r="217" spans="1:15" s="559" customFormat="1" ht="15.6" x14ac:dyDescent="0.25">
      <c r="A217" s="496"/>
      <c r="B217" s="556"/>
      <c r="C217" s="557"/>
      <c r="D217" s="499"/>
      <c r="E217" s="485"/>
      <c r="F217" s="486"/>
      <c r="G217" s="496"/>
      <c r="H217" s="558"/>
      <c r="I217" s="557"/>
      <c r="J217" s="499"/>
      <c r="K217" s="485"/>
      <c r="L217" s="486"/>
      <c r="M217" s="496"/>
      <c r="N217" s="556"/>
      <c r="O217" s="498"/>
    </row>
    <row r="218" spans="1:15" s="559" customFormat="1" ht="15.6" x14ac:dyDescent="0.25">
      <c r="A218" s="496"/>
      <c r="B218" s="556"/>
      <c r="C218" s="557"/>
      <c r="D218" s="499"/>
      <c r="E218" s="485"/>
      <c r="F218" s="486"/>
      <c r="G218" s="496"/>
      <c r="H218" s="558"/>
      <c r="I218" s="557"/>
      <c r="J218" s="499"/>
      <c r="K218" s="485"/>
      <c r="L218" s="486"/>
      <c r="M218" s="496"/>
      <c r="N218" s="556"/>
      <c r="O218" s="498"/>
    </row>
    <row r="219" spans="1:15" s="559" customFormat="1" ht="15.6" x14ac:dyDescent="0.25">
      <c r="A219" s="496"/>
      <c r="B219" s="556"/>
      <c r="C219" s="557"/>
      <c r="D219" s="499"/>
      <c r="E219" s="485"/>
      <c r="F219" s="486"/>
      <c r="G219" s="496"/>
      <c r="H219" s="558"/>
      <c r="I219" s="557"/>
      <c r="J219" s="499"/>
      <c r="K219" s="485"/>
      <c r="L219" s="486"/>
      <c r="M219" s="496"/>
      <c r="N219" s="556"/>
      <c r="O219" s="498"/>
    </row>
    <row r="220" spans="1:15" s="559" customFormat="1" ht="15.6" x14ac:dyDescent="0.25">
      <c r="A220" s="496"/>
      <c r="B220" s="556"/>
      <c r="C220" s="557"/>
      <c r="D220" s="499"/>
      <c r="E220" s="485"/>
      <c r="F220" s="486"/>
      <c r="G220" s="496"/>
      <c r="H220" s="558"/>
      <c r="I220" s="557"/>
      <c r="J220" s="499"/>
      <c r="K220" s="485"/>
      <c r="L220" s="486"/>
      <c r="M220" s="496"/>
      <c r="N220" s="556"/>
      <c r="O220" s="498"/>
    </row>
    <row r="221" spans="1:15" s="559" customFormat="1" ht="15.6" x14ac:dyDescent="0.25">
      <c r="A221" s="496"/>
      <c r="B221" s="556"/>
      <c r="C221" s="557"/>
      <c r="D221" s="499"/>
      <c r="E221" s="485"/>
      <c r="F221" s="486"/>
      <c r="G221" s="496"/>
      <c r="H221" s="558"/>
      <c r="I221" s="557"/>
      <c r="J221" s="499"/>
      <c r="K221" s="485"/>
      <c r="L221" s="486"/>
      <c r="M221" s="496"/>
      <c r="N221" s="556"/>
      <c r="O221" s="498"/>
    </row>
    <row r="222" spans="1:15" s="559" customFormat="1" ht="15.6" x14ac:dyDescent="0.25">
      <c r="A222" s="496"/>
      <c r="B222" s="556"/>
      <c r="C222" s="557"/>
      <c r="D222" s="499"/>
      <c r="E222" s="485"/>
      <c r="F222" s="486"/>
      <c r="G222" s="496"/>
      <c r="H222" s="558"/>
      <c r="I222" s="557"/>
      <c r="J222" s="499"/>
      <c r="K222" s="485"/>
      <c r="L222" s="486"/>
      <c r="M222" s="496"/>
      <c r="N222" s="556"/>
      <c r="O222" s="498"/>
    </row>
    <row r="223" spans="1:15" s="559" customFormat="1" ht="15.6" x14ac:dyDescent="0.25">
      <c r="A223" s="496"/>
      <c r="B223" s="556"/>
      <c r="C223" s="557"/>
      <c r="D223" s="499"/>
      <c r="E223" s="485"/>
      <c r="F223" s="486"/>
      <c r="G223" s="496"/>
      <c r="H223" s="558"/>
      <c r="I223" s="557"/>
      <c r="J223" s="499"/>
      <c r="K223" s="485"/>
      <c r="L223" s="486"/>
      <c r="M223" s="496"/>
      <c r="N223" s="556"/>
      <c r="O223" s="498"/>
    </row>
    <row r="224" spans="1:15" s="559" customFormat="1" ht="15.6" x14ac:dyDescent="0.25">
      <c r="A224" s="496"/>
      <c r="B224" s="556"/>
      <c r="C224" s="557"/>
      <c r="D224" s="499"/>
      <c r="E224" s="485"/>
      <c r="F224" s="486"/>
      <c r="G224" s="496"/>
      <c r="H224" s="558"/>
      <c r="I224" s="557"/>
      <c r="J224" s="499"/>
      <c r="K224" s="485"/>
      <c r="L224" s="486"/>
      <c r="M224" s="496"/>
      <c r="N224" s="556"/>
      <c r="O224" s="498"/>
    </row>
    <row r="225" spans="1:15" s="559" customFormat="1" ht="15.6" x14ac:dyDescent="0.25">
      <c r="A225" s="496"/>
      <c r="B225" s="556"/>
      <c r="C225" s="557"/>
      <c r="D225" s="499"/>
      <c r="E225" s="485"/>
      <c r="F225" s="486"/>
      <c r="G225" s="496"/>
      <c r="H225" s="558"/>
      <c r="I225" s="557"/>
      <c r="J225" s="499"/>
      <c r="K225" s="485"/>
      <c r="L225" s="486"/>
      <c r="M225" s="496"/>
      <c r="N225" s="556"/>
      <c r="O225" s="498"/>
    </row>
    <row r="226" spans="1:15" s="559" customFormat="1" ht="15.6" x14ac:dyDescent="0.25">
      <c r="A226" s="496"/>
      <c r="B226" s="556"/>
      <c r="C226" s="557"/>
      <c r="D226" s="499"/>
      <c r="E226" s="485"/>
      <c r="F226" s="486"/>
      <c r="G226" s="496"/>
      <c r="H226" s="558"/>
      <c r="I226" s="557"/>
      <c r="J226" s="499"/>
      <c r="K226" s="485"/>
      <c r="L226" s="486"/>
      <c r="M226" s="496"/>
      <c r="N226" s="556"/>
      <c r="O226" s="498"/>
    </row>
    <row r="227" spans="1:15" s="559" customFormat="1" ht="15.6" x14ac:dyDescent="0.25">
      <c r="A227" s="496"/>
      <c r="B227" s="556"/>
      <c r="C227" s="557"/>
      <c r="D227" s="499"/>
      <c r="E227" s="485"/>
      <c r="F227" s="486"/>
      <c r="G227" s="496"/>
      <c r="H227" s="558"/>
      <c r="I227" s="557"/>
      <c r="J227" s="499"/>
      <c r="K227" s="485"/>
      <c r="L227" s="486"/>
      <c r="M227" s="496"/>
      <c r="N227" s="556"/>
      <c r="O227" s="498"/>
    </row>
    <row r="228" spans="1:15" s="559" customFormat="1" ht="15.6" x14ac:dyDescent="0.25">
      <c r="A228" s="496"/>
      <c r="B228" s="556"/>
      <c r="C228" s="557"/>
      <c r="D228" s="499"/>
      <c r="E228" s="485"/>
      <c r="F228" s="486"/>
      <c r="G228" s="496"/>
      <c r="H228" s="558"/>
      <c r="I228" s="557"/>
      <c r="J228" s="499"/>
      <c r="K228" s="485"/>
      <c r="L228" s="486"/>
      <c r="M228" s="496"/>
      <c r="N228" s="556"/>
      <c r="O228" s="498"/>
    </row>
    <row r="229" spans="1:15" s="559" customFormat="1" ht="15.6" x14ac:dyDescent="0.25">
      <c r="A229" s="496"/>
      <c r="B229" s="556"/>
      <c r="C229" s="557"/>
      <c r="D229" s="499"/>
      <c r="E229" s="485"/>
      <c r="F229" s="486"/>
      <c r="G229" s="496"/>
      <c r="H229" s="558"/>
      <c r="I229" s="557"/>
      <c r="J229" s="499"/>
      <c r="K229" s="485"/>
      <c r="L229" s="486"/>
      <c r="M229" s="496"/>
      <c r="N229" s="556"/>
      <c r="O229" s="498"/>
    </row>
    <row r="230" spans="1:15" s="559" customFormat="1" ht="15.6" x14ac:dyDescent="0.25">
      <c r="A230" s="496"/>
      <c r="B230" s="556"/>
      <c r="C230" s="557"/>
      <c r="D230" s="499"/>
      <c r="E230" s="485"/>
      <c r="F230" s="486"/>
      <c r="G230" s="496"/>
      <c r="H230" s="558"/>
      <c r="I230" s="557"/>
      <c r="J230" s="499"/>
      <c r="K230" s="485"/>
      <c r="L230" s="486"/>
      <c r="M230" s="496"/>
      <c r="N230" s="556"/>
      <c r="O230" s="498"/>
    </row>
    <row r="231" spans="1:15" s="559" customFormat="1" ht="15.6" x14ac:dyDescent="0.25">
      <c r="A231" s="496"/>
      <c r="B231" s="556"/>
      <c r="C231" s="557"/>
      <c r="D231" s="499"/>
      <c r="E231" s="485"/>
      <c r="F231" s="486"/>
      <c r="G231" s="496"/>
      <c r="H231" s="558"/>
      <c r="I231" s="557"/>
      <c r="J231" s="499"/>
      <c r="K231" s="485"/>
      <c r="L231" s="486"/>
      <c r="M231" s="496"/>
      <c r="N231" s="556"/>
      <c r="O231" s="498"/>
    </row>
    <row r="232" spans="1:15" s="559" customFormat="1" ht="15.6" x14ac:dyDescent="0.25">
      <c r="A232" s="496"/>
      <c r="B232" s="556"/>
      <c r="C232" s="557"/>
      <c r="D232" s="499"/>
      <c r="E232" s="485"/>
      <c r="F232" s="486"/>
      <c r="G232" s="496"/>
      <c r="H232" s="558"/>
      <c r="I232" s="557"/>
      <c r="J232" s="499"/>
      <c r="K232" s="485"/>
      <c r="L232" s="486"/>
      <c r="M232" s="496"/>
      <c r="N232" s="556"/>
      <c r="O232" s="498"/>
    </row>
    <row r="233" spans="1:15" s="559" customFormat="1" ht="15.6" x14ac:dyDescent="0.25">
      <c r="A233" s="496"/>
      <c r="B233" s="556"/>
      <c r="C233" s="557"/>
      <c r="D233" s="499"/>
      <c r="E233" s="485"/>
      <c r="F233" s="486"/>
      <c r="G233" s="496"/>
      <c r="H233" s="558"/>
      <c r="I233" s="557"/>
      <c r="J233" s="499"/>
      <c r="K233" s="485"/>
      <c r="L233" s="486"/>
      <c r="M233" s="496"/>
      <c r="N233" s="556"/>
      <c r="O233" s="498"/>
    </row>
    <row r="234" spans="1:15" s="559" customFormat="1" ht="15.6" x14ac:dyDescent="0.25">
      <c r="A234" s="496"/>
      <c r="B234" s="556"/>
      <c r="C234" s="557"/>
      <c r="D234" s="499"/>
      <c r="E234" s="485"/>
      <c r="F234" s="486"/>
      <c r="G234" s="496"/>
      <c r="H234" s="558"/>
      <c r="I234" s="557"/>
      <c r="J234" s="499"/>
      <c r="K234" s="485"/>
      <c r="L234" s="486"/>
      <c r="M234" s="496"/>
      <c r="N234" s="556"/>
      <c r="O234" s="498"/>
    </row>
    <row r="235" spans="1:15" s="559" customFormat="1" ht="15.6" x14ac:dyDescent="0.25">
      <c r="A235" s="496"/>
      <c r="B235" s="556"/>
      <c r="C235" s="557"/>
      <c r="D235" s="499"/>
      <c r="E235" s="485"/>
      <c r="F235" s="486"/>
      <c r="G235" s="496"/>
      <c r="H235" s="558"/>
      <c r="I235" s="557"/>
      <c r="J235" s="499"/>
      <c r="K235" s="485"/>
      <c r="L235" s="486"/>
      <c r="M235" s="496"/>
      <c r="N235" s="556"/>
      <c r="O235" s="498"/>
    </row>
    <row r="236" spans="1:15" s="559" customFormat="1" ht="15.6" x14ac:dyDescent="0.25">
      <c r="A236" s="496"/>
      <c r="B236" s="556"/>
      <c r="C236" s="557"/>
      <c r="D236" s="499"/>
      <c r="E236" s="485"/>
      <c r="F236" s="486"/>
      <c r="G236" s="496"/>
      <c r="H236" s="558"/>
      <c r="I236" s="557"/>
      <c r="J236" s="499"/>
      <c r="K236" s="485"/>
      <c r="L236" s="486"/>
      <c r="M236" s="496"/>
      <c r="N236" s="556"/>
      <c r="O236" s="498"/>
    </row>
    <row r="237" spans="1:15" s="559" customFormat="1" ht="15.6" x14ac:dyDescent="0.25">
      <c r="A237" s="496"/>
      <c r="B237" s="556"/>
      <c r="C237" s="557"/>
      <c r="D237" s="499"/>
      <c r="E237" s="485"/>
      <c r="F237" s="486"/>
      <c r="G237" s="496"/>
      <c r="H237" s="558"/>
      <c r="I237" s="557"/>
      <c r="J237" s="499"/>
      <c r="K237" s="485"/>
      <c r="L237" s="486"/>
      <c r="M237" s="496"/>
      <c r="N237" s="556"/>
      <c r="O237" s="498"/>
    </row>
    <row r="238" spans="1:15" s="559" customFormat="1" ht="15.6" x14ac:dyDescent="0.25">
      <c r="A238" s="496"/>
      <c r="B238" s="556"/>
      <c r="C238" s="557"/>
      <c r="D238" s="499"/>
      <c r="E238" s="485"/>
      <c r="F238" s="486"/>
      <c r="G238" s="496"/>
      <c r="H238" s="558"/>
      <c r="I238" s="557"/>
      <c r="J238" s="499"/>
      <c r="K238" s="485"/>
      <c r="L238" s="486"/>
      <c r="M238" s="496"/>
      <c r="N238" s="556"/>
      <c r="O238" s="498"/>
    </row>
    <row r="239" spans="1:15" s="559" customFormat="1" ht="15.6" x14ac:dyDescent="0.25">
      <c r="A239" s="496"/>
      <c r="B239" s="556"/>
      <c r="C239" s="557"/>
      <c r="D239" s="499"/>
      <c r="E239" s="485"/>
      <c r="F239" s="486"/>
      <c r="G239" s="496"/>
      <c r="H239" s="558"/>
      <c r="I239" s="557"/>
      <c r="J239" s="499"/>
      <c r="K239" s="485"/>
      <c r="L239" s="486"/>
      <c r="M239" s="496"/>
      <c r="N239" s="556"/>
      <c r="O239" s="498"/>
    </row>
    <row r="240" spans="1:15" s="559" customFormat="1" ht="15.6" x14ac:dyDescent="0.25">
      <c r="A240" s="496"/>
      <c r="B240" s="556"/>
      <c r="C240" s="557"/>
      <c r="D240" s="499"/>
      <c r="E240" s="485"/>
      <c r="F240" s="486"/>
      <c r="G240" s="496"/>
      <c r="H240" s="558"/>
      <c r="I240" s="557"/>
      <c r="J240" s="499"/>
      <c r="K240" s="485"/>
      <c r="L240" s="486"/>
      <c r="M240" s="496"/>
      <c r="N240" s="556"/>
      <c r="O240" s="498"/>
    </row>
    <row r="241" spans="1:15" s="559" customFormat="1" ht="15.6" x14ac:dyDescent="0.25">
      <c r="A241" s="496"/>
      <c r="B241" s="556"/>
      <c r="C241" s="557"/>
      <c r="D241" s="499"/>
      <c r="E241" s="485"/>
      <c r="F241" s="486"/>
      <c r="G241" s="496"/>
      <c r="H241" s="558"/>
      <c r="I241" s="557"/>
      <c r="J241" s="499"/>
      <c r="K241" s="485"/>
      <c r="L241" s="486"/>
      <c r="M241" s="496"/>
      <c r="N241" s="556"/>
      <c r="O241" s="498"/>
    </row>
    <row r="242" spans="1:15" s="559" customFormat="1" ht="15.6" x14ac:dyDescent="0.25">
      <c r="A242" s="496"/>
      <c r="B242" s="556"/>
      <c r="C242" s="557"/>
      <c r="D242" s="499"/>
      <c r="E242" s="485"/>
      <c r="F242" s="486"/>
      <c r="G242" s="496"/>
      <c r="H242" s="558"/>
      <c r="I242" s="557"/>
      <c r="J242" s="499"/>
      <c r="K242" s="485"/>
      <c r="L242" s="486"/>
      <c r="M242" s="496"/>
      <c r="N242" s="556"/>
      <c r="O242" s="498"/>
    </row>
    <row r="243" spans="1:15" s="559" customFormat="1" ht="15.6" x14ac:dyDescent="0.25">
      <c r="A243" s="496"/>
      <c r="B243" s="556"/>
      <c r="C243" s="557"/>
      <c r="D243" s="499"/>
      <c r="E243" s="485"/>
      <c r="F243" s="486"/>
      <c r="G243" s="496"/>
      <c r="H243" s="558"/>
      <c r="I243" s="557"/>
      <c r="J243" s="499"/>
      <c r="K243" s="485"/>
      <c r="L243" s="486"/>
      <c r="M243" s="496"/>
      <c r="N243" s="556"/>
      <c r="O243" s="498"/>
    </row>
    <row r="244" spans="1:15" s="559" customFormat="1" ht="15.6" x14ac:dyDescent="0.25">
      <c r="A244" s="496"/>
      <c r="B244" s="556"/>
      <c r="C244" s="557"/>
      <c r="D244" s="499"/>
      <c r="E244" s="485"/>
      <c r="F244" s="486"/>
      <c r="G244" s="496"/>
      <c r="H244" s="558"/>
      <c r="I244" s="557"/>
      <c r="J244" s="499"/>
      <c r="K244" s="485"/>
      <c r="L244" s="486"/>
      <c r="M244" s="496"/>
      <c r="N244" s="556"/>
      <c r="O244" s="498"/>
    </row>
    <row r="245" spans="1:15" s="559" customFormat="1" ht="15.6" x14ac:dyDescent="0.25">
      <c r="A245" s="496"/>
      <c r="B245" s="556"/>
      <c r="C245" s="557"/>
      <c r="D245" s="499"/>
      <c r="E245" s="485"/>
      <c r="F245" s="486"/>
      <c r="G245" s="496"/>
      <c r="H245" s="558"/>
      <c r="I245" s="557"/>
      <c r="J245" s="499"/>
      <c r="K245" s="485"/>
      <c r="L245" s="486"/>
      <c r="M245" s="496"/>
      <c r="N245" s="556"/>
      <c r="O245" s="498"/>
    </row>
    <row r="246" spans="1:15" s="559" customFormat="1" ht="15.6" x14ac:dyDescent="0.25">
      <c r="A246" s="496"/>
      <c r="B246" s="556"/>
      <c r="C246" s="557"/>
      <c r="D246" s="499"/>
      <c r="E246" s="485"/>
      <c r="F246" s="486"/>
      <c r="G246" s="496"/>
      <c r="H246" s="558"/>
      <c r="I246" s="557"/>
      <c r="J246" s="499"/>
      <c r="K246" s="485"/>
      <c r="L246" s="486"/>
      <c r="M246" s="496"/>
      <c r="N246" s="556"/>
      <c r="O246" s="498"/>
    </row>
    <row r="247" spans="1:15" s="559" customFormat="1" ht="15.6" x14ac:dyDescent="0.25">
      <c r="A247" s="496"/>
      <c r="B247" s="556"/>
      <c r="C247" s="557"/>
      <c r="D247" s="499"/>
      <c r="E247" s="485"/>
      <c r="F247" s="486"/>
      <c r="G247" s="496"/>
      <c r="H247" s="558"/>
      <c r="I247" s="557"/>
      <c r="J247" s="499"/>
      <c r="K247" s="485"/>
      <c r="L247" s="486"/>
      <c r="M247" s="496"/>
      <c r="N247" s="556"/>
      <c r="O247" s="498"/>
    </row>
    <row r="248" spans="1:15" s="559" customFormat="1" ht="15.6" x14ac:dyDescent="0.25">
      <c r="A248" s="496"/>
      <c r="B248" s="556"/>
      <c r="C248" s="557"/>
      <c r="D248" s="499"/>
      <c r="E248" s="485"/>
      <c r="F248" s="486"/>
      <c r="G248" s="496"/>
      <c r="H248" s="558"/>
      <c r="I248" s="557"/>
      <c r="J248" s="499"/>
      <c r="K248" s="485"/>
      <c r="L248" s="486"/>
      <c r="M248" s="496"/>
      <c r="N248" s="556"/>
      <c r="O248" s="498"/>
    </row>
    <row r="249" spans="1:15" s="559" customFormat="1" ht="15.6" x14ac:dyDescent="0.25">
      <c r="A249" s="496"/>
      <c r="B249" s="556"/>
      <c r="C249" s="557"/>
      <c r="D249" s="499"/>
      <c r="E249" s="485"/>
      <c r="F249" s="486"/>
      <c r="G249" s="496"/>
      <c r="H249" s="558"/>
      <c r="I249" s="557"/>
      <c r="J249" s="499"/>
      <c r="K249" s="485"/>
      <c r="L249" s="486"/>
      <c r="M249" s="496"/>
      <c r="N249" s="556"/>
      <c r="O249" s="498"/>
    </row>
    <row r="250" spans="1:15" s="559" customFormat="1" ht="15.6" x14ac:dyDescent="0.25">
      <c r="A250" s="496"/>
      <c r="B250" s="556"/>
      <c r="C250" s="557"/>
      <c r="D250" s="499"/>
      <c r="E250" s="485"/>
      <c r="F250" s="486"/>
      <c r="G250" s="496"/>
      <c r="H250" s="558"/>
      <c r="I250" s="557"/>
      <c r="J250" s="499"/>
      <c r="K250" s="485"/>
      <c r="L250" s="486"/>
      <c r="M250" s="496"/>
      <c r="N250" s="556"/>
      <c r="O250" s="498"/>
    </row>
    <row r="251" spans="1:15" s="559" customFormat="1" ht="15.6" x14ac:dyDescent="0.25">
      <c r="A251" s="496"/>
      <c r="B251" s="556"/>
      <c r="C251" s="557"/>
      <c r="D251" s="499"/>
      <c r="E251" s="485"/>
      <c r="F251" s="486"/>
      <c r="G251" s="496"/>
      <c r="H251" s="558"/>
      <c r="I251" s="557"/>
      <c r="J251" s="499"/>
      <c r="K251" s="485"/>
      <c r="L251" s="486"/>
      <c r="M251" s="496"/>
      <c r="N251" s="556"/>
      <c r="O251" s="498"/>
    </row>
    <row r="252" spans="1:15" s="559" customFormat="1" ht="15.6" x14ac:dyDescent="0.25">
      <c r="A252" s="496"/>
      <c r="B252" s="556"/>
      <c r="C252" s="557"/>
      <c r="D252" s="499"/>
      <c r="E252" s="485"/>
      <c r="F252" s="486"/>
      <c r="G252" s="496"/>
      <c r="H252" s="558"/>
      <c r="I252" s="557"/>
      <c r="J252" s="499"/>
      <c r="K252" s="485"/>
      <c r="L252" s="486"/>
      <c r="M252" s="496"/>
      <c r="N252" s="556"/>
      <c r="O252" s="498"/>
    </row>
    <row r="253" spans="1:15" s="559" customFormat="1" ht="15.6" x14ac:dyDescent="0.25">
      <c r="A253" s="496"/>
      <c r="B253" s="556"/>
      <c r="C253" s="557"/>
      <c r="D253" s="499"/>
      <c r="E253" s="485"/>
      <c r="F253" s="486"/>
      <c r="G253" s="496"/>
      <c r="H253" s="558"/>
      <c r="I253" s="557"/>
      <c r="J253" s="499"/>
      <c r="K253" s="485"/>
      <c r="L253" s="486"/>
      <c r="M253" s="496"/>
      <c r="N253" s="556"/>
      <c r="O253" s="498"/>
    </row>
    <row r="254" spans="1:15" s="559" customFormat="1" ht="15.6" x14ac:dyDescent="0.25">
      <c r="A254" s="496"/>
      <c r="B254" s="556"/>
      <c r="C254" s="557"/>
      <c r="D254" s="499"/>
      <c r="E254" s="485"/>
      <c r="F254" s="486"/>
      <c r="G254" s="496"/>
      <c r="H254" s="558"/>
      <c r="I254" s="557"/>
      <c r="J254" s="499"/>
      <c r="K254" s="485"/>
      <c r="L254" s="486"/>
      <c r="M254" s="496"/>
      <c r="N254" s="556"/>
      <c r="O254" s="498"/>
    </row>
    <row r="255" spans="1:15" s="559" customFormat="1" ht="15.6" x14ac:dyDescent="0.25">
      <c r="A255" s="496"/>
      <c r="B255" s="556"/>
      <c r="C255" s="557"/>
      <c r="D255" s="499"/>
      <c r="E255" s="485"/>
      <c r="F255" s="486"/>
      <c r="G255" s="496"/>
      <c r="H255" s="558"/>
      <c r="I255" s="557"/>
      <c r="J255" s="499"/>
      <c r="K255" s="485"/>
      <c r="L255" s="486"/>
      <c r="M255" s="496"/>
      <c r="N255" s="556"/>
      <c r="O255" s="498"/>
    </row>
    <row r="256" spans="1:15" s="559" customFormat="1" ht="15.6" x14ac:dyDescent="0.25">
      <c r="A256" s="496"/>
      <c r="B256" s="556"/>
      <c r="C256" s="557"/>
      <c r="D256" s="499"/>
      <c r="E256" s="485"/>
      <c r="F256" s="486"/>
      <c r="G256" s="496"/>
      <c r="H256" s="558"/>
      <c r="I256" s="557"/>
      <c r="J256" s="499"/>
      <c r="K256" s="485"/>
      <c r="L256" s="486"/>
      <c r="M256" s="496"/>
      <c r="N256" s="556"/>
      <c r="O256" s="498"/>
    </row>
    <row r="257" spans="1:15" s="559" customFormat="1" ht="15.6" x14ac:dyDescent="0.25">
      <c r="A257" s="496"/>
      <c r="B257" s="556"/>
      <c r="C257" s="557"/>
      <c r="D257" s="499"/>
      <c r="E257" s="485"/>
      <c r="F257" s="486"/>
      <c r="G257" s="496"/>
      <c r="H257" s="558"/>
      <c r="I257" s="557"/>
      <c r="J257" s="499"/>
      <c r="K257" s="485"/>
      <c r="L257" s="486"/>
      <c r="M257" s="496"/>
      <c r="N257" s="556"/>
      <c r="O257" s="498"/>
    </row>
    <row r="258" spans="1:15" s="559" customFormat="1" ht="15.6" x14ac:dyDescent="0.25">
      <c r="A258" s="496"/>
      <c r="B258" s="556"/>
      <c r="C258" s="557"/>
      <c r="D258" s="499"/>
      <c r="E258" s="485"/>
      <c r="F258" s="486"/>
      <c r="G258" s="496"/>
      <c r="H258" s="558"/>
      <c r="I258" s="557"/>
      <c r="J258" s="499"/>
      <c r="K258" s="485"/>
      <c r="L258" s="486"/>
      <c r="M258" s="496"/>
      <c r="N258" s="556"/>
      <c r="O258" s="498"/>
    </row>
    <row r="259" spans="1:15" s="559" customFormat="1" ht="15.6" x14ac:dyDescent="0.25">
      <c r="A259" s="496"/>
      <c r="B259" s="556"/>
      <c r="C259" s="557"/>
      <c r="D259" s="499"/>
      <c r="E259" s="485"/>
      <c r="F259" s="486"/>
      <c r="G259" s="496"/>
      <c r="H259" s="558"/>
      <c r="I259" s="557"/>
      <c r="J259" s="499"/>
      <c r="K259" s="485"/>
      <c r="L259" s="486"/>
      <c r="M259" s="496"/>
      <c r="N259" s="556"/>
      <c r="O259" s="498"/>
    </row>
    <row r="260" spans="1:15" s="559" customFormat="1" ht="15.6" x14ac:dyDescent="0.25">
      <c r="A260" s="496"/>
      <c r="B260" s="556"/>
      <c r="C260" s="557"/>
      <c r="D260" s="499"/>
      <c r="E260" s="485"/>
      <c r="F260" s="486"/>
      <c r="G260" s="496"/>
      <c r="H260" s="558"/>
      <c r="I260" s="557"/>
      <c r="J260" s="499"/>
      <c r="K260" s="485"/>
      <c r="L260" s="486"/>
      <c r="M260" s="496"/>
      <c r="N260" s="556"/>
      <c r="O260" s="498"/>
    </row>
    <row r="261" spans="1:15" s="559" customFormat="1" ht="15.6" x14ac:dyDescent="0.25">
      <c r="A261" s="496"/>
      <c r="B261" s="556"/>
      <c r="C261" s="557"/>
      <c r="D261" s="499"/>
      <c r="E261" s="485"/>
      <c r="F261" s="486"/>
      <c r="G261" s="496"/>
      <c r="H261" s="558"/>
      <c r="I261" s="557"/>
      <c r="J261" s="499"/>
      <c r="K261" s="485"/>
      <c r="L261" s="486"/>
      <c r="M261" s="496"/>
      <c r="N261" s="556"/>
      <c r="O261" s="498"/>
    </row>
    <row r="262" spans="1:15" s="559" customFormat="1" ht="15.6" x14ac:dyDescent="0.25">
      <c r="A262" s="496"/>
      <c r="B262" s="556"/>
      <c r="C262" s="557"/>
      <c r="D262" s="499"/>
      <c r="E262" s="485"/>
      <c r="F262" s="486"/>
      <c r="G262" s="496"/>
      <c r="H262" s="558"/>
      <c r="I262" s="557"/>
      <c r="J262" s="499"/>
      <c r="K262" s="485"/>
      <c r="L262" s="486"/>
      <c r="M262" s="496"/>
      <c r="N262" s="556"/>
      <c r="O262" s="498"/>
    </row>
    <row r="263" spans="1:15" s="559" customFormat="1" ht="15.6" x14ac:dyDescent="0.25">
      <c r="A263" s="496"/>
      <c r="B263" s="556"/>
      <c r="C263" s="557"/>
      <c r="D263" s="499"/>
      <c r="E263" s="485"/>
      <c r="F263" s="486"/>
      <c r="G263" s="496"/>
      <c r="H263" s="558"/>
      <c r="I263" s="557"/>
      <c r="J263" s="499"/>
      <c r="K263" s="485"/>
      <c r="L263" s="486"/>
      <c r="M263" s="496"/>
      <c r="N263" s="556"/>
      <c r="O263" s="498"/>
    </row>
    <row r="264" spans="1:15" s="559" customFormat="1" ht="15.6" x14ac:dyDescent="0.25">
      <c r="A264" s="496"/>
      <c r="B264" s="556"/>
      <c r="C264" s="557"/>
      <c r="D264" s="499"/>
      <c r="E264" s="485"/>
      <c r="F264" s="486"/>
      <c r="G264" s="496"/>
      <c r="H264" s="558"/>
      <c r="I264" s="557"/>
      <c r="J264" s="499"/>
      <c r="K264" s="485"/>
      <c r="L264" s="486"/>
      <c r="M264" s="496"/>
      <c r="N264" s="556"/>
      <c r="O264" s="498"/>
    </row>
    <row r="265" spans="1:15" s="559" customFormat="1" ht="15.6" x14ac:dyDescent="0.25">
      <c r="A265" s="496"/>
      <c r="B265" s="556"/>
      <c r="C265" s="557"/>
      <c r="D265" s="499"/>
      <c r="E265" s="485"/>
      <c r="F265" s="486"/>
      <c r="G265" s="496"/>
      <c r="H265" s="558"/>
      <c r="I265" s="557"/>
      <c r="J265" s="499"/>
      <c r="K265" s="485"/>
      <c r="L265" s="486"/>
      <c r="M265" s="496"/>
      <c r="N265" s="556"/>
      <c r="O265" s="498"/>
    </row>
    <row r="266" spans="1:15" s="559" customFormat="1" ht="15.6" x14ac:dyDescent="0.25">
      <c r="A266" s="496"/>
      <c r="B266" s="556"/>
      <c r="C266" s="557"/>
      <c r="D266" s="499"/>
      <c r="E266" s="485"/>
      <c r="F266" s="486"/>
      <c r="G266" s="496"/>
      <c r="H266" s="558"/>
      <c r="I266" s="557"/>
      <c r="J266" s="499"/>
      <c r="K266" s="485"/>
      <c r="L266" s="486"/>
      <c r="M266" s="496"/>
      <c r="N266" s="556"/>
      <c r="O266" s="498"/>
    </row>
    <row r="267" spans="1:15" s="559" customFormat="1" ht="15.6" x14ac:dyDescent="0.25">
      <c r="A267" s="496"/>
      <c r="B267" s="556"/>
      <c r="C267" s="557"/>
      <c r="D267" s="499"/>
      <c r="E267" s="485"/>
      <c r="F267" s="486"/>
      <c r="G267" s="496"/>
      <c r="H267" s="558"/>
      <c r="I267" s="557"/>
      <c r="J267" s="499"/>
      <c r="K267" s="485"/>
      <c r="L267" s="486"/>
      <c r="M267" s="496"/>
      <c r="N267" s="556"/>
      <c r="O267" s="498"/>
    </row>
    <row r="268" spans="1:15" s="559" customFormat="1" ht="15.6" x14ac:dyDescent="0.25">
      <c r="A268" s="496"/>
      <c r="B268" s="556"/>
      <c r="C268" s="557"/>
      <c r="D268" s="499"/>
      <c r="E268" s="485"/>
      <c r="F268" s="486"/>
      <c r="G268" s="496"/>
      <c r="H268" s="558"/>
      <c r="I268" s="557"/>
      <c r="J268" s="499"/>
      <c r="K268" s="485"/>
      <c r="L268" s="486"/>
      <c r="M268" s="496"/>
      <c r="N268" s="556"/>
      <c r="O268" s="498"/>
    </row>
    <row r="269" spans="1:15" s="559" customFormat="1" ht="15.6" x14ac:dyDescent="0.25">
      <c r="A269" s="496"/>
      <c r="B269" s="556"/>
      <c r="C269" s="557"/>
      <c r="D269" s="499"/>
      <c r="E269" s="485"/>
      <c r="F269" s="486"/>
      <c r="G269" s="496"/>
      <c r="H269" s="558"/>
      <c r="I269" s="557"/>
      <c r="J269" s="499"/>
      <c r="K269" s="485"/>
      <c r="L269" s="486"/>
      <c r="M269" s="496"/>
      <c r="N269" s="556"/>
      <c r="O269" s="498"/>
    </row>
    <row r="270" spans="1:15" s="559" customFormat="1" ht="15.6" x14ac:dyDescent="0.25">
      <c r="A270" s="496"/>
      <c r="B270" s="556"/>
      <c r="C270" s="557"/>
      <c r="D270" s="499"/>
      <c r="E270" s="485"/>
      <c r="F270" s="486"/>
      <c r="G270" s="496"/>
      <c r="H270" s="558"/>
      <c r="I270" s="557"/>
      <c r="J270" s="499"/>
      <c r="K270" s="485"/>
      <c r="L270" s="486"/>
      <c r="M270" s="496"/>
      <c r="N270" s="556"/>
      <c r="O270" s="498"/>
    </row>
    <row r="271" spans="1:15" s="559" customFormat="1" ht="15.6" x14ac:dyDescent="0.25">
      <c r="A271" s="496"/>
      <c r="B271" s="556"/>
      <c r="C271" s="557"/>
      <c r="D271" s="499"/>
      <c r="E271" s="485"/>
      <c r="F271" s="486"/>
      <c r="G271" s="496"/>
      <c r="H271" s="558"/>
      <c r="I271" s="557"/>
      <c r="J271" s="499"/>
      <c r="K271" s="485"/>
      <c r="L271" s="486"/>
      <c r="M271" s="496"/>
      <c r="N271" s="556"/>
      <c r="O271" s="498"/>
    </row>
    <row r="272" spans="1:15" s="559" customFormat="1" ht="15.6" x14ac:dyDescent="0.25">
      <c r="A272" s="496"/>
      <c r="B272" s="556"/>
      <c r="C272" s="557"/>
      <c r="D272" s="499"/>
      <c r="E272" s="485"/>
      <c r="F272" s="486"/>
      <c r="G272" s="496"/>
      <c r="H272" s="558"/>
      <c r="I272" s="557"/>
      <c r="J272" s="499"/>
      <c r="K272" s="485"/>
      <c r="L272" s="486"/>
      <c r="M272" s="496"/>
      <c r="N272" s="556"/>
      <c r="O272" s="498"/>
    </row>
    <row r="273" spans="1:15" s="559" customFormat="1" ht="15.6" x14ac:dyDescent="0.25">
      <c r="A273" s="496"/>
      <c r="B273" s="556"/>
      <c r="C273" s="557"/>
      <c r="D273" s="499"/>
      <c r="E273" s="485"/>
      <c r="F273" s="486"/>
      <c r="G273" s="496"/>
      <c r="H273" s="558"/>
      <c r="I273" s="557"/>
      <c r="J273" s="499"/>
      <c r="K273" s="485"/>
      <c r="L273" s="486"/>
      <c r="M273" s="496"/>
      <c r="N273" s="556"/>
      <c r="O273" s="498"/>
    </row>
    <row r="274" spans="1:15" s="559" customFormat="1" ht="15.6" x14ac:dyDescent="0.25">
      <c r="A274" s="496"/>
      <c r="B274" s="556"/>
      <c r="C274" s="557"/>
      <c r="D274" s="499"/>
      <c r="E274" s="485"/>
      <c r="F274" s="486"/>
      <c r="G274" s="496"/>
      <c r="H274" s="558"/>
      <c r="I274" s="557"/>
      <c r="J274" s="499"/>
      <c r="K274" s="485"/>
      <c r="L274" s="486"/>
      <c r="M274" s="496"/>
      <c r="N274" s="556"/>
      <c r="O274" s="498"/>
    </row>
    <row r="275" spans="1:15" s="559" customFormat="1" ht="15.6" x14ac:dyDescent="0.25">
      <c r="A275" s="496"/>
      <c r="B275" s="556"/>
      <c r="C275" s="557"/>
      <c r="D275" s="499"/>
      <c r="E275" s="485"/>
      <c r="F275" s="486"/>
      <c r="G275" s="496"/>
      <c r="H275" s="558"/>
      <c r="I275" s="557"/>
      <c r="J275" s="499"/>
      <c r="K275" s="485"/>
      <c r="L275" s="486"/>
      <c r="M275" s="496"/>
      <c r="N275" s="556"/>
      <c r="O275" s="498"/>
    </row>
    <row r="276" spans="1:15" s="559" customFormat="1" ht="15.6" x14ac:dyDescent="0.25">
      <c r="A276" s="496"/>
      <c r="B276" s="556"/>
      <c r="C276" s="557"/>
      <c r="D276" s="499"/>
      <c r="E276" s="485"/>
      <c r="F276" s="486"/>
      <c r="G276" s="496"/>
      <c r="H276" s="558"/>
      <c r="I276" s="557"/>
      <c r="J276" s="499"/>
      <c r="K276" s="485"/>
      <c r="L276" s="486"/>
      <c r="M276" s="496"/>
      <c r="N276" s="556"/>
      <c r="O276" s="498"/>
    </row>
    <row r="277" spans="1:15" s="559" customFormat="1" ht="15.6" x14ac:dyDescent="0.25">
      <c r="A277" s="496"/>
      <c r="B277" s="556"/>
      <c r="C277" s="557"/>
      <c r="D277" s="499"/>
      <c r="E277" s="485"/>
      <c r="F277" s="486"/>
      <c r="G277" s="496"/>
      <c r="H277" s="558"/>
      <c r="I277" s="557"/>
      <c r="J277" s="499"/>
      <c r="K277" s="485"/>
      <c r="L277" s="486"/>
      <c r="M277" s="496"/>
      <c r="N277" s="556"/>
      <c r="O277" s="498"/>
    </row>
    <row r="278" spans="1:15" s="559" customFormat="1" ht="15.6" x14ac:dyDescent="0.25">
      <c r="A278" s="496"/>
      <c r="B278" s="556"/>
      <c r="C278" s="557"/>
      <c r="D278" s="499"/>
      <c r="E278" s="485"/>
      <c r="F278" s="486"/>
      <c r="G278" s="496"/>
      <c r="H278" s="558"/>
      <c r="I278" s="557"/>
      <c r="J278" s="499"/>
      <c r="K278" s="485"/>
      <c r="L278" s="486"/>
      <c r="M278" s="496"/>
      <c r="N278" s="556"/>
      <c r="O278" s="498"/>
    </row>
    <row r="279" spans="1:15" s="559" customFormat="1" ht="15.6" x14ac:dyDescent="0.25">
      <c r="A279" s="496"/>
      <c r="B279" s="556"/>
      <c r="C279" s="557"/>
      <c r="D279" s="499"/>
      <c r="E279" s="485"/>
      <c r="F279" s="486"/>
      <c r="G279" s="496"/>
      <c r="H279" s="558"/>
      <c r="I279" s="557"/>
      <c r="J279" s="499"/>
      <c r="K279" s="485"/>
      <c r="L279" s="486"/>
      <c r="M279" s="496"/>
      <c r="N279" s="556"/>
      <c r="O279" s="498"/>
    </row>
    <row r="280" spans="1:15" s="559" customFormat="1" ht="15.6" x14ac:dyDescent="0.25">
      <c r="A280" s="496"/>
      <c r="B280" s="556"/>
      <c r="C280" s="557"/>
      <c r="D280" s="499"/>
      <c r="E280" s="485"/>
      <c r="F280" s="486"/>
      <c r="G280" s="496"/>
      <c r="H280" s="558"/>
      <c r="I280" s="557"/>
      <c r="J280" s="499"/>
      <c r="K280" s="485"/>
      <c r="L280" s="486"/>
      <c r="M280" s="496"/>
      <c r="N280" s="556"/>
      <c r="O280" s="498"/>
    </row>
    <row r="281" spans="1:15" s="559" customFormat="1" ht="15.6" x14ac:dyDescent="0.25">
      <c r="A281" s="496"/>
      <c r="B281" s="556"/>
      <c r="C281" s="557"/>
      <c r="D281" s="499"/>
      <c r="E281" s="485"/>
      <c r="F281" s="486"/>
      <c r="G281" s="496"/>
      <c r="H281" s="558"/>
      <c r="I281" s="557"/>
      <c r="J281" s="499"/>
      <c r="K281" s="485"/>
      <c r="L281" s="486"/>
      <c r="M281" s="496"/>
      <c r="N281" s="556"/>
      <c r="O281" s="498"/>
    </row>
    <row r="282" spans="1:15" s="559" customFormat="1" ht="15.6" x14ac:dyDescent="0.25">
      <c r="A282" s="496"/>
      <c r="B282" s="556"/>
      <c r="C282" s="557"/>
      <c r="D282" s="499"/>
      <c r="E282" s="485"/>
      <c r="F282" s="486"/>
      <c r="G282" s="496"/>
      <c r="H282" s="558"/>
      <c r="I282" s="557"/>
      <c r="J282" s="499"/>
      <c r="K282" s="485"/>
      <c r="L282" s="486"/>
      <c r="M282" s="496"/>
      <c r="N282" s="556"/>
      <c r="O282" s="498"/>
    </row>
    <row r="283" spans="1:15" s="559" customFormat="1" ht="15.6" x14ac:dyDescent="0.25">
      <c r="A283" s="496"/>
      <c r="B283" s="556"/>
      <c r="C283" s="557"/>
      <c r="D283" s="499"/>
      <c r="E283" s="485"/>
      <c r="F283" s="486"/>
      <c r="G283" s="496"/>
      <c r="H283" s="558"/>
      <c r="I283" s="557"/>
      <c r="J283" s="499"/>
      <c r="K283" s="485"/>
      <c r="L283" s="486"/>
      <c r="M283" s="496"/>
      <c r="N283" s="556"/>
      <c r="O283" s="498"/>
    </row>
    <row r="284" spans="1:15" s="559" customFormat="1" ht="15.6" x14ac:dyDescent="0.25">
      <c r="A284" s="496"/>
      <c r="B284" s="556"/>
      <c r="C284" s="557"/>
      <c r="D284" s="499"/>
      <c r="E284" s="485"/>
      <c r="F284" s="486"/>
      <c r="G284" s="496"/>
      <c r="H284" s="558"/>
      <c r="I284" s="557"/>
      <c r="J284" s="499"/>
      <c r="K284" s="485"/>
      <c r="L284" s="486"/>
      <c r="M284" s="496"/>
      <c r="N284" s="556"/>
      <c r="O284" s="498"/>
    </row>
    <row r="285" spans="1:15" s="559" customFormat="1" ht="15.6" x14ac:dyDescent="0.25">
      <c r="A285" s="496"/>
      <c r="B285" s="556"/>
      <c r="C285" s="557"/>
      <c r="D285" s="499"/>
      <c r="E285" s="485"/>
      <c r="F285" s="486"/>
      <c r="G285" s="496"/>
      <c r="H285" s="558"/>
      <c r="I285" s="557"/>
      <c r="J285" s="499"/>
      <c r="K285" s="485"/>
      <c r="L285" s="486"/>
      <c r="M285" s="496"/>
      <c r="N285" s="556"/>
      <c r="O285" s="498"/>
    </row>
    <row r="286" spans="1:15" s="559" customFormat="1" ht="15.6" x14ac:dyDescent="0.25">
      <c r="A286" s="496"/>
      <c r="B286" s="556"/>
      <c r="C286" s="557"/>
      <c r="D286" s="499"/>
      <c r="E286" s="485"/>
      <c r="F286" s="486"/>
      <c r="G286" s="496"/>
      <c r="H286" s="558"/>
      <c r="I286" s="557"/>
      <c r="J286" s="499"/>
      <c r="K286" s="485"/>
      <c r="L286" s="486"/>
      <c r="M286" s="496"/>
      <c r="N286" s="556"/>
      <c r="O286" s="498"/>
    </row>
    <row r="287" spans="1:15" s="559" customFormat="1" ht="15.6" x14ac:dyDescent="0.25">
      <c r="A287" s="496"/>
      <c r="B287" s="556"/>
      <c r="C287" s="557"/>
      <c r="D287" s="499"/>
      <c r="E287" s="485"/>
      <c r="F287" s="486"/>
      <c r="G287" s="496"/>
      <c r="H287" s="558"/>
      <c r="I287" s="557"/>
      <c r="J287" s="499"/>
      <c r="K287" s="485"/>
      <c r="L287" s="486"/>
      <c r="M287" s="496"/>
      <c r="N287" s="556"/>
      <c r="O287" s="498"/>
    </row>
    <row r="288" spans="1:15" s="559" customFormat="1" ht="15.6" x14ac:dyDescent="0.25">
      <c r="A288" s="496"/>
      <c r="B288" s="556"/>
      <c r="C288" s="557"/>
      <c r="D288" s="499"/>
      <c r="E288" s="485"/>
      <c r="F288" s="486"/>
      <c r="G288" s="496"/>
      <c r="H288" s="558"/>
      <c r="I288" s="557"/>
      <c r="J288" s="499"/>
      <c r="K288" s="485"/>
      <c r="L288" s="486"/>
      <c r="M288" s="496"/>
      <c r="N288" s="556"/>
      <c r="O288" s="498"/>
    </row>
    <row r="289" spans="1:15" s="559" customFormat="1" ht="15.6" x14ac:dyDescent="0.25">
      <c r="A289" s="496"/>
      <c r="B289" s="556"/>
      <c r="C289" s="557"/>
      <c r="D289" s="499"/>
      <c r="E289" s="485"/>
      <c r="F289" s="486"/>
      <c r="G289" s="496"/>
      <c r="H289" s="558"/>
      <c r="I289" s="557"/>
      <c r="J289" s="499"/>
      <c r="K289" s="485"/>
      <c r="L289" s="486"/>
      <c r="M289" s="496"/>
      <c r="N289" s="556"/>
      <c r="O289" s="498"/>
    </row>
    <row r="290" spans="1:15" s="559" customFormat="1" ht="15.6" x14ac:dyDescent="0.25">
      <c r="A290" s="496"/>
      <c r="B290" s="556"/>
      <c r="C290" s="557"/>
      <c r="D290" s="499"/>
      <c r="E290" s="485"/>
      <c r="F290" s="486"/>
      <c r="G290" s="496"/>
      <c r="H290" s="558"/>
      <c r="I290" s="557"/>
      <c r="J290" s="499"/>
      <c r="K290" s="485"/>
      <c r="L290" s="486"/>
      <c r="M290" s="496"/>
      <c r="N290" s="556"/>
      <c r="O290" s="498"/>
    </row>
    <row r="291" spans="1:15" s="559" customFormat="1" ht="15.6" x14ac:dyDescent="0.25">
      <c r="A291" s="496"/>
      <c r="B291" s="556"/>
      <c r="C291" s="557"/>
      <c r="D291" s="499"/>
      <c r="E291" s="485"/>
      <c r="F291" s="486"/>
      <c r="G291" s="496"/>
      <c r="H291" s="558"/>
      <c r="I291" s="557"/>
      <c r="J291" s="499"/>
      <c r="K291" s="485"/>
      <c r="L291" s="486"/>
      <c r="M291" s="496"/>
      <c r="N291" s="556"/>
      <c r="O291" s="498"/>
    </row>
    <row r="292" spans="1:15" s="559" customFormat="1" ht="15.6" x14ac:dyDescent="0.25">
      <c r="A292" s="496"/>
      <c r="B292" s="556"/>
      <c r="C292" s="557"/>
      <c r="D292" s="499"/>
      <c r="E292" s="485"/>
      <c r="F292" s="486"/>
      <c r="G292" s="496"/>
      <c r="H292" s="558"/>
      <c r="I292" s="557"/>
      <c r="J292" s="499"/>
      <c r="K292" s="485"/>
      <c r="L292" s="486"/>
      <c r="M292" s="496"/>
      <c r="N292" s="556"/>
      <c r="O292" s="498"/>
    </row>
    <row r="293" spans="1:15" s="559" customFormat="1" ht="15.6" x14ac:dyDescent="0.25">
      <c r="A293" s="496"/>
      <c r="B293" s="556"/>
      <c r="C293" s="557"/>
      <c r="D293" s="499"/>
      <c r="E293" s="485"/>
      <c r="F293" s="486"/>
      <c r="G293" s="496"/>
      <c r="H293" s="558"/>
      <c r="I293" s="557"/>
      <c r="J293" s="499"/>
      <c r="K293" s="485"/>
      <c r="L293" s="486"/>
      <c r="M293" s="496"/>
      <c r="N293" s="556"/>
      <c r="O293" s="498"/>
    </row>
    <row r="294" spans="1:15" s="559" customFormat="1" ht="15.6" x14ac:dyDescent="0.25">
      <c r="A294" s="496"/>
      <c r="B294" s="556"/>
      <c r="C294" s="557"/>
      <c r="D294" s="499"/>
      <c r="E294" s="485"/>
      <c r="F294" s="486"/>
      <c r="G294" s="496"/>
      <c r="H294" s="558"/>
      <c r="I294" s="557"/>
      <c r="J294" s="499"/>
      <c r="K294" s="485"/>
      <c r="L294" s="486"/>
      <c r="M294" s="496"/>
      <c r="N294" s="556"/>
      <c r="O294" s="498"/>
    </row>
    <row r="295" spans="1:15" s="559" customFormat="1" ht="15.6" x14ac:dyDescent="0.25">
      <c r="A295" s="496"/>
      <c r="B295" s="556"/>
      <c r="C295" s="557"/>
      <c r="D295" s="499"/>
      <c r="E295" s="485"/>
      <c r="F295" s="486"/>
      <c r="G295" s="496"/>
      <c r="H295" s="558"/>
      <c r="I295" s="557"/>
      <c r="J295" s="499"/>
      <c r="K295" s="485"/>
      <c r="L295" s="486"/>
      <c r="M295" s="496"/>
      <c r="N295" s="556"/>
      <c r="O295" s="498"/>
    </row>
    <row r="296" spans="1:15" s="559" customFormat="1" ht="15.6" x14ac:dyDescent="0.25">
      <c r="A296" s="496"/>
      <c r="B296" s="556"/>
      <c r="C296" s="557"/>
      <c r="D296" s="499"/>
      <c r="E296" s="485"/>
      <c r="F296" s="486"/>
      <c r="G296" s="496"/>
      <c r="H296" s="558"/>
      <c r="I296" s="557"/>
      <c r="J296" s="499"/>
      <c r="K296" s="485"/>
      <c r="L296" s="486"/>
      <c r="M296" s="496"/>
      <c r="N296" s="556"/>
      <c r="O296" s="498"/>
    </row>
    <row r="297" spans="1:15" s="559" customFormat="1" ht="15.6" x14ac:dyDescent="0.25">
      <c r="A297" s="496"/>
      <c r="B297" s="556"/>
      <c r="C297" s="557"/>
      <c r="D297" s="499"/>
      <c r="E297" s="485"/>
      <c r="F297" s="486"/>
      <c r="G297" s="496"/>
      <c r="H297" s="558"/>
      <c r="I297" s="557"/>
      <c r="J297" s="499"/>
      <c r="K297" s="485"/>
      <c r="L297" s="486"/>
      <c r="M297" s="496"/>
      <c r="N297" s="556"/>
      <c r="O297" s="498"/>
    </row>
    <row r="298" spans="1:15" s="559" customFormat="1" ht="15.6" x14ac:dyDescent="0.25">
      <c r="A298" s="496"/>
      <c r="B298" s="556"/>
      <c r="C298" s="557"/>
      <c r="D298" s="499"/>
      <c r="E298" s="485"/>
      <c r="F298" s="486"/>
      <c r="G298" s="496"/>
      <c r="H298" s="558"/>
      <c r="I298" s="557"/>
      <c r="J298" s="499"/>
      <c r="K298" s="485"/>
      <c r="L298" s="486"/>
      <c r="M298" s="496"/>
      <c r="N298" s="556"/>
      <c r="O298" s="498"/>
    </row>
    <row r="299" spans="1:15" s="559" customFormat="1" ht="15.6" x14ac:dyDescent="0.25">
      <c r="A299" s="496"/>
      <c r="B299" s="556"/>
      <c r="C299" s="557"/>
      <c r="D299" s="499"/>
      <c r="E299" s="485"/>
      <c r="F299" s="486"/>
      <c r="G299" s="496"/>
      <c r="H299" s="558"/>
      <c r="I299" s="557"/>
      <c r="J299" s="499"/>
      <c r="K299" s="485"/>
      <c r="L299" s="486"/>
      <c r="M299" s="496"/>
      <c r="N299" s="556"/>
      <c r="O299" s="498"/>
    </row>
    <row r="300" spans="1:15" s="559" customFormat="1" ht="15.6" x14ac:dyDescent="0.25">
      <c r="A300" s="496"/>
      <c r="B300" s="556"/>
      <c r="C300" s="557"/>
      <c r="D300" s="499"/>
      <c r="E300" s="485"/>
      <c r="F300" s="486"/>
      <c r="G300" s="496"/>
      <c r="H300" s="558"/>
      <c r="I300" s="557"/>
      <c r="J300" s="499"/>
      <c r="K300" s="485"/>
      <c r="L300" s="486"/>
      <c r="M300" s="496"/>
      <c r="N300" s="556"/>
      <c r="O300" s="498"/>
    </row>
    <row r="301" spans="1:15" s="559" customFormat="1" ht="15.6" x14ac:dyDescent="0.25">
      <c r="A301" s="496"/>
      <c r="B301" s="556"/>
      <c r="C301" s="557"/>
      <c r="D301" s="499"/>
      <c r="E301" s="485"/>
      <c r="F301" s="486"/>
      <c r="G301" s="496"/>
      <c r="H301" s="558"/>
      <c r="I301" s="557"/>
      <c r="J301" s="499"/>
      <c r="K301" s="485"/>
      <c r="L301" s="486"/>
      <c r="M301" s="496"/>
      <c r="N301" s="556"/>
      <c r="O301" s="498"/>
    </row>
    <row r="302" spans="1:15" s="559" customFormat="1" ht="15.6" x14ac:dyDescent="0.25">
      <c r="A302" s="496"/>
      <c r="B302" s="556"/>
      <c r="C302" s="557"/>
      <c r="D302" s="499"/>
      <c r="E302" s="485"/>
      <c r="F302" s="486"/>
      <c r="G302" s="496"/>
      <c r="H302" s="558"/>
      <c r="I302" s="557"/>
      <c r="J302" s="499"/>
      <c r="K302" s="485"/>
      <c r="L302" s="486"/>
      <c r="M302" s="496"/>
      <c r="N302" s="556"/>
      <c r="O302" s="498"/>
    </row>
    <row r="303" spans="1:15" s="559" customFormat="1" ht="15.6" x14ac:dyDescent="0.25">
      <c r="A303" s="496"/>
      <c r="B303" s="556"/>
      <c r="C303" s="557"/>
      <c r="D303" s="499"/>
      <c r="E303" s="485"/>
      <c r="F303" s="486"/>
      <c r="G303" s="496"/>
      <c r="H303" s="558"/>
      <c r="I303" s="557"/>
      <c r="J303" s="499"/>
      <c r="K303" s="485"/>
      <c r="L303" s="486"/>
      <c r="M303" s="496"/>
      <c r="N303" s="556"/>
      <c r="O303" s="498"/>
    </row>
    <row r="304" spans="1:15" s="559" customFormat="1" ht="15.6" x14ac:dyDescent="0.25">
      <c r="A304" s="496"/>
      <c r="B304" s="556"/>
      <c r="C304" s="557"/>
      <c r="D304" s="499"/>
      <c r="E304" s="485"/>
      <c r="F304" s="486"/>
      <c r="G304" s="496"/>
      <c r="H304" s="558"/>
      <c r="I304" s="557"/>
      <c r="J304" s="499"/>
      <c r="K304" s="485"/>
      <c r="L304" s="486"/>
      <c r="M304" s="496"/>
      <c r="N304" s="556"/>
      <c r="O304" s="498"/>
    </row>
    <row r="305" spans="1:15" s="559" customFormat="1" ht="15.6" x14ac:dyDescent="0.25">
      <c r="A305" s="496"/>
      <c r="B305" s="556"/>
      <c r="C305" s="557"/>
      <c r="D305" s="499"/>
      <c r="E305" s="485"/>
      <c r="F305" s="486"/>
      <c r="G305" s="496"/>
      <c r="H305" s="558"/>
      <c r="I305" s="557"/>
      <c r="J305" s="499"/>
      <c r="K305" s="485"/>
      <c r="L305" s="486"/>
      <c r="M305" s="496"/>
      <c r="N305" s="556"/>
      <c r="O305" s="498"/>
    </row>
    <row r="306" spans="1:15" s="559" customFormat="1" ht="15.6" x14ac:dyDescent="0.25">
      <c r="A306" s="496"/>
      <c r="B306" s="556"/>
      <c r="C306" s="557"/>
      <c r="D306" s="499"/>
      <c r="E306" s="485"/>
      <c r="F306" s="486"/>
      <c r="G306" s="496"/>
      <c r="H306" s="558"/>
      <c r="I306" s="557"/>
      <c r="J306" s="499"/>
      <c r="K306" s="485"/>
      <c r="L306" s="486"/>
      <c r="M306" s="496"/>
      <c r="N306" s="556"/>
      <c r="O306" s="498"/>
    </row>
    <row r="307" spans="1:15" s="559" customFormat="1" ht="15.6" x14ac:dyDescent="0.25">
      <c r="A307" s="496"/>
      <c r="B307" s="556"/>
      <c r="C307" s="557"/>
      <c r="D307" s="499"/>
      <c r="E307" s="485"/>
      <c r="F307" s="486"/>
      <c r="G307" s="496"/>
      <c r="H307" s="558"/>
      <c r="I307" s="557"/>
      <c r="J307" s="499"/>
      <c r="K307" s="485"/>
      <c r="L307" s="486"/>
      <c r="M307" s="496"/>
      <c r="N307" s="556"/>
      <c r="O307" s="498"/>
    </row>
    <row r="308" spans="1:15" s="559" customFormat="1" ht="15.6" x14ac:dyDescent="0.25">
      <c r="A308" s="496"/>
      <c r="B308" s="556"/>
      <c r="C308" s="557"/>
      <c r="D308" s="499"/>
      <c r="E308" s="485"/>
      <c r="F308" s="486"/>
      <c r="G308" s="496"/>
      <c r="H308" s="558"/>
      <c r="I308" s="557"/>
      <c r="J308" s="499"/>
      <c r="K308" s="485"/>
      <c r="L308" s="486"/>
      <c r="M308" s="496"/>
      <c r="N308" s="556"/>
      <c r="O308" s="498"/>
    </row>
    <row r="309" spans="1:15" s="559" customFormat="1" ht="15.6" x14ac:dyDescent="0.25">
      <c r="A309" s="496"/>
      <c r="B309" s="556"/>
      <c r="C309" s="557"/>
      <c r="D309" s="499"/>
      <c r="E309" s="485"/>
      <c r="F309" s="486"/>
      <c r="G309" s="496"/>
      <c r="H309" s="558"/>
      <c r="I309" s="557"/>
      <c r="J309" s="499"/>
      <c r="K309" s="485"/>
      <c r="L309" s="486"/>
      <c r="M309" s="496"/>
      <c r="N309" s="556"/>
      <c r="O309" s="498"/>
    </row>
    <row r="310" spans="1:15" s="559" customFormat="1" ht="15.6" x14ac:dyDescent="0.25">
      <c r="A310" s="496"/>
      <c r="B310" s="556"/>
      <c r="C310" s="557"/>
      <c r="D310" s="499"/>
      <c r="E310" s="485"/>
      <c r="F310" s="486"/>
      <c r="G310" s="496"/>
      <c r="H310" s="558"/>
      <c r="I310" s="557"/>
      <c r="J310" s="499"/>
      <c r="K310" s="485"/>
      <c r="L310" s="486"/>
      <c r="M310" s="496"/>
      <c r="N310" s="556"/>
      <c r="O310" s="498"/>
    </row>
    <row r="311" spans="1:15" s="559" customFormat="1" ht="15.6" x14ac:dyDescent="0.25">
      <c r="A311" s="496"/>
      <c r="B311" s="556"/>
      <c r="C311" s="557"/>
      <c r="D311" s="499"/>
      <c r="E311" s="485"/>
      <c r="F311" s="486"/>
      <c r="G311" s="496"/>
      <c r="H311" s="558"/>
      <c r="I311" s="557"/>
      <c r="J311" s="499"/>
      <c r="K311" s="485"/>
      <c r="L311" s="486"/>
      <c r="M311" s="496"/>
      <c r="N311" s="556"/>
      <c r="O311" s="498"/>
    </row>
    <row r="312" spans="1:15" s="559" customFormat="1" ht="15.6" x14ac:dyDescent="0.25">
      <c r="A312" s="496"/>
      <c r="B312" s="556"/>
      <c r="C312" s="557"/>
      <c r="D312" s="499"/>
      <c r="E312" s="485"/>
      <c r="F312" s="486"/>
      <c r="G312" s="496"/>
      <c r="H312" s="558"/>
      <c r="I312" s="557"/>
      <c r="J312" s="499"/>
      <c r="K312" s="485"/>
      <c r="L312" s="486"/>
      <c r="M312" s="496"/>
      <c r="N312" s="556"/>
      <c r="O312" s="498"/>
    </row>
    <row r="313" spans="1:15" s="559" customFormat="1" ht="15.6" x14ac:dyDescent="0.25">
      <c r="A313" s="496"/>
      <c r="B313" s="556"/>
      <c r="C313" s="557"/>
      <c r="D313" s="499"/>
      <c r="E313" s="485"/>
      <c r="F313" s="486"/>
      <c r="G313" s="496"/>
      <c r="H313" s="558"/>
      <c r="I313" s="557"/>
      <c r="J313" s="499"/>
      <c r="K313" s="485"/>
      <c r="L313" s="486"/>
      <c r="M313" s="496"/>
      <c r="N313" s="556"/>
      <c r="O313" s="498"/>
    </row>
    <row r="314" spans="1:15" s="559" customFormat="1" ht="15.6" x14ac:dyDescent="0.25">
      <c r="A314" s="496"/>
      <c r="B314" s="556"/>
      <c r="C314" s="557"/>
      <c r="D314" s="499"/>
      <c r="E314" s="485"/>
      <c r="F314" s="486"/>
      <c r="G314" s="496"/>
      <c r="H314" s="558"/>
      <c r="I314" s="557"/>
      <c r="J314" s="499"/>
      <c r="K314" s="485"/>
      <c r="L314" s="486"/>
      <c r="M314" s="496"/>
      <c r="N314" s="556"/>
      <c r="O314" s="498"/>
    </row>
    <row r="315" spans="1:15" s="559" customFormat="1" ht="15.6" x14ac:dyDescent="0.25">
      <c r="A315" s="496"/>
      <c r="B315" s="556"/>
      <c r="C315" s="557"/>
      <c r="D315" s="499"/>
      <c r="E315" s="485"/>
      <c r="F315" s="486"/>
      <c r="G315" s="496"/>
      <c r="H315" s="558"/>
      <c r="I315" s="557"/>
      <c r="J315" s="499"/>
      <c r="K315" s="485"/>
      <c r="L315" s="486"/>
      <c r="M315" s="496"/>
      <c r="N315" s="556"/>
      <c r="O315" s="498"/>
    </row>
    <row r="316" spans="1:15" s="559" customFormat="1" ht="15.6" x14ac:dyDescent="0.25">
      <c r="A316" s="496"/>
      <c r="B316" s="556"/>
      <c r="C316" s="557"/>
      <c r="D316" s="499"/>
      <c r="E316" s="485"/>
      <c r="F316" s="486"/>
      <c r="G316" s="496"/>
      <c r="H316" s="558"/>
      <c r="I316" s="557"/>
      <c r="J316" s="499"/>
      <c r="K316" s="485"/>
      <c r="L316" s="486"/>
      <c r="M316" s="496"/>
      <c r="N316" s="556"/>
      <c r="O316" s="498"/>
    </row>
    <row r="317" spans="1:15" s="559" customFormat="1" ht="15.6" x14ac:dyDescent="0.25">
      <c r="A317" s="496"/>
      <c r="B317" s="556"/>
      <c r="C317" s="557"/>
      <c r="D317" s="499"/>
      <c r="E317" s="485"/>
      <c r="F317" s="486"/>
      <c r="G317" s="496"/>
      <c r="H317" s="558"/>
      <c r="I317" s="557"/>
      <c r="J317" s="499"/>
      <c r="K317" s="485"/>
      <c r="L317" s="486"/>
      <c r="M317" s="496"/>
      <c r="N317" s="556"/>
      <c r="O317" s="498"/>
    </row>
    <row r="318" spans="1:15" s="559" customFormat="1" ht="15.6" x14ac:dyDescent="0.25">
      <c r="A318" s="496"/>
      <c r="B318" s="556"/>
      <c r="C318" s="557"/>
      <c r="D318" s="499"/>
      <c r="E318" s="485"/>
      <c r="F318" s="486"/>
      <c r="G318" s="496"/>
      <c r="H318" s="558"/>
      <c r="I318" s="557"/>
      <c r="J318" s="499"/>
      <c r="K318" s="485"/>
      <c r="L318" s="486"/>
      <c r="M318" s="496"/>
      <c r="N318" s="556"/>
      <c r="O318" s="498"/>
    </row>
    <row r="319" spans="1:15" s="559" customFormat="1" ht="15.6" x14ac:dyDescent="0.25">
      <c r="A319" s="496"/>
      <c r="B319" s="556"/>
      <c r="C319" s="557"/>
      <c r="D319" s="499"/>
      <c r="E319" s="485"/>
      <c r="F319" s="486"/>
      <c r="G319" s="496"/>
      <c r="H319" s="558"/>
      <c r="I319" s="557"/>
      <c r="J319" s="499"/>
      <c r="K319" s="485"/>
      <c r="L319" s="486"/>
      <c r="M319" s="496"/>
      <c r="N319" s="556"/>
      <c r="O319" s="498"/>
    </row>
    <row r="320" spans="1:15" s="559" customFormat="1" ht="15.6" x14ac:dyDescent="0.25">
      <c r="A320" s="496"/>
      <c r="B320" s="556"/>
      <c r="C320" s="557"/>
      <c r="D320" s="499"/>
      <c r="E320" s="485"/>
      <c r="F320" s="486"/>
      <c r="G320" s="496"/>
      <c r="H320" s="558"/>
      <c r="I320" s="557"/>
      <c r="J320" s="499"/>
      <c r="K320" s="485"/>
      <c r="L320" s="486"/>
      <c r="M320" s="496"/>
      <c r="N320" s="556"/>
      <c r="O320" s="498"/>
    </row>
    <row r="321" spans="1:15" s="559" customFormat="1" ht="15.6" x14ac:dyDescent="0.25">
      <c r="A321" s="496"/>
      <c r="B321" s="556"/>
      <c r="C321" s="557"/>
      <c r="D321" s="499"/>
      <c r="E321" s="485"/>
      <c r="F321" s="486"/>
      <c r="G321" s="496"/>
      <c r="H321" s="558"/>
      <c r="I321" s="557"/>
      <c r="J321" s="499"/>
      <c r="K321" s="485"/>
      <c r="L321" s="486"/>
      <c r="M321" s="496"/>
      <c r="N321" s="556"/>
      <c r="O321" s="498"/>
    </row>
    <row r="322" spans="1:15" s="559" customFormat="1" ht="15.6" x14ac:dyDescent="0.25">
      <c r="A322" s="496"/>
      <c r="B322" s="556"/>
      <c r="C322" s="557"/>
      <c r="D322" s="499"/>
      <c r="E322" s="485"/>
      <c r="F322" s="486"/>
      <c r="G322" s="496"/>
      <c r="H322" s="558"/>
      <c r="I322" s="557"/>
      <c r="J322" s="499"/>
      <c r="K322" s="485"/>
      <c r="L322" s="486"/>
      <c r="M322" s="496"/>
      <c r="N322" s="556"/>
      <c r="O322" s="498"/>
    </row>
    <row r="323" spans="1:15" s="559" customFormat="1" ht="15.6" x14ac:dyDescent="0.25">
      <c r="A323" s="496"/>
      <c r="B323" s="556"/>
      <c r="C323" s="557"/>
      <c r="D323" s="499"/>
      <c r="E323" s="485"/>
      <c r="F323" s="486"/>
      <c r="G323" s="496"/>
      <c r="H323" s="558"/>
      <c r="I323" s="557"/>
      <c r="J323" s="499"/>
      <c r="K323" s="485"/>
      <c r="L323" s="486"/>
      <c r="M323" s="496"/>
      <c r="N323" s="556"/>
      <c r="O323" s="498"/>
    </row>
    <row r="324" spans="1:15" s="559" customFormat="1" ht="15.6" x14ac:dyDescent="0.25">
      <c r="A324" s="496"/>
      <c r="B324" s="556"/>
      <c r="C324" s="557"/>
      <c r="D324" s="499"/>
      <c r="E324" s="485"/>
      <c r="F324" s="486"/>
      <c r="G324" s="496"/>
      <c r="H324" s="558"/>
      <c r="I324" s="557"/>
      <c r="J324" s="499"/>
      <c r="K324" s="485"/>
      <c r="L324" s="486"/>
      <c r="M324" s="496"/>
      <c r="N324" s="556"/>
      <c r="O324" s="498"/>
    </row>
    <row r="325" spans="1:15" s="559" customFormat="1" ht="15.6" x14ac:dyDescent="0.25">
      <c r="A325" s="496"/>
      <c r="B325" s="556"/>
      <c r="C325" s="557"/>
      <c r="D325" s="499"/>
      <c r="E325" s="485"/>
      <c r="F325" s="486"/>
      <c r="G325" s="496"/>
      <c r="H325" s="558"/>
      <c r="I325" s="557"/>
      <c r="J325" s="499"/>
      <c r="K325" s="485"/>
      <c r="L325" s="486"/>
      <c r="M325" s="496"/>
      <c r="N325" s="556"/>
      <c r="O325" s="498"/>
    </row>
    <row r="326" spans="1:15" s="559" customFormat="1" ht="15.6" x14ac:dyDescent="0.25">
      <c r="A326" s="496"/>
      <c r="B326" s="556"/>
      <c r="C326" s="557"/>
      <c r="D326" s="499"/>
      <c r="E326" s="485"/>
      <c r="F326" s="486"/>
      <c r="G326" s="496"/>
      <c r="H326" s="558"/>
      <c r="I326" s="557"/>
      <c r="J326" s="499"/>
      <c r="K326" s="485"/>
      <c r="L326" s="486"/>
      <c r="M326" s="496"/>
      <c r="N326" s="556"/>
      <c r="O326" s="498"/>
    </row>
    <row r="327" spans="1:15" s="559" customFormat="1" ht="15.6" x14ac:dyDescent="0.25">
      <c r="A327" s="496"/>
      <c r="B327" s="556"/>
      <c r="C327" s="557"/>
      <c r="D327" s="499"/>
      <c r="E327" s="485"/>
      <c r="F327" s="486"/>
      <c r="G327" s="496"/>
      <c r="H327" s="558"/>
      <c r="I327" s="557"/>
      <c r="J327" s="499"/>
      <c r="K327" s="485"/>
      <c r="L327" s="486"/>
      <c r="M327" s="496"/>
      <c r="N327" s="556"/>
      <c r="O327" s="498"/>
    </row>
    <row r="328" spans="1:15" s="559" customFormat="1" ht="15.6" x14ac:dyDescent="0.25">
      <c r="A328" s="496"/>
      <c r="B328" s="556"/>
      <c r="C328" s="557"/>
      <c r="D328" s="499"/>
      <c r="E328" s="485"/>
      <c r="F328" s="486"/>
      <c r="G328" s="496"/>
      <c r="H328" s="558"/>
      <c r="I328" s="557"/>
      <c r="J328" s="499"/>
      <c r="K328" s="485"/>
      <c r="L328" s="486"/>
      <c r="M328" s="496"/>
      <c r="N328" s="556"/>
      <c r="O328" s="498"/>
    </row>
    <row r="329" spans="1:15" s="559" customFormat="1" ht="15.6" x14ac:dyDescent="0.25">
      <c r="A329" s="496"/>
      <c r="B329" s="556"/>
      <c r="C329" s="557"/>
      <c r="D329" s="499"/>
      <c r="E329" s="485"/>
      <c r="F329" s="486"/>
      <c r="G329" s="496"/>
      <c r="H329" s="558"/>
      <c r="I329" s="557"/>
      <c r="J329" s="499"/>
      <c r="K329" s="485"/>
      <c r="L329" s="486"/>
      <c r="M329" s="496"/>
      <c r="N329" s="556"/>
      <c r="O329" s="498"/>
    </row>
    <row r="330" spans="1:15" s="559" customFormat="1" ht="15.6" x14ac:dyDescent="0.25">
      <c r="A330" s="496"/>
      <c r="B330" s="556"/>
      <c r="C330" s="557"/>
      <c r="D330" s="499"/>
      <c r="E330" s="485"/>
      <c r="F330" s="486"/>
      <c r="G330" s="496"/>
      <c r="H330" s="558"/>
      <c r="I330" s="557"/>
      <c r="J330" s="499"/>
      <c r="K330" s="485"/>
      <c r="L330" s="486"/>
      <c r="M330" s="496"/>
      <c r="N330" s="556"/>
      <c r="O330" s="498"/>
    </row>
    <row r="331" spans="1:15" s="559" customFormat="1" ht="15.6" x14ac:dyDescent="0.25">
      <c r="A331" s="496"/>
      <c r="B331" s="556"/>
      <c r="C331" s="557"/>
      <c r="D331" s="499"/>
      <c r="E331" s="485"/>
      <c r="F331" s="486"/>
      <c r="G331" s="496"/>
      <c r="H331" s="558"/>
      <c r="I331" s="557"/>
      <c r="J331" s="499"/>
      <c r="K331" s="485"/>
      <c r="L331" s="486"/>
      <c r="M331" s="496"/>
      <c r="N331" s="556"/>
      <c r="O331" s="498"/>
    </row>
    <row r="332" spans="1:15" s="559" customFormat="1" ht="15.6" x14ac:dyDescent="0.25">
      <c r="A332" s="496"/>
      <c r="B332" s="556"/>
      <c r="C332" s="557"/>
      <c r="D332" s="499"/>
      <c r="E332" s="485"/>
      <c r="F332" s="486"/>
      <c r="G332" s="496"/>
      <c r="H332" s="558"/>
      <c r="I332" s="557"/>
      <c r="J332" s="499"/>
      <c r="K332" s="485"/>
      <c r="L332" s="486"/>
      <c r="M332" s="496"/>
      <c r="N332" s="556"/>
      <c r="O332" s="498"/>
    </row>
    <row r="333" spans="1:15" s="559" customFormat="1" ht="15.6" x14ac:dyDescent="0.25">
      <c r="A333" s="496"/>
      <c r="B333" s="556"/>
      <c r="C333" s="557"/>
      <c r="D333" s="499"/>
      <c r="E333" s="485"/>
      <c r="F333" s="486"/>
      <c r="G333" s="496"/>
      <c r="H333" s="558"/>
      <c r="I333" s="557"/>
      <c r="J333" s="499"/>
      <c r="K333" s="485"/>
      <c r="L333" s="486"/>
      <c r="M333" s="496"/>
      <c r="N333" s="556"/>
      <c r="O333" s="498"/>
    </row>
    <row r="334" spans="1:15" s="559" customFormat="1" ht="15.6" x14ac:dyDescent="0.25">
      <c r="A334" s="496"/>
      <c r="B334" s="556"/>
      <c r="C334" s="557"/>
      <c r="D334" s="499"/>
      <c r="E334" s="485"/>
      <c r="F334" s="486"/>
      <c r="G334" s="496"/>
      <c r="H334" s="558"/>
      <c r="I334" s="557"/>
      <c r="J334" s="499"/>
      <c r="K334" s="485"/>
      <c r="L334" s="486"/>
      <c r="M334" s="496"/>
      <c r="N334" s="556"/>
      <c r="O334" s="498"/>
    </row>
    <row r="335" spans="1:15" s="559" customFormat="1" ht="15.6" x14ac:dyDescent="0.25">
      <c r="A335" s="496"/>
      <c r="B335" s="556"/>
      <c r="C335" s="557"/>
      <c r="D335" s="499"/>
      <c r="E335" s="485"/>
      <c r="F335" s="486"/>
      <c r="G335" s="496"/>
      <c r="H335" s="558"/>
      <c r="I335" s="557"/>
      <c r="J335" s="499"/>
      <c r="K335" s="485"/>
      <c r="L335" s="486"/>
      <c r="M335" s="496"/>
      <c r="N335" s="556"/>
      <c r="O335" s="498"/>
    </row>
    <row r="336" spans="1:15" s="559" customFormat="1" ht="15.6" x14ac:dyDescent="0.25">
      <c r="A336" s="496"/>
      <c r="B336" s="556"/>
      <c r="C336" s="557"/>
      <c r="D336" s="499"/>
      <c r="E336" s="485"/>
      <c r="F336" s="486"/>
      <c r="G336" s="496"/>
      <c r="H336" s="558"/>
      <c r="I336" s="557"/>
      <c r="J336" s="499"/>
      <c r="K336" s="485"/>
      <c r="L336" s="486"/>
      <c r="M336" s="496"/>
      <c r="N336" s="556"/>
      <c r="O336" s="498"/>
    </row>
    <row r="337" spans="1:15" s="559" customFormat="1" ht="15.6" x14ac:dyDescent="0.25">
      <c r="A337" s="496"/>
      <c r="B337" s="556"/>
      <c r="C337" s="557"/>
      <c r="D337" s="499"/>
      <c r="E337" s="485"/>
      <c r="F337" s="486"/>
      <c r="G337" s="496"/>
      <c r="H337" s="558"/>
      <c r="I337" s="557"/>
      <c r="J337" s="499"/>
      <c r="K337" s="485"/>
      <c r="L337" s="486"/>
      <c r="M337" s="496"/>
      <c r="N337" s="556"/>
      <c r="O337" s="498"/>
    </row>
    <row r="338" spans="1:15" s="559" customFormat="1" ht="15.6" x14ac:dyDescent="0.25">
      <c r="A338" s="496"/>
      <c r="B338" s="556"/>
      <c r="C338" s="557"/>
      <c r="D338" s="499"/>
      <c r="E338" s="485"/>
      <c r="F338" s="486"/>
      <c r="G338" s="496"/>
      <c r="H338" s="558"/>
      <c r="I338" s="557"/>
      <c r="J338" s="499"/>
      <c r="K338" s="485"/>
      <c r="L338" s="486"/>
      <c r="M338" s="496"/>
      <c r="N338" s="556"/>
      <c r="O338" s="498"/>
    </row>
    <row r="339" spans="1:15" s="559" customFormat="1" ht="15.6" x14ac:dyDescent="0.25">
      <c r="A339" s="496"/>
      <c r="B339" s="556"/>
      <c r="C339" s="557"/>
      <c r="D339" s="499"/>
      <c r="E339" s="485"/>
      <c r="F339" s="486"/>
      <c r="G339" s="496"/>
      <c r="H339" s="558"/>
      <c r="I339" s="557"/>
      <c r="J339" s="499"/>
      <c r="K339" s="485"/>
      <c r="L339" s="486"/>
      <c r="M339" s="496"/>
      <c r="N339" s="556"/>
      <c r="O339" s="498"/>
    </row>
    <row r="340" spans="1:15" s="559" customFormat="1" ht="15.6" x14ac:dyDescent="0.25">
      <c r="A340" s="496"/>
      <c r="B340" s="556"/>
      <c r="C340" s="557"/>
      <c r="D340" s="499"/>
      <c r="E340" s="485"/>
      <c r="F340" s="486"/>
      <c r="G340" s="496"/>
      <c r="H340" s="558"/>
      <c r="I340" s="557"/>
      <c r="J340" s="499"/>
      <c r="K340" s="485"/>
      <c r="L340" s="486"/>
      <c r="M340" s="496"/>
      <c r="N340" s="556"/>
      <c r="O340" s="498"/>
    </row>
    <row r="341" spans="1:15" s="559" customFormat="1" ht="15.6" x14ac:dyDescent="0.25">
      <c r="A341" s="496"/>
      <c r="B341" s="556"/>
      <c r="C341" s="557"/>
      <c r="D341" s="499"/>
      <c r="E341" s="485"/>
      <c r="F341" s="486"/>
      <c r="G341" s="496"/>
      <c r="H341" s="558"/>
      <c r="I341" s="557"/>
      <c r="J341" s="499"/>
      <c r="K341" s="485"/>
      <c r="L341" s="486"/>
      <c r="M341" s="496"/>
      <c r="N341" s="556"/>
      <c r="O341" s="498"/>
    </row>
    <row r="342" spans="1:15" s="559" customFormat="1" ht="15.6" x14ac:dyDescent="0.25">
      <c r="A342" s="496"/>
      <c r="B342" s="556"/>
      <c r="C342" s="557"/>
      <c r="D342" s="499"/>
      <c r="E342" s="485"/>
      <c r="F342" s="486"/>
      <c r="G342" s="496"/>
      <c r="H342" s="558"/>
      <c r="I342" s="557"/>
      <c r="J342" s="499"/>
      <c r="K342" s="485"/>
      <c r="L342" s="486"/>
      <c r="M342" s="496"/>
      <c r="N342" s="556"/>
      <c r="O342" s="498"/>
    </row>
    <row r="343" spans="1:15" s="559" customFormat="1" ht="15.6" x14ac:dyDescent="0.25">
      <c r="A343" s="496"/>
      <c r="B343" s="556"/>
      <c r="C343" s="557"/>
      <c r="D343" s="499"/>
      <c r="E343" s="485"/>
      <c r="F343" s="486"/>
      <c r="G343" s="496"/>
      <c r="H343" s="558"/>
      <c r="I343" s="557"/>
      <c r="J343" s="499"/>
      <c r="K343" s="485"/>
      <c r="L343" s="486"/>
      <c r="M343" s="496"/>
      <c r="N343" s="556"/>
      <c r="O343" s="498"/>
    </row>
    <row r="344" spans="1:15" s="559" customFormat="1" ht="15.6" x14ac:dyDescent="0.25">
      <c r="A344" s="496"/>
      <c r="B344" s="556"/>
      <c r="C344" s="557"/>
      <c r="D344" s="499"/>
      <c r="E344" s="485"/>
      <c r="F344" s="486"/>
      <c r="G344" s="496"/>
      <c r="H344" s="558"/>
      <c r="I344" s="557"/>
      <c r="J344" s="499"/>
      <c r="K344" s="485"/>
      <c r="L344" s="486"/>
      <c r="M344" s="496"/>
      <c r="N344" s="556"/>
      <c r="O344" s="498"/>
    </row>
    <row r="345" spans="1:15" s="559" customFormat="1" ht="15.6" x14ac:dyDescent="0.25">
      <c r="A345" s="496"/>
      <c r="B345" s="556"/>
      <c r="C345" s="557"/>
      <c r="D345" s="499"/>
      <c r="E345" s="485"/>
      <c r="F345" s="486"/>
      <c r="G345" s="496"/>
      <c r="H345" s="558"/>
      <c r="I345" s="557"/>
      <c r="J345" s="499"/>
      <c r="K345" s="485"/>
      <c r="L345" s="486"/>
      <c r="M345" s="496"/>
      <c r="N345" s="556"/>
      <c r="O345" s="498"/>
    </row>
    <row r="346" spans="1:15" s="559" customFormat="1" ht="15.6" x14ac:dyDescent="0.25">
      <c r="A346" s="496"/>
      <c r="B346" s="556"/>
      <c r="C346" s="557"/>
      <c r="D346" s="499"/>
      <c r="E346" s="485"/>
      <c r="F346" s="486"/>
      <c r="G346" s="496"/>
      <c r="H346" s="558"/>
      <c r="I346" s="557"/>
      <c r="J346" s="499"/>
      <c r="K346" s="485"/>
      <c r="L346" s="486"/>
      <c r="M346" s="496"/>
      <c r="N346" s="556"/>
      <c r="O346" s="498"/>
    </row>
    <row r="347" spans="1:15" s="559" customFormat="1" ht="15.6" x14ac:dyDescent="0.25">
      <c r="A347" s="496"/>
      <c r="B347" s="556"/>
      <c r="C347" s="557"/>
      <c r="D347" s="499"/>
      <c r="E347" s="485"/>
      <c r="F347" s="486"/>
      <c r="G347" s="496"/>
      <c r="H347" s="558"/>
      <c r="I347" s="557"/>
      <c r="J347" s="499"/>
      <c r="K347" s="485"/>
      <c r="L347" s="486"/>
      <c r="M347" s="496"/>
      <c r="N347" s="556"/>
      <c r="O347" s="498"/>
    </row>
    <row r="348" spans="1:15" s="559" customFormat="1" ht="15.6" x14ac:dyDescent="0.25">
      <c r="A348" s="496"/>
      <c r="B348" s="556"/>
      <c r="C348" s="557"/>
      <c r="D348" s="499"/>
      <c r="E348" s="485"/>
      <c r="F348" s="486"/>
      <c r="G348" s="496"/>
      <c r="H348" s="558"/>
      <c r="I348" s="557"/>
      <c r="J348" s="499"/>
      <c r="K348" s="485"/>
      <c r="L348" s="486"/>
      <c r="M348" s="496"/>
      <c r="N348" s="556"/>
      <c r="O348" s="498"/>
    </row>
    <row r="349" spans="1:15" s="559" customFormat="1" ht="15.6" x14ac:dyDescent="0.25">
      <c r="A349" s="496"/>
      <c r="B349" s="556"/>
      <c r="C349" s="557"/>
      <c r="D349" s="499"/>
      <c r="E349" s="485"/>
      <c r="F349" s="486"/>
      <c r="G349" s="496"/>
      <c r="H349" s="558"/>
      <c r="I349" s="557"/>
      <c r="J349" s="499"/>
      <c r="K349" s="485"/>
      <c r="L349" s="486"/>
      <c r="M349" s="496"/>
      <c r="N349" s="556"/>
      <c r="O349" s="498"/>
    </row>
    <row r="350" spans="1:15" s="559" customFormat="1" ht="15.6" x14ac:dyDescent="0.25">
      <c r="A350" s="496"/>
      <c r="B350" s="556"/>
      <c r="C350" s="557"/>
      <c r="D350" s="499"/>
      <c r="E350" s="485"/>
      <c r="F350" s="486"/>
      <c r="G350" s="496"/>
      <c r="H350" s="558"/>
      <c r="I350" s="557"/>
      <c r="J350" s="499"/>
      <c r="K350" s="485"/>
      <c r="L350" s="486"/>
      <c r="M350" s="496"/>
      <c r="N350" s="556"/>
      <c r="O350" s="498"/>
    </row>
    <row r="351" spans="1:15" s="559" customFormat="1" ht="15.6" x14ac:dyDescent="0.25">
      <c r="A351" s="496"/>
      <c r="B351" s="556"/>
      <c r="C351" s="557"/>
      <c r="D351" s="499"/>
      <c r="E351" s="485"/>
      <c r="F351" s="486"/>
      <c r="G351" s="496"/>
      <c r="H351" s="558"/>
      <c r="I351" s="557"/>
      <c r="J351" s="499"/>
      <c r="K351" s="485"/>
      <c r="L351" s="486"/>
      <c r="M351" s="496"/>
      <c r="N351" s="556"/>
      <c r="O351" s="498"/>
    </row>
    <row r="352" spans="1:15" s="559" customFormat="1" ht="15.6" x14ac:dyDescent="0.25">
      <c r="A352" s="496"/>
      <c r="B352" s="556"/>
      <c r="C352" s="557"/>
      <c r="D352" s="499"/>
      <c r="E352" s="485"/>
      <c r="F352" s="486"/>
      <c r="G352" s="496"/>
      <c r="H352" s="558"/>
      <c r="I352" s="557"/>
      <c r="J352" s="499"/>
      <c r="K352" s="485"/>
      <c r="L352" s="486"/>
      <c r="M352" s="496"/>
      <c r="N352" s="556"/>
      <c r="O352" s="498"/>
    </row>
    <row r="353" spans="1:15" s="559" customFormat="1" ht="15.6" x14ac:dyDescent="0.25">
      <c r="A353" s="496"/>
      <c r="B353" s="556"/>
      <c r="C353" s="557"/>
      <c r="D353" s="499"/>
      <c r="E353" s="485"/>
      <c r="F353" s="486"/>
      <c r="G353" s="496"/>
      <c r="H353" s="558"/>
      <c r="I353" s="557"/>
      <c r="J353" s="499"/>
      <c r="K353" s="485"/>
      <c r="L353" s="486"/>
      <c r="M353" s="496"/>
      <c r="N353" s="556"/>
      <c r="O353" s="498"/>
    </row>
    <row r="354" spans="1:15" s="559" customFormat="1" ht="15.6" x14ac:dyDescent="0.25">
      <c r="A354" s="496"/>
      <c r="B354" s="556"/>
      <c r="C354" s="557"/>
      <c r="D354" s="499"/>
      <c r="E354" s="485"/>
      <c r="F354" s="486"/>
      <c r="G354" s="496"/>
      <c r="H354" s="558"/>
      <c r="I354" s="557"/>
      <c r="J354" s="499"/>
      <c r="K354" s="485"/>
      <c r="L354" s="486"/>
      <c r="M354" s="496"/>
      <c r="N354" s="556"/>
      <c r="O354" s="498"/>
    </row>
    <row r="355" spans="1:15" s="559" customFormat="1" ht="15.6" x14ac:dyDescent="0.25">
      <c r="A355" s="496"/>
      <c r="B355" s="556"/>
      <c r="C355" s="557"/>
      <c r="D355" s="499"/>
      <c r="E355" s="485"/>
      <c r="F355" s="486"/>
      <c r="G355" s="496"/>
      <c r="H355" s="558"/>
      <c r="I355" s="557"/>
      <c r="J355" s="499"/>
      <c r="K355" s="485"/>
      <c r="L355" s="486"/>
      <c r="M355" s="496"/>
      <c r="N355" s="556"/>
      <c r="O355" s="498"/>
    </row>
    <row r="356" spans="1:15" s="559" customFormat="1" ht="15.6" x14ac:dyDescent="0.25">
      <c r="A356" s="496"/>
      <c r="B356" s="556"/>
      <c r="C356" s="557"/>
      <c r="D356" s="499"/>
      <c r="E356" s="485"/>
      <c r="F356" s="486"/>
      <c r="G356" s="496"/>
      <c r="H356" s="558"/>
      <c r="I356" s="557"/>
      <c r="J356" s="499"/>
      <c r="K356" s="485"/>
      <c r="L356" s="486"/>
      <c r="M356" s="496"/>
      <c r="N356" s="556"/>
      <c r="O356" s="498"/>
    </row>
    <row r="357" spans="1:15" s="559" customFormat="1" ht="15.6" x14ac:dyDescent="0.25">
      <c r="A357" s="496"/>
      <c r="B357" s="556"/>
      <c r="C357" s="557"/>
      <c r="D357" s="499"/>
      <c r="E357" s="485"/>
      <c r="F357" s="486"/>
      <c r="G357" s="496"/>
      <c r="H357" s="558"/>
      <c r="I357" s="557"/>
      <c r="J357" s="499"/>
      <c r="K357" s="485"/>
      <c r="L357" s="486"/>
      <c r="M357" s="496"/>
      <c r="N357" s="556"/>
      <c r="O357" s="498"/>
    </row>
    <row r="358" spans="1:15" s="559" customFormat="1" ht="15.6" x14ac:dyDescent="0.25">
      <c r="A358" s="496"/>
      <c r="B358" s="556"/>
      <c r="C358" s="557"/>
      <c r="D358" s="499"/>
      <c r="E358" s="485"/>
      <c r="F358" s="486"/>
      <c r="G358" s="496"/>
      <c r="H358" s="558"/>
      <c r="I358" s="557"/>
      <c r="J358" s="499"/>
      <c r="K358" s="485"/>
      <c r="L358" s="486"/>
      <c r="M358" s="496"/>
      <c r="N358" s="556"/>
      <c r="O358" s="498"/>
    </row>
    <row r="359" spans="1:15" s="559" customFormat="1" ht="15.6" x14ac:dyDescent="0.25">
      <c r="A359" s="496"/>
      <c r="B359" s="556"/>
      <c r="C359" s="557"/>
      <c r="D359" s="499"/>
      <c r="E359" s="485"/>
      <c r="F359" s="486"/>
      <c r="G359" s="496"/>
      <c r="H359" s="558"/>
      <c r="I359" s="557"/>
      <c r="J359" s="499"/>
      <c r="K359" s="485"/>
      <c r="L359" s="486"/>
      <c r="M359" s="496"/>
      <c r="N359" s="556"/>
      <c r="O359" s="498"/>
    </row>
    <row r="360" spans="1:15" s="559" customFormat="1" ht="15.6" x14ac:dyDescent="0.25">
      <c r="A360" s="496"/>
      <c r="B360" s="556"/>
      <c r="C360" s="557"/>
      <c r="D360" s="499"/>
      <c r="E360" s="485"/>
      <c r="F360" s="486"/>
      <c r="G360" s="496"/>
      <c r="H360" s="558"/>
      <c r="I360" s="557"/>
      <c r="J360" s="499"/>
      <c r="K360" s="485"/>
      <c r="L360" s="486"/>
      <c r="M360" s="496"/>
      <c r="N360" s="556"/>
      <c r="O360" s="498"/>
    </row>
    <row r="361" spans="1:15" s="559" customFormat="1" ht="15.6" x14ac:dyDescent="0.25">
      <c r="A361" s="496"/>
      <c r="B361" s="556"/>
      <c r="C361" s="557"/>
      <c r="D361" s="499"/>
      <c r="E361" s="485"/>
      <c r="F361" s="486"/>
      <c r="G361" s="496"/>
      <c r="H361" s="558"/>
      <c r="I361" s="557"/>
      <c r="J361" s="499"/>
      <c r="K361" s="485"/>
      <c r="L361" s="486"/>
      <c r="M361" s="496"/>
      <c r="N361" s="556"/>
      <c r="O361" s="498"/>
    </row>
    <row r="362" spans="1:15" s="559" customFormat="1" ht="15.6" x14ac:dyDescent="0.25">
      <c r="A362" s="496"/>
      <c r="B362" s="556"/>
      <c r="C362" s="557"/>
      <c r="D362" s="499"/>
      <c r="E362" s="485"/>
      <c r="F362" s="486"/>
      <c r="G362" s="496"/>
      <c r="H362" s="558"/>
      <c r="I362" s="557"/>
      <c r="J362" s="499"/>
      <c r="K362" s="485"/>
      <c r="L362" s="486"/>
      <c r="M362" s="496"/>
      <c r="N362" s="556"/>
      <c r="O362" s="498"/>
    </row>
    <row r="363" spans="1:15" s="559" customFormat="1" ht="15.6" x14ac:dyDescent="0.25">
      <c r="A363" s="496"/>
      <c r="B363" s="556"/>
      <c r="C363" s="557"/>
      <c r="D363" s="499"/>
      <c r="E363" s="485"/>
      <c r="F363" s="486"/>
      <c r="G363" s="496"/>
      <c r="H363" s="558"/>
      <c r="I363" s="557"/>
      <c r="J363" s="499"/>
      <c r="K363" s="485"/>
      <c r="L363" s="486"/>
      <c r="M363" s="496"/>
      <c r="N363" s="556"/>
      <c r="O363" s="498"/>
    </row>
    <row r="364" spans="1:15" s="559" customFormat="1" ht="15.6" x14ac:dyDescent="0.25">
      <c r="A364" s="496"/>
      <c r="B364" s="556"/>
      <c r="C364" s="557"/>
      <c r="D364" s="499"/>
      <c r="E364" s="485"/>
      <c r="F364" s="486"/>
      <c r="G364" s="496"/>
      <c r="H364" s="558"/>
      <c r="I364" s="557"/>
      <c r="J364" s="499"/>
      <c r="K364" s="485"/>
      <c r="L364" s="486"/>
      <c r="M364" s="496"/>
      <c r="N364" s="556"/>
      <c r="O364" s="498"/>
    </row>
    <row r="365" spans="1:15" s="559" customFormat="1" ht="15.6" x14ac:dyDescent="0.25">
      <c r="A365" s="496"/>
      <c r="B365" s="556"/>
      <c r="C365" s="557"/>
      <c r="D365" s="499"/>
      <c r="E365" s="485"/>
      <c r="F365" s="486"/>
      <c r="G365" s="496"/>
      <c r="H365" s="558"/>
      <c r="I365" s="557"/>
      <c r="J365" s="499"/>
      <c r="K365" s="485"/>
      <c r="L365" s="486"/>
      <c r="M365" s="496"/>
      <c r="N365" s="556"/>
      <c r="O365" s="498"/>
    </row>
    <row r="366" spans="1:15" s="559" customFormat="1" ht="15.6" x14ac:dyDescent="0.25">
      <c r="A366" s="496"/>
      <c r="B366" s="556"/>
      <c r="C366" s="557"/>
      <c r="D366" s="499"/>
      <c r="E366" s="485"/>
      <c r="F366" s="486"/>
      <c r="G366" s="496"/>
      <c r="H366" s="558"/>
      <c r="I366" s="557"/>
      <c r="J366" s="499"/>
      <c r="K366" s="485"/>
      <c r="L366" s="486"/>
      <c r="M366" s="496"/>
      <c r="N366" s="556"/>
      <c r="O366" s="498"/>
    </row>
    <row r="367" spans="1:15" s="559" customFormat="1" ht="15.6" x14ac:dyDescent="0.25">
      <c r="A367" s="496"/>
      <c r="B367" s="556"/>
      <c r="C367" s="557"/>
      <c r="D367" s="499"/>
      <c r="E367" s="485"/>
      <c r="F367" s="486"/>
      <c r="G367" s="496"/>
      <c r="H367" s="558"/>
      <c r="I367" s="557"/>
      <c r="J367" s="499"/>
      <c r="K367" s="485"/>
      <c r="L367" s="486"/>
      <c r="M367" s="496"/>
      <c r="N367" s="556"/>
      <c r="O367" s="498"/>
    </row>
    <row r="368" spans="1:15" s="559" customFormat="1" ht="15.6" x14ac:dyDescent="0.25">
      <c r="A368" s="496"/>
      <c r="B368" s="556"/>
      <c r="C368" s="557"/>
      <c r="D368" s="499"/>
      <c r="E368" s="485"/>
      <c r="F368" s="486"/>
      <c r="G368" s="496"/>
      <c r="H368" s="558"/>
      <c r="I368" s="557"/>
      <c r="J368" s="499"/>
      <c r="K368" s="485"/>
      <c r="L368" s="486"/>
      <c r="M368" s="496"/>
      <c r="N368" s="556"/>
      <c r="O368" s="498"/>
    </row>
    <row r="369" spans="1:15" s="559" customFormat="1" ht="15.6" x14ac:dyDescent="0.25">
      <c r="A369" s="496"/>
      <c r="B369" s="556"/>
      <c r="C369" s="557"/>
      <c r="D369" s="499"/>
      <c r="E369" s="485"/>
      <c r="F369" s="486"/>
      <c r="G369" s="496"/>
      <c r="H369" s="558"/>
      <c r="I369" s="557"/>
      <c r="J369" s="499"/>
      <c r="K369" s="485"/>
      <c r="L369" s="486"/>
      <c r="M369" s="496"/>
      <c r="N369" s="556"/>
      <c r="O369" s="498"/>
    </row>
    <row r="370" spans="1:15" s="559" customFormat="1" ht="15.6" x14ac:dyDescent="0.25">
      <c r="A370" s="496"/>
      <c r="B370" s="556"/>
      <c r="C370" s="557"/>
      <c r="D370" s="499"/>
      <c r="E370" s="485"/>
      <c r="F370" s="486"/>
      <c r="G370" s="496"/>
      <c r="H370" s="558"/>
      <c r="I370" s="557"/>
      <c r="J370" s="499"/>
      <c r="K370" s="485"/>
      <c r="L370" s="486"/>
      <c r="M370" s="496"/>
      <c r="N370" s="556"/>
      <c r="O370" s="498"/>
    </row>
    <row r="371" spans="1:15" s="559" customFormat="1" ht="15.6" x14ac:dyDescent="0.25">
      <c r="A371" s="496"/>
      <c r="B371" s="556"/>
      <c r="C371" s="557"/>
      <c r="D371" s="499"/>
      <c r="E371" s="485"/>
      <c r="F371" s="486"/>
      <c r="G371" s="496"/>
      <c r="H371" s="558"/>
      <c r="I371" s="557"/>
      <c r="J371" s="499"/>
      <c r="K371" s="485"/>
      <c r="L371" s="486"/>
      <c r="M371" s="496"/>
      <c r="N371" s="556"/>
      <c r="O371" s="498"/>
    </row>
    <row r="372" spans="1:15" s="559" customFormat="1" ht="15.6" x14ac:dyDescent="0.25">
      <c r="A372" s="496"/>
      <c r="B372" s="556"/>
      <c r="C372" s="557"/>
      <c r="D372" s="499"/>
      <c r="E372" s="485"/>
      <c r="F372" s="486"/>
      <c r="G372" s="496"/>
      <c r="H372" s="558"/>
      <c r="I372" s="557"/>
      <c r="J372" s="499"/>
      <c r="K372" s="485"/>
      <c r="L372" s="486"/>
      <c r="M372" s="496"/>
      <c r="N372" s="556"/>
      <c r="O372" s="498"/>
    </row>
    <row r="373" spans="1:15" s="559" customFormat="1" ht="15.6" x14ac:dyDescent="0.25">
      <c r="A373" s="496"/>
      <c r="B373" s="556"/>
      <c r="C373" s="557"/>
      <c r="D373" s="499"/>
      <c r="E373" s="485"/>
      <c r="F373" s="486"/>
      <c r="G373" s="496"/>
      <c r="H373" s="558"/>
      <c r="I373" s="557"/>
      <c r="J373" s="499"/>
      <c r="K373" s="485"/>
      <c r="L373" s="486"/>
      <c r="M373" s="496"/>
      <c r="N373" s="556"/>
      <c r="O373" s="498"/>
    </row>
    <row r="374" spans="1:15" s="559" customFormat="1" ht="15.6" x14ac:dyDescent="0.25">
      <c r="A374" s="496"/>
      <c r="B374" s="556"/>
      <c r="C374" s="557"/>
      <c r="D374" s="499"/>
      <c r="E374" s="485"/>
      <c r="F374" s="486"/>
      <c r="G374" s="496"/>
      <c r="H374" s="558"/>
      <c r="I374" s="557"/>
      <c r="J374" s="499"/>
      <c r="K374" s="485"/>
      <c r="L374" s="486"/>
      <c r="M374" s="496"/>
      <c r="N374" s="556"/>
      <c r="O374" s="498"/>
    </row>
    <row r="375" spans="1:15" s="559" customFormat="1" ht="15.6" x14ac:dyDescent="0.25">
      <c r="A375" s="496"/>
      <c r="B375" s="556"/>
      <c r="C375" s="557"/>
      <c r="D375" s="499"/>
      <c r="E375" s="485"/>
      <c r="F375" s="486"/>
      <c r="G375" s="496"/>
      <c r="H375" s="558"/>
      <c r="I375" s="557"/>
      <c r="J375" s="499"/>
      <c r="K375" s="485"/>
      <c r="L375" s="486"/>
      <c r="M375" s="496"/>
      <c r="N375" s="556"/>
      <c r="O375" s="498"/>
    </row>
    <row r="376" spans="1:15" s="559" customFormat="1" ht="15.6" x14ac:dyDescent="0.25">
      <c r="A376" s="496"/>
      <c r="B376" s="556"/>
      <c r="C376" s="557"/>
      <c r="D376" s="499"/>
      <c r="E376" s="485"/>
      <c r="F376" s="486"/>
      <c r="G376" s="496"/>
      <c r="H376" s="558"/>
      <c r="I376" s="557"/>
      <c r="J376" s="499"/>
      <c r="K376" s="485"/>
      <c r="L376" s="486"/>
      <c r="M376" s="496"/>
      <c r="N376" s="556"/>
      <c r="O376" s="498"/>
    </row>
    <row r="377" spans="1:15" s="559" customFormat="1" ht="15.6" x14ac:dyDescent="0.25">
      <c r="A377" s="496"/>
      <c r="B377" s="556"/>
      <c r="C377" s="557"/>
      <c r="D377" s="499"/>
      <c r="E377" s="485"/>
      <c r="F377" s="486"/>
      <c r="G377" s="496"/>
      <c r="H377" s="558"/>
      <c r="I377" s="557"/>
      <c r="J377" s="499"/>
      <c r="K377" s="485"/>
      <c r="L377" s="486"/>
      <c r="M377" s="496"/>
      <c r="N377" s="556"/>
      <c r="O377" s="498"/>
    </row>
    <row r="378" spans="1:15" s="559" customFormat="1" ht="15.6" x14ac:dyDescent="0.25">
      <c r="A378" s="496"/>
      <c r="B378" s="556"/>
      <c r="C378" s="557"/>
      <c r="D378" s="499"/>
      <c r="E378" s="485"/>
      <c r="F378" s="486"/>
      <c r="G378" s="496"/>
      <c r="H378" s="558"/>
      <c r="I378" s="557"/>
      <c r="J378" s="499"/>
      <c r="K378" s="485"/>
      <c r="L378" s="486"/>
      <c r="M378" s="496"/>
      <c r="N378" s="556"/>
      <c r="O378" s="498"/>
    </row>
    <row r="379" spans="1:15" s="559" customFormat="1" ht="15.6" x14ac:dyDescent="0.25">
      <c r="A379" s="496"/>
      <c r="B379" s="556"/>
      <c r="C379" s="557"/>
      <c r="D379" s="499"/>
      <c r="E379" s="485"/>
      <c r="F379" s="486"/>
      <c r="G379" s="496"/>
      <c r="H379" s="558"/>
      <c r="I379" s="557"/>
      <c r="J379" s="499"/>
      <c r="K379" s="485"/>
      <c r="L379" s="486"/>
      <c r="M379" s="496"/>
      <c r="N379" s="556"/>
      <c r="O379" s="498"/>
    </row>
    <row r="380" spans="1:15" s="559" customFormat="1" ht="15.6" x14ac:dyDescent="0.25">
      <c r="A380" s="496"/>
      <c r="B380" s="556"/>
      <c r="C380" s="557"/>
      <c r="D380" s="499"/>
      <c r="E380" s="485"/>
      <c r="F380" s="486"/>
      <c r="G380" s="496"/>
      <c r="H380" s="558"/>
      <c r="I380" s="557"/>
      <c r="J380" s="499"/>
      <c r="K380" s="485"/>
      <c r="L380" s="486"/>
      <c r="M380" s="496"/>
      <c r="N380" s="556"/>
      <c r="O380" s="498"/>
    </row>
    <row r="381" spans="1:15" s="559" customFormat="1" ht="15.6" x14ac:dyDescent="0.25">
      <c r="A381" s="496"/>
      <c r="B381" s="556"/>
      <c r="C381" s="557"/>
      <c r="D381" s="499"/>
      <c r="E381" s="485"/>
      <c r="F381" s="486"/>
      <c r="G381" s="496"/>
      <c r="H381" s="558"/>
      <c r="I381" s="557"/>
      <c r="J381" s="499"/>
      <c r="K381" s="485"/>
      <c r="L381" s="486"/>
      <c r="M381" s="496"/>
      <c r="N381" s="556"/>
      <c r="O381" s="498"/>
    </row>
    <row r="382" spans="1:15" s="559" customFormat="1" ht="15.6" x14ac:dyDescent="0.25">
      <c r="A382" s="496"/>
      <c r="B382" s="556"/>
      <c r="C382" s="557"/>
      <c r="D382" s="499"/>
      <c r="E382" s="485"/>
      <c r="F382" s="486"/>
      <c r="G382" s="496"/>
      <c r="H382" s="558"/>
      <c r="I382" s="557"/>
      <c r="J382" s="499"/>
      <c r="K382" s="485"/>
      <c r="L382" s="486"/>
      <c r="M382" s="496"/>
      <c r="N382" s="556"/>
      <c r="O382" s="498"/>
    </row>
    <row r="383" spans="1:15" s="559" customFormat="1" ht="15.6" x14ac:dyDescent="0.25">
      <c r="A383" s="496"/>
      <c r="B383" s="556"/>
      <c r="C383" s="557"/>
      <c r="D383" s="499"/>
      <c r="E383" s="485"/>
      <c r="F383" s="486"/>
      <c r="G383" s="496"/>
      <c r="H383" s="558"/>
      <c r="I383" s="557"/>
      <c r="J383" s="499"/>
      <c r="K383" s="485"/>
      <c r="L383" s="486"/>
      <c r="M383" s="496"/>
      <c r="N383" s="556"/>
      <c r="O383" s="498"/>
    </row>
    <row r="384" spans="1:15" s="559" customFormat="1" ht="15.6" x14ac:dyDescent="0.25">
      <c r="A384" s="496"/>
      <c r="B384" s="556"/>
      <c r="C384" s="557"/>
      <c r="D384" s="499"/>
      <c r="E384" s="485"/>
      <c r="F384" s="486"/>
      <c r="G384" s="496"/>
      <c r="H384" s="558"/>
      <c r="I384" s="557"/>
      <c r="J384" s="499"/>
      <c r="K384" s="485"/>
      <c r="L384" s="486"/>
      <c r="M384" s="496"/>
      <c r="N384" s="556"/>
      <c r="O384" s="498"/>
    </row>
    <row r="385" spans="1:15" s="559" customFormat="1" ht="15.6" x14ac:dyDescent="0.25">
      <c r="A385" s="496"/>
      <c r="B385" s="556"/>
      <c r="C385" s="557"/>
      <c r="D385" s="499"/>
      <c r="E385" s="485"/>
      <c r="F385" s="486"/>
      <c r="G385" s="496"/>
      <c r="H385" s="558"/>
      <c r="I385" s="557"/>
      <c r="J385" s="499"/>
      <c r="K385" s="485"/>
      <c r="L385" s="486"/>
      <c r="M385" s="496"/>
      <c r="N385" s="556"/>
      <c r="O385" s="498"/>
    </row>
    <row r="386" spans="1:15" s="559" customFormat="1" ht="15.6" x14ac:dyDescent="0.25">
      <c r="A386" s="496"/>
      <c r="B386" s="556"/>
      <c r="C386" s="557"/>
      <c r="D386" s="499"/>
      <c r="E386" s="485"/>
      <c r="F386" s="486"/>
      <c r="G386" s="496"/>
      <c r="H386" s="558"/>
      <c r="I386" s="557"/>
      <c r="J386" s="499"/>
      <c r="K386" s="485"/>
      <c r="L386" s="486"/>
      <c r="M386" s="496"/>
      <c r="N386" s="556"/>
      <c r="O386" s="498"/>
    </row>
    <row r="387" spans="1:15" s="559" customFormat="1" ht="15.6" x14ac:dyDescent="0.25">
      <c r="A387" s="496"/>
      <c r="B387" s="556"/>
      <c r="C387" s="557"/>
      <c r="D387" s="499"/>
      <c r="E387" s="485"/>
      <c r="F387" s="486"/>
      <c r="G387" s="496"/>
      <c r="H387" s="558"/>
      <c r="I387" s="557"/>
      <c r="J387" s="499"/>
      <c r="K387" s="485"/>
      <c r="L387" s="486"/>
      <c r="M387" s="496"/>
      <c r="N387" s="556"/>
      <c r="O387" s="498"/>
    </row>
    <row r="388" spans="1:15" s="559" customFormat="1" ht="15.6" x14ac:dyDescent="0.25">
      <c r="A388" s="496"/>
      <c r="B388" s="556"/>
      <c r="C388" s="557"/>
      <c r="D388" s="499"/>
      <c r="E388" s="485"/>
      <c r="F388" s="486"/>
      <c r="G388" s="496"/>
      <c r="H388" s="558"/>
      <c r="I388" s="557"/>
      <c r="J388" s="499"/>
      <c r="K388" s="485"/>
      <c r="L388" s="486"/>
      <c r="M388" s="496"/>
      <c r="N388" s="556"/>
      <c r="O388" s="498"/>
    </row>
    <row r="389" spans="1:15" s="559" customFormat="1" ht="15.6" x14ac:dyDescent="0.25">
      <c r="A389" s="496"/>
      <c r="B389" s="556"/>
      <c r="C389" s="557"/>
      <c r="D389" s="499"/>
      <c r="E389" s="485"/>
      <c r="F389" s="486"/>
      <c r="G389" s="496"/>
      <c r="H389" s="558"/>
      <c r="I389" s="557"/>
      <c r="J389" s="499"/>
      <c r="K389" s="485"/>
      <c r="L389" s="486"/>
      <c r="M389" s="496"/>
      <c r="N389" s="556"/>
      <c r="O389" s="498"/>
    </row>
    <row r="390" spans="1:15" s="559" customFormat="1" ht="15.6" x14ac:dyDescent="0.25">
      <c r="A390" s="496"/>
      <c r="B390" s="556"/>
      <c r="C390" s="557"/>
      <c r="D390" s="499"/>
      <c r="E390" s="485"/>
      <c r="F390" s="486"/>
      <c r="G390" s="496"/>
      <c r="H390" s="558"/>
      <c r="I390" s="557"/>
      <c r="J390" s="499"/>
      <c r="K390" s="485"/>
      <c r="L390" s="486"/>
      <c r="M390" s="496"/>
      <c r="N390" s="556"/>
      <c r="O390" s="498"/>
    </row>
    <row r="391" spans="1:15" s="559" customFormat="1" ht="15.6" x14ac:dyDescent="0.25">
      <c r="A391" s="496"/>
      <c r="B391" s="556"/>
      <c r="C391" s="557"/>
      <c r="D391" s="499"/>
      <c r="E391" s="485"/>
      <c r="F391" s="486"/>
      <c r="G391" s="496"/>
      <c r="H391" s="558"/>
      <c r="I391" s="557"/>
      <c r="J391" s="499"/>
      <c r="K391" s="485"/>
      <c r="L391" s="486"/>
      <c r="M391" s="496"/>
      <c r="N391" s="556"/>
      <c r="O391" s="498"/>
    </row>
    <row r="392" spans="1:15" s="559" customFormat="1" ht="15.6" x14ac:dyDescent="0.25">
      <c r="A392" s="496"/>
      <c r="B392" s="556"/>
      <c r="C392" s="557"/>
      <c r="D392" s="499"/>
      <c r="E392" s="485"/>
      <c r="F392" s="486"/>
      <c r="G392" s="496"/>
      <c r="H392" s="558"/>
      <c r="I392" s="557"/>
      <c r="J392" s="499"/>
      <c r="K392" s="485"/>
      <c r="L392" s="486"/>
      <c r="M392" s="496"/>
      <c r="N392" s="556"/>
      <c r="O392" s="498"/>
    </row>
    <row r="393" spans="1:15" s="559" customFormat="1" ht="15.6" x14ac:dyDescent="0.25">
      <c r="A393" s="496"/>
      <c r="B393" s="556"/>
      <c r="C393" s="557"/>
      <c r="D393" s="499"/>
      <c r="E393" s="485"/>
      <c r="F393" s="486"/>
      <c r="G393" s="496"/>
      <c r="H393" s="558"/>
      <c r="I393" s="557"/>
      <c r="J393" s="499"/>
      <c r="K393" s="485"/>
      <c r="L393" s="486"/>
      <c r="M393" s="496"/>
      <c r="N393" s="556"/>
      <c r="O393" s="498"/>
    </row>
    <row r="394" spans="1:15" s="559" customFormat="1" ht="15.6" x14ac:dyDescent="0.25">
      <c r="A394" s="496"/>
      <c r="B394" s="556"/>
      <c r="C394" s="557"/>
      <c r="D394" s="499"/>
      <c r="E394" s="485"/>
      <c r="F394" s="486"/>
      <c r="G394" s="496"/>
      <c r="H394" s="558"/>
      <c r="I394" s="557"/>
      <c r="J394" s="499"/>
      <c r="K394" s="485"/>
      <c r="L394" s="486"/>
      <c r="M394" s="496"/>
      <c r="N394" s="556"/>
      <c r="O394" s="498"/>
    </row>
    <row r="395" spans="1:15" s="559" customFormat="1" ht="15.6" x14ac:dyDescent="0.25">
      <c r="A395" s="496"/>
      <c r="B395" s="556"/>
      <c r="C395" s="557"/>
      <c r="D395" s="499"/>
      <c r="E395" s="485"/>
      <c r="F395" s="486"/>
      <c r="G395" s="496"/>
      <c r="H395" s="558"/>
      <c r="I395" s="557"/>
      <c r="J395" s="499"/>
      <c r="K395" s="485"/>
      <c r="L395" s="486"/>
      <c r="M395" s="496"/>
      <c r="N395" s="556"/>
      <c r="O395" s="498"/>
    </row>
    <row r="396" spans="1:15" s="559" customFormat="1" ht="15.6" x14ac:dyDescent="0.25">
      <c r="A396" s="496"/>
      <c r="B396" s="556"/>
      <c r="C396" s="557"/>
      <c r="D396" s="499"/>
      <c r="E396" s="485"/>
      <c r="F396" s="486"/>
      <c r="G396" s="496"/>
      <c r="H396" s="558"/>
      <c r="I396" s="557"/>
      <c r="J396" s="499"/>
      <c r="K396" s="485"/>
      <c r="L396" s="486"/>
      <c r="M396" s="496"/>
      <c r="N396" s="556"/>
      <c r="O396" s="498"/>
    </row>
    <row r="397" spans="1:15" s="559" customFormat="1" ht="15.6" x14ac:dyDescent="0.25">
      <c r="A397" s="496"/>
      <c r="B397" s="556"/>
      <c r="C397" s="557"/>
      <c r="D397" s="499"/>
      <c r="E397" s="485"/>
      <c r="F397" s="486"/>
      <c r="G397" s="496"/>
      <c r="H397" s="558"/>
      <c r="I397" s="557"/>
      <c r="J397" s="499"/>
      <c r="K397" s="485"/>
      <c r="L397" s="486"/>
      <c r="M397" s="496"/>
      <c r="N397" s="556"/>
      <c r="O397" s="498"/>
    </row>
    <row r="398" spans="1:15" s="559" customFormat="1" ht="15.6" x14ac:dyDescent="0.25">
      <c r="A398" s="496"/>
      <c r="B398" s="556"/>
      <c r="C398" s="557"/>
      <c r="D398" s="499"/>
      <c r="E398" s="485"/>
      <c r="F398" s="486"/>
      <c r="G398" s="496"/>
      <c r="H398" s="558"/>
      <c r="I398" s="557"/>
      <c r="J398" s="499"/>
      <c r="K398" s="485"/>
      <c r="L398" s="486"/>
      <c r="M398" s="496"/>
      <c r="N398" s="556"/>
      <c r="O398" s="498"/>
    </row>
    <row r="399" spans="1:15" s="559" customFormat="1" ht="15.6" x14ac:dyDescent="0.25">
      <c r="A399" s="496"/>
      <c r="B399" s="556"/>
      <c r="C399" s="557"/>
      <c r="D399" s="499"/>
      <c r="E399" s="485"/>
      <c r="F399" s="486"/>
      <c r="G399" s="496"/>
      <c r="H399" s="558"/>
      <c r="I399" s="557"/>
      <c r="J399" s="499"/>
      <c r="K399" s="485"/>
      <c r="L399" s="486"/>
      <c r="M399" s="496"/>
      <c r="N399" s="556"/>
      <c r="O399" s="498"/>
    </row>
    <row r="400" spans="1:15" s="559" customFormat="1" ht="15.6" x14ac:dyDescent="0.25">
      <c r="A400" s="496"/>
      <c r="B400" s="556"/>
      <c r="C400" s="557"/>
      <c r="D400" s="499"/>
      <c r="E400" s="485"/>
      <c r="F400" s="486"/>
      <c r="G400" s="496"/>
      <c r="H400" s="558"/>
      <c r="I400" s="557"/>
      <c r="J400" s="499"/>
      <c r="K400" s="485"/>
      <c r="L400" s="486"/>
      <c r="M400" s="496"/>
      <c r="N400" s="556"/>
      <c r="O400" s="498"/>
    </row>
    <row r="401" spans="1:15" s="559" customFormat="1" ht="15.6" x14ac:dyDescent="0.25">
      <c r="A401" s="496"/>
      <c r="B401" s="556"/>
      <c r="C401" s="557"/>
      <c r="D401" s="499"/>
      <c r="E401" s="485"/>
      <c r="F401" s="486"/>
      <c r="G401" s="496"/>
      <c r="H401" s="558"/>
      <c r="I401" s="557"/>
      <c r="J401" s="499"/>
      <c r="K401" s="485"/>
      <c r="L401" s="486"/>
      <c r="M401" s="496"/>
      <c r="N401" s="556"/>
      <c r="O401" s="498"/>
    </row>
    <row r="402" spans="1:15" s="559" customFormat="1" ht="15.6" x14ac:dyDescent="0.25">
      <c r="A402" s="496"/>
      <c r="B402" s="556"/>
      <c r="C402" s="557"/>
      <c r="D402" s="499"/>
      <c r="E402" s="485"/>
      <c r="F402" s="486"/>
      <c r="G402" s="496"/>
      <c r="H402" s="558"/>
      <c r="I402" s="557"/>
      <c r="J402" s="499"/>
      <c r="K402" s="485"/>
      <c r="L402" s="486"/>
      <c r="M402" s="496"/>
      <c r="N402" s="556"/>
      <c r="O402" s="498"/>
    </row>
    <row r="403" spans="1:15" s="559" customFormat="1" ht="15.6" x14ac:dyDescent="0.25">
      <c r="A403" s="496"/>
      <c r="B403" s="556"/>
      <c r="C403" s="557"/>
      <c r="D403" s="499"/>
      <c r="E403" s="485"/>
      <c r="F403" s="486"/>
      <c r="G403" s="496"/>
      <c r="H403" s="558"/>
      <c r="I403" s="557"/>
      <c r="J403" s="499"/>
      <c r="K403" s="485"/>
      <c r="L403" s="486"/>
      <c r="M403" s="496"/>
      <c r="N403" s="556"/>
      <c r="O403" s="498"/>
    </row>
    <row r="404" spans="1:15" s="559" customFormat="1" ht="15.6" x14ac:dyDescent="0.25">
      <c r="A404" s="496"/>
      <c r="B404" s="556"/>
      <c r="C404" s="557"/>
      <c r="D404" s="499"/>
      <c r="E404" s="485"/>
      <c r="F404" s="486"/>
      <c r="G404" s="496"/>
      <c r="H404" s="558"/>
      <c r="I404" s="557"/>
      <c r="J404" s="499"/>
      <c r="K404" s="485"/>
      <c r="L404" s="486"/>
      <c r="M404" s="496"/>
      <c r="N404" s="556"/>
      <c r="O404" s="498"/>
    </row>
    <row r="405" spans="1:15" s="559" customFormat="1" ht="15.6" x14ac:dyDescent="0.25">
      <c r="A405" s="496"/>
      <c r="B405" s="556"/>
      <c r="C405" s="557"/>
      <c r="D405" s="499"/>
      <c r="E405" s="485"/>
      <c r="F405" s="486"/>
      <c r="G405" s="496"/>
      <c r="H405" s="558"/>
      <c r="I405" s="557"/>
      <c r="J405" s="499"/>
      <c r="K405" s="485"/>
      <c r="L405" s="486"/>
      <c r="M405" s="496"/>
      <c r="N405" s="556"/>
      <c r="O405" s="498"/>
    </row>
    <row r="406" spans="1:15" s="559" customFormat="1" ht="15.6" x14ac:dyDescent="0.25">
      <c r="A406" s="496"/>
      <c r="B406" s="556"/>
      <c r="C406" s="557"/>
      <c r="D406" s="499"/>
      <c r="E406" s="485"/>
      <c r="F406" s="486"/>
      <c r="G406" s="496"/>
      <c r="H406" s="558"/>
      <c r="I406" s="557"/>
      <c r="J406" s="499"/>
      <c r="K406" s="485"/>
      <c r="L406" s="486"/>
      <c r="M406" s="496"/>
      <c r="N406" s="556"/>
      <c r="O406" s="498"/>
    </row>
    <row r="407" spans="1:15" s="559" customFormat="1" ht="15.6" x14ac:dyDescent="0.25">
      <c r="A407" s="496"/>
      <c r="B407" s="556"/>
      <c r="C407" s="557"/>
      <c r="D407" s="499"/>
      <c r="E407" s="485"/>
      <c r="F407" s="486"/>
      <c r="G407" s="496"/>
      <c r="H407" s="558"/>
      <c r="I407" s="557"/>
      <c r="J407" s="499"/>
      <c r="K407" s="485"/>
      <c r="L407" s="486"/>
      <c r="M407" s="496"/>
      <c r="N407" s="556"/>
      <c r="O407" s="498"/>
    </row>
    <row r="408" spans="1:15" s="559" customFormat="1" ht="15.6" x14ac:dyDescent="0.25">
      <c r="A408" s="496"/>
      <c r="B408" s="556"/>
      <c r="C408" s="557"/>
      <c r="D408" s="499"/>
      <c r="E408" s="485"/>
      <c r="F408" s="486"/>
      <c r="G408" s="496"/>
      <c r="H408" s="558"/>
      <c r="I408" s="557"/>
      <c r="J408" s="499"/>
      <c r="K408" s="485"/>
      <c r="L408" s="486"/>
      <c r="M408" s="496"/>
      <c r="N408" s="556"/>
      <c r="O408" s="498"/>
    </row>
    <row r="409" spans="1:15" s="559" customFormat="1" ht="15.6" x14ac:dyDescent="0.25">
      <c r="A409" s="496"/>
      <c r="B409" s="556"/>
      <c r="C409" s="557"/>
      <c r="D409" s="499"/>
      <c r="E409" s="485"/>
      <c r="F409" s="486"/>
      <c r="G409" s="496"/>
      <c r="H409" s="558"/>
      <c r="I409" s="557"/>
      <c r="J409" s="499"/>
      <c r="K409" s="485"/>
      <c r="L409" s="486"/>
      <c r="M409" s="496"/>
      <c r="N409" s="556"/>
      <c r="O409" s="498"/>
    </row>
    <row r="410" spans="1:15" s="559" customFormat="1" ht="15.6" x14ac:dyDescent="0.25">
      <c r="A410" s="496"/>
      <c r="B410" s="556"/>
      <c r="C410" s="557"/>
      <c r="D410" s="499"/>
      <c r="E410" s="485"/>
      <c r="F410" s="486"/>
      <c r="G410" s="496"/>
      <c r="H410" s="558"/>
      <c r="I410" s="557"/>
      <c r="J410" s="499"/>
      <c r="K410" s="485"/>
      <c r="L410" s="486"/>
      <c r="M410" s="496"/>
      <c r="N410" s="556"/>
      <c r="O410" s="498"/>
    </row>
    <row r="411" spans="1:15" s="559" customFormat="1" ht="15.6" x14ac:dyDescent="0.25">
      <c r="A411" s="496"/>
      <c r="B411" s="556"/>
      <c r="C411" s="557"/>
      <c r="D411" s="499"/>
      <c r="E411" s="485"/>
      <c r="F411" s="486"/>
      <c r="G411" s="496"/>
      <c r="H411" s="558"/>
      <c r="I411" s="557"/>
      <c r="J411" s="499"/>
      <c r="K411" s="485"/>
      <c r="L411" s="486"/>
      <c r="M411" s="496"/>
      <c r="N411" s="556"/>
      <c r="O411" s="498"/>
    </row>
    <row r="412" spans="1:15" s="559" customFormat="1" ht="15.6" x14ac:dyDescent="0.25">
      <c r="A412" s="496"/>
      <c r="B412" s="556"/>
      <c r="C412" s="557"/>
      <c r="D412" s="499"/>
      <c r="E412" s="485"/>
      <c r="F412" s="486"/>
      <c r="G412" s="496"/>
      <c r="H412" s="558"/>
      <c r="I412" s="557"/>
      <c r="J412" s="499"/>
      <c r="K412" s="485"/>
      <c r="L412" s="486"/>
      <c r="M412" s="496"/>
      <c r="N412" s="556"/>
      <c r="O412" s="498"/>
    </row>
    <row r="413" spans="1:15" s="559" customFormat="1" ht="15.6" x14ac:dyDescent="0.25">
      <c r="A413" s="496"/>
      <c r="B413" s="556"/>
      <c r="C413" s="557"/>
      <c r="D413" s="499"/>
      <c r="E413" s="485"/>
      <c r="F413" s="486"/>
      <c r="G413" s="496"/>
      <c r="H413" s="558"/>
      <c r="I413" s="557"/>
      <c r="J413" s="499"/>
      <c r="K413" s="485"/>
      <c r="L413" s="486"/>
      <c r="M413" s="496"/>
      <c r="N413" s="556"/>
      <c r="O413" s="498"/>
    </row>
    <row r="414" spans="1:15" s="559" customFormat="1" ht="15.6" x14ac:dyDescent="0.25">
      <c r="A414" s="496"/>
      <c r="B414" s="556"/>
      <c r="C414" s="557"/>
      <c r="D414" s="499"/>
      <c r="E414" s="485"/>
      <c r="F414" s="486"/>
      <c r="G414" s="496"/>
      <c r="H414" s="558"/>
      <c r="I414" s="557"/>
      <c r="J414" s="499"/>
      <c r="K414" s="485"/>
      <c r="L414" s="486"/>
      <c r="M414" s="496"/>
      <c r="N414" s="556"/>
      <c r="O414" s="498"/>
    </row>
    <row r="415" spans="1:15" s="559" customFormat="1" ht="15.6" x14ac:dyDescent="0.25">
      <c r="A415" s="496"/>
      <c r="B415" s="556"/>
      <c r="C415" s="557"/>
      <c r="D415" s="499"/>
      <c r="E415" s="485"/>
      <c r="F415" s="486"/>
      <c r="G415" s="496"/>
      <c r="H415" s="558"/>
      <c r="I415" s="557"/>
      <c r="J415" s="499"/>
      <c r="K415" s="485"/>
      <c r="L415" s="486"/>
      <c r="M415" s="496"/>
      <c r="N415" s="556"/>
      <c r="O415" s="498"/>
    </row>
    <row r="416" spans="1:15" s="559" customFormat="1" ht="15.6" x14ac:dyDescent="0.25">
      <c r="A416" s="496"/>
      <c r="B416" s="556"/>
      <c r="C416" s="557"/>
      <c r="D416" s="499"/>
      <c r="E416" s="485"/>
      <c r="F416" s="486"/>
      <c r="G416" s="496"/>
      <c r="H416" s="558"/>
      <c r="I416" s="557"/>
      <c r="J416" s="499"/>
      <c r="K416" s="485"/>
      <c r="L416" s="486"/>
      <c r="M416" s="496"/>
      <c r="N416" s="556"/>
      <c r="O416" s="498"/>
    </row>
    <row r="417" spans="1:15" s="559" customFormat="1" ht="15.6" x14ac:dyDescent="0.25">
      <c r="A417" s="496"/>
      <c r="B417" s="556"/>
      <c r="C417" s="557"/>
      <c r="D417" s="499"/>
      <c r="E417" s="485"/>
      <c r="F417" s="486"/>
      <c r="G417" s="496"/>
      <c r="H417" s="558"/>
      <c r="I417" s="557"/>
      <c r="J417" s="499"/>
      <c r="K417" s="485"/>
      <c r="L417" s="486"/>
      <c r="M417" s="496"/>
      <c r="N417" s="556"/>
      <c r="O417" s="498"/>
    </row>
    <row r="418" spans="1:15" s="559" customFormat="1" ht="15.6" x14ac:dyDescent="0.25">
      <c r="A418" s="496"/>
      <c r="B418" s="556"/>
      <c r="C418" s="557"/>
      <c r="D418" s="499"/>
      <c r="E418" s="485"/>
      <c r="F418" s="486"/>
      <c r="G418" s="496"/>
      <c r="H418" s="558"/>
      <c r="I418" s="557"/>
      <c r="J418" s="499"/>
      <c r="K418" s="485"/>
      <c r="L418" s="486"/>
      <c r="M418" s="496"/>
      <c r="N418" s="556"/>
      <c r="O418" s="498"/>
    </row>
    <row r="419" spans="1:15" s="559" customFormat="1" ht="15.6" x14ac:dyDescent="0.25">
      <c r="A419" s="496"/>
      <c r="B419" s="556"/>
      <c r="C419" s="557"/>
      <c r="D419" s="499"/>
      <c r="E419" s="485"/>
      <c r="F419" s="486"/>
      <c r="G419" s="496"/>
      <c r="H419" s="558"/>
      <c r="I419" s="557"/>
      <c r="J419" s="499"/>
      <c r="K419" s="485"/>
      <c r="L419" s="486"/>
      <c r="M419" s="496"/>
      <c r="N419" s="556"/>
      <c r="O419" s="498"/>
    </row>
    <row r="420" spans="1:15" s="559" customFormat="1" ht="15.6" x14ac:dyDescent="0.25">
      <c r="A420" s="496"/>
      <c r="B420" s="556"/>
      <c r="C420" s="557"/>
      <c r="D420" s="499"/>
      <c r="E420" s="485"/>
      <c r="F420" s="486"/>
      <c r="G420" s="496"/>
      <c r="H420" s="558"/>
      <c r="I420" s="557"/>
      <c r="J420" s="499"/>
      <c r="K420" s="485"/>
      <c r="L420" s="486"/>
      <c r="M420" s="496"/>
      <c r="N420" s="556"/>
      <c r="O420" s="498"/>
    </row>
    <row r="421" spans="1:15" s="559" customFormat="1" ht="15.6" x14ac:dyDescent="0.25">
      <c r="A421" s="496"/>
      <c r="B421" s="556"/>
      <c r="C421" s="557"/>
      <c r="D421" s="499"/>
      <c r="E421" s="485"/>
      <c r="F421" s="486"/>
      <c r="G421" s="496"/>
      <c r="H421" s="558"/>
      <c r="I421" s="557"/>
      <c r="J421" s="499"/>
      <c r="K421" s="485"/>
      <c r="L421" s="486"/>
      <c r="M421" s="496"/>
      <c r="N421" s="556"/>
      <c r="O421" s="498"/>
    </row>
    <row r="422" spans="1:15" s="559" customFormat="1" ht="15.6" x14ac:dyDescent="0.25">
      <c r="A422" s="496"/>
      <c r="B422" s="556"/>
      <c r="C422" s="557"/>
      <c r="D422" s="499"/>
      <c r="E422" s="485"/>
      <c r="F422" s="486"/>
      <c r="G422" s="496"/>
      <c r="H422" s="558"/>
      <c r="I422" s="557"/>
      <c r="J422" s="499"/>
      <c r="K422" s="485"/>
      <c r="L422" s="486"/>
      <c r="M422" s="496"/>
      <c r="N422" s="556"/>
      <c r="O422" s="498"/>
    </row>
    <row r="423" spans="1:15" s="559" customFormat="1" ht="15.6" x14ac:dyDescent="0.25">
      <c r="A423" s="496"/>
      <c r="B423" s="556"/>
      <c r="C423" s="557"/>
      <c r="D423" s="499"/>
      <c r="E423" s="485"/>
      <c r="F423" s="486"/>
      <c r="G423" s="496"/>
      <c r="H423" s="558"/>
      <c r="I423" s="557"/>
      <c r="J423" s="499"/>
      <c r="K423" s="485"/>
      <c r="L423" s="486"/>
      <c r="M423" s="496"/>
      <c r="N423" s="556"/>
      <c r="O423" s="498"/>
    </row>
    <row r="424" spans="1:15" s="559" customFormat="1" ht="15.6" x14ac:dyDescent="0.25">
      <c r="A424" s="496"/>
      <c r="B424" s="556"/>
      <c r="C424" s="557"/>
      <c r="D424" s="499"/>
      <c r="E424" s="485"/>
      <c r="F424" s="486"/>
      <c r="G424" s="496"/>
      <c r="H424" s="558"/>
      <c r="I424" s="557"/>
      <c r="J424" s="499"/>
      <c r="K424" s="485"/>
      <c r="L424" s="486"/>
      <c r="M424" s="496"/>
      <c r="N424" s="556"/>
      <c r="O424" s="498"/>
    </row>
    <row r="425" spans="1:15" s="559" customFormat="1" ht="15.6" x14ac:dyDescent="0.25">
      <c r="A425" s="496"/>
      <c r="B425" s="556"/>
      <c r="C425" s="557"/>
      <c r="D425" s="499"/>
      <c r="E425" s="485"/>
      <c r="F425" s="486"/>
      <c r="G425" s="496"/>
      <c r="H425" s="558"/>
      <c r="I425" s="557"/>
      <c r="J425" s="499"/>
      <c r="K425" s="485"/>
      <c r="L425" s="486"/>
      <c r="M425" s="496"/>
      <c r="N425" s="556"/>
      <c r="O425" s="498"/>
    </row>
    <row r="426" spans="1:15" s="559" customFormat="1" ht="15.6" x14ac:dyDescent="0.25">
      <c r="A426" s="496"/>
      <c r="B426" s="556"/>
      <c r="C426" s="557"/>
      <c r="D426" s="499"/>
      <c r="E426" s="485"/>
      <c r="F426" s="486"/>
      <c r="G426" s="496"/>
      <c r="H426" s="558"/>
      <c r="I426" s="557"/>
      <c r="J426" s="499"/>
      <c r="K426" s="485"/>
      <c r="L426" s="486"/>
      <c r="M426" s="496"/>
      <c r="N426" s="556"/>
      <c r="O426" s="498"/>
    </row>
    <row r="427" spans="1:15" s="559" customFormat="1" ht="15.6" x14ac:dyDescent="0.25">
      <c r="A427" s="496"/>
      <c r="B427" s="556"/>
      <c r="C427" s="557"/>
      <c r="D427" s="499"/>
      <c r="E427" s="485"/>
      <c r="F427" s="486"/>
      <c r="G427" s="496"/>
      <c r="H427" s="558"/>
      <c r="I427" s="557"/>
      <c r="J427" s="499"/>
      <c r="K427" s="485"/>
      <c r="L427" s="486"/>
      <c r="M427" s="496"/>
      <c r="N427" s="556"/>
      <c r="O427" s="498"/>
    </row>
    <row r="428" spans="1:15" s="559" customFormat="1" ht="15.6" x14ac:dyDescent="0.25">
      <c r="A428" s="496"/>
      <c r="B428" s="556"/>
      <c r="C428" s="557"/>
      <c r="D428" s="499"/>
      <c r="E428" s="485"/>
      <c r="F428" s="486"/>
      <c r="G428" s="496"/>
      <c r="H428" s="558"/>
      <c r="I428" s="557"/>
      <c r="J428" s="499"/>
      <c r="K428" s="485"/>
      <c r="L428" s="486"/>
      <c r="M428" s="496"/>
      <c r="N428" s="556"/>
      <c r="O428" s="498"/>
    </row>
    <row r="429" spans="1:15" s="559" customFormat="1" ht="15.6" x14ac:dyDescent="0.25">
      <c r="A429" s="496"/>
      <c r="B429" s="556"/>
      <c r="C429" s="557"/>
      <c r="D429" s="499"/>
      <c r="E429" s="485"/>
      <c r="F429" s="486"/>
      <c r="G429" s="496"/>
      <c r="H429" s="558"/>
      <c r="I429" s="557"/>
      <c r="J429" s="499"/>
      <c r="K429" s="485"/>
      <c r="L429" s="486"/>
      <c r="M429" s="496"/>
      <c r="N429" s="556"/>
      <c r="O429" s="498"/>
    </row>
    <row r="430" spans="1:15" s="559" customFormat="1" ht="15.6" x14ac:dyDescent="0.25">
      <c r="A430" s="496"/>
      <c r="B430" s="556"/>
      <c r="C430" s="557"/>
      <c r="D430" s="499"/>
      <c r="E430" s="485"/>
      <c r="F430" s="486"/>
      <c r="G430" s="496"/>
      <c r="H430" s="558"/>
      <c r="I430" s="557"/>
      <c r="J430" s="499"/>
      <c r="K430" s="485"/>
      <c r="L430" s="486"/>
      <c r="M430" s="496"/>
      <c r="N430" s="556"/>
      <c r="O430" s="498"/>
    </row>
    <row r="431" spans="1:15" s="559" customFormat="1" ht="15.6" x14ac:dyDescent="0.25">
      <c r="A431" s="496"/>
      <c r="B431" s="556"/>
      <c r="C431" s="557"/>
      <c r="D431" s="499"/>
      <c r="E431" s="485"/>
      <c r="F431" s="486"/>
      <c r="G431" s="496"/>
      <c r="H431" s="558"/>
      <c r="I431" s="557"/>
      <c r="J431" s="499"/>
      <c r="K431" s="485"/>
      <c r="L431" s="486"/>
      <c r="M431" s="496"/>
      <c r="N431" s="556"/>
      <c r="O431" s="498"/>
    </row>
    <row r="432" spans="1:15" s="559" customFormat="1" ht="15.6" x14ac:dyDescent="0.25">
      <c r="A432" s="496"/>
      <c r="B432" s="556"/>
      <c r="C432" s="557"/>
      <c r="D432" s="499"/>
      <c r="E432" s="485"/>
      <c r="F432" s="486"/>
      <c r="G432" s="496"/>
      <c r="H432" s="558"/>
      <c r="I432" s="557"/>
      <c r="J432" s="499"/>
      <c r="K432" s="485"/>
      <c r="L432" s="486"/>
      <c r="M432" s="496"/>
      <c r="N432" s="556"/>
      <c r="O432" s="498"/>
    </row>
    <row r="433" spans="1:15" s="559" customFormat="1" ht="15.6" x14ac:dyDescent="0.25">
      <c r="A433" s="496"/>
      <c r="B433" s="556"/>
      <c r="C433" s="557"/>
      <c r="D433" s="499"/>
      <c r="E433" s="485"/>
      <c r="F433" s="486"/>
      <c r="G433" s="496"/>
      <c r="H433" s="558"/>
      <c r="I433" s="557"/>
      <c r="J433" s="499"/>
      <c r="K433" s="485"/>
      <c r="L433" s="486"/>
      <c r="M433" s="496"/>
      <c r="N433" s="556"/>
      <c r="O433" s="498"/>
    </row>
    <row r="434" spans="1:15" s="559" customFormat="1" ht="15.6" x14ac:dyDescent="0.25">
      <c r="A434" s="496"/>
      <c r="B434" s="556"/>
      <c r="C434" s="557"/>
      <c r="D434" s="499"/>
      <c r="E434" s="485"/>
      <c r="F434" s="486"/>
      <c r="G434" s="496"/>
      <c r="H434" s="558"/>
      <c r="I434" s="557"/>
      <c r="J434" s="499"/>
      <c r="K434" s="485"/>
      <c r="L434" s="486"/>
      <c r="M434" s="496"/>
      <c r="N434" s="556"/>
      <c r="O434" s="498"/>
    </row>
    <row r="435" spans="1:15" s="559" customFormat="1" ht="15.6" x14ac:dyDescent="0.25">
      <c r="A435" s="496"/>
      <c r="B435" s="556"/>
      <c r="C435" s="557"/>
      <c r="D435" s="499"/>
      <c r="E435" s="485"/>
      <c r="F435" s="486"/>
      <c r="G435" s="496"/>
      <c r="H435" s="558"/>
      <c r="I435" s="557"/>
      <c r="J435" s="499"/>
      <c r="K435" s="485"/>
      <c r="L435" s="486"/>
      <c r="M435" s="496"/>
      <c r="N435" s="556"/>
      <c r="O435" s="498"/>
    </row>
    <row r="436" spans="1:15" s="559" customFormat="1" ht="15.6" x14ac:dyDescent="0.25">
      <c r="A436" s="496"/>
      <c r="B436" s="556"/>
      <c r="C436" s="557"/>
      <c r="D436" s="499"/>
      <c r="E436" s="485"/>
      <c r="F436" s="486"/>
      <c r="G436" s="496"/>
      <c r="H436" s="558"/>
      <c r="I436" s="557"/>
      <c r="J436" s="499"/>
      <c r="K436" s="485"/>
      <c r="L436" s="486"/>
      <c r="M436" s="496"/>
      <c r="N436" s="556"/>
      <c r="O436" s="498"/>
    </row>
    <row r="437" spans="1:15" s="559" customFormat="1" ht="15.6" x14ac:dyDescent="0.25">
      <c r="A437" s="496"/>
      <c r="B437" s="556"/>
      <c r="C437" s="557"/>
      <c r="D437" s="499"/>
      <c r="E437" s="485"/>
      <c r="F437" s="486"/>
      <c r="G437" s="496"/>
      <c r="H437" s="558"/>
      <c r="I437" s="557"/>
      <c r="J437" s="499"/>
      <c r="K437" s="485"/>
      <c r="L437" s="486"/>
      <c r="M437" s="496"/>
      <c r="N437" s="556"/>
      <c r="O437" s="498"/>
    </row>
    <row r="438" spans="1:15" s="559" customFormat="1" ht="15.6" x14ac:dyDescent="0.25">
      <c r="A438" s="496"/>
      <c r="B438" s="556"/>
      <c r="C438" s="557"/>
      <c r="D438" s="499"/>
      <c r="E438" s="485"/>
      <c r="F438" s="486"/>
      <c r="G438" s="496"/>
      <c r="H438" s="558"/>
      <c r="I438" s="557"/>
      <c r="J438" s="499"/>
      <c r="K438" s="485"/>
      <c r="L438" s="486"/>
      <c r="M438" s="496"/>
      <c r="N438" s="556"/>
      <c r="O438" s="498"/>
    </row>
    <row r="439" spans="1:15" s="559" customFormat="1" ht="15.6" x14ac:dyDescent="0.25">
      <c r="A439" s="496"/>
      <c r="B439" s="556"/>
      <c r="C439" s="557"/>
      <c r="D439" s="499"/>
      <c r="E439" s="485"/>
      <c r="F439" s="486"/>
      <c r="G439" s="496"/>
      <c r="H439" s="558"/>
      <c r="I439" s="557"/>
      <c r="J439" s="499"/>
      <c r="K439" s="485"/>
      <c r="L439" s="486"/>
      <c r="M439" s="496"/>
      <c r="N439" s="556"/>
      <c r="O439" s="498"/>
    </row>
    <row r="440" spans="1:15" s="559" customFormat="1" ht="15.6" x14ac:dyDescent="0.25">
      <c r="A440" s="496"/>
      <c r="B440" s="556"/>
      <c r="C440" s="557"/>
      <c r="D440" s="499"/>
      <c r="E440" s="485"/>
      <c r="F440" s="486"/>
      <c r="G440" s="496"/>
      <c r="H440" s="558"/>
      <c r="I440" s="557"/>
      <c r="J440" s="499"/>
      <c r="K440" s="485"/>
      <c r="L440" s="486"/>
      <c r="M440" s="496"/>
      <c r="N440" s="556"/>
      <c r="O440" s="498"/>
    </row>
    <row r="441" spans="1:15" s="559" customFormat="1" ht="15.6" x14ac:dyDescent="0.25">
      <c r="A441" s="496"/>
      <c r="B441" s="556"/>
      <c r="C441" s="557"/>
      <c r="D441" s="499"/>
      <c r="E441" s="485"/>
      <c r="F441" s="486"/>
      <c r="G441" s="496"/>
      <c r="H441" s="558"/>
      <c r="I441" s="557"/>
      <c r="J441" s="499"/>
      <c r="K441" s="485"/>
      <c r="L441" s="486"/>
      <c r="M441" s="496"/>
      <c r="N441" s="556"/>
      <c r="O441" s="498"/>
    </row>
    <row r="442" spans="1:15" s="559" customFormat="1" ht="15.6" x14ac:dyDescent="0.25">
      <c r="A442" s="496"/>
      <c r="B442" s="556"/>
      <c r="C442" s="557"/>
      <c r="D442" s="499"/>
      <c r="E442" s="485"/>
      <c r="F442" s="486"/>
      <c r="G442" s="496"/>
      <c r="H442" s="558"/>
      <c r="I442" s="557"/>
      <c r="J442" s="499"/>
      <c r="K442" s="485"/>
      <c r="L442" s="486"/>
      <c r="M442" s="496"/>
      <c r="N442" s="556"/>
      <c r="O442" s="498"/>
    </row>
    <row r="443" spans="1:15" s="559" customFormat="1" ht="15.6" x14ac:dyDescent="0.25">
      <c r="A443" s="496"/>
      <c r="B443" s="556"/>
      <c r="C443" s="557"/>
      <c r="D443" s="499"/>
      <c r="E443" s="485"/>
      <c r="F443" s="486"/>
      <c r="G443" s="496"/>
      <c r="H443" s="558"/>
      <c r="I443" s="557"/>
      <c r="J443" s="499"/>
      <c r="K443" s="485"/>
      <c r="L443" s="486"/>
      <c r="M443" s="496"/>
      <c r="N443" s="556"/>
      <c r="O443" s="498"/>
    </row>
    <row r="444" spans="1:15" s="559" customFormat="1" ht="15.6" x14ac:dyDescent="0.25">
      <c r="A444" s="496"/>
      <c r="B444" s="556"/>
      <c r="C444" s="557"/>
      <c r="D444" s="499"/>
      <c r="E444" s="485"/>
      <c r="F444" s="486"/>
      <c r="G444" s="496"/>
      <c r="H444" s="558"/>
      <c r="I444" s="557"/>
      <c r="J444" s="499"/>
      <c r="K444" s="485"/>
      <c r="L444" s="486"/>
      <c r="M444" s="496"/>
      <c r="N444" s="556"/>
      <c r="O444" s="498"/>
    </row>
    <row r="445" spans="1:15" s="559" customFormat="1" ht="15.6" x14ac:dyDescent="0.25">
      <c r="A445" s="496"/>
      <c r="B445" s="556"/>
      <c r="C445" s="557"/>
      <c r="D445" s="499"/>
      <c r="E445" s="485"/>
      <c r="F445" s="486"/>
      <c r="G445" s="496"/>
      <c r="H445" s="558"/>
      <c r="I445" s="557"/>
      <c r="J445" s="499"/>
      <c r="K445" s="485"/>
      <c r="L445" s="486"/>
      <c r="M445" s="496"/>
      <c r="N445" s="556"/>
      <c r="O445" s="498"/>
    </row>
    <row r="446" spans="1:15" s="559" customFormat="1" ht="15.6" x14ac:dyDescent="0.25">
      <c r="A446" s="496"/>
      <c r="B446" s="556"/>
      <c r="C446" s="557"/>
      <c r="D446" s="499"/>
      <c r="E446" s="485"/>
      <c r="F446" s="486"/>
      <c r="G446" s="496"/>
      <c r="H446" s="558"/>
      <c r="I446" s="557"/>
      <c r="J446" s="499"/>
      <c r="K446" s="485"/>
      <c r="L446" s="486"/>
      <c r="M446" s="496"/>
      <c r="N446" s="556"/>
      <c r="O446" s="498"/>
    </row>
    <row r="447" spans="1:15" s="559" customFormat="1" ht="15.6" x14ac:dyDescent="0.25">
      <c r="A447" s="496"/>
      <c r="B447" s="556"/>
      <c r="C447" s="557"/>
      <c r="D447" s="499"/>
      <c r="E447" s="485"/>
      <c r="F447" s="486"/>
      <c r="G447" s="496"/>
      <c r="H447" s="558"/>
      <c r="I447" s="557"/>
      <c r="J447" s="499"/>
      <c r="K447" s="485"/>
      <c r="L447" s="486"/>
      <c r="M447" s="496"/>
      <c r="N447" s="556"/>
      <c r="O447" s="498"/>
    </row>
    <row r="448" spans="1:15" s="559" customFormat="1" ht="15.6" x14ac:dyDescent="0.25">
      <c r="A448" s="496"/>
      <c r="B448" s="556"/>
      <c r="C448" s="557"/>
      <c r="D448" s="499"/>
      <c r="E448" s="485"/>
      <c r="F448" s="486"/>
      <c r="G448" s="496"/>
      <c r="H448" s="558"/>
      <c r="I448" s="557"/>
      <c r="J448" s="499"/>
      <c r="K448" s="485"/>
      <c r="L448" s="486"/>
      <c r="M448" s="496"/>
      <c r="N448" s="556"/>
      <c r="O448" s="498"/>
    </row>
    <row r="449" spans="1:15" s="559" customFormat="1" ht="15.6" x14ac:dyDescent="0.25">
      <c r="A449" s="496"/>
      <c r="B449" s="556"/>
      <c r="C449" s="557"/>
      <c r="D449" s="499"/>
      <c r="E449" s="485"/>
      <c r="F449" s="486"/>
      <c r="G449" s="496"/>
      <c r="H449" s="558"/>
      <c r="I449" s="557"/>
      <c r="J449" s="499"/>
      <c r="K449" s="485"/>
      <c r="L449" s="486"/>
      <c r="M449" s="496"/>
      <c r="N449" s="556"/>
      <c r="O449" s="498"/>
    </row>
    <row r="450" spans="1:15" s="559" customFormat="1" ht="15.6" x14ac:dyDescent="0.25">
      <c r="A450" s="496"/>
      <c r="B450" s="556"/>
      <c r="C450" s="557"/>
      <c r="D450" s="499"/>
      <c r="E450" s="485"/>
      <c r="F450" s="486"/>
      <c r="G450" s="496"/>
      <c r="H450" s="558"/>
      <c r="I450" s="557"/>
      <c r="J450" s="499"/>
      <c r="K450" s="485"/>
      <c r="L450" s="486"/>
      <c r="M450" s="496"/>
      <c r="N450" s="556"/>
      <c r="O450" s="498"/>
    </row>
    <row r="451" spans="1:15" s="559" customFormat="1" ht="15.6" x14ac:dyDescent="0.25">
      <c r="A451" s="496"/>
      <c r="B451" s="556"/>
      <c r="C451" s="557"/>
      <c r="D451" s="499"/>
      <c r="E451" s="485"/>
      <c r="F451" s="486"/>
      <c r="G451" s="496"/>
      <c r="H451" s="558"/>
      <c r="I451" s="557"/>
      <c r="J451" s="499"/>
      <c r="K451" s="485"/>
      <c r="L451" s="486"/>
      <c r="M451" s="496"/>
      <c r="N451" s="556"/>
      <c r="O451" s="498"/>
    </row>
    <row r="452" spans="1:15" s="559" customFormat="1" ht="15.6" x14ac:dyDescent="0.25">
      <c r="A452" s="496"/>
      <c r="B452" s="556"/>
      <c r="C452" s="557"/>
      <c r="D452" s="499"/>
      <c r="E452" s="485"/>
      <c r="F452" s="486"/>
      <c r="G452" s="496"/>
      <c r="H452" s="558"/>
      <c r="I452" s="557"/>
      <c r="J452" s="499"/>
      <c r="K452" s="485"/>
      <c r="L452" s="486"/>
      <c r="M452" s="496"/>
      <c r="N452" s="556"/>
      <c r="O452" s="498"/>
    </row>
    <row r="453" spans="1:15" s="559" customFormat="1" ht="15.6" x14ac:dyDescent="0.25">
      <c r="A453" s="496"/>
      <c r="B453" s="556"/>
      <c r="C453" s="557"/>
      <c r="D453" s="499"/>
      <c r="E453" s="485"/>
      <c r="F453" s="486"/>
      <c r="G453" s="496"/>
      <c r="H453" s="558"/>
      <c r="I453" s="557"/>
      <c r="J453" s="499"/>
      <c r="K453" s="485"/>
      <c r="L453" s="486"/>
      <c r="M453" s="496"/>
      <c r="N453" s="556"/>
      <c r="O453" s="498"/>
    </row>
    <row r="454" spans="1:15" s="559" customFormat="1" ht="15.6" x14ac:dyDescent="0.25">
      <c r="A454" s="496"/>
      <c r="B454" s="556"/>
      <c r="C454" s="557"/>
      <c r="D454" s="499"/>
      <c r="E454" s="485"/>
      <c r="F454" s="486"/>
      <c r="G454" s="496"/>
      <c r="H454" s="558"/>
      <c r="I454" s="557"/>
      <c r="J454" s="499"/>
      <c r="K454" s="485"/>
      <c r="L454" s="486"/>
      <c r="M454" s="496"/>
      <c r="N454" s="556"/>
      <c r="O454" s="498"/>
    </row>
    <row r="455" spans="1:15" s="559" customFormat="1" ht="15.6" x14ac:dyDescent="0.25">
      <c r="A455" s="496"/>
      <c r="B455" s="556"/>
      <c r="C455" s="557"/>
      <c r="D455" s="499"/>
      <c r="E455" s="485"/>
      <c r="F455" s="486"/>
      <c r="G455" s="496"/>
      <c r="H455" s="558"/>
      <c r="I455" s="557"/>
      <c r="J455" s="499"/>
      <c r="K455" s="485"/>
      <c r="L455" s="486"/>
      <c r="M455" s="496"/>
      <c r="N455" s="556"/>
      <c r="O455" s="498"/>
    </row>
    <row r="456" spans="1:15" s="559" customFormat="1" ht="15.6" x14ac:dyDescent="0.25">
      <c r="A456" s="496"/>
      <c r="B456" s="556"/>
      <c r="C456" s="557"/>
      <c r="D456" s="499"/>
      <c r="E456" s="485"/>
      <c r="F456" s="486"/>
      <c r="G456" s="496"/>
      <c r="H456" s="558"/>
      <c r="I456" s="557"/>
      <c r="J456" s="499"/>
      <c r="K456" s="485"/>
      <c r="L456" s="486"/>
      <c r="M456" s="496"/>
      <c r="N456" s="556"/>
      <c r="O456" s="498"/>
    </row>
    <row r="457" spans="1:15" s="559" customFormat="1" ht="15.6" x14ac:dyDescent="0.25">
      <c r="A457" s="496"/>
      <c r="B457" s="556"/>
      <c r="C457" s="557"/>
      <c r="D457" s="499"/>
      <c r="E457" s="485"/>
      <c r="F457" s="486"/>
      <c r="G457" s="496"/>
      <c r="H457" s="558"/>
      <c r="I457" s="557"/>
      <c r="J457" s="499"/>
      <c r="K457" s="485"/>
      <c r="L457" s="486"/>
      <c r="M457" s="496"/>
      <c r="N457" s="556"/>
      <c r="O457" s="498"/>
    </row>
    <row r="458" spans="1:15" s="559" customFormat="1" ht="15.6" x14ac:dyDescent="0.25">
      <c r="A458" s="496"/>
      <c r="B458" s="556"/>
      <c r="C458" s="557"/>
      <c r="D458" s="499"/>
      <c r="E458" s="485"/>
      <c r="F458" s="486"/>
      <c r="G458" s="496"/>
      <c r="H458" s="558"/>
      <c r="I458" s="557"/>
      <c r="J458" s="499"/>
      <c r="K458" s="485"/>
      <c r="L458" s="486"/>
      <c r="M458" s="496"/>
      <c r="N458" s="556"/>
      <c r="O458" s="498"/>
    </row>
    <row r="459" spans="1:15" s="559" customFormat="1" ht="15.6" x14ac:dyDescent="0.25">
      <c r="A459" s="496"/>
      <c r="B459" s="556"/>
      <c r="C459" s="557"/>
      <c r="D459" s="499"/>
      <c r="E459" s="485"/>
      <c r="F459" s="486"/>
      <c r="G459" s="496"/>
      <c r="H459" s="558"/>
      <c r="I459" s="557"/>
      <c r="J459" s="499"/>
      <c r="K459" s="485"/>
      <c r="L459" s="486"/>
      <c r="M459" s="496"/>
      <c r="N459" s="556"/>
      <c r="O459" s="498"/>
    </row>
    <row r="460" spans="1:15" s="559" customFormat="1" ht="15.6" x14ac:dyDescent="0.25">
      <c r="A460" s="496"/>
      <c r="B460" s="556"/>
      <c r="C460" s="557"/>
      <c r="D460" s="499"/>
      <c r="E460" s="485"/>
      <c r="F460" s="486"/>
      <c r="G460" s="496"/>
      <c r="H460" s="558"/>
      <c r="I460" s="557"/>
      <c r="J460" s="499"/>
      <c r="K460" s="485"/>
      <c r="L460" s="486"/>
      <c r="M460" s="496"/>
      <c r="N460" s="556"/>
      <c r="O460" s="498"/>
    </row>
    <row r="461" spans="1:15" s="559" customFormat="1" ht="15.6" x14ac:dyDescent="0.25">
      <c r="A461" s="496"/>
      <c r="B461" s="556"/>
      <c r="C461" s="557"/>
      <c r="D461" s="499"/>
      <c r="E461" s="485"/>
      <c r="F461" s="486"/>
      <c r="G461" s="496"/>
      <c r="H461" s="558"/>
      <c r="I461" s="557"/>
      <c r="J461" s="499"/>
      <c r="K461" s="485"/>
      <c r="L461" s="486"/>
      <c r="M461" s="496"/>
      <c r="N461" s="556"/>
      <c r="O461" s="498"/>
    </row>
    <row r="462" spans="1:15" s="559" customFormat="1" ht="15.6" x14ac:dyDescent="0.25">
      <c r="A462" s="496"/>
      <c r="B462" s="556"/>
      <c r="C462" s="557"/>
      <c r="D462" s="499"/>
      <c r="E462" s="485"/>
      <c r="F462" s="486"/>
      <c r="G462" s="496"/>
      <c r="H462" s="558"/>
      <c r="I462" s="557"/>
      <c r="J462" s="499"/>
      <c r="K462" s="485"/>
      <c r="L462" s="486"/>
      <c r="M462" s="496"/>
      <c r="N462" s="556"/>
      <c r="O462" s="498"/>
    </row>
    <row r="463" spans="1:15" s="559" customFormat="1" ht="15.6" x14ac:dyDescent="0.25">
      <c r="A463" s="496"/>
      <c r="B463" s="556"/>
      <c r="C463" s="557"/>
      <c r="D463" s="499"/>
      <c r="E463" s="485"/>
      <c r="F463" s="486"/>
      <c r="G463" s="496"/>
      <c r="H463" s="558"/>
      <c r="I463" s="557"/>
      <c r="J463" s="499"/>
      <c r="K463" s="485"/>
      <c r="L463" s="486"/>
      <c r="M463" s="496"/>
      <c r="N463" s="556"/>
      <c r="O463" s="498"/>
    </row>
    <row r="464" spans="1:15" s="559" customFormat="1" ht="15.6" x14ac:dyDescent="0.25">
      <c r="A464" s="496"/>
      <c r="B464" s="556"/>
      <c r="C464" s="557"/>
      <c r="D464" s="499"/>
      <c r="E464" s="485"/>
      <c r="F464" s="486"/>
      <c r="G464" s="496"/>
      <c r="H464" s="558"/>
      <c r="I464" s="557"/>
      <c r="J464" s="499"/>
      <c r="K464" s="485"/>
      <c r="L464" s="486"/>
      <c r="M464" s="496"/>
      <c r="N464" s="556"/>
      <c r="O464" s="498"/>
    </row>
    <row r="465" spans="1:15" s="559" customFormat="1" ht="15.6" x14ac:dyDescent="0.25">
      <c r="A465" s="496"/>
      <c r="B465" s="556"/>
      <c r="C465" s="557"/>
      <c r="D465" s="499"/>
      <c r="E465" s="485"/>
      <c r="F465" s="486"/>
      <c r="G465" s="496"/>
      <c r="H465" s="558"/>
      <c r="I465" s="557"/>
      <c r="J465" s="499"/>
      <c r="K465" s="485"/>
      <c r="L465" s="486"/>
      <c r="M465" s="496"/>
      <c r="N465" s="556"/>
      <c r="O465" s="498"/>
    </row>
    <row r="466" spans="1:15" s="559" customFormat="1" ht="15.6" x14ac:dyDescent="0.25">
      <c r="A466" s="496"/>
      <c r="B466" s="556"/>
      <c r="C466" s="557"/>
      <c r="D466" s="499"/>
      <c r="E466" s="485"/>
      <c r="F466" s="486"/>
      <c r="G466" s="496"/>
      <c r="H466" s="558"/>
      <c r="I466" s="557"/>
      <c r="J466" s="499"/>
      <c r="K466" s="485"/>
      <c r="L466" s="486"/>
      <c r="M466" s="496"/>
      <c r="N466" s="556"/>
      <c r="O466" s="498"/>
    </row>
    <row r="467" spans="1:15" s="559" customFormat="1" ht="15.6" x14ac:dyDescent="0.25">
      <c r="A467" s="496"/>
      <c r="B467" s="556"/>
      <c r="C467" s="557"/>
      <c r="D467" s="499"/>
      <c r="E467" s="485"/>
      <c r="F467" s="486"/>
      <c r="G467" s="496"/>
      <c r="H467" s="558"/>
      <c r="I467" s="557"/>
      <c r="J467" s="499"/>
      <c r="K467" s="485"/>
      <c r="L467" s="486"/>
      <c r="M467" s="496"/>
      <c r="N467" s="556"/>
      <c r="O467" s="498"/>
    </row>
    <row r="468" spans="1:15" s="559" customFormat="1" ht="15.6" x14ac:dyDescent="0.25">
      <c r="A468" s="496"/>
      <c r="B468" s="556"/>
      <c r="C468" s="557"/>
      <c r="D468" s="499"/>
      <c r="E468" s="485"/>
      <c r="F468" s="486"/>
      <c r="G468" s="496"/>
      <c r="H468" s="558"/>
      <c r="I468" s="557"/>
      <c r="J468" s="499"/>
      <c r="K468" s="485"/>
      <c r="L468" s="486"/>
      <c r="M468" s="496"/>
      <c r="N468" s="556"/>
      <c r="O468" s="498"/>
    </row>
    <row r="469" spans="1:15" s="559" customFormat="1" ht="15.6" x14ac:dyDescent="0.25">
      <c r="A469" s="496"/>
      <c r="B469" s="556"/>
      <c r="C469" s="557"/>
      <c r="D469" s="499"/>
      <c r="E469" s="485"/>
      <c r="F469" s="486"/>
      <c r="G469" s="496"/>
      <c r="H469" s="558"/>
      <c r="I469" s="557"/>
      <c r="J469" s="499"/>
      <c r="K469" s="485"/>
      <c r="L469" s="486"/>
      <c r="M469" s="496"/>
      <c r="N469" s="556"/>
      <c r="O469" s="498"/>
    </row>
    <row r="470" spans="1:15" s="559" customFormat="1" ht="15.6" x14ac:dyDescent="0.25">
      <c r="A470" s="496"/>
      <c r="B470" s="556"/>
      <c r="C470" s="557"/>
      <c r="D470" s="499"/>
      <c r="E470" s="485"/>
      <c r="F470" s="486"/>
      <c r="G470" s="496"/>
      <c r="H470" s="558"/>
      <c r="I470" s="557"/>
      <c r="J470" s="499"/>
      <c r="K470" s="485"/>
      <c r="L470" s="486"/>
      <c r="M470" s="496"/>
      <c r="N470" s="556"/>
      <c r="O470" s="498"/>
    </row>
    <row r="471" spans="1:15" s="559" customFormat="1" ht="15.6" x14ac:dyDescent="0.25">
      <c r="A471" s="496"/>
      <c r="B471" s="556"/>
      <c r="C471" s="557"/>
      <c r="D471" s="499"/>
      <c r="E471" s="485"/>
      <c r="F471" s="486"/>
      <c r="G471" s="496"/>
      <c r="H471" s="558"/>
      <c r="I471" s="557"/>
      <c r="J471" s="499"/>
      <c r="K471" s="485"/>
      <c r="L471" s="486"/>
      <c r="M471" s="496"/>
      <c r="N471" s="556"/>
      <c r="O471" s="498"/>
    </row>
    <row r="472" spans="1:15" s="559" customFormat="1" ht="15.6" x14ac:dyDescent="0.25">
      <c r="A472" s="496"/>
      <c r="B472" s="556"/>
      <c r="C472" s="557"/>
      <c r="D472" s="499"/>
      <c r="E472" s="485"/>
      <c r="F472" s="486"/>
      <c r="G472" s="496"/>
      <c r="H472" s="558"/>
      <c r="I472" s="557"/>
      <c r="J472" s="499"/>
      <c r="K472" s="485"/>
      <c r="L472" s="486"/>
      <c r="M472" s="496"/>
      <c r="N472" s="556"/>
      <c r="O472" s="498"/>
    </row>
    <row r="473" spans="1:15" s="559" customFormat="1" ht="15.6" x14ac:dyDescent="0.25">
      <c r="A473" s="496"/>
      <c r="B473" s="556"/>
      <c r="C473" s="557"/>
      <c r="D473" s="499"/>
      <c r="E473" s="485"/>
      <c r="F473" s="486"/>
      <c r="G473" s="496"/>
      <c r="H473" s="558"/>
      <c r="I473" s="557"/>
      <c r="J473" s="499"/>
      <c r="K473" s="485"/>
      <c r="L473" s="486"/>
      <c r="M473" s="496"/>
      <c r="N473" s="556"/>
      <c r="O473" s="498"/>
    </row>
    <row r="474" spans="1:15" s="559" customFormat="1" ht="15.6" x14ac:dyDescent="0.25">
      <c r="A474" s="496"/>
      <c r="B474" s="556"/>
      <c r="C474" s="557"/>
      <c r="D474" s="499"/>
      <c r="E474" s="485"/>
      <c r="F474" s="486"/>
      <c r="G474" s="496"/>
      <c r="H474" s="558"/>
      <c r="I474" s="557"/>
      <c r="J474" s="499"/>
      <c r="K474" s="485"/>
      <c r="L474" s="486"/>
      <c r="M474" s="496"/>
      <c r="N474" s="556"/>
      <c r="O474" s="498"/>
    </row>
    <row r="475" spans="1:15" s="559" customFormat="1" ht="15.6" x14ac:dyDescent="0.25">
      <c r="A475" s="496"/>
      <c r="B475" s="556"/>
      <c r="C475" s="557"/>
      <c r="D475" s="499"/>
      <c r="E475" s="485"/>
      <c r="F475" s="486"/>
      <c r="G475" s="496"/>
      <c r="H475" s="558"/>
      <c r="I475" s="557"/>
      <c r="J475" s="499"/>
      <c r="K475" s="485"/>
      <c r="L475" s="486"/>
      <c r="M475" s="496"/>
      <c r="N475" s="556"/>
      <c r="O475" s="498"/>
    </row>
    <row r="476" spans="1:15" s="559" customFormat="1" ht="15.6" x14ac:dyDescent="0.25">
      <c r="A476" s="496"/>
      <c r="B476" s="556"/>
      <c r="C476" s="557"/>
      <c r="D476" s="499"/>
      <c r="E476" s="485"/>
      <c r="F476" s="486"/>
      <c r="G476" s="496"/>
      <c r="H476" s="558"/>
      <c r="I476" s="557"/>
      <c r="J476" s="499"/>
      <c r="K476" s="485"/>
      <c r="L476" s="486"/>
      <c r="M476" s="496"/>
      <c r="N476" s="556"/>
      <c r="O476" s="498"/>
    </row>
    <row r="477" spans="1:15" s="559" customFormat="1" ht="15.6" x14ac:dyDescent="0.25">
      <c r="A477" s="496"/>
      <c r="B477" s="556"/>
      <c r="C477" s="557"/>
      <c r="D477" s="499"/>
      <c r="E477" s="485"/>
      <c r="F477" s="486"/>
      <c r="G477" s="496"/>
      <c r="H477" s="558"/>
      <c r="I477" s="557"/>
      <c r="J477" s="499"/>
      <c r="K477" s="485"/>
      <c r="L477" s="486"/>
      <c r="M477" s="496"/>
      <c r="N477" s="556"/>
      <c r="O477" s="498"/>
    </row>
    <row r="478" spans="1:15" s="559" customFormat="1" ht="15.6" x14ac:dyDescent="0.25">
      <c r="A478" s="496"/>
      <c r="B478" s="556"/>
      <c r="C478" s="557"/>
      <c r="D478" s="499"/>
      <c r="E478" s="485"/>
      <c r="F478" s="486"/>
      <c r="G478" s="496"/>
      <c r="H478" s="558"/>
      <c r="I478" s="557"/>
      <c r="J478" s="499"/>
      <c r="K478" s="485"/>
      <c r="L478" s="486"/>
      <c r="M478" s="496"/>
      <c r="N478" s="556"/>
      <c r="O478" s="498"/>
    </row>
    <row r="479" spans="1:15" s="559" customFormat="1" ht="15.6" x14ac:dyDescent="0.25">
      <c r="A479" s="496"/>
      <c r="B479" s="556"/>
      <c r="C479" s="557"/>
      <c r="D479" s="499"/>
      <c r="E479" s="485"/>
      <c r="F479" s="486"/>
      <c r="G479" s="496"/>
      <c r="H479" s="558"/>
      <c r="I479" s="557"/>
      <c r="J479" s="499"/>
      <c r="K479" s="485"/>
      <c r="L479" s="486"/>
      <c r="M479" s="496"/>
      <c r="N479" s="556"/>
      <c r="O479" s="498"/>
    </row>
    <row r="480" spans="1:15" s="559" customFormat="1" ht="15.6" x14ac:dyDescent="0.25">
      <c r="A480" s="496"/>
      <c r="B480" s="556"/>
      <c r="C480" s="557"/>
      <c r="D480" s="499"/>
      <c r="E480" s="485"/>
      <c r="F480" s="486"/>
      <c r="G480" s="496"/>
      <c r="H480" s="558"/>
      <c r="I480" s="557"/>
      <c r="J480" s="499"/>
      <c r="K480" s="485"/>
      <c r="L480" s="486"/>
      <c r="M480" s="496"/>
      <c r="N480" s="556"/>
      <c r="O480" s="498"/>
    </row>
    <row r="481" spans="1:15" s="559" customFormat="1" ht="15.6" x14ac:dyDescent="0.25">
      <c r="A481" s="496"/>
      <c r="B481" s="556"/>
      <c r="C481" s="557"/>
      <c r="D481" s="499"/>
      <c r="E481" s="485"/>
      <c r="F481" s="486"/>
      <c r="G481" s="496"/>
      <c r="H481" s="558"/>
      <c r="I481" s="557"/>
      <c r="J481" s="499"/>
      <c r="K481" s="485"/>
      <c r="L481" s="486"/>
      <c r="M481" s="496"/>
      <c r="N481" s="556"/>
      <c r="O481" s="498"/>
    </row>
    <row r="482" spans="1:15" s="559" customFormat="1" ht="15.6" x14ac:dyDescent="0.25">
      <c r="A482" s="496"/>
      <c r="B482" s="556"/>
      <c r="C482" s="557"/>
      <c r="D482" s="499"/>
      <c r="E482" s="485"/>
      <c r="F482" s="486"/>
      <c r="G482" s="496"/>
      <c r="H482" s="558"/>
      <c r="I482" s="557"/>
      <c r="J482" s="499"/>
      <c r="K482" s="485"/>
      <c r="L482" s="486"/>
      <c r="M482" s="496"/>
      <c r="N482" s="556"/>
      <c r="O482" s="498"/>
    </row>
    <row r="483" spans="1:15" s="559" customFormat="1" ht="15.6" x14ac:dyDescent="0.25">
      <c r="A483" s="496"/>
      <c r="B483" s="556"/>
      <c r="C483" s="557"/>
      <c r="D483" s="499"/>
      <c r="E483" s="485"/>
      <c r="F483" s="486"/>
      <c r="G483" s="496"/>
      <c r="H483" s="558"/>
      <c r="I483" s="557"/>
      <c r="J483" s="499"/>
      <c r="K483" s="485"/>
      <c r="L483" s="486"/>
      <c r="M483" s="496"/>
      <c r="N483" s="556"/>
      <c r="O483" s="498"/>
    </row>
    <row r="484" spans="1:15" s="559" customFormat="1" ht="15.6" x14ac:dyDescent="0.25">
      <c r="A484" s="496"/>
      <c r="B484" s="556"/>
      <c r="C484" s="557"/>
      <c r="D484" s="499"/>
      <c r="E484" s="485"/>
      <c r="F484" s="486"/>
      <c r="G484" s="496"/>
      <c r="H484" s="558"/>
      <c r="I484" s="557"/>
      <c r="J484" s="499"/>
      <c r="K484" s="485"/>
      <c r="L484" s="486"/>
      <c r="M484" s="496"/>
      <c r="N484" s="556"/>
      <c r="O484" s="498"/>
    </row>
    <row r="485" spans="1:15" s="559" customFormat="1" ht="15.6" x14ac:dyDescent="0.25">
      <c r="A485" s="496"/>
      <c r="B485" s="556"/>
      <c r="C485" s="557"/>
      <c r="D485" s="499"/>
      <c r="E485" s="485"/>
      <c r="F485" s="486"/>
      <c r="G485" s="496"/>
      <c r="H485" s="558"/>
      <c r="I485" s="557"/>
      <c r="J485" s="499"/>
      <c r="K485" s="485"/>
      <c r="L485" s="486"/>
      <c r="M485" s="496"/>
      <c r="N485" s="556"/>
      <c r="O485" s="498"/>
    </row>
    <row r="486" spans="1:15" s="559" customFormat="1" ht="15.6" x14ac:dyDescent="0.25">
      <c r="A486" s="496"/>
      <c r="B486" s="556"/>
      <c r="C486" s="557"/>
      <c r="D486" s="499"/>
      <c r="E486" s="485"/>
      <c r="F486" s="486"/>
      <c r="G486" s="496"/>
      <c r="H486" s="558"/>
      <c r="I486" s="557"/>
      <c r="J486" s="499"/>
      <c r="K486" s="485"/>
      <c r="L486" s="486"/>
      <c r="M486" s="496"/>
      <c r="N486" s="556"/>
      <c r="O486" s="498"/>
    </row>
    <row r="487" spans="1:15" s="559" customFormat="1" ht="15.6" x14ac:dyDescent="0.25">
      <c r="A487" s="496"/>
      <c r="B487" s="556"/>
      <c r="C487" s="557"/>
      <c r="D487" s="499"/>
      <c r="E487" s="485"/>
      <c r="F487" s="486"/>
      <c r="G487" s="496"/>
      <c r="H487" s="558"/>
      <c r="I487" s="557"/>
      <c r="J487" s="499"/>
      <c r="K487" s="485"/>
      <c r="L487" s="486"/>
      <c r="M487" s="496"/>
      <c r="N487" s="556"/>
      <c r="O487" s="498"/>
    </row>
    <row r="488" spans="1:15" s="559" customFormat="1" ht="15.6" x14ac:dyDescent="0.25">
      <c r="A488" s="496"/>
      <c r="B488" s="556"/>
      <c r="C488" s="557"/>
      <c r="D488" s="499"/>
      <c r="E488" s="485"/>
      <c r="F488" s="486"/>
      <c r="G488" s="496"/>
      <c r="H488" s="558"/>
      <c r="I488" s="557"/>
      <c r="J488" s="499"/>
      <c r="K488" s="485"/>
      <c r="L488" s="486"/>
      <c r="M488" s="496"/>
      <c r="N488" s="556"/>
      <c r="O488" s="498"/>
    </row>
    <row r="489" spans="1:15" s="559" customFormat="1" ht="15.6" x14ac:dyDescent="0.25">
      <c r="A489" s="496"/>
      <c r="B489" s="556"/>
      <c r="C489" s="557"/>
      <c r="D489" s="499"/>
      <c r="E489" s="485"/>
      <c r="F489" s="486"/>
      <c r="G489" s="496"/>
      <c r="H489" s="558"/>
      <c r="I489" s="557"/>
      <c r="J489" s="499"/>
      <c r="K489" s="485"/>
      <c r="L489" s="486"/>
      <c r="M489" s="496"/>
      <c r="N489" s="556"/>
      <c r="O489" s="498"/>
    </row>
    <row r="490" spans="1:15" s="559" customFormat="1" ht="15.6" x14ac:dyDescent="0.25">
      <c r="A490" s="496"/>
      <c r="B490" s="556"/>
      <c r="C490" s="557"/>
      <c r="D490" s="499"/>
      <c r="E490" s="485"/>
      <c r="F490" s="486"/>
      <c r="G490" s="496"/>
      <c r="H490" s="558"/>
      <c r="I490" s="557"/>
      <c r="J490" s="499"/>
      <c r="K490" s="485"/>
      <c r="L490" s="486"/>
      <c r="M490" s="496"/>
      <c r="N490" s="556"/>
      <c r="O490" s="498"/>
    </row>
    <row r="491" spans="1:15" s="559" customFormat="1" ht="15.6" x14ac:dyDescent="0.25">
      <c r="A491" s="496"/>
      <c r="B491" s="556"/>
      <c r="C491" s="557"/>
      <c r="D491" s="499"/>
      <c r="E491" s="485"/>
      <c r="F491" s="486"/>
      <c r="G491" s="496"/>
      <c r="H491" s="558"/>
      <c r="I491" s="557"/>
      <c r="J491" s="499"/>
      <c r="K491" s="485"/>
      <c r="L491" s="486"/>
      <c r="M491" s="496"/>
      <c r="N491" s="556"/>
      <c r="O491" s="498"/>
    </row>
    <row r="492" spans="1:15" s="559" customFormat="1" ht="15.6" x14ac:dyDescent="0.25">
      <c r="A492" s="496"/>
      <c r="B492" s="556"/>
      <c r="C492" s="557"/>
      <c r="D492" s="499"/>
      <c r="E492" s="485"/>
      <c r="F492" s="486"/>
      <c r="G492" s="496"/>
      <c r="H492" s="558"/>
      <c r="I492" s="557"/>
      <c r="J492" s="499"/>
      <c r="K492" s="485"/>
      <c r="L492" s="486"/>
      <c r="M492" s="496"/>
      <c r="N492" s="556"/>
      <c r="O492" s="498"/>
    </row>
    <row r="493" spans="1:15" s="559" customFormat="1" ht="15.6" x14ac:dyDescent="0.25">
      <c r="A493" s="496"/>
      <c r="B493" s="556"/>
      <c r="C493" s="557"/>
      <c r="D493" s="499"/>
      <c r="E493" s="485"/>
      <c r="F493" s="486"/>
      <c r="G493" s="496"/>
      <c r="H493" s="558"/>
      <c r="I493" s="557"/>
      <c r="J493" s="499"/>
      <c r="K493" s="485"/>
      <c r="L493" s="486"/>
      <c r="M493" s="496"/>
      <c r="N493" s="556"/>
      <c r="O493" s="498"/>
    </row>
    <row r="494" spans="1:15" s="559" customFormat="1" ht="15.6" x14ac:dyDescent="0.25">
      <c r="A494" s="496"/>
      <c r="B494" s="556"/>
      <c r="C494" s="557"/>
      <c r="D494" s="499"/>
      <c r="E494" s="485"/>
      <c r="F494" s="486"/>
      <c r="G494" s="496"/>
      <c r="H494" s="558"/>
      <c r="I494" s="557"/>
      <c r="J494" s="499"/>
      <c r="K494" s="485"/>
      <c r="L494" s="486"/>
      <c r="M494" s="496"/>
      <c r="N494" s="556"/>
      <c r="O494" s="498"/>
    </row>
    <row r="495" spans="1:15" s="559" customFormat="1" ht="15.6" x14ac:dyDescent="0.25">
      <c r="A495" s="496"/>
      <c r="B495" s="556"/>
      <c r="C495" s="557"/>
      <c r="D495" s="499"/>
      <c r="E495" s="485"/>
      <c r="F495" s="486"/>
      <c r="G495" s="496"/>
      <c r="H495" s="558"/>
      <c r="I495" s="557"/>
      <c r="J495" s="499"/>
      <c r="K495" s="485"/>
      <c r="L495" s="486"/>
      <c r="M495" s="496"/>
      <c r="N495" s="556"/>
      <c r="O495" s="498"/>
    </row>
    <row r="496" spans="1:15" s="559" customFormat="1" ht="15.6" x14ac:dyDescent="0.25">
      <c r="A496" s="496"/>
      <c r="B496" s="556"/>
      <c r="C496" s="557"/>
      <c r="D496" s="499"/>
      <c r="E496" s="485"/>
      <c r="F496" s="486"/>
      <c r="G496" s="496"/>
      <c r="H496" s="558"/>
      <c r="I496" s="557"/>
      <c r="J496" s="499"/>
      <c r="K496" s="485"/>
      <c r="L496" s="486"/>
      <c r="M496" s="496"/>
      <c r="N496" s="556"/>
      <c r="O496" s="498"/>
    </row>
    <row r="497" spans="1:15" s="559" customFormat="1" ht="15.6" x14ac:dyDescent="0.25">
      <c r="A497" s="496"/>
      <c r="B497" s="556"/>
      <c r="C497" s="557"/>
      <c r="D497" s="499"/>
      <c r="E497" s="485"/>
      <c r="F497" s="486"/>
      <c r="G497" s="496"/>
      <c r="H497" s="558"/>
      <c r="I497" s="557"/>
      <c r="J497" s="499"/>
      <c r="K497" s="485"/>
      <c r="L497" s="486"/>
      <c r="M497" s="496"/>
      <c r="N497" s="556"/>
      <c r="O497" s="498"/>
    </row>
    <row r="498" spans="1:15" s="559" customFormat="1" ht="15.6" x14ac:dyDescent="0.25">
      <c r="A498" s="496"/>
      <c r="B498" s="556"/>
      <c r="C498" s="557"/>
      <c r="D498" s="499"/>
      <c r="E498" s="485"/>
      <c r="F498" s="486"/>
      <c r="G498" s="496"/>
      <c r="H498" s="558"/>
      <c r="I498" s="557"/>
      <c r="J498" s="499"/>
      <c r="K498" s="485"/>
      <c r="L498" s="486"/>
      <c r="M498" s="496"/>
      <c r="N498" s="556"/>
      <c r="O498" s="498"/>
    </row>
    <row r="499" spans="1:15" s="559" customFormat="1" ht="15.6" x14ac:dyDescent="0.25">
      <c r="A499" s="496"/>
      <c r="B499" s="556"/>
      <c r="C499" s="557"/>
      <c r="D499" s="499"/>
      <c r="E499" s="485"/>
      <c r="F499" s="486"/>
      <c r="G499" s="496"/>
      <c r="H499" s="558"/>
      <c r="I499" s="557"/>
      <c r="J499" s="499"/>
      <c r="K499" s="485"/>
      <c r="L499" s="486"/>
      <c r="M499" s="496"/>
      <c r="N499" s="556"/>
      <c r="O499" s="498"/>
    </row>
    <row r="500" spans="1:15" s="559" customFormat="1" ht="15.6" x14ac:dyDescent="0.25">
      <c r="A500" s="496"/>
      <c r="B500" s="556"/>
      <c r="C500" s="557"/>
      <c r="D500" s="499"/>
      <c r="E500" s="485"/>
      <c r="F500" s="486"/>
      <c r="G500" s="496"/>
      <c r="H500" s="558"/>
      <c r="I500" s="557"/>
      <c r="J500" s="499"/>
      <c r="K500" s="485"/>
      <c r="L500" s="486"/>
      <c r="M500" s="496"/>
      <c r="N500" s="556"/>
      <c r="O500" s="498"/>
    </row>
    <row r="501" spans="1:15" s="559" customFormat="1" ht="15.6" x14ac:dyDescent="0.25">
      <c r="A501" s="496"/>
      <c r="B501" s="556"/>
      <c r="C501" s="557"/>
      <c r="D501" s="499"/>
      <c r="E501" s="485"/>
      <c r="F501" s="486"/>
      <c r="G501" s="496"/>
      <c r="H501" s="558"/>
      <c r="I501" s="557"/>
      <c r="J501" s="499"/>
      <c r="K501" s="485"/>
      <c r="L501" s="486"/>
      <c r="M501" s="496"/>
      <c r="N501" s="556"/>
      <c r="O501" s="498"/>
    </row>
    <row r="502" spans="1:15" s="559" customFormat="1" ht="15.6" x14ac:dyDescent="0.25">
      <c r="A502" s="496"/>
      <c r="B502" s="556"/>
      <c r="C502" s="557"/>
      <c r="D502" s="499"/>
      <c r="E502" s="485"/>
      <c r="F502" s="486"/>
      <c r="G502" s="496"/>
      <c r="H502" s="558"/>
      <c r="I502" s="557"/>
      <c r="J502" s="499"/>
      <c r="K502" s="485"/>
      <c r="L502" s="486"/>
      <c r="M502" s="496"/>
      <c r="N502" s="556"/>
      <c r="O502" s="498"/>
    </row>
    <row r="503" spans="1:15" s="559" customFormat="1" ht="15.6" x14ac:dyDescent="0.25">
      <c r="A503" s="496"/>
      <c r="B503" s="556"/>
      <c r="C503" s="557"/>
      <c r="D503" s="499"/>
      <c r="E503" s="485"/>
      <c r="F503" s="486"/>
      <c r="G503" s="496"/>
      <c r="H503" s="558"/>
      <c r="I503" s="557"/>
      <c r="J503" s="499"/>
      <c r="K503" s="485"/>
      <c r="L503" s="486"/>
      <c r="M503" s="496"/>
      <c r="N503" s="556"/>
      <c r="O503" s="498"/>
    </row>
    <row r="504" spans="1:15" s="559" customFormat="1" ht="15.6" x14ac:dyDescent="0.25">
      <c r="A504" s="496"/>
      <c r="B504" s="556"/>
      <c r="C504" s="557"/>
      <c r="D504" s="499"/>
      <c r="E504" s="485"/>
      <c r="F504" s="486"/>
      <c r="G504" s="496"/>
      <c r="H504" s="558"/>
      <c r="I504" s="557"/>
      <c r="J504" s="499"/>
      <c r="K504" s="485"/>
      <c r="L504" s="486"/>
      <c r="M504" s="496"/>
      <c r="N504" s="556"/>
      <c r="O504" s="498"/>
    </row>
    <row r="505" spans="1:15" s="559" customFormat="1" ht="15.6" x14ac:dyDescent="0.25">
      <c r="A505" s="496"/>
      <c r="B505" s="556"/>
      <c r="C505" s="557"/>
      <c r="D505" s="499"/>
      <c r="E505" s="485"/>
      <c r="F505" s="486"/>
      <c r="G505" s="496"/>
      <c r="H505" s="558"/>
      <c r="I505" s="557"/>
      <c r="J505" s="499"/>
      <c r="K505" s="485"/>
      <c r="L505" s="486"/>
      <c r="M505" s="496"/>
      <c r="N505" s="556"/>
      <c r="O505" s="498"/>
    </row>
    <row r="506" spans="1:15" s="559" customFormat="1" ht="15.6" x14ac:dyDescent="0.25">
      <c r="A506" s="496"/>
      <c r="B506" s="556"/>
      <c r="C506" s="557"/>
      <c r="D506" s="499"/>
      <c r="E506" s="485"/>
      <c r="F506" s="486"/>
      <c r="G506" s="496"/>
      <c r="H506" s="558"/>
      <c r="I506" s="557"/>
      <c r="J506" s="499"/>
      <c r="K506" s="485"/>
      <c r="L506" s="486"/>
      <c r="M506" s="496"/>
      <c r="N506" s="556"/>
      <c r="O506" s="498"/>
    </row>
    <row r="507" spans="1:15" s="559" customFormat="1" ht="15.6" x14ac:dyDescent="0.25">
      <c r="A507" s="496"/>
      <c r="B507" s="556"/>
      <c r="C507" s="557"/>
      <c r="D507" s="499"/>
      <c r="E507" s="485"/>
      <c r="F507" s="486"/>
      <c r="G507" s="496"/>
      <c r="H507" s="558"/>
      <c r="I507" s="557"/>
      <c r="J507" s="499"/>
      <c r="K507" s="485"/>
      <c r="L507" s="486"/>
      <c r="M507" s="496"/>
      <c r="N507" s="556"/>
      <c r="O507" s="498"/>
    </row>
    <row r="508" spans="1:15" s="559" customFormat="1" ht="15.6" x14ac:dyDescent="0.25">
      <c r="A508" s="496"/>
      <c r="B508" s="556"/>
      <c r="C508" s="557"/>
      <c r="D508" s="499"/>
      <c r="E508" s="485"/>
      <c r="F508" s="486"/>
      <c r="G508" s="496"/>
      <c r="H508" s="558"/>
      <c r="I508" s="557"/>
      <c r="J508" s="499"/>
      <c r="K508" s="485"/>
      <c r="L508" s="486"/>
      <c r="M508" s="496"/>
      <c r="N508" s="556"/>
      <c r="O508" s="498"/>
    </row>
    <row r="509" spans="1:15" s="559" customFormat="1" ht="15.6" x14ac:dyDescent="0.25">
      <c r="A509" s="496"/>
      <c r="B509" s="556"/>
      <c r="C509" s="557"/>
      <c r="D509" s="499"/>
      <c r="E509" s="485"/>
      <c r="F509" s="486"/>
      <c r="G509" s="496"/>
      <c r="H509" s="558"/>
      <c r="I509" s="557"/>
      <c r="J509" s="499"/>
      <c r="K509" s="485"/>
      <c r="L509" s="486"/>
      <c r="M509" s="496"/>
      <c r="N509" s="556"/>
      <c r="O509" s="498"/>
    </row>
    <row r="510" spans="1:15" s="559" customFormat="1" ht="15.6" x14ac:dyDescent="0.25">
      <c r="A510" s="496"/>
      <c r="B510" s="556"/>
      <c r="C510" s="557"/>
      <c r="D510" s="499"/>
      <c r="E510" s="485"/>
      <c r="F510" s="486"/>
      <c r="G510" s="496"/>
      <c r="H510" s="558"/>
      <c r="I510" s="557"/>
      <c r="J510" s="499"/>
      <c r="K510" s="485"/>
      <c r="L510" s="486"/>
      <c r="M510" s="496"/>
      <c r="N510" s="556"/>
      <c r="O510" s="498"/>
    </row>
    <row r="511" spans="1:15" s="559" customFormat="1" ht="15.6" x14ac:dyDescent="0.25">
      <c r="A511" s="496"/>
      <c r="B511" s="556"/>
      <c r="C511" s="557"/>
      <c r="D511" s="499"/>
      <c r="E511" s="485"/>
      <c r="F511" s="486"/>
      <c r="G511" s="496"/>
      <c r="H511" s="558"/>
      <c r="I511" s="557"/>
      <c r="J511" s="499"/>
      <c r="K511" s="485"/>
      <c r="L511" s="486"/>
      <c r="M511" s="496"/>
      <c r="N511" s="556"/>
      <c r="O511" s="498"/>
    </row>
    <row r="512" spans="1:15" s="559" customFormat="1" ht="15.6" x14ac:dyDescent="0.25">
      <c r="A512" s="496"/>
      <c r="B512" s="556"/>
      <c r="C512" s="557"/>
      <c r="D512" s="499"/>
      <c r="E512" s="485"/>
      <c r="F512" s="486"/>
      <c r="G512" s="496"/>
      <c r="H512" s="558"/>
      <c r="I512" s="557"/>
      <c r="J512" s="499"/>
      <c r="K512" s="485"/>
      <c r="L512" s="486"/>
      <c r="M512" s="496"/>
      <c r="N512" s="556"/>
      <c r="O512" s="498"/>
    </row>
    <row r="513" spans="1:15" s="559" customFormat="1" ht="15.6" x14ac:dyDescent="0.25">
      <c r="A513" s="496"/>
      <c r="B513" s="556"/>
      <c r="C513" s="557"/>
      <c r="D513" s="499"/>
      <c r="E513" s="485"/>
      <c r="F513" s="486"/>
      <c r="G513" s="496"/>
      <c r="H513" s="558"/>
      <c r="I513" s="557"/>
      <c r="J513" s="499"/>
      <c r="K513" s="485"/>
      <c r="L513" s="486"/>
      <c r="M513" s="496"/>
      <c r="N513" s="556"/>
      <c r="O513" s="498"/>
    </row>
    <row r="514" spans="1:15" s="559" customFormat="1" ht="15.6" x14ac:dyDescent="0.25">
      <c r="A514" s="496"/>
      <c r="B514" s="556"/>
      <c r="C514" s="557"/>
      <c r="D514" s="499"/>
      <c r="E514" s="485"/>
      <c r="F514" s="486"/>
      <c r="G514" s="496"/>
      <c r="H514" s="558"/>
      <c r="I514" s="557"/>
      <c r="J514" s="499"/>
      <c r="K514" s="485"/>
      <c r="L514" s="486"/>
      <c r="M514" s="496"/>
      <c r="N514" s="556"/>
      <c r="O514" s="498"/>
    </row>
    <row r="515" spans="1:15" s="559" customFormat="1" ht="15.6" x14ac:dyDescent="0.25">
      <c r="A515" s="496"/>
      <c r="B515" s="556"/>
      <c r="C515" s="557"/>
      <c r="D515" s="499"/>
      <c r="E515" s="485"/>
      <c r="F515" s="486"/>
      <c r="G515" s="496"/>
      <c r="H515" s="558"/>
      <c r="I515" s="557"/>
      <c r="J515" s="499"/>
      <c r="K515" s="485"/>
      <c r="L515" s="486"/>
      <c r="M515" s="496"/>
      <c r="N515" s="556"/>
      <c r="O515" s="498"/>
    </row>
    <row r="516" spans="1:15" s="559" customFormat="1" ht="15.6" x14ac:dyDescent="0.25">
      <c r="A516" s="496"/>
      <c r="B516" s="556"/>
      <c r="C516" s="557"/>
      <c r="D516" s="499"/>
      <c r="E516" s="485"/>
      <c r="F516" s="486"/>
      <c r="G516" s="496"/>
      <c r="H516" s="558"/>
      <c r="I516" s="557"/>
      <c r="J516" s="499"/>
      <c r="K516" s="485"/>
      <c r="L516" s="486"/>
      <c r="M516" s="496"/>
      <c r="N516" s="556"/>
      <c r="O516" s="498"/>
    </row>
    <row r="517" spans="1:15" s="559" customFormat="1" ht="15.6" x14ac:dyDescent="0.25">
      <c r="A517" s="496"/>
      <c r="B517" s="556"/>
      <c r="C517" s="557"/>
      <c r="D517" s="499"/>
      <c r="E517" s="485"/>
      <c r="F517" s="486"/>
      <c r="G517" s="496"/>
      <c r="H517" s="558"/>
      <c r="I517" s="557"/>
      <c r="J517" s="499"/>
      <c r="K517" s="485"/>
      <c r="L517" s="486"/>
      <c r="M517" s="496"/>
      <c r="N517" s="556"/>
      <c r="O517" s="498"/>
    </row>
    <row r="518" spans="1:15" s="559" customFormat="1" ht="15.6" x14ac:dyDescent="0.25">
      <c r="A518" s="496"/>
      <c r="B518" s="556"/>
      <c r="C518" s="557"/>
      <c r="D518" s="499"/>
      <c r="E518" s="485"/>
      <c r="F518" s="486"/>
      <c r="G518" s="496"/>
      <c r="H518" s="558"/>
      <c r="I518" s="557"/>
      <c r="J518" s="499"/>
      <c r="K518" s="485"/>
      <c r="L518" s="486"/>
      <c r="M518" s="496"/>
      <c r="N518" s="556"/>
      <c r="O518" s="498"/>
    </row>
    <row r="519" spans="1:15" s="559" customFormat="1" ht="15.6" x14ac:dyDescent="0.25">
      <c r="A519" s="496"/>
      <c r="B519" s="556"/>
      <c r="C519" s="557"/>
      <c r="D519" s="499"/>
      <c r="E519" s="485"/>
      <c r="F519" s="486"/>
      <c r="G519" s="496"/>
      <c r="H519" s="558"/>
      <c r="I519" s="557"/>
      <c r="J519" s="499"/>
      <c r="K519" s="485"/>
      <c r="L519" s="486"/>
      <c r="M519" s="496"/>
      <c r="N519" s="556"/>
      <c r="O519" s="498"/>
    </row>
    <row r="520" spans="1:15" s="559" customFormat="1" ht="15.6" x14ac:dyDescent="0.25">
      <c r="A520" s="496"/>
      <c r="B520" s="556"/>
      <c r="C520" s="557"/>
      <c r="D520" s="499"/>
      <c r="E520" s="485"/>
      <c r="F520" s="486"/>
      <c r="G520" s="496"/>
      <c r="H520" s="558"/>
      <c r="I520" s="557"/>
      <c r="J520" s="499"/>
      <c r="K520" s="485"/>
      <c r="L520" s="486"/>
      <c r="M520" s="496"/>
      <c r="N520" s="556"/>
      <c r="O520" s="498"/>
    </row>
    <row r="521" spans="1:15" s="559" customFormat="1" ht="15.6" x14ac:dyDescent="0.25">
      <c r="A521" s="496"/>
      <c r="B521" s="556"/>
      <c r="C521" s="557"/>
      <c r="D521" s="499"/>
      <c r="E521" s="485"/>
      <c r="F521" s="486"/>
      <c r="G521" s="496"/>
      <c r="H521" s="558"/>
      <c r="I521" s="557"/>
      <c r="J521" s="499"/>
      <c r="K521" s="485"/>
      <c r="L521" s="486"/>
      <c r="M521" s="496"/>
      <c r="N521" s="556"/>
      <c r="O521" s="498"/>
    </row>
    <row r="522" spans="1:15" s="559" customFormat="1" ht="15.6" x14ac:dyDescent="0.25">
      <c r="A522" s="496"/>
      <c r="B522" s="556"/>
      <c r="C522" s="557"/>
      <c r="D522" s="499"/>
      <c r="E522" s="485"/>
      <c r="F522" s="486"/>
      <c r="G522" s="496"/>
      <c r="H522" s="558"/>
      <c r="I522" s="557"/>
      <c r="J522" s="499"/>
      <c r="K522" s="485"/>
      <c r="L522" s="486"/>
      <c r="M522" s="496"/>
      <c r="N522" s="556"/>
      <c r="O522" s="498"/>
    </row>
    <row r="523" spans="1:15" s="559" customFormat="1" ht="15.6" x14ac:dyDescent="0.25">
      <c r="A523" s="496"/>
      <c r="B523" s="556"/>
      <c r="C523" s="557"/>
      <c r="D523" s="499"/>
      <c r="E523" s="485"/>
      <c r="F523" s="486"/>
      <c r="G523" s="496"/>
      <c r="H523" s="558"/>
      <c r="I523" s="557"/>
      <c r="J523" s="499"/>
      <c r="K523" s="485"/>
      <c r="L523" s="486"/>
      <c r="M523" s="496"/>
      <c r="N523" s="556"/>
      <c r="O523" s="498"/>
    </row>
    <row r="524" spans="1:15" s="559" customFormat="1" ht="15.6" x14ac:dyDescent="0.25">
      <c r="A524" s="496"/>
      <c r="B524" s="556"/>
      <c r="C524" s="557"/>
      <c r="D524" s="499"/>
      <c r="E524" s="485"/>
      <c r="F524" s="486"/>
      <c r="G524" s="496"/>
      <c r="H524" s="558"/>
      <c r="I524" s="557"/>
      <c r="J524" s="499"/>
      <c r="K524" s="485"/>
      <c r="L524" s="486"/>
      <c r="M524" s="496"/>
      <c r="N524" s="556"/>
      <c r="O524" s="498"/>
    </row>
    <row r="525" spans="1:15" s="559" customFormat="1" ht="15.6" x14ac:dyDescent="0.25">
      <c r="A525" s="496"/>
      <c r="B525" s="556"/>
      <c r="C525" s="557"/>
      <c r="D525" s="499"/>
      <c r="E525" s="485"/>
      <c r="F525" s="486"/>
      <c r="G525" s="496"/>
      <c r="H525" s="558"/>
      <c r="I525" s="557"/>
      <c r="J525" s="499"/>
      <c r="K525" s="485"/>
      <c r="L525" s="486"/>
      <c r="M525" s="496"/>
      <c r="N525" s="556"/>
      <c r="O525" s="498"/>
    </row>
    <row r="526" spans="1:15" s="559" customFormat="1" ht="15.6" x14ac:dyDescent="0.25">
      <c r="A526" s="496"/>
      <c r="B526" s="556"/>
      <c r="C526" s="557"/>
      <c r="D526" s="499"/>
      <c r="E526" s="485"/>
      <c r="F526" s="486"/>
      <c r="G526" s="496"/>
      <c r="H526" s="558"/>
      <c r="I526" s="557"/>
      <c r="J526" s="499"/>
      <c r="K526" s="485"/>
      <c r="L526" s="486"/>
      <c r="M526" s="496"/>
      <c r="N526" s="556"/>
      <c r="O526" s="498"/>
    </row>
    <row r="527" spans="1:15" s="559" customFormat="1" ht="15.6" x14ac:dyDescent="0.25">
      <c r="A527" s="496"/>
      <c r="B527" s="556"/>
      <c r="C527" s="557"/>
      <c r="D527" s="499"/>
      <c r="E527" s="485"/>
      <c r="F527" s="486"/>
      <c r="G527" s="496"/>
      <c r="H527" s="558"/>
      <c r="I527" s="557"/>
      <c r="J527" s="499"/>
      <c r="K527" s="485"/>
      <c r="L527" s="486"/>
      <c r="M527" s="496"/>
      <c r="N527" s="556"/>
      <c r="O527" s="498"/>
    </row>
    <row r="528" spans="1:15" s="559" customFormat="1" ht="15.6" x14ac:dyDescent="0.25">
      <c r="A528" s="496"/>
      <c r="B528" s="556"/>
      <c r="C528" s="557"/>
      <c r="D528" s="499"/>
      <c r="E528" s="485"/>
      <c r="F528" s="486"/>
      <c r="G528" s="496"/>
      <c r="H528" s="558"/>
      <c r="I528" s="557"/>
      <c r="J528" s="499"/>
      <c r="K528" s="485"/>
      <c r="L528" s="486"/>
      <c r="M528" s="496"/>
      <c r="N528" s="556"/>
      <c r="O528" s="498"/>
    </row>
    <row r="529" spans="1:15" s="559" customFormat="1" ht="15.6" x14ac:dyDescent="0.25">
      <c r="A529" s="496"/>
      <c r="B529" s="556"/>
      <c r="C529" s="557"/>
      <c r="D529" s="499"/>
      <c r="E529" s="485"/>
      <c r="F529" s="486"/>
      <c r="G529" s="496"/>
      <c r="H529" s="558"/>
      <c r="I529" s="557"/>
      <c r="J529" s="499"/>
      <c r="K529" s="485"/>
      <c r="L529" s="486"/>
      <c r="M529" s="496"/>
      <c r="N529" s="556"/>
      <c r="O529" s="498"/>
    </row>
    <row r="530" spans="1:15" s="559" customFormat="1" ht="15.6" x14ac:dyDescent="0.25">
      <c r="A530" s="496"/>
      <c r="B530" s="556"/>
      <c r="C530" s="557"/>
      <c r="D530" s="499"/>
      <c r="E530" s="485"/>
      <c r="F530" s="486"/>
      <c r="G530" s="496"/>
      <c r="H530" s="558"/>
      <c r="I530" s="557"/>
      <c r="J530" s="499"/>
      <c r="K530" s="485"/>
      <c r="L530" s="486"/>
      <c r="M530" s="496"/>
      <c r="N530" s="556"/>
      <c r="O530" s="498"/>
    </row>
    <row r="531" spans="1:15" s="559" customFormat="1" ht="15.6" x14ac:dyDescent="0.25">
      <c r="A531" s="496"/>
      <c r="B531" s="556"/>
      <c r="C531" s="557"/>
      <c r="D531" s="499"/>
      <c r="E531" s="485"/>
      <c r="F531" s="486"/>
      <c r="G531" s="496"/>
      <c r="H531" s="558"/>
      <c r="I531" s="557"/>
      <c r="J531" s="499"/>
      <c r="K531" s="485"/>
      <c r="L531" s="486"/>
      <c r="M531" s="496"/>
      <c r="N531" s="556"/>
      <c r="O531" s="498"/>
    </row>
    <row r="532" spans="1:15" s="559" customFormat="1" ht="15.6" x14ac:dyDescent="0.25">
      <c r="A532" s="496"/>
      <c r="B532" s="556"/>
      <c r="C532" s="557"/>
      <c r="D532" s="499"/>
      <c r="E532" s="485"/>
      <c r="F532" s="486"/>
      <c r="G532" s="496"/>
      <c r="H532" s="558"/>
      <c r="I532" s="557"/>
      <c r="J532" s="499"/>
      <c r="K532" s="485"/>
      <c r="L532" s="486"/>
      <c r="M532" s="496"/>
      <c r="N532" s="556"/>
      <c r="O532" s="498"/>
    </row>
    <row r="533" spans="1:15" s="559" customFormat="1" ht="15.6" x14ac:dyDescent="0.25">
      <c r="A533" s="496"/>
      <c r="B533" s="556"/>
      <c r="C533" s="557"/>
      <c r="D533" s="499"/>
      <c r="E533" s="485"/>
      <c r="F533" s="486"/>
      <c r="G533" s="496"/>
      <c r="H533" s="558"/>
      <c r="I533" s="557"/>
      <c r="J533" s="499"/>
      <c r="K533" s="485"/>
      <c r="L533" s="486"/>
      <c r="M533" s="496"/>
      <c r="N533" s="556"/>
      <c r="O533" s="498"/>
    </row>
    <row r="534" spans="1:15" s="559" customFormat="1" ht="15.6" x14ac:dyDescent="0.25">
      <c r="A534" s="496"/>
      <c r="B534" s="556"/>
      <c r="C534" s="557"/>
      <c r="D534" s="499"/>
      <c r="E534" s="485"/>
      <c r="F534" s="486"/>
      <c r="G534" s="496"/>
      <c r="H534" s="558"/>
      <c r="I534" s="557"/>
      <c r="J534" s="499"/>
      <c r="K534" s="485"/>
      <c r="L534" s="486"/>
      <c r="M534" s="496"/>
      <c r="N534" s="556"/>
      <c r="O534" s="498"/>
    </row>
    <row r="535" spans="1:15" s="559" customFormat="1" ht="15.6" x14ac:dyDescent="0.25">
      <c r="A535" s="496"/>
      <c r="B535" s="556"/>
      <c r="C535" s="557"/>
      <c r="D535" s="499"/>
      <c r="E535" s="485"/>
      <c r="F535" s="486"/>
      <c r="G535" s="496"/>
      <c r="H535" s="558"/>
      <c r="I535" s="557"/>
      <c r="J535" s="499"/>
      <c r="K535" s="485"/>
      <c r="L535" s="486"/>
      <c r="M535" s="496"/>
      <c r="N535" s="556"/>
      <c r="O535" s="498"/>
    </row>
    <row r="536" spans="1:15" s="559" customFormat="1" ht="15.6" x14ac:dyDescent="0.25">
      <c r="A536" s="496"/>
      <c r="B536" s="556"/>
      <c r="C536" s="557"/>
      <c r="D536" s="499"/>
      <c r="E536" s="485"/>
      <c r="F536" s="486"/>
      <c r="G536" s="496"/>
      <c r="H536" s="558"/>
      <c r="I536" s="557"/>
      <c r="J536" s="499"/>
      <c r="K536" s="485"/>
      <c r="L536" s="486"/>
      <c r="M536" s="496"/>
      <c r="N536" s="556"/>
      <c r="O536" s="498"/>
    </row>
    <row r="537" spans="1:15" s="559" customFormat="1" ht="15.6" x14ac:dyDescent="0.25">
      <c r="A537" s="496"/>
      <c r="B537" s="556"/>
      <c r="C537" s="557"/>
      <c r="D537" s="499"/>
      <c r="E537" s="485"/>
      <c r="F537" s="486"/>
      <c r="G537" s="496"/>
      <c r="H537" s="558"/>
      <c r="I537" s="557"/>
      <c r="J537" s="499"/>
      <c r="K537" s="485"/>
      <c r="L537" s="486"/>
      <c r="M537" s="496"/>
      <c r="N537" s="556"/>
      <c r="O537" s="498"/>
    </row>
    <row r="538" spans="1:15" s="559" customFormat="1" ht="15.6" x14ac:dyDescent="0.25">
      <c r="A538" s="496"/>
      <c r="B538" s="556"/>
      <c r="C538" s="557"/>
      <c r="D538" s="499"/>
      <c r="E538" s="485"/>
      <c r="F538" s="486"/>
      <c r="G538" s="496"/>
      <c r="H538" s="558"/>
      <c r="I538" s="557"/>
      <c r="J538" s="499"/>
      <c r="K538" s="485"/>
      <c r="L538" s="486"/>
      <c r="M538" s="496"/>
      <c r="N538" s="556"/>
      <c r="O538" s="498"/>
    </row>
    <row r="539" spans="1:15" s="559" customFormat="1" ht="15.6" x14ac:dyDescent="0.25">
      <c r="A539" s="496"/>
      <c r="B539" s="556"/>
      <c r="C539" s="557"/>
      <c r="D539" s="499"/>
      <c r="E539" s="485"/>
      <c r="F539" s="486"/>
      <c r="G539" s="496"/>
      <c r="H539" s="558"/>
      <c r="I539" s="557"/>
      <c r="J539" s="499"/>
      <c r="K539" s="485"/>
      <c r="L539" s="486"/>
      <c r="M539" s="496"/>
      <c r="N539" s="556"/>
      <c r="O539" s="498"/>
    </row>
    <row r="540" spans="1:15" s="559" customFormat="1" ht="15.6" x14ac:dyDescent="0.25">
      <c r="A540" s="496"/>
      <c r="B540" s="556"/>
      <c r="C540" s="557"/>
      <c r="D540" s="499"/>
      <c r="E540" s="485"/>
      <c r="F540" s="486"/>
      <c r="G540" s="496"/>
      <c r="H540" s="558"/>
      <c r="I540" s="557"/>
      <c r="J540" s="499"/>
      <c r="K540" s="485"/>
      <c r="L540" s="486"/>
      <c r="M540" s="496"/>
      <c r="N540" s="556"/>
      <c r="O540" s="498"/>
    </row>
    <row r="541" spans="1:15" s="559" customFormat="1" ht="15.6" x14ac:dyDescent="0.25">
      <c r="A541" s="496"/>
      <c r="B541" s="556"/>
      <c r="C541" s="557"/>
      <c r="D541" s="499"/>
      <c r="E541" s="485"/>
      <c r="F541" s="486"/>
      <c r="G541" s="496"/>
      <c r="H541" s="558"/>
      <c r="I541" s="557"/>
      <c r="J541" s="499"/>
      <c r="K541" s="485"/>
      <c r="L541" s="486"/>
      <c r="M541" s="496"/>
      <c r="N541" s="556"/>
      <c r="O541" s="498"/>
    </row>
    <row r="542" spans="1:15" s="559" customFormat="1" ht="15.6" x14ac:dyDescent="0.25">
      <c r="A542" s="496"/>
      <c r="B542" s="556"/>
      <c r="C542" s="557"/>
      <c r="D542" s="499"/>
      <c r="E542" s="485"/>
      <c r="F542" s="486"/>
      <c r="G542" s="496"/>
      <c r="H542" s="558"/>
      <c r="I542" s="557"/>
      <c r="J542" s="499"/>
      <c r="K542" s="485"/>
      <c r="L542" s="486"/>
      <c r="M542" s="496"/>
      <c r="N542" s="556"/>
      <c r="O542" s="498"/>
    </row>
    <row r="543" spans="1:15" s="559" customFormat="1" ht="15.6" x14ac:dyDescent="0.25">
      <c r="A543" s="496"/>
      <c r="B543" s="556"/>
      <c r="C543" s="557"/>
      <c r="D543" s="499"/>
      <c r="E543" s="485"/>
      <c r="F543" s="486"/>
      <c r="G543" s="496"/>
      <c r="H543" s="558"/>
      <c r="I543" s="557"/>
      <c r="J543" s="499"/>
      <c r="K543" s="485"/>
      <c r="L543" s="486"/>
      <c r="M543" s="496"/>
      <c r="N543" s="556"/>
      <c r="O543" s="498"/>
    </row>
    <row r="544" spans="1:15" s="559" customFormat="1" ht="15.6" x14ac:dyDescent="0.25">
      <c r="A544" s="496"/>
      <c r="B544" s="556"/>
      <c r="C544" s="557"/>
      <c r="D544" s="499"/>
      <c r="E544" s="485"/>
      <c r="F544" s="486"/>
      <c r="G544" s="496"/>
      <c r="H544" s="558"/>
      <c r="I544" s="557"/>
      <c r="J544" s="499"/>
      <c r="K544" s="485"/>
      <c r="L544" s="486"/>
      <c r="M544" s="496"/>
      <c r="N544" s="556"/>
      <c r="O544" s="498"/>
    </row>
    <row r="545" spans="1:15" s="559" customFormat="1" ht="15.6" x14ac:dyDescent="0.25">
      <c r="A545" s="496"/>
      <c r="B545" s="556"/>
      <c r="C545" s="557"/>
      <c r="D545" s="499"/>
      <c r="E545" s="485"/>
      <c r="F545" s="486"/>
      <c r="G545" s="496"/>
      <c r="H545" s="558"/>
      <c r="I545" s="557"/>
      <c r="J545" s="499"/>
      <c r="K545" s="485"/>
      <c r="L545" s="486"/>
      <c r="M545" s="496"/>
      <c r="N545" s="556"/>
      <c r="O545" s="498"/>
    </row>
    <row r="546" spans="1:15" s="559" customFormat="1" ht="15.6" x14ac:dyDescent="0.25">
      <c r="A546" s="496"/>
      <c r="B546" s="556"/>
      <c r="C546" s="557"/>
      <c r="D546" s="499"/>
      <c r="E546" s="485"/>
      <c r="F546" s="486"/>
      <c r="G546" s="496"/>
      <c r="H546" s="558"/>
      <c r="I546" s="557"/>
      <c r="J546" s="499"/>
      <c r="K546" s="485"/>
      <c r="L546" s="486"/>
      <c r="M546" s="496"/>
      <c r="N546" s="556"/>
      <c r="O546" s="498"/>
    </row>
    <row r="547" spans="1:15" s="559" customFormat="1" ht="15.6" x14ac:dyDescent="0.25">
      <c r="A547" s="496"/>
      <c r="B547" s="556"/>
      <c r="C547" s="557"/>
      <c r="D547" s="499"/>
      <c r="E547" s="485"/>
      <c r="F547" s="486"/>
      <c r="G547" s="496"/>
      <c r="H547" s="558"/>
      <c r="I547" s="557"/>
      <c r="J547" s="499"/>
      <c r="K547" s="485"/>
      <c r="L547" s="486"/>
      <c r="M547" s="496"/>
      <c r="N547" s="556"/>
      <c r="O547" s="498"/>
    </row>
    <row r="548" spans="1:15" s="559" customFormat="1" ht="15.6" x14ac:dyDescent="0.25">
      <c r="A548" s="496"/>
      <c r="B548" s="556"/>
      <c r="C548" s="557"/>
      <c r="D548" s="499"/>
      <c r="E548" s="485"/>
      <c r="F548" s="486"/>
      <c r="G548" s="496"/>
      <c r="H548" s="558"/>
      <c r="I548" s="557"/>
      <c r="J548" s="499"/>
      <c r="K548" s="485"/>
      <c r="L548" s="486"/>
      <c r="M548" s="496"/>
      <c r="N548" s="556"/>
      <c r="O548" s="498"/>
    </row>
    <row r="549" spans="1:15" s="559" customFormat="1" ht="15.6" x14ac:dyDescent="0.25">
      <c r="A549" s="496"/>
      <c r="B549" s="556"/>
      <c r="C549" s="557"/>
      <c r="D549" s="499"/>
      <c r="E549" s="485"/>
      <c r="F549" s="486"/>
      <c r="G549" s="496"/>
      <c r="H549" s="558"/>
      <c r="I549" s="557"/>
      <c r="J549" s="499"/>
      <c r="K549" s="485"/>
      <c r="L549" s="486"/>
      <c r="M549" s="496"/>
      <c r="N549" s="556"/>
      <c r="O549" s="498"/>
    </row>
    <row r="550" spans="1:15" s="559" customFormat="1" ht="15.6" x14ac:dyDescent="0.25">
      <c r="A550" s="496"/>
      <c r="B550" s="556"/>
      <c r="C550" s="557"/>
      <c r="D550" s="499"/>
      <c r="E550" s="485"/>
      <c r="F550" s="486"/>
      <c r="G550" s="496"/>
      <c r="H550" s="558"/>
      <c r="I550" s="557"/>
      <c r="J550" s="499"/>
      <c r="K550" s="485"/>
      <c r="L550" s="486"/>
      <c r="M550" s="496"/>
      <c r="N550" s="556"/>
      <c r="O550" s="498"/>
    </row>
    <row r="551" spans="1:15" s="559" customFormat="1" ht="15.6" x14ac:dyDescent="0.25">
      <c r="A551" s="496"/>
      <c r="B551" s="556"/>
      <c r="C551" s="557"/>
      <c r="D551" s="499"/>
      <c r="E551" s="485"/>
      <c r="F551" s="486"/>
      <c r="G551" s="496"/>
      <c r="H551" s="558"/>
      <c r="I551" s="557"/>
      <c r="J551" s="499"/>
      <c r="K551" s="485"/>
      <c r="L551" s="486"/>
      <c r="M551" s="496"/>
      <c r="N551" s="556"/>
      <c r="O551" s="498"/>
    </row>
    <row r="552" spans="1:15" s="559" customFormat="1" ht="15.6" x14ac:dyDescent="0.25">
      <c r="A552" s="496"/>
      <c r="B552" s="556"/>
      <c r="C552" s="557"/>
      <c r="D552" s="499"/>
      <c r="E552" s="485"/>
      <c r="F552" s="486"/>
      <c r="G552" s="496"/>
      <c r="H552" s="558"/>
      <c r="I552" s="557"/>
      <c r="J552" s="499"/>
      <c r="K552" s="485"/>
      <c r="L552" s="486"/>
      <c r="M552" s="496"/>
      <c r="N552" s="556"/>
      <c r="O552" s="498"/>
    </row>
    <row r="553" spans="1:15" s="559" customFormat="1" ht="15.6" x14ac:dyDescent="0.25">
      <c r="A553" s="496"/>
      <c r="B553" s="556"/>
      <c r="C553" s="557"/>
      <c r="D553" s="499"/>
      <c r="E553" s="485"/>
      <c r="F553" s="486"/>
      <c r="G553" s="496"/>
      <c r="H553" s="558"/>
      <c r="I553" s="557"/>
      <c r="J553" s="499"/>
      <c r="K553" s="485"/>
      <c r="L553" s="486"/>
      <c r="M553" s="496"/>
      <c r="N553" s="556"/>
      <c r="O553" s="498"/>
    </row>
    <row r="554" spans="1:15" s="559" customFormat="1" ht="15.6" x14ac:dyDescent="0.25">
      <c r="A554" s="496"/>
      <c r="B554" s="556"/>
      <c r="C554" s="557"/>
      <c r="D554" s="499"/>
      <c r="E554" s="485"/>
      <c r="F554" s="486"/>
      <c r="G554" s="496"/>
      <c r="H554" s="558"/>
      <c r="I554" s="557"/>
      <c r="J554" s="499"/>
      <c r="K554" s="485"/>
      <c r="L554" s="486"/>
      <c r="M554" s="496"/>
      <c r="N554" s="556"/>
      <c r="O554" s="498"/>
    </row>
    <row r="555" spans="1:15" s="559" customFormat="1" ht="15.6" x14ac:dyDescent="0.25">
      <c r="A555" s="496"/>
      <c r="B555" s="556"/>
      <c r="C555" s="557"/>
      <c r="D555" s="499"/>
      <c r="E555" s="485"/>
      <c r="F555" s="486"/>
      <c r="G555" s="496"/>
      <c r="H555" s="558"/>
      <c r="I555" s="557"/>
      <c r="J555" s="499"/>
      <c r="K555" s="485"/>
      <c r="L555" s="486"/>
      <c r="M555" s="496"/>
      <c r="N555" s="556"/>
      <c r="O555" s="498"/>
    </row>
    <row r="556" spans="1:15" s="559" customFormat="1" ht="15.6" x14ac:dyDescent="0.25">
      <c r="A556" s="496"/>
      <c r="B556" s="556"/>
      <c r="C556" s="557"/>
      <c r="D556" s="499"/>
      <c r="E556" s="485"/>
      <c r="F556" s="486"/>
      <c r="G556" s="496"/>
      <c r="H556" s="558"/>
      <c r="I556" s="557"/>
      <c r="J556" s="499"/>
      <c r="K556" s="485"/>
      <c r="L556" s="486"/>
      <c r="M556" s="496"/>
      <c r="N556" s="556"/>
      <c r="O556" s="498"/>
    </row>
    <row r="557" spans="1:15" s="559" customFormat="1" ht="15.6" x14ac:dyDescent="0.25">
      <c r="A557" s="496"/>
      <c r="B557" s="556"/>
      <c r="C557" s="557"/>
      <c r="D557" s="499"/>
      <c r="E557" s="485"/>
      <c r="F557" s="486"/>
      <c r="G557" s="496"/>
      <c r="H557" s="558"/>
      <c r="I557" s="557"/>
      <c r="J557" s="499"/>
      <c r="K557" s="485"/>
      <c r="L557" s="486"/>
      <c r="M557" s="496"/>
      <c r="N557" s="556"/>
      <c r="O557" s="498"/>
    </row>
    <row r="558" spans="1:15" s="559" customFormat="1" ht="15.6" x14ac:dyDescent="0.25">
      <c r="A558" s="496"/>
      <c r="B558" s="556"/>
      <c r="C558" s="557"/>
      <c r="D558" s="499"/>
      <c r="E558" s="485"/>
      <c r="F558" s="486"/>
      <c r="G558" s="496"/>
      <c r="H558" s="558"/>
      <c r="I558" s="557"/>
      <c r="J558" s="499"/>
      <c r="K558" s="485"/>
      <c r="L558" s="486"/>
      <c r="M558" s="496"/>
      <c r="N558" s="556"/>
      <c r="O558" s="498"/>
    </row>
    <row r="559" spans="1:15" s="559" customFormat="1" ht="15.6" x14ac:dyDescent="0.25">
      <c r="A559" s="496"/>
      <c r="B559" s="556"/>
      <c r="C559" s="557"/>
      <c r="D559" s="499"/>
      <c r="E559" s="485"/>
      <c r="F559" s="486"/>
      <c r="G559" s="496"/>
      <c r="H559" s="558"/>
      <c r="I559" s="557"/>
      <c r="J559" s="499"/>
      <c r="K559" s="485"/>
      <c r="L559" s="486"/>
      <c r="M559" s="496"/>
      <c r="N559" s="556"/>
      <c r="O559" s="498"/>
    </row>
    <row r="560" spans="1:15" s="559" customFormat="1" ht="15.6" x14ac:dyDescent="0.25">
      <c r="A560" s="496"/>
      <c r="B560" s="556"/>
      <c r="C560" s="557"/>
      <c r="D560" s="499"/>
      <c r="E560" s="485"/>
      <c r="F560" s="486"/>
      <c r="G560" s="496"/>
      <c r="H560" s="558"/>
      <c r="I560" s="557"/>
      <c r="J560" s="499"/>
      <c r="K560" s="485"/>
      <c r="L560" s="486"/>
      <c r="M560" s="496"/>
      <c r="N560" s="556"/>
      <c r="O560" s="498"/>
    </row>
    <row r="561" spans="1:15" s="559" customFormat="1" ht="15.6" x14ac:dyDescent="0.25">
      <c r="A561" s="496"/>
      <c r="B561" s="556"/>
      <c r="C561" s="557"/>
      <c r="D561" s="499"/>
      <c r="E561" s="485"/>
      <c r="F561" s="486"/>
      <c r="G561" s="496"/>
      <c r="H561" s="558"/>
      <c r="I561" s="557"/>
      <c r="J561" s="499"/>
      <c r="K561" s="485"/>
      <c r="L561" s="486"/>
      <c r="M561" s="496"/>
      <c r="N561" s="556"/>
      <c r="O561" s="498"/>
    </row>
    <row r="562" spans="1:15" s="559" customFormat="1" ht="15.6" x14ac:dyDescent="0.25">
      <c r="A562" s="496"/>
      <c r="B562" s="556"/>
      <c r="C562" s="557"/>
      <c r="D562" s="499"/>
      <c r="E562" s="485"/>
      <c r="F562" s="486"/>
      <c r="G562" s="496"/>
      <c r="H562" s="558"/>
      <c r="I562" s="557"/>
      <c r="J562" s="499"/>
      <c r="K562" s="485"/>
      <c r="L562" s="486"/>
      <c r="M562" s="496"/>
      <c r="N562" s="556"/>
      <c r="O562" s="498"/>
    </row>
    <row r="563" spans="1:15" s="559" customFormat="1" ht="15.6" x14ac:dyDescent="0.25">
      <c r="A563" s="496"/>
      <c r="B563" s="556"/>
      <c r="C563" s="557"/>
      <c r="D563" s="499"/>
      <c r="E563" s="485"/>
      <c r="F563" s="486"/>
      <c r="G563" s="496"/>
      <c r="H563" s="558"/>
      <c r="I563" s="557"/>
      <c r="J563" s="499"/>
      <c r="K563" s="485"/>
      <c r="L563" s="486"/>
      <c r="M563" s="496"/>
      <c r="N563" s="556"/>
      <c r="O563" s="498"/>
    </row>
    <row r="564" spans="1:15" s="559" customFormat="1" ht="15.6" x14ac:dyDescent="0.25">
      <c r="A564" s="496"/>
      <c r="B564" s="556"/>
      <c r="C564" s="557"/>
      <c r="D564" s="499"/>
      <c r="E564" s="485"/>
      <c r="F564" s="486"/>
      <c r="G564" s="496"/>
      <c r="H564" s="558"/>
      <c r="I564" s="557"/>
      <c r="J564" s="499"/>
      <c r="K564" s="485"/>
      <c r="L564" s="486"/>
      <c r="M564" s="496"/>
      <c r="N564" s="556"/>
      <c r="O564" s="498"/>
    </row>
    <row r="565" spans="1:15" s="559" customFormat="1" ht="15.6" x14ac:dyDescent="0.25">
      <c r="A565" s="496"/>
      <c r="B565" s="556"/>
      <c r="C565" s="557"/>
      <c r="D565" s="499"/>
      <c r="E565" s="485"/>
      <c r="F565" s="486"/>
      <c r="G565" s="496"/>
      <c r="H565" s="558"/>
      <c r="I565" s="557"/>
      <c r="J565" s="499"/>
      <c r="K565" s="485"/>
      <c r="L565" s="486"/>
      <c r="M565" s="496"/>
      <c r="N565" s="556"/>
      <c r="O565" s="498"/>
    </row>
    <row r="566" spans="1:15" s="559" customFormat="1" ht="15.6" x14ac:dyDescent="0.25">
      <c r="A566" s="496"/>
      <c r="B566" s="556"/>
      <c r="C566" s="557"/>
      <c r="D566" s="499"/>
      <c r="E566" s="485"/>
      <c r="F566" s="486"/>
      <c r="G566" s="496"/>
      <c r="H566" s="558"/>
      <c r="I566" s="557"/>
      <c r="J566" s="499"/>
      <c r="K566" s="485"/>
      <c r="L566" s="486"/>
      <c r="M566" s="496"/>
      <c r="N566" s="556"/>
      <c r="O566" s="498"/>
    </row>
    <row r="567" spans="1:15" s="559" customFormat="1" ht="15.6" x14ac:dyDescent="0.25">
      <c r="A567" s="496"/>
      <c r="B567" s="556"/>
      <c r="C567" s="557"/>
      <c r="D567" s="499"/>
      <c r="E567" s="485"/>
      <c r="F567" s="486"/>
      <c r="G567" s="496"/>
      <c r="H567" s="558"/>
      <c r="I567" s="557"/>
      <c r="J567" s="499"/>
      <c r="K567" s="485"/>
      <c r="L567" s="486"/>
      <c r="M567" s="496"/>
      <c r="N567" s="556"/>
      <c r="O567" s="498"/>
    </row>
    <row r="568" spans="1:15" s="559" customFormat="1" ht="15.6" x14ac:dyDescent="0.25">
      <c r="A568" s="496"/>
      <c r="B568" s="556"/>
      <c r="C568" s="557"/>
      <c r="D568" s="499"/>
      <c r="E568" s="485"/>
      <c r="F568" s="486"/>
      <c r="G568" s="496"/>
      <c r="H568" s="558"/>
      <c r="I568" s="557"/>
      <c r="J568" s="499"/>
      <c r="K568" s="485"/>
      <c r="L568" s="486"/>
      <c r="M568" s="496"/>
      <c r="N568" s="556"/>
      <c r="O568" s="498"/>
    </row>
    <row r="569" spans="1:15" s="559" customFormat="1" ht="15.6" x14ac:dyDescent="0.25">
      <c r="A569" s="496"/>
      <c r="B569" s="556"/>
      <c r="C569" s="557"/>
      <c r="D569" s="499"/>
      <c r="E569" s="485"/>
      <c r="F569" s="486"/>
      <c r="G569" s="496"/>
      <c r="H569" s="558"/>
      <c r="I569" s="557"/>
      <c r="J569" s="499"/>
      <c r="K569" s="485"/>
      <c r="L569" s="486"/>
      <c r="M569" s="496"/>
      <c r="N569" s="556"/>
      <c r="O569" s="498"/>
    </row>
    <row r="570" spans="1:15" s="559" customFormat="1" ht="15.6" x14ac:dyDescent="0.25">
      <c r="A570" s="496"/>
      <c r="B570" s="556"/>
      <c r="C570" s="557"/>
      <c r="D570" s="499"/>
      <c r="E570" s="485"/>
      <c r="F570" s="486"/>
      <c r="G570" s="496"/>
      <c r="H570" s="558"/>
      <c r="I570" s="557"/>
      <c r="J570" s="499"/>
      <c r="K570" s="485"/>
      <c r="L570" s="486"/>
      <c r="M570" s="496"/>
      <c r="N570" s="556"/>
      <c r="O570" s="498"/>
    </row>
    <row r="571" spans="1:15" s="559" customFormat="1" ht="15.6" x14ac:dyDescent="0.25">
      <c r="A571" s="496"/>
      <c r="B571" s="556"/>
      <c r="C571" s="557"/>
      <c r="D571" s="499"/>
      <c r="E571" s="485"/>
      <c r="F571" s="486"/>
      <c r="G571" s="496"/>
      <c r="H571" s="558"/>
      <c r="I571" s="557"/>
      <c r="J571" s="499"/>
      <c r="K571" s="485"/>
      <c r="L571" s="486"/>
      <c r="M571" s="496"/>
      <c r="N571" s="556"/>
      <c r="O571" s="498"/>
    </row>
    <row r="572" spans="1:15" s="559" customFormat="1" ht="15.6" x14ac:dyDescent="0.25">
      <c r="A572" s="496"/>
      <c r="B572" s="556"/>
      <c r="C572" s="557"/>
      <c r="D572" s="499"/>
      <c r="E572" s="485"/>
      <c r="F572" s="486"/>
      <c r="G572" s="496"/>
      <c r="H572" s="558"/>
      <c r="I572" s="557"/>
      <c r="J572" s="499"/>
      <c r="K572" s="485"/>
      <c r="L572" s="486"/>
      <c r="M572" s="496"/>
      <c r="N572" s="556"/>
      <c r="O572" s="498"/>
    </row>
    <row r="573" spans="1:15" s="559" customFormat="1" ht="15.6" x14ac:dyDescent="0.25">
      <c r="A573" s="496"/>
      <c r="B573" s="556"/>
      <c r="C573" s="557"/>
      <c r="D573" s="499"/>
      <c r="E573" s="485"/>
      <c r="F573" s="486"/>
      <c r="G573" s="496"/>
      <c r="H573" s="558"/>
      <c r="I573" s="557"/>
      <c r="J573" s="499"/>
      <c r="K573" s="485"/>
      <c r="L573" s="486"/>
      <c r="M573" s="496"/>
      <c r="N573" s="556"/>
      <c r="O573" s="498"/>
    </row>
    <row r="574" spans="1:15" s="559" customFormat="1" ht="15.6" x14ac:dyDescent="0.25">
      <c r="A574" s="496"/>
      <c r="B574" s="556"/>
      <c r="C574" s="557"/>
      <c r="D574" s="499"/>
      <c r="E574" s="485"/>
      <c r="F574" s="486"/>
      <c r="G574" s="496"/>
      <c r="H574" s="558"/>
      <c r="I574" s="557"/>
      <c r="J574" s="499"/>
      <c r="K574" s="485"/>
      <c r="L574" s="486"/>
      <c r="M574" s="496"/>
      <c r="N574" s="556"/>
      <c r="O574" s="498"/>
    </row>
    <row r="575" spans="1:15" s="559" customFormat="1" ht="15.6" x14ac:dyDescent="0.25">
      <c r="A575" s="496"/>
      <c r="B575" s="556"/>
      <c r="C575" s="557"/>
      <c r="D575" s="499"/>
      <c r="E575" s="485"/>
      <c r="F575" s="486"/>
      <c r="G575" s="496"/>
      <c r="H575" s="558"/>
      <c r="I575" s="557"/>
      <c r="J575" s="499"/>
      <c r="K575" s="485"/>
      <c r="L575" s="486"/>
      <c r="M575" s="496"/>
      <c r="N575" s="556"/>
      <c r="O575" s="498"/>
    </row>
    <row r="576" spans="1:15" s="559" customFormat="1" ht="15.6" x14ac:dyDescent="0.25">
      <c r="A576" s="496"/>
      <c r="B576" s="556"/>
      <c r="C576" s="557"/>
      <c r="D576" s="499"/>
      <c r="E576" s="485"/>
      <c r="F576" s="486"/>
      <c r="G576" s="496"/>
      <c r="H576" s="558"/>
      <c r="I576" s="557"/>
      <c r="J576" s="499"/>
      <c r="K576" s="485"/>
      <c r="L576" s="486"/>
      <c r="M576" s="496"/>
      <c r="N576" s="556"/>
      <c r="O576" s="498"/>
    </row>
    <row r="577" spans="1:15" s="559" customFormat="1" ht="15.6" x14ac:dyDescent="0.25">
      <c r="A577" s="496"/>
      <c r="B577" s="556"/>
      <c r="C577" s="557"/>
      <c r="D577" s="499"/>
      <c r="E577" s="485"/>
      <c r="F577" s="486"/>
      <c r="G577" s="496"/>
      <c r="H577" s="558"/>
      <c r="I577" s="557"/>
      <c r="J577" s="499"/>
      <c r="K577" s="485"/>
      <c r="L577" s="486"/>
      <c r="M577" s="496"/>
      <c r="N577" s="556"/>
      <c r="O577" s="498"/>
    </row>
    <row r="578" spans="1:15" s="559" customFormat="1" ht="15.6" x14ac:dyDescent="0.25">
      <c r="A578" s="496"/>
      <c r="B578" s="556"/>
      <c r="C578" s="557"/>
      <c r="D578" s="499"/>
      <c r="E578" s="485"/>
      <c r="F578" s="486"/>
      <c r="G578" s="496"/>
      <c r="H578" s="558"/>
      <c r="I578" s="557"/>
      <c r="J578" s="499"/>
      <c r="K578" s="485"/>
      <c r="L578" s="486"/>
      <c r="M578" s="496"/>
      <c r="N578" s="556"/>
      <c r="O578" s="498"/>
    </row>
    <row r="579" spans="1:15" s="559" customFormat="1" ht="15.6" x14ac:dyDescent="0.25">
      <c r="A579" s="496"/>
      <c r="B579" s="556"/>
      <c r="C579" s="557"/>
      <c r="D579" s="499"/>
      <c r="E579" s="485"/>
      <c r="F579" s="486"/>
      <c r="G579" s="496"/>
      <c r="H579" s="558"/>
      <c r="I579" s="557"/>
      <c r="J579" s="499"/>
      <c r="K579" s="485"/>
      <c r="L579" s="486"/>
      <c r="M579" s="496"/>
      <c r="N579" s="556"/>
      <c r="O579" s="498"/>
    </row>
    <row r="580" spans="1:15" s="559" customFormat="1" ht="15.6" x14ac:dyDescent="0.25">
      <c r="A580" s="496"/>
      <c r="B580" s="556"/>
      <c r="C580" s="557"/>
      <c r="D580" s="499"/>
      <c r="E580" s="485"/>
      <c r="F580" s="486"/>
      <c r="G580" s="496"/>
      <c r="H580" s="558"/>
      <c r="I580" s="557"/>
      <c r="J580" s="499"/>
      <c r="K580" s="485"/>
      <c r="L580" s="486"/>
      <c r="M580" s="496"/>
      <c r="N580" s="556"/>
      <c r="O580" s="498"/>
    </row>
    <row r="581" spans="1:15" s="559" customFormat="1" ht="15.6" x14ac:dyDescent="0.25">
      <c r="A581" s="496"/>
      <c r="B581" s="556"/>
      <c r="C581" s="557"/>
      <c r="D581" s="499"/>
      <c r="E581" s="485"/>
      <c r="F581" s="486"/>
      <c r="G581" s="496"/>
      <c r="H581" s="558"/>
      <c r="I581" s="557"/>
      <c r="J581" s="499"/>
      <c r="K581" s="485"/>
      <c r="L581" s="486"/>
      <c r="M581" s="496"/>
      <c r="N581" s="556"/>
      <c r="O581" s="498"/>
    </row>
    <row r="582" spans="1:15" s="559" customFormat="1" ht="15.6" x14ac:dyDescent="0.25">
      <c r="A582" s="496"/>
      <c r="B582" s="556"/>
      <c r="C582" s="557"/>
      <c r="D582" s="499"/>
      <c r="E582" s="485"/>
      <c r="F582" s="486"/>
      <c r="G582" s="496"/>
      <c r="H582" s="558"/>
      <c r="I582" s="557"/>
      <c r="J582" s="499"/>
      <c r="K582" s="485"/>
      <c r="L582" s="486"/>
      <c r="M582" s="496"/>
      <c r="N582" s="556"/>
      <c r="O582" s="498"/>
    </row>
    <row r="583" spans="1:15" s="559" customFormat="1" ht="15.6" x14ac:dyDescent="0.25">
      <c r="A583" s="496"/>
      <c r="B583" s="556"/>
      <c r="C583" s="557"/>
      <c r="D583" s="499"/>
      <c r="E583" s="485"/>
      <c r="F583" s="486"/>
      <c r="G583" s="496"/>
      <c r="H583" s="558"/>
      <c r="I583" s="557"/>
      <c r="J583" s="499"/>
      <c r="K583" s="485"/>
      <c r="L583" s="486"/>
      <c r="M583" s="496"/>
      <c r="N583" s="556"/>
      <c r="O583" s="498"/>
    </row>
    <row r="584" spans="1:15" s="559" customFormat="1" ht="15.6" x14ac:dyDescent="0.25">
      <c r="A584" s="496"/>
      <c r="B584" s="556"/>
      <c r="C584" s="557"/>
      <c r="D584" s="499"/>
      <c r="E584" s="485"/>
      <c r="F584" s="486"/>
      <c r="G584" s="496"/>
      <c r="H584" s="558"/>
      <c r="I584" s="557"/>
      <c r="J584" s="499"/>
      <c r="K584" s="485"/>
      <c r="L584" s="486"/>
      <c r="M584" s="496"/>
      <c r="N584" s="556"/>
      <c r="O584" s="498"/>
    </row>
    <row r="585" spans="1:15" s="559" customFormat="1" ht="15.6" x14ac:dyDescent="0.25">
      <c r="A585" s="496"/>
      <c r="B585" s="556"/>
      <c r="C585" s="557"/>
      <c r="D585" s="499"/>
      <c r="E585" s="485"/>
      <c r="F585" s="486"/>
      <c r="G585" s="496"/>
      <c r="H585" s="558"/>
      <c r="I585" s="557"/>
      <c r="J585" s="499"/>
      <c r="K585" s="485"/>
      <c r="L585" s="486"/>
      <c r="M585" s="496"/>
      <c r="N585" s="556"/>
      <c r="O585" s="498"/>
    </row>
    <row r="586" spans="1:15" s="559" customFormat="1" ht="15.6" x14ac:dyDescent="0.25">
      <c r="A586" s="496"/>
      <c r="B586" s="556"/>
      <c r="C586" s="557"/>
      <c r="D586" s="499"/>
      <c r="E586" s="485"/>
      <c r="F586" s="486"/>
      <c r="G586" s="496"/>
      <c r="H586" s="558"/>
      <c r="I586" s="557"/>
      <c r="J586" s="499"/>
      <c r="K586" s="485"/>
      <c r="L586" s="486"/>
      <c r="M586" s="496"/>
      <c r="N586" s="556"/>
      <c r="O586" s="498"/>
    </row>
    <row r="587" spans="1:15" s="559" customFormat="1" ht="15.6" x14ac:dyDescent="0.25">
      <c r="A587" s="496"/>
      <c r="B587" s="556"/>
      <c r="C587" s="557"/>
      <c r="D587" s="499"/>
      <c r="E587" s="485"/>
      <c r="F587" s="486"/>
      <c r="G587" s="496"/>
      <c r="H587" s="558"/>
      <c r="I587" s="557"/>
      <c r="J587" s="499"/>
      <c r="K587" s="485"/>
      <c r="L587" s="486"/>
      <c r="M587" s="496"/>
      <c r="N587" s="556"/>
      <c r="O587" s="498"/>
    </row>
    <row r="588" spans="1:15" s="559" customFormat="1" ht="15.6" x14ac:dyDescent="0.25">
      <c r="A588" s="496"/>
      <c r="B588" s="556"/>
      <c r="C588" s="557"/>
      <c r="D588" s="499"/>
      <c r="E588" s="485"/>
      <c r="F588" s="486"/>
      <c r="G588" s="496"/>
      <c r="H588" s="558"/>
      <c r="I588" s="557"/>
      <c r="J588" s="499"/>
      <c r="K588" s="485"/>
      <c r="L588" s="486"/>
      <c r="M588" s="496"/>
      <c r="N588" s="556"/>
      <c r="O588" s="498"/>
    </row>
    <row r="589" spans="1:15" s="559" customFormat="1" ht="15.6" x14ac:dyDescent="0.25">
      <c r="A589" s="496"/>
      <c r="B589" s="556"/>
      <c r="C589" s="557"/>
      <c r="D589" s="499"/>
      <c r="E589" s="485"/>
      <c r="F589" s="486"/>
      <c r="G589" s="496"/>
      <c r="H589" s="558"/>
      <c r="I589" s="557"/>
      <c r="J589" s="499"/>
      <c r="K589" s="485"/>
      <c r="L589" s="486"/>
      <c r="M589" s="496"/>
      <c r="N589" s="556"/>
      <c r="O589" s="498"/>
    </row>
    <row r="590" spans="1:15" s="559" customFormat="1" ht="15.6" x14ac:dyDescent="0.25">
      <c r="A590" s="496"/>
      <c r="B590" s="556"/>
      <c r="C590" s="557"/>
      <c r="D590" s="499"/>
      <c r="E590" s="485"/>
      <c r="F590" s="486"/>
      <c r="G590" s="496"/>
      <c r="H590" s="558"/>
      <c r="I590" s="557"/>
      <c r="J590" s="499"/>
      <c r="K590" s="485"/>
      <c r="L590" s="486"/>
      <c r="M590" s="496"/>
      <c r="N590" s="556"/>
      <c r="O590" s="498"/>
    </row>
    <row r="591" spans="1:15" s="559" customFormat="1" ht="15.6" x14ac:dyDescent="0.25">
      <c r="A591" s="496"/>
      <c r="B591" s="556"/>
      <c r="C591" s="557"/>
      <c r="D591" s="499"/>
      <c r="E591" s="485"/>
      <c r="F591" s="486"/>
      <c r="G591" s="496"/>
      <c r="H591" s="558"/>
      <c r="I591" s="557"/>
      <c r="J591" s="499"/>
      <c r="K591" s="485"/>
      <c r="L591" s="486"/>
      <c r="M591" s="496"/>
      <c r="N591" s="556"/>
      <c r="O591" s="498"/>
    </row>
    <row r="592" spans="1:15" s="559" customFormat="1" ht="15.6" x14ac:dyDescent="0.25">
      <c r="A592" s="496"/>
      <c r="B592" s="556"/>
      <c r="C592" s="557"/>
      <c r="D592" s="499"/>
      <c r="E592" s="485"/>
      <c r="F592" s="486"/>
      <c r="G592" s="496"/>
      <c r="H592" s="558"/>
      <c r="I592" s="557"/>
      <c r="J592" s="499"/>
      <c r="K592" s="485"/>
      <c r="L592" s="486"/>
      <c r="M592" s="496"/>
      <c r="N592" s="556"/>
      <c r="O592" s="498"/>
    </row>
    <row r="593" spans="1:15" s="559" customFormat="1" ht="15.6" x14ac:dyDescent="0.25">
      <c r="A593" s="496"/>
      <c r="B593" s="556"/>
      <c r="C593" s="557"/>
      <c r="D593" s="499"/>
      <c r="E593" s="485"/>
      <c r="F593" s="486"/>
      <c r="G593" s="496"/>
      <c r="H593" s="558"/>
      <c r="I593" s="557"/>
      <c r="J593" s="499"/>
      <c r="K593" s="485"/>
      <c r="L593" s="486"/>
      <c r="M593" s="496"/>
      <c r="N593" s="556"/>
      <c r="O593" s="498"/>
    </row>
    <row r="594" spans="1:15" s="559" customFormat="1" ht="15.6" x14ac:dyDescent="0.25">
      <c r="A594" s="496"/>
      <c r="B594" s="556"/>
      <c r="C594" s="557"/>
      <c r="D594" s="499"/>
      <c r="E594" s="485"/>
      <c r="F594" s="486"/>
      <c r="G594" s="496"/>
      <c r="H594" s="558"/>
      <c r="I594" s="557"/>
      <c r="J594" s="499"/>
      <c r="K594" s="485"/>
      <c r="L594" s="486"/>
      <c r="M594" s="496"/>
      <c r="N594" s="556"/>
      <c r="O594" s="498"/>
    </row>
    <row r="595" spans="1:15" s="559" customFormat="1" ht="15.6" x14ac:dyDescent="0.25">
      <c r="A595" s="496"/>
      <c r="B595" s="556"/>
      <c r="C595" s="557"/>
      <c r="D595" s="499"/>
      <c r="E595" s="485"/>
      <c r="F595" s="486"/>
      <c r="G595" s="496"/>
      <c r="H595" s="558"/>
      <c r="I595" s="557"/>
      <c r="J595" s="499"/>
      <c r="K595" s="485"/>
      <c r="L595" s="486"/>
      <c r="M595" s="496"/>
      <c r="N595" s="556"/>
      <c r="O595" s="498"/>
    </row>
    <row r="596" spans="1:15" s="559" customFormat="1" ht="15.6" x14ac:dyDescent="0.25">
      <c r="A596" s="496"/>
      <c r="B596" s="556"/>
      <c r="C596" s="557"/>
      <c r="D596" s="499"/>
      <c r="E596" s="485"/>
      <c r="F596" s="486"/>
      <c r="G596" s="496"/>
      <c r="H596" s="558"/>
      <c r="I596" s="557"/>
      <c r="J596" s="499"/>
      <c r="K596" s="485"/>
      <c r="L596" s="486"/>
      <c r="M596" s="496"/>
      <c r="N596" s="556"/>
      <c r="O596" s="498"/>
    </row>
    <row r="597" spans="1:15" s="559" customFormat="1" ht="15.6" x14ac:dyDescent="0.25">
      <c r="A597" s="496"/>
      <c r="B597" s="556"/>
      <c r="C597" s="557"/>
      <c r="D597" s="499"/>
      <c r="E597" s="485"/>
      <c r="F597" s="486"/>
      <c r="G597" s="496"/>
      <c r="H597" s="558"/>
      <c r="I597" s="557"/>
      <c r="J597" s="499"/>
      <c r="K597" s="485"/>
      <c r="L597" s="486"/>
      <c r="M597" s="496"/>
      <c r="N597" s="556"/>
      <c r="O597" s="498"/>
    </row>
    <row r="598" spans="1:15" s="559" customFormat="1" ht="15.6" x14ac:dyDescent="0.25">
      <c r="A598" s="496"/>
      <c r="B598" s="556"/>
      <c r="C598" s="557"/>
      <c r="D598" s="499"/>
      <c r="E598" s="485"/>
      <c r="F598" s="486"/>
      <c r="G598" s="496"/>
      <c r="H598" s="558"/>
      <c r="I598" s="557"/>
      <c r="J598" s="499"/>
      <c r="K598" s="485"/>
      <c r="L598" s="486"/>
      <c r="M598" s="496"/>
      <c r="N598" s="556"/>
      <c r="O598" s="498"/>
    </row>
    <row r="599" spans="1:15" s="559" customFormat="1" ht="15.6" x14ac:dyDescent="0.25">
      <c r="A599" s="496"/>
      <c r="B599" s="556"/>
      <c r="C599" s="557"/>
      <c r="D599" s="499"/>
      <c r="E599" s="485"/>
      <c r="F599" s="486"/>
      <c r="G599" s="496"/>
      <c r="H599" s="558"/>
      <c r="I599" s="557"/>
      <c r="J599" s="499"/>
      <c r="K599" s="485"/>
      <c r="L599" s="486"/>
      <c r="M599" s="496"/>
      <c r="N599" s="556"/>
      <c r="O599" s="498"/>
    </row>
    <row r="600" spans="1:15" s="559" customFormat="1" ht="15.6" x14ac:dyDescent="0.25">
      <c r="A600" s="496"/>
      <c r="B600" s="556"/>
      <c r="C600" s="557"/>
      <c r="D600" s="499"/>
      <c r="E600" s="485"/>
      <c r="F600" s="486"/>
      <c r="G600" s="496"/>
      <c r="H600" s="558"/>
      <c r="I600" s="557"/>
      <c r="J600" s="499"/>
      <c r="K600" s="485"/>
      <c r="L600" s="486"/>
      <c r="M600" s="496"/>
      <c r="N600" s="556"/>
      <c r="O600" s="498"/>
    </row>
    <row r="601" spans="1:15" s="559" customFormat="1" ht="15.6" x14ac:dyDescent="0.25">
      <c r="A601" s="496"/>
      <c r="B601" s="556"/>
      <c r="C601" s="557"/>
      <c r="D601" s="499"/>
      <c r="E601" s="485"/>
      <c r="F601" s="486"/>
      <c r="G601" s="496"/>
      <c r="H601" s="558"/>
      <c r="I601" s="557"/>
      <c r="J601" s="499"/>
      <c r="K601" s="485"/>
      <c r="L601" s="486"/>
      <c r="M601" s="496"/>
      <c r="N601" s="556"/>
      <c r="O601" s="498"/>
    </row>
    <row r="602" spans="1:15" s="559" customFormat="1" ht="15.6" x14ac:dyDescent="0.25">
      <c r="A602" s="496"/>
      <c r="B602" s="556"/>
      <c r="C602" s="557"/>
      <c r="D602" s="499"/>
      <c r="E602" s="485"/>
      <c r="F602" s="486"/>
      <c r="G602" s="496"/>
      <c r="H602" s="558"/>
      <c r="I602" s="557"/>
      <c r="J602" s="499"/>
      <c r="K602" s="485"/>
      <c r="L602" s="486"/>
      <c r="M602" s="496"/>
      <c r="N602" s="556"/>
      <c r="O602" s="498"/>
    </row>
    <row r="603" spans="1:15" s="559" customFormat="1" ht="15.6" x14ac:dyDescent="0.25">
      <c r="A603" s="496"/>
      <c r="B603" s="556"/>
      <c r="C603" s="557"/>
      <c r="D603" s="499"/>
      <c r="E603" s="485"/>
      <c r="F603" s="486"/>
      <c r="G603" s="496"/>
      <c r="H603" s="558"/>
      <c r="I603" s="557"/>
      <c r="J603" s="499"/>
      <c r="K603" s="485"/>
      <c r="L603" s="486"/>
      <c r="M603" s="496"/>
      <c r="N603" s="556"/>
      <c r="O603" s="498"/>
    </row>
    <row r="604" spans="1:15" s="559" customFormat="1" ht="15.6" x14ac:dyDescent="0.25">
      <c r="A604" s="496"/>
      <c r="B604" s="556"/>
      <c r="C604" s="557"/>
      <c r="D604" s="499"/>
      <c r="E604" s="485"/>
      <c r="F604" s="486"/>
      <c r="G604" s="496"/>
      <c r="H604" s="558"/>
      <c r="I604" s="557"/>
      <c r="J604" s="499"/>
      <c r="K604" s="485"/>
      <c r="L604" s="486"/>
      <c r="M604" s="496"/>
      <c r="N604" s="556"/>
      <c r="O604" s="498"/>
    </row>
    <row r="605" spans="1:15" s="559" customFormat="1" ht="15.6" x14ac:dyDescent="0.25">
      <c r="A605" s="496"/>
      <c r="B605" s="556"/>
      <c r="C605" s="557"/>
      <c r="D605" s="499"/>
      <c r="E605" s="485"/>
      <c r="F605" s="486"/>
      <c r="G605" s="496"/>
      <c r="H605" s="558"/>
      <c r="I605" s="557"/>
      <c r="J605" s="499"/>
      <c r="K605" s="485"/>
      <c r="L605" s="486"/>
      <c r="M605" s="496"/>
      <c r="N605" s="556"/>
      <c r="O605" s="498"/>
    </row>
    <row r="606" spans="1:15" s="559" customFormat="1" ht="15.6" x14ac:dyDescent="0.25">
      <c r="A606" s="496"/>
      <c r="B606" s="556"/>
      <c r="C606" s="557"/>
      <c r="D606" s="499"/>
      <c r="E606" s="485"/>
      <c r="F606" s="486"/>
      <c r="G606" s="496"/>
      <c r="H606" s="558"/>
      <c r="I606" s="557"/>
      <c r="J606" s="499"/>
      <c r="K606" s="485"/>
      <c r="L606" s="486"/>
      <c r="M606" s="496"/>
      <c r="N606" s="556"/>
      <c r="O606" s="498"/>
    </row>
    <row r="607" spans="1:15" s="559" customFormat="1" ht="15.6" x14ac:dyDescent="0.25">
      <c r="A607" s="496"/>
      <c r="B607" s="556"/>
      <c r="C607" s="557"/>
      <c r="D607" s="499"/>
      <c r="E607" s="485"/>
      <c r="F607" s="486"/>
      <c r="G607" s="496"/>
      <c r="H607" s="558"/>
      <c r="I607" s="557"/>
      <c r="J607" s="499"/>
      <c r="K607" s="485"/>
      <c r="L607" s="486"/>
      <c r="M607" s="496"/>
      <c r="N607" s="556"/>
      <c r="O607" s="498"/>
    </row>
    <row r="608" spans="1:15" s="559" customFormat="1" ht="15.6" x14ac:dyDescent="0.25">
      <c r="A608" s="496"/>
      <c r="B608" s="556"/>
      <c r="C608" s="557"/>
      <c r="D608" s="499"/>
      <c r="E608" s="485"/>
      <c r="F608" s="486"/>
      <c r="G608" s="496"/>
      <c r="H608" s="558"/>
      <c r="I608" s="557"/>
      <c r="J608" s="499"/>
      <c r="K608" s="485"/>
      <c r="L608" s="486"/>
      <c r="M608" s="496"/>
      <c r="N608" s="556"/>
      <c r="O608" s="498"/>
    </row>
    <row r="609" spans="1:15" s="559" customFormat="1" ht="15.6" x14ac:dyDescent="0.25">
      <c r="A609" s="496"/>
      <c r="B609" s="556"/>
      <c r="C609" s="557"/>
      <c r="D609" s="499"/>
      <c r="E609" s="485"/>
      <c r="F609" s="486"/>
      <c r="G609" s="496"/>
      <c r="H609" s="558"/>
      <c r="I609" s="557"/>
      <c r="J609" s="499"/>
      <c r="K609" s="485"/>
      <c r="L609" s="486"/>
      <c r="M609" s="496"/>
      <c r="N609" s="556"/>
      <c r="O609" s="498"/>
    </row>
    <row r="610" spans="1:15" s="559" customFormat="1" ht="15.6" x14ac:dyDescent="0.25">
      <c r="A610" s="496"/>
      <c r="B610" s="556"/>
      <c r="C610" s="557"/>
      <c r="D610" s="499"/>
      <c r="E610" s="485"/>
      <c r="F610" s="486"/>
      <c r="G610" s="496"/>
      <c r="H610" s="558"/>
      <c r="I610" s="557"/>
      <c r="J610" s="499"/>
      <c r="K610" s="485"/>
      <c r="L610" s="486"/>
      <c r="M610" s="496"/>
      <c r="N610" s="556"/>
      <c r="O610" s="498"/>
    </row>
    <row r="611" spans="1:15" s="559" customFormat="1" ht="15.6" x14ac:dyDescent="0.25">
      <c r="A611" s="496"/>
      <c r="B611" s="556"/>
      <c r="C611" s="557"/>
      <c r="D611" s="499"/>
      <c r="E611" s="485"/>
      <c r="F611" s="486"/>
      <c r="G611" s="496"/>
      <c r="H611" s="558"/>
      <c r="I611" s="557"/>
      <c r="J611" s="499"/>
      <c r="K611" s="485"/>
      <c r="L611" s="486"/>
      <c r="M611" s="496"/>
      <c r="N611" s="556"/>
      <c r="O611" s="498"/>
    </row>
    <row r="612" spans="1:15" s="559" customFormat="1" ht="15.6" x14ac:dyDescent="0.25">
      <c r="A612" s="496"/>
      <c r="B612" s="556"/>
      <c r="C612" s="557"/>
      <c r="D612" s="499"/>
      <c r="E612" s="485"/>
      <c r="F612" s="486"/>
      <c r="G612" s="496"/>
      <c r="H612" s="558"/>
      <c r="I612" s="557"/>
      <c r="J612" s="499"/>
      <c r="K612" s="485"/>
      <c r="L612" s="486"/>
      <c r="M612" s="496"/>
      <c r="N612" s="556"/>
      <c r="O612" s="498"/>
    </row>
    <row r="613" spans="1:15" s="559" customFormat="1" ht="15.6" x14ac:dyDescent="0.25">
      <c r="A613" s="496"/>
      <c r="B613" s="556"/>
      <c r="C613" s="557"/>
      <c r="D613" s="499"/>
      <c r="E613" s="485"/>
      <c r="F613" s="486"/>
      <c r="G613" s="496"/>
      <c r="H613" s="558"/>
      <c r="I613" s="557"/>
      <c r="J613" s="499"/>
      <c r="K613" s="485"/>
      <c r="L613" s="486"/>
      <c r="M613" s="496"/>
      <c r="N613" s="556"/>
      <c r="O613" s="498"/>
    </row>
    <row r="614" spans="1:15" s="559" customFormat="1" ht="15.6" x14ac:dyDescent="0.25">
      <c r="A614" s="496"/>
      <c r="B614" s="556"/>
      <c r="C614" s="557"/>
      <c r="D614" s="499"/>
      <c r="E614" s="485"/>
      <c r="F614" s="486"/>
      <c r="G614" s="496"/>
      <c r="H614" s="558"/>
      <c r="I614" s="557"/>
      <c r="J614" s="499"/>
      <c r="K614" s="485"/>
      <c r="L614" s="486"/>
      <c r="M614" s="496"/>
      <c r="N614" s="556"/>
      <c r="O614" s="498"/>
    </row>
    <row r="615" spans="1:15" s="559" customFormat="1" ht="15.6" x14ac:dyDescent="0.25">
      <c r="A615" s="496"/>
      <c r="B615" s="556"/>
      <c r="C615" s="557"/>
      <c r="D615" s="499"/>
      <c r="E615" s="485"/>
      <c r="F615" s="486"/>
      <c r="G615" s="496"/>
      <c r="H615" s="558"/>
      <c r="I615" s="557"/>
      <c r="J615" s="499"/>
      <c r="K615" s="485"/>
      <c r="L615" s="486"/>
      <c r="M615" s="496"/>
      <c r="N615" s="556"/>
      <c r="O615" s="498"/>
    </row>
    <row r="616" spans="1:15" s="559" customFormat="1" ht="15.6" x14ac:dyDescent="0.25">
      <c r="A616" s="496"/>
      <c r="B616" s="556"/>
      <c r="C616" s="557"/>
      <c r="D616" s="499"/>
      <c r="E616" s="485"/>
      <c r="F616" s="486"/>
      <c r="G616" s="496"/>
      <c r="H616" s="558"/>
      <c r="I616" s="557"/>
      <c r="J616" s="499"/>
      <c r="K616" s="485"/>
      <c r="L616" s="486"/>
      <c r="M616" s="496"/>
      <c r="N616" s="556"/>
      <c r="O616" s="498"/>
    </row>
    <row r="617" spans="1:15" s="559" customFormat="1" ht="15.6" x14ac:dyDescent="0.25">
      <c r="A617" s="496"/>
      <c r="B617" s="556"/>
      <c r="C617" s="557"/>
      <c r="D617" s="499"/>
      <c r="E617" s="485"/>
      <c r="F617" s="486"/>
      <c r="G617" s="496"/>
      <c r="H617" s="558"/>
      <c r="I617" s="557"/>
      <c r="J617" s="499"/>
      <c r="K617" s="485"/>
      <c r="L617" s="486"/>
      <c r="M617" s="496"/>
      <c r="N617" s="556"/>
      <c r="O617" s="498"/>
    </row>
    <row r="618" spans="1:15" s="559" customFormat="1" ht="15.6" x14ac:dyDescent="0.25">
      <c r="A618" s="496"/>
      <c r="B618" s="556"/>
      <c r="C618" s="557"/>
      <c r="D618" s="499"/>
      <c r="E618" s="485"/>
      <c r="F618" s="486"/>
      <c r="G618" s="496"/>
      <c r="H618" s="558"/>
      <c r="I618" s="557"/>
      <c r="J618" s="499"/>
      <c r="K618" s="485"/>
      <c r="L618" s="486"/>
      <c r="M618" s="496"/>
      <c r="N618" s="556"/>
      <c r="O618" s="498"/>
    </row>
    <row r="619" spans="1:15" s="559" customFormat="1" ht="15.6" x14ac:dyDescent="0.25">
      <c r="A619" s="496"/>
      <c r="B619" s="556"/>
      <c r="C619" s="557"/>
      <c r="D619" s="499"/>
      <c r="E619" s="485"/>
      <c r="F619" s="486"/>
      <c r="G619" s="496"/>
      <c r="H619" s="558"/>
      <c r="I619" s="557"/>
      <c r="J619" s="499"/>
      <c r="K619" s="485"/>
      <c r="L619" s="486"/>
      <c r="M619" s="496"/>
      <c r="N619" s="556"/>
      <c r="O619" s="498"/>
    </row>
    <row r="620" spans="1:15" s="559" customFormat="1" ht="15.6" x14ac:dyDescent="0.25">
      <c r="A620" s="496"/>
      <c r="B620" s="556"/>
      <c r="C620" s="557"/>
      <c r="D620" s="499"/>
      <c r="E620" s="485"/>
      <c r="F620" s="486"/>
      <c r="G620" s="496"/>
      <c r="H620" s="558"/>
      <c r="I620" s="557"/>
      <c r="J620" s="499"/>
      <c r="K620" s="485"/>
      <c r="L620" s="486"/>
      <c r="M620" s="496"/>
      <c r="N620" s="556"/>
      <c r="O620" s="498"/>
    </row>
    <row r="621" spans="1:15" s="559" customFormat="1" ht="15.6" x14ac:dyDescent="0.25">
      <c r="A621" s="496"/>
      <c r="B621" s="556"/>
      <c r="C621" s="557"/>
      <c r="D621" s="499"/>
      <c r="E621" s="485"/>
      <c r="F621" s="486"/>
      <c r="G621" s="496"/>
      <c r="H621" s="558"/>
      <c r="I621" s="557"/>
      <c r="J621" s="499"/>
      <c r="K621" s="485"/>
      <c r="L621" s="486"/>
      <c r="M621" s="496"/>
      <c r="N621" s="556"/>
      <c r="O621" s="498"/>
    </row>
    <row r="622" spans="1:15" s="559" customFormat="1" ht="15.6" x14ac:dyDescent="0.25">
      <c r="A622" s="496"/>
      <c r="B622" s="556"/>
      <c r="C622" s="557"/>
      <c r="D622" s="499"/>
      <c r="E622" s="485"/>
      <c r="F622" s="486"/>
      <c r="G622" s="496"/>
      <c r="H622" s="558"/>
      <c r="I622" s="557"/>
      <c r="J622" s="499"/>
      <c r="K622" s="485"/>
      <c r="L622" s="486"/>
      <c r="M622" s="496"/>
      <c r="N622" s="556"/>
      <c r="O622" s="498"/>
    </row>
    <row r="623" spans="1:15" s="559" customFormat="1" ht="15.6" x14ac:dyDescent="0.25">
      <c r="A623" s="496"/>
      <c r="B623" s="556"/>
      <c r="C623" s="557"/>
      <c r="D623" s="499"/>
      <c r="E623" s="485"/>
      <c r="F623" s="486"/>
      <c r="G623" s="496"/>
      <c r="H623" s="558"/>
      <c r="I623" s="557"/>
      <c r="J623" s="499"/>
      <c r="K623" s="485"/>
      <c r="L623" s="486"/>
      <c r="M623" s="496"/>
      <c r="N623" s="556"/>
      <c r="O623" s="498"/>
    </row>
    <row r="624" spans="1:15" s="559" customFormat="1" ht="15.6" x14ac:dyDescent="0.25">
      <c r="A624" s="496"/>
      <c r="B624" s="556"/>
      <c r="C624" s="557"/>
      <c r="D624" s="499"/>
      <c r="E624" s="485"/>
      <c r="F624" s="486"/>
      <c r="G624" s="496"/>
      <c r="H624" s="558"/>
      <c r="I624" s="557"/>
      <c r="J624" s="499"/>
      <c r="K624" s="485"/>
      <c r="L624" s="486"/>
      <c r="M624" s="496"/>
      <c r="N624" s="556"/>
      <c r="O624" s="498"/>
    </row>
    <row r="625" spans="1:15" s="559" customFormat="1" ht="15.6" x14ac:dyDescent="0.25">
      <c r="A625" s="496"/>
      <c r="B625" s="556"/>
      <c r="C625" s="557"/>
      <c r="D625" s="499"/>
      <c r="E625" s="485"/>
      <c r="F625" s="486"/>
      <c r="G625" s="496"/>
      <c r="H625" s="558"/>
      <c r="I625" s="557"/>
      <c r="J625" s="499"/>
      <c r="K625" s="485"/>
      <c r="L625" s="486"/>
      <c r="M625" s="496"/>
      <c r="N625" s="556"/>
      <c r="O625" s="498"/>
    </row>
    <row r="626" spans="1:15" s="559" customFormat="1" ht="15.6" x14ac:dyDescent="0.25">
      <c r="A626" s="496"/>
      <c r="B626" s="556"/>
      <c r="C626" s="557"/>
      <c r="D626" s="499"/>
      <c r="E626" s="485"/>
      <c r="F626" s="486"/>
      <c r="G626" s="496"/>
      <c r="H626" s="558"/>
      <c r="I626" s="557"/>
      <c r="J626" s="499"/>
      <c r="K626" s="485"/>
      <c r="L626" s="486"/>
      <c r="M626" s="496"/>
      <c r="N626" s="556"/>
      <c r="O626" s="498"/>
    </row>
    <row r="627" spans="1:15" s="559" customFormat="1" ht="15.6" x14ac:dyDescent="0.25">
      <c r="A627" s="496"/>
      <c r="B627" s="556"/>
      <c r="C627" s="557"/>
      <c r="D627" s="499"/>
      <c r="E627" s="485"/>
      <c r="F627" s="486"/>
      <c r="G627" s="496"/>
      <c r="H627" s="558"/>
      <c r="I627" s="557"/>
      <c r="J627" s="499"/>
      <c r="K627" s="485"/>
      <c r="L627" s="486"/>
      <c r="M627" s="496"/>
      <c r="N627" s="556"/>
      <c r="O627" s="498"/>
    </row>
    <row r="628" spans="1:15" s="559" customFormat="1" ht="15.6" x14ac:dyDescent="0.25">
      <c r="A628" s="496"/>
      <c r="B628" s="556"/>
      <c r="C628" s="557"/>
      <c r="D628" s="499"/>
      <c r="E628" s="485"/>
      <c r="F628" s="486"/>
      <c r="G628" s="496"/>
      <c r="H628" s="558"/>
      <c r="I628" s="557"/>
      <c r="J628" s="499"/>
      <c r="K628" s="485"/>
      <c r="L628" s="486"/>
      <c r="M628" s="496"/>
      <c r="N628" s="556"/>
      <c r="O628" s="498"/>
    </row>
    <row r="629" spans="1:15" s="559" customFormat="1" ht="15.6" x14ac:dyDescent="0.25">
      <c r="A629" s="496"/>
      <c r="B629" s="556"/>
      <c r="C629" s="557"/>
      <c r="D629" s="499"/>
      <c r="E629" s="485"/>
      <c r="F629" s="486"/>
      <c r="G629" s="496"/>
      <c r="H629" s="558"/>
      <c r="I629" s="557"/>
      <c r="J629" s="499"/>
      <c r="K629" s="485"/>
      <c r="L629" s="486"/>
      <c r="M629" s="496"/>
      <c r="N629" s="556"/>
      <c r="O629" s="498"/>
    </row>
    <row r="630" spans="1:15" s="559" customFormat="1" ht="15.6" x14ac:dyDescent="0.25">
      <c r="A630" s="496"/>
      <c r="B630" s="556"/>
      <c r="C630" s="557"/>
      <c r="D630" s="499"/>
      <c r="E630" s="485"/>
      <c r="F630" s="486"/>
      <c r="G630" s="496"/>
      <c r="H630" s="558"/>
      <c r="I630" s="557"/>
      <c r="J630" s="499"/>
      <c r="K630" s="485"/>
      <c r="L630" s="486"/>
      <c r="M630" s="496"/>
      <c r="N630" s="556"/>
      <c r="O630" s="498"/>
    </row>
    <row r="631" spans="1:15" s="559" customFormat="1" ht="15.6" x14ac:dyDescent="0.25">
      <c r="A631" s="496"/>
      <c r="B631" s="556"/>
      <c r="C631" s="557"/>
      <c r="D631" s="499"/>
      <c r="E631" s="485"/>
      <c r="F631" s="486"/>
      <c r="G631" s="496"/>
      <c r="H631" s="558"/>
      <c r="I631" s="557"/>
      <c r="J631" s="499"/>
      <c r="K631" s="485"/>
      <c r="L631" s="486"/>
      <c r="M631" s="496"/>
      <c r="N631" s="556"/>
      <c r="O631" s="498"/>
    </row>
    <row r="632" spans="1:15" s="559" customFormat="1" ht="15.6" x14ac:dyDescent="0.25">
      <c r="A632" s="496"/>
      <c r="B632" s="556"/>
      <c r="C632" s="557"/>
      <c r="D632" s="499"/>
      <c r="E632" s="485"/>
      <c r="F632" s="486"/>
      <c r="G632" s="496"/>
      <c r="H632" s="558"/>
      <c r="I632" s="557"/>
      <c r="J632" s="499"/>
      <c r="K632" s="485"/>
      <c r="L632" s="486"/>
      <c r="M632" s="496"/>
      <c r="N632" s="556"/>
      <c r="O632" s="498"/>
    </row>
    <row r="633" spans="1:15" s="559" customFormat="1" ht="15.6" x14ac:dyDescent="0.25">
      <c r="A633" s="496"/>
      <c r="B633" s="556"/>
      <c r="C633" s="557"/>
      <c r="D633" s="499"/>
      <c r="E633" s="485"/>
      <c r="F633" s="486"/>
      <c r="G633" s="496"/>
      <c r="H633" s="558"/>
      <c r="I633" s="557"/>
      <c r="J633" s="499"/>
      <c r="K633" s="485"/>
      <c r="L633" s="486"/>
      <c r="M633" s="496"/>
      <c r="N633" s="556"/>
      <c r="O633" s="498"/>
    </row>
    <row r="634" spans="1:15" s="559" customFormat="1" ht="15.6" x14ac:dyDescent="0.25">
      <c r="A634" s="496"/>
      <c r="B634" s="556"/>
      <c r="C634" s="557"/>
      <c r="D634" s="499"/>
      <c r="E634" s="485"/>
      <c r="F634" s="486"/>
      <c r="G634" s="496"/>
      <c r="H634" s="558"/>
      <c r="I634" s="557"/>
      <c r="J634" s="499"/>
      <c r="K634" s="485"/>
      <c r="L634" s="486"/>
      <c r="M634" s="496"/>
      <c r="N634" s="556"/>
      <c r="O634" s="498"/>
    </row>
    <row r="635" spans="1:15" s="559" customFormat="1" ht="15.6" x14ac:dyDescent="0.25">
      <c r="A635" s="496"/>
      <c r="B635" s="556"/>
      <c r="C635" s="557"/>
      <c r="D635" s="499"/>
      <c r="E635" s="485"/>
      <c r="F635" s="486"/>
      <c r="G635" s="496"/>
      <c r="H635" s="558"/>
      <c r="I635" s="557"/>
      <c r="J635" s="499"/>
      <c r="K635" s="485"/>
      <c r="L635" s="486"/>
      <c r="M635" s="496"/>
      <c r="N635" s="556"/>
      <c r="O635" s="498"/>
    </row>
    <row r="636" spans="1:15" s="559" customFormat="1" ht="15.6" x14ac:dyDescent="0.25">
      <c r="A636" s="496"/>
      <c r="B636" s="556"/>
      <c r="C636" s="557"/>
      <c r="D636" s="499"/>
      <c r="E636" s="485"/>
      <c r="F636" s="486"/>
      <c r="G636" s="496"/>
      <c r="H636" s="558"/>
      <c r="I636" s="557"/>
      <c r="J636" s="499"/>
      <c r="K636" s="485"/>
      <c r="L636" s="486"/>
      <c r="M636" s="496"/>
      <c r="N636" s="556"/>
      <c r="O636" s="498"/>
    </row>
    <row r="637" spans="1:15" s="559" customFormat="1" ht="15.6" x14ac:dyDescent="0.25">
      <c r="A637" s="496"/>
      <c r="B637" s="556"/>
      <c r="C637" s="557"/>
      <c r="D637" s="499"/>
      <c r="E637" s="485"/>
      <c r="F637" s="486"/>
      <c r="G637" s="496"/>
      <c r="H637" s="558"/>
      <c r="I637" s="557"/>
      <c r="J637" s="499"/>
      <c r="K637" s="485"/>
      <c r="L637" s="486"/>
      <c r="M637" s="496"/>
      <c r="N637" s="556"/>
      <c r="O637" s="498"/>
    </row>
    <row r="638" spans="1:15" s="559" customFormat="1" ht="15.6" x14ac:dyDescent="0.25">
      <c r="A638" s="496"/>
      <c r="B638" s="556"/>
      <c r="C638" s="557"/>
      <c r="D638" s="499"/>
      <c r="E638" s="485"/>
      <c r="F638" s="486"/>
      <c r="G638" s="496"/>
      <c r="H638" s="558"/>
      <c r="I638" s="557"/>
      <c r="J638" s="499"/>
      <c r="K638" s="485"/>
      <c r="L638" s="486"/>
      <c r="M638" s="496"/>
      <c r="N638" s="556"/>
      <c r="O638" s="498"/>
    </row>
    <row r="639" spans="1:15" s="559" customFormat="1" ht="15.6" x14ac:dyDescent="0.25">
      <c r="A639" s="496"/>
      <c r="B639" s="556"/>
      <c r="C639" s="557"/>
      <c r="D639" s="499"/>
      <c r="E639" s="485"/>
      <c r="F639" s="486"/>
      <c r="G639" s="496"/>
      <c r="H639" s="558"/>
      <c r="I639" s="557"/>
      <c r="J639" s="499"/>
      <c r="K639" s="485"/>
      <c r="L639" s="486"/>
      <c r="M639" s="496"/>
      <c r="N639" s="556"/>
      <c r="O639" s="498"/>
    </row>
    <row r="640" spans="1:15" s="559" customFormat="1" ht="15.6" x14ac:dyDescent="0.25">
      <c r="A640" s="496"/>
      <c r="B640" s="556"/>
      <c r="C640" s="557"/>
      <c r="D640" s="499"/>
      <c r="E640" s="485"/>
      <c r="F640" s="486"/>
      <c r="G640" s="496"/>
      <c r="H640" s="558"/>
      <c r="I640" s="557"/>
      <c r="J640" s="499"/>
      <c r="K640" s="485"/>
      <c r="L640" s="486"/>
      <c r="M640" s="496"/>
      <c r="N640" s="556"/>
      <c r="O640" s="498"/>
    </row>
    <row r="641" spans="1:15" s="559" customFormat="1" ht="15.6" x14ac:dyDescent="0.25">
      <c r="A641" s="496"/>
      <c r="B641" s="556"/>
      <c r="C641" s="557"/>
      <c r="D641" s="499"/>
      <c r="E641" s="485"/>
      <c r="F641" s="486"/>
      <c r="G641" s="496"/>
      <c r="H641" s="558"/>
      <c r="I641" s="557"/>
      <c r="J641" s="499"/>
      <c r="K641" s="485"/>
      <c r="L641" s="486"/>
      <c r="M641" s="496"/>
      <c r="N641" s="556"/>
      <c r="O641" s="498"/>
    </row>
    <row r="642" spans="1:15" s="559" customFormat="1" ht="15.6" x14ac:dyDescent="0.25">
      <c r="A642" s="496"/>
      <c r="B642" s="556"/>
      <c r="C642" s="557"/>
      <c r="D642" s="499"/>
      <c r="E642" s="485"/>
      <c r="F642" s="486"/>
      <c r="G642" s="496"/>
      <c r="H642" s="558"/>
      <c r="I642" s="557"/>
      <c r="J642" s="499"/>
      <c r="K642" s="485"/>
      <c r="L642" s="486"/>
      <c r="M642" s="496"/>
      <c r="N642" s="556"/>
      <c r="O642" s="498"/>
    </row>
    <row r="643" spans="1:15" s="559" customFormat="1" ht="15.6" x14ac:dyDescent="0.25">
      <c r="A643" s="496"/>
      <c r="B643" s="556"/>
      <c r="C643" s="557"/>
      <c r="D643" s="499"/>
      <c r="E643" s="485"/>
      <c r="F643" s="486"/>
      <c r="G643" s="496"/>
      <c r="H643" s="558"/>
      <c r="I643" s="557"/>
      <c r="J643" s="499"/>
      <c r="K643" s="485"/>
      <c r="L643" s="486"/>
      <c r="M643" s="496"/>
      <c r="N643" s="556"/>
      <c r="O643" s="498"/>
    </row>
    <row r="644" spans="1:15" s="559" customFormat="1" ht="15.6" x14ac:dyDescent="0.25">
      <c r="A644" s="496"/>
      <c r="B644" s="556"/>
      <c r="C644" s="557"/>
      <c r="D644" s="499"/>
      <c r="E644" s="485"/>
      <c r="F644" s="486"/>
      <c r="G644" s="496"/>
      <c r="H644" s="558"/>
      <c r="I644" s="557"/>
      <c r="J644" s="499"/>
      <c r="K644" s="485"/>
      <c r="L644" s="486"/>
      <c r="M644" s="496"/>
      <c r="N644" s="556"/>
      <c r="O644" s="498"/>
    </row>
    <row r="645" spans="1:15" s="559" customFormat="1" ht="15.6" x14ac:dyDescent="0.25">
      <c r="A645" s="496"/>
      <c r="B645" s="556"/>
      <c r="C645" s="557"/>
      <c r="D645" s="499"/>
      <c r="E645" s="485"/>
      <c r="F645" s="486"/>
      <c r="G645" s="496"/>
      <c r="H645" s="558"/>
      <c r="I645" s="557"/>
      <c r="J645" s="499"/>
      <c r="K645" s="485"/>
      <c r="L645" s="486"/>
      <c r="M645" s="496"/>
      <c r="N645" s="556"/>
      <c r="O645" s="498"/>
    </row>
    <row r="646" spans="1:15" s="559" customFormat="1" ht="15.6" x14ac:dyDescent="0.25">
      <c r="A646" s="496"/>
      <c r="B646" s="556"/>
      <c r="C646" s="557"/>
      <c r="D646" s="499"/>
      <c r="E646" s="485"/>
      <c r="F646" s="486"/>
      <c r="G646" s="496"/>
      <c r="H646" s="558"/>
      <c r="I646" s="557"/>
      <c r="J646" s="499"/>
      <c r="K646" s="485"/>
      <c r="L646" s="486"/>
      <c r="M646" s="496"/>
      <c r="N646" s="556"/>
      <c r="O646" s="498"/>
    </row>
    <row r="647" spans="1:15" s="559" customFormat="1" ht="15.6" x14ac:dyDescent="0.25">
      <c r="A647" s="496"/>
      <c r="B647" s="556"/>
      <c r="C647" s="557"/>
      <c r="D647" s="499"/>
      <c r="E647" s="485"/>
      <c r="F647" s="486"/>
      <c r="G647" s="496"/>
      <c r="H647" s="558"/>
      <c r="I647" s="557"/>
      <c r="J647" s="499"/>
      <c r="K647" s="485"/>
      <c r="L647" s="486"/>
      <c r="M647" s="496"/>
      <c r="N647" s="556"/>
      <c r="O647" s="498"/>
    </row>
    <row r="648" spans="1:15" s="559" customFormat="1" ht="15.6" x14ac:dyDescent="0.25">
      <c r="A648" s="496"/>
      <c r="B648" s="556"/>
      <c r="C648" s="557"/>
      <c r="D648" s="499"/>
      <c r="E648" s="485"/>
      <c r="F648" s="486"/>
      <c r="G648" s="496"/>
      <c r="H648" s="558"/>
      <c r="I648" s="557"/>
      <c r="J648" s="499"/>
      <c r="K648" s="485"/>
      <c r="L648" s="486"/>
      <c r="M648" s="496"/>
      <c r="N648" s="556"/>
      <c r="O648" s="498"/>
    </row>
    <row r="649" spans="1:15" s="559" customFormat="1" ht="15.6" x14ac:dyDescent="0.25">
      <c r="A649" s="496"/>
      <c r="B649" s="556"/>
      <c r="C649" s="557"/>
      <c r="D649" s="499"/>
      <c r="E649" s="485"/>
      <c r="F649" s="486"/>
      <c r="G649" s="496"/>
      <c r="H649" s="558"/>
      <c r="I649" s="557"/>
      <c r="J649" s="499"/>
      <c r="K649" s="485"/>
      <c r="L649" s="486"/>
      <c r="M649" s="496"/>
      <c r="N649" s="556"/>
      <c r="O649" s="498"/>
    </row>
    <row r="650" spans="1:15" s="559" customFormat="1" ht="15.6" x14ac:dyDescent="0.25">
      <c r="A650" s="496"/>
      <c r="B650" s="556"/>
      <c r="C650" s="557"/>
      <c r="D650" s="499"/>
      <c r="E650" s="485"/>
      <c r="F650" s="486"/>
      <c r="G650" s="496"/>
      <c r="H650" s="558"/>
      <c r="I650" s="557"/>
      <c r="J650" s="499"/>
      <c r="K650" s="485"/>
      <c r="L650" s="486"/>
      <c r="M650" s="496"/>
      <c r="N650" s="556"/>
      <c r="O650" s="498"/>
    </row>
    <row r="651" spans="1:15" s="559" customFormat="1" ht="15.6" x14ac:dyDescent="0.25">
      <c r="A651" s="496"/>
      <c r="B651" s="556"/>
      <c r="C651" s="557"/>
      <c r="D651" s="499"/>
      <c r="E651" s="485"/>
      <c r="F651" s="486"/>
      <c r="G651" s="496"/>
      <c r="H651" s="558"/>
      <c r="I651" s="557"/>
      <c r="J651" s="499"/>
      <c r="K651" s="485"/>
      <c r="L651" s="486"/>
      <c r="M651" s="496"/>
      <c r="N651" s="556"/>
      <c r="O651" s="498"/>
    </row>
    <row r="652" spans="1:15" s="559" customFormat="1" ht="15.6" x14ac:dyDescent="0.25">
      <c r="A652" s="496"/>
      <c r="B652" s="556"/>
      <c r="C652" s="557"/>
      <c r="D652" s="499"/>
      <c r="E652" s="485"/>
      <c r="F652" s="486"/>
      <c r="G652" s="496"/>
      <c r="H652" s="558"/>
      <c r="I652" s="557"/>
      <c r="J652" s="499"/>
      <c r="K652" s="485"/>
      <c r="L652" s="486"/>
      <c r="M652" s="496"/>
      <c r="N652" s="556"/>
      <c r="O652" s="498"/>
    </row>
    <row r="653" spans="1:15" s="559" customFormat="1" ht="15.6" x14ac:dyDescent="0.25">
      <c r="A653" s="496"/>
      <c r="B653" s="556"/>
      <c r="C653" s="557"/>
      <c r="D653" s="499"/>
      <c r="E653" s="485"/>
      <c r="F653" s="486"/>
      <c r="G653" s="496"/>
      <c r="H653" s="558"/>
      <c r="I653" s="557"/>
      <c r="J653" s="499"/>
      <c r="K653" s="485"/>
      <c r="L653" s="486"/>
      <c r="M653" s="496"/>
      <c r="N653" s="556"/>
      <c r="O653" s="498"/>
    </row>
    <row r="654" spans="1:15" s="559" customFormat="1" ht="15.6" x14ac:dyDescent="0.25">
      <c r="A654" s="496"/>
      <c r="B654" s="556"/>
      <c r="C654" s="557"/>
      <c r="D654" s="499"/>
      <c r="E654" s="485"/>
      <c r="F654" s="486"/>
      <c r="G654" s="496"/>
      <c r="H654" s="558"/>
      <c r="I654" s="557"/>
      <c r="J654" s="499"/>
      <c r="K654" s="485"/>
      <c r="L654" s="486"/>
      <c r="M654" s="496"/>
      <c r="N654" s="556"/>
      <c r="O654" s="498"/>
    </row>
    <row r="655" spans="1:15" s="559" customFormat="1" ht="15.6" x14ac:dyDescent="0.25">
      <c r="A655" s="496"/>
      <c r="B655" s="556"/>
      <c r="C655" s="557"/>
      <c r="D655" s="499"/>
      <c r="E655" s="485"/>
      <c r="F655" s="486"/>
      <c r="G655" s="496"/>
      <c r="H655" s="558"/>
      <c r="I655" s="557"/>
      <c r="J655" s="499"/>
      <c r="K655" s="485"/>
      <c r="L655" s="486"/>
      <c r="M655" s="496"/>
      <c r="N655" s="556"/>
      <c r="O655" s="498"/>
    </row>
    <row r="656" spans="1:15" s="559" customFormat="1" ht="15.6" x14ac:dyDescent="0.25">
      <c r="A656" s="496"/>
      <c r="B656" s="556"/>
      <c r="C656" s="557"/>
      <c r="D656" s="499"/>
      <c r="E656" s="485"/>
      <c r="F656" s="486"/>
      <c r="G656" s="496"/>
      <c r="H656" s="558"/>
      <c r="I656" s="557"/>
      <c r="J656" s="499"/>
      <c r="K656" s="485"/>
      <c r="L656" s="486"/>
      <c r="M656" s="496"/>
      <c r="N656" s="556"/>
      <c r="O656" s="498"/>
    </row>
    <row r="657" spans="1:15" s="559" customFormat="1" ht="15.6" x14ac:dyDescent="0.25">
      <c r="A657" s="496"/>
      <c r="B657" s="556"/>
      <c r="C657" s="557"/>
      <c r="D657" s="499"/>
      <c r="E657" s="485"/>
      <c r="F657" s="486"/>
      <c r="G657" s="496"/>
      <c r="H657" s="558"/>
      <c r="I657" s="557"/>
      <c r="J657" s="499"/>
      <c r="K657" s="485"/>
      <c r="L657" s="486"/>
      <c r="M657" s="496"/>
      <c r="N657" s="556"/>
      <c r="O657" s="498"/>
    </row>
    <row r="658" spans="1:15" s="559" customFormat="1" ht="15.6" x14ac:dyDescent="0.25">
      <c r="A658" s="496"/>
      <c r="B658" s="556"/>
      <c r="C658" s="557"/>
      <c r="D658" s="499"/>
      <c r="E658" s="485"/>
      <c r="F658" s="486"/>
      <c r="G658" s="496"/>
      <c r="H658" s="558"/>
      <c r="I658" s="557"/>
      <c r="J658" s="499"/>
      <c r="K658" s="485"/>
      <c r="L658" s="486"/>
      <c r="M658" s="496"/>
      <c r="N658" s="556"/>
      <c r="O658" s="498"/>
    </row>
    <row r="659" spans="1:15" s="559" customFormat="1" ht="15.6" x14ac:dyDescent="0.25">
      <c r="A659" s="496"/>
      <c r="B659" s="556"/>
      <c r="C659" s="557"/>
      <c r="D659" s="499"/>
      <c r="E659" s="485"/>
      <c r="F659" s="486"/>
      <c r="G659" s="496"/>
      <c r="H659" s="558"/>
      <c r="I659" s="557"/>
      <c r="J659" s="499"/>
      <c r="K659" s="485"/>
      <c r="L659" s="486"/>
      <c r="M659" s="496"/>
      <c r="N659" s="556"/>
      <c r="O659" s="498"/>
    </row>
    <row r="660" spans="1:15" s="559" customFormat="1" ht="15.6" x14ac:dyDescent="0.25">
      <c r="A660" s="496"/>
      <c r="B660" s="556"/>
      <c r="C660" s="557"/>
      <c r="D660" s="499"/>
      <c r="E660" s="485"/>
      <c r="F660" s="486"/>
      <c r="G660" s="496"/>
      <c r="H660" s="558"/>
      <c r="I660" s="557"/>
      <c r="J660" s="499"/>
      <c r="K660" s="485"/>
      <c r="L660" s="486"/>
      <c r="M660" s="496"/>
      <c r="N660" s="556"/>
      <c r="O660" s="498"/>
    </row>
    <row r="661" spans="1:15" s="559" customFormat="1" ht="15.6" x14ac:dyDescent="0.25">
      <c r="A661" s="496"/>
      <c r="B661" s="556"/>
      <c r="C661" s="557"/>
      <c r="D661" s="499"/>
      <c r="E661" s="485"/>
      <c r="F661" s="486"/>
      <c r="G661" s="496"/>
      <c r="H661" s="558"/>
      <c r="I661" s="557"/>
      <c r="J661" s="499"/>
      <c r="K661" s="485"/>
      <c r="L661" s="486"/>
      <c r="M661" s="496"/>
      <c r="N661" s="556"/>
      <c r="O661" s="498"/>
    </row>
    <row r="662" spans="1:15" s="559" customFormat="1" ht="15.6" x14ac:dyDescent="0.25">
      <c r="A662" s="496"/>
      <c r="B662" s="556"/>
      <c r="C662" s="557"/>
      <c r="D662" s="499"/>
      <c r="E662" s="485"/>
      <c r="F662" s="486"/>
      <c r="G662" s="496"/>
      <c r="H662" s="558"/>
      <c r="I662" s="557"/>
      <c r="J662" s="499"/>
      <c r="K662" s="485"/>
      <c r="L662" s="486"/>
      <c r="M662" s="496"/>
      <c r="N662" s="556"/>
      <c r="O662" s="498"/>
    </row>
    <row r="663" spans="1:15" s="559" customFormat="1" ht="15.6" x14ac:dyDescent="0.25">
      <c r="A663" s="496"/>
      <c r="B663" s="556"/>
      <c r="C663" s="557"/>
      <c r="D663" s="499"/>
      <c r="E663" s="485"/>
      <c r="F663" s="486"/>
      <c r="G663" s="496"/>
      <c r="H663" s="558"/>
      <c r="I663" s="557"/>
      <c r="J663" s="499"/>
      <c r="K663" s="485"/>
      <c r="L663" s="486"/>
      <c r="M663" s="496"/>
      <c r="N663" s="556"/>
      <c r="O663" s="498"/>
    </row>
    <row r="664" spans="1:15" s="559" customFormat="1" ht="15.6" x14ac:dyDescent="0.25">
      <c r="A664" s="496"/>
      <c r="B664" s="556"/>
      <c r="C664" s="557"/>
      <c r="D664" s="499"/>
      <c r="E664" s="485"/>
      <c r="F664" s="486"/>
      <c r="G664" s="496"/>
      <c r="H664" s="558"/>
      <c r="I664" s="557"/>
      <c r="J664" s="499"/>
      <c r="K664" s="485"/>
      <c r="L664" s="486"/>
      <c r="M664" s="496"/>
      <c r="N664" s="556"/>
      <c r="O664" s="498"/>
    </row>
    <row r="665" spans="1:15" s="559" customFormat="1" ht="15.6" x14ac:dyDescent="0.25">
      <c r="A665" s="496"/>
      <c r="B665" s="556"/>
      <c r="C665" s="557"/>
      <c r="D665" s="499"/>
      <c r="E665" s="485"/>
      <c r="F665" s="486"/>
      <c r="G665" s="496"/>
      <c r="H665" s="558"/>
      <c r="I665" s="557"/>
      <c r="J665" s="499"/>
      <c r="K665" s="485"/>
      <c r="L665" s="486"/>
      <c r="M665" s="496"/>
      <c r="N665" s="556"/>
      <c r="O665" s="498"/>
    </row>
    <row r="666" spans="1:15" s="559" customFormat="1" ht="15.6" x14ac:dyDescent="0.25">
      <c r="A666" s="496"/>
      <c r="B666" s="556"/>
      <c r="C666" s="557"/>
      <c r="D666" s="499"/>
      <c r="E666" s="485"/>
      <c r="F666" s="486"/>
      <c r="G666" s="496"/>
      <c r="H666" s="558"/>
      <c r="I666" s="557"/>
      <c r="J666" s="499"/>
      <c r="K666" s="485"/>
      <c r="L666" s="486"/>
      <c r="M666" s="496"/>
      <c r="N666" s="556"/>
      <c r="O666" s="498"/>
    </row>
    <row r="667" spans="1:15" s="559" customFormat="1" ht="15.6" x14ac:dyDescent="0.25">
      <c r="A667" s="496"/>
      <c r="B667" s="556"/>
      <c r="C667" s="557"/>
      <c r="D667" s="499"/>
      <c r="E667" s="485"/>
      <c r="F667" s="486"/>
      <c r="G667" s="496"/>
      <c r="H667" s="558"/>
      <c r="I667" s="557"/>
      <c r="J667" s="499"/>
      <c r="K667" s="485"/>
      <c r="L667" s="486"/>
      <c r="M667" s="496"/>
      <c r="N667" s="556"/>
      <c r="O667" s="498"/>
    </row>
    <row r="668" spans="1:15" s="559" customFormat="1" ht="15.6" x14ac:dyDescent="0.25">
      <c r="A668" s="496"/>
      <c r="B668" s="556"/>
      <c r="C668" s="557"/>
      <c r="D668" s="499"/>
      <c r="E668" s="485"/>
      <c r="F668" s="486"/>
      <c r="G668" s="496"/>
      <c r="H668" s="558"/>
      <c r="I668" s="557"/>
      <c r="J668" s="499"/>
      <c r="K668" s="485"/>
      <c r="L668" s="486"/>
      <c r="M668" s="496"/>
      <c r="N668" s="556"/>
      <c r="O668" s="498"/>
    </row>
    <row r="669" spans="1:15" s="559" customFormat="1" ht="15.6" x14ac:dyDescent="0.25">
      <c r="A669" s="496"/>
      <c r="B669" s="556"/>
      <c r="C669" s="557"/>
      <c r="D669" s="499"/>
      <c r="E669" s="485"/>
      <c r="F669" s="486"/>
      <c r="G669" s="496"/>
      <c r="H669" s="558"/>
      <c r="I669" s="557"/>
      <c r="J669" s="499"/>
      <c r="K669" s="485"/>
      <c r="L669" s="486"/>
      <c r="M669" s="496"/>
      <c r="N669" s="556"/>
      <c r="O669" s="498"/>
    </row>
    <row r="670" spans="1:15" s="559" customFormat="1" ht="15.6" x14ac:dyDescent="0.25">
      <c r="A670" s="496"/>
      <c r="B670" s="556"/>
      <c r="C670" s="557"/>
      <c r="D670" s="499"/>
      <c r="E670" s="485"/>
      <c r="F670" s="486"/>
      <c r="G670" s="496"/>
      <c r="H670" s="558"/>
      <c r="I670" s="557"/>
      <c r="J670" s="499"/>
      <c r="K670" s="485"/>
      <c r="L670" s="486"/>
      <c r="M670" s="496"/>
      <c r="N670" s="556"/>
      <c r="O670" s="498"/>
    </row>
    <row r="671" spans="1:15" s="559" customFormat="1" ht="15.6" x14ac:dyDescent="0.25">
      <c r="A671" s="496"/>
      <c r="B671" s="556"/>
      <c r="C671" s="557"/>
      <c r="D671" s="499"/>
      <c r="E671" s="485"/>
      <c r="F671" s="486"/>
      <c r="G671" s="496"/>
      <c r="H671" s="558"/>
      <c r="I671" s="557"/>
      <c r="J671" s="499"/>
      <c r="K671" s="485"/>
      <c r="L671" s="486"/>
      <c r="M671" s="496"/>
      <c r="N671" s="556"/>
      <c r="O671" s="498"/>
    </row>
    <row r="672" spans="1:15" s="559" customFormat="1" ht="15.6" x14ac:dyDescent="0.25">
      <c r="A672" s="496"/>
      <c r="B672" s="556"/>
      <c r="C672" s="557"/>
      <c r="D672" s="499"/>
      <c r="E672" s="485"/>
      <c r="F672" s="486"/>
      <c r="G672" s="496"/>
      <c r="H672" s="558"/>
      <c r="I672" s="557"/>
      <c r="J672" s="499"/>
      <c r="K672" s="485"/>
      <c r="L672" s="486"/>
      <c r="M672" s="496"/>
      <c r="N672" s="556"/>
      <c r="O672" s="498"/>
    </row>
    <row r="673" spans="1:15" s="559" customFormat="1" ht="15.6" x14ac:dyDescent="0.25">
      <c r="A673" s="496"/>
      <c r="B673" s="556"/>
      <c r="C673" s="557"/>
      <c r="D673" s="499"/>
      <c r="E673" s="485"/>
      <c r="F673" s="486"/>
      <c r="G673" s="496"/>
      <c r="H673" s="558"/>
      <c r="I673" s="557"/>
      <c r="J673" s="499"/>
      <c r="K673" s="485"/>
      <c r="L673" s="486"/>
      <c r="M673" s="496"/>
      <c r="N673" s="556"/>
      <c r="O673" s="498"/>
    </row>
    <row r="674" spans="1:15" s="559" customFormat="1" ht="15.6" x14ac:dyDescent="0.25">
      <c r="A674" s="496"/>
      <c r="B674" s="556"/>
      <c r="C674" s="557"/>
      <c r="D674" s="499"/>
      <c r="E674" s="485"/>
      <c r="F674" s="486"/>
      <c r="G674" s="496"/>
      <c r="H674" s="558"/>
      <c r="I674" s="557"/>
      <c r="J674" s="499"/>
      <c r="K674" s="485"/>
      <c r="L674" s="486"/>
      <c r="M674" s="496"/>
      <c r="N674" s="556"/>
      <c r="O674" s="498"/>
    </row>
    <row r="675" spans="1:15" s="559" customFormat="1" ht="15.6" x14ac:dyDescent="0.25">
      <c r="A675" s="496"/>
      <c r="B675" s="556"/>
      <c r="C675" s="557"/>
      <c r="D675" s="499"/>
      <c r="E675" s="485"/>
      <c r="F675" s="486"/>
      <c r="G675" s="496"/>
      <c r="H675" s="558"/>
      <c r="I675" s="557"/>
      <c r="J675" s="499"/>
      <c r="K675" s="485"/>
      <c r="L675" s="486"/>
      <c r="M675" s="496"/>
      <c r="N675" s="556"/>
      <c r="O675" s="498"/>
    </row>
    <row r="676" spans="1:15" s="559" customFormat="1" ht="15.6" x14ac:dyDescent="0.25">
      <c r="A676" s="496"/>
      <c r="B676" s="556"/>
      <c r="C676" s="557"/>
      <c r="D676" s="499"/>
      <c r="E676" s="485"/>
      <c r="F676" s="486"/>
      <c r="G676" s="496"/>
      <c r="H676" s="558"/>
      <c r="I676" s="557"/>
      <c r="J676" s="499"/>
      <c r="K676" s="485"/>
      <c r="L676" s="486"/>
      <c r="M676" s="496"/>
      <c r="N676" s="556"/>
      <c r="O676" s="498"/>
    </row>
    <row r="677" spans="1:15" s="559" customFormat="1" ht="15.6" x14ac:dyDescent="0.25">
      <c r="A677" s="496"/>
      <c r="B677" s="556"/>
      <c r="C677" s="557"/>
      <c r="D677" s="499"/>
      <c r="E677" s="485"/>
      <c r="F677" s="486"/>
      <c r="G677" s="496"/>
      <c r="H677" s="558"/>
      <c r="I677" s="557"/>
      <c r="J677" s="499"/>
      <c r="K677" s="485"/>
      <c r="L677" s="486"/>
      <c r="M677" s="496"/>
      <c r="N677" s="556"/>
      <c r="O677" s="498"/>
    </row>
    <row r="678" spans="1:15" s="559" customFormat="1" ht="15.6" x14ac:dyDescent="0.25">
      <c r="A678" s="496"/>
      <c r="B678" s="556"/>
      <c r="C678" s="557"/>
      <c r="D678" s="499"/>
      <c r="E678" s="485"/>
      <c r="F678" s="486"/>
      <c r="G678" s="496"/>
      <c r="H678" s="558"/>
      <c r="I678" s="557"/>
      <c r="J678" s="499"/>
      <c r="K678" s="485"/>
      <c r="L678" s="486"/>
      <c r="M678" s="496"/>
      <c r="N678" s="556"/>
      <c r="O678" s="498"/>
    </row>
    <row r="679" spans="1:15" s="559" customFormat="1" ht="15.6" x14ac:dyDescent="0.25">
      <c r="A679" s="496"/>
      <c r="B679" s="556"/>
      <c r="C679" s="557"/>
      <c r="D679" s="499"/>
      <c r="E679" s="485"/>
      <c r="F679" s="486"/>
      <c r="G679" s="496"/>
      <c r="H679" s="558"/>
      <c r="I679" s="557"/>
      <c r="J679" s="499"/>
      <c r="K679" s="485"/>
      <c r="L679" s="486"/>
      <c r="M679" s="496"/>
      <c r="N679" s="556"/>
      <c r="O679" s="498"/>
    </row>
    <row r="680" spans="1:15" s="559" customFormat="1" ht="15.6" x14ac:dyDescent="0.25">
      <c r="A680" s="496"/>
      <c r="B680" s="556"/>
      <c r="C680" s="557"/>
      <c r="D680" s="499"/>
      <c r="E680" s="485"/>
      <c r="F680" s="486"/>
      <c r="G680" s="496"/>
      <c r="H680" s="558"/>
      <c r="I680" s="557"/>
      <c r="J680" s="499"/>
      <c r="K680" s="485"/>
      <c r="L680" s="486"/>
      <c r="M680" s="496"/>
      <c r="N680" s="556"/>
      <c r="O680" s="498"/>
    </row>
    <row r="681" spans="1:15" s="559" customFormat="1" ht="15.6" x14ac:dyDescent="0.25">
      <c r="A681" s="496"/>
      <c r="B681" s="556"/>
      <c r="C681" s="557"/>
      <c r="D681" s="499"/>
      <c r="E681" s="485"/>
      <c r="F681" s="486"/>
      <c r="G681" s="496"/>
      <c r="H681" s="558"/>
      <c r="I681" s="557"/>
      <c r="J681" s="499"/>
      <c r="K681" s="485"/>
      <c r="L681" s="486"/>
      <c r="M681" s="496"/>
      <c r="N681" s="556"/>
      <c r="O681" s="498"/>
    </row>
    <row r="682" spans="1:15" s="559" customFormat="1" ht="15.6" x14ac:dyDescent="0.25">
      <c r="A682" s="496"/>
      <c r="B682" s="556"/>
      <c r="C682" s="557"/>
      <c r="D682" s="499"/>
      <c r="E682" s="485"/>
      <c r="F682" s="486"/>
      <c r="G682" s="496"/>
      <c r="H682" s="558"/>
      <c r="I682" s="557"/>
      <c r="J682" s="499"/>
      <c r="K682" s="485"/>
      <c r="L682" s="486"/>
      <c r="M682" s="496"/>
      <c r="N682" s="556"/>
      <c r="O682" s="498"/>
    </row>
    <row r="683" spans="1:15" s="559" customFormat="1" ht="15.6" x14ac:dyDescent="0.25">
      <c r="A683" s="496"/>
      <c r="B683" s="556"/>
      <c r="C683" s="557"/>
      <c r="D683" s="499"/>
      <c r="E683" s="485"/>
      <c r="F683" s="486"/>
      <c r="G683" s="496"/>
      <c r="H683" s="558"/>
      <c r="I683" s="557"/>
      <c r="J683" s="499"/>
      <c r="K683" s="485"/>
      <c r="L683" s="486"/>
      <c r="M683" s="496"/>
      <c r="N683" s="556"/>
      <c r="O683" s="498"/>
    </row>
    <row r="684" spans="1:15" s="559" customFormat="1" ht="15.6" x14ac:dyDescent="0.25">
      <c r="A684" s="496"/>
      <c r="B684" s="556"/>
      <c r="C684" s="557"/>
      <c r="D684" s="499"/>
      <c r="E684" s="485"/>
      <c r="F684" s="486"/>
      <c r="G684" s="496"/>
      <c r="H684" s="558"/>
      <c r="I684" s="557"/>
      <c r="J684" s="499"/>
      <c r="K684" s="485"/>
      <c r="L684" s="486"/>
      <c r="M684" s="496"/>
      <c r="N684" s="556"/>
      <c r="O684" s="498"/>
    </row>
    <row r="685" spans="1:15" s="559" customFormat="1" ht="15.6" x14ac:dyDescent="0.25">
      <c r="A685" s="496"/>
      <c r="B685" s="556"/>
      <c r="C685" s="557"/>
      <c r="D685" s="499"/>
      <c r="E685" s="485"/>
      <c r="F685" s="486"/>
      <c r="G685" s="496"/>
      <c r="H685" s="558"/>
      <c r="I685" s="557"/>
      <c r="J685" s="499"/>
      <c r="K685" s="485"/>
      <c r="L685" s="486"/>
      <c r="M685" s="496"/>
      <c r="N685" s="556"/>
      <c r="O685" s="498"/>
    </row>
    <row r="686" spans="1:15" s="559" customFormat="1" ht="15.6" x14ac:dyDescent="0.25">
      <c r="A686" s="496"/>
      <c r="B686" s="556"/>
      <c r="C686" s="557"/>
      <c r="D686" s="499"/>
      <c r="E686" s="485"/>
      <c r="F686" s="486"/>
      <c r="G686" s="496"/>
      <c r="H686" s="558"/>
      <c r="I686" s="557"/>
      <c r="J686" s="499"/>
      <c r="K686" s="485"/>
      <c r="L686" s="486"/>
      <c r="M686" s="496"/>
      <c r="N686" s="556"/>
      <c r="O686" s="498"/>
    </row>
    <row r="687" spans="1:15" s="559" customFormat="1" ht="15.6" x14ac:dyDescent="0.25">
      <c r="A687" s="496"/>
      <c r="B687" s="556"/>
      <c r="C687" s="557"/>
      <c r="D687" s="499"/>
      <c r="E687" s="485"/>
      <c r="F687" s="486"/>
      <c r="G687" s="496"/>
      <c r="H687" s="558"/>
      <c r="I687" s="557"/>
      <c r="J687" s="499"/>
      <c r="K687" s="485"/>
      <c r="L687" s="486"/>
      <c r="M687" s="496"/>
      <c r="N687" s="556"/>
      <c r="O687" s="498"/>
    </row>
    <row r="688" spans="1:15" s="559" customFormat="1" ht="15.6" x14ac:dyDescent="0.25">
      <c r="A688" s="496"/>
      <c r="B688" s="556"/>
      <c r="C688" s="557"/>
      <c r="D688" s="499"/>
      <c r="E688" s="485"/>
      <c r="F688" s="486"/>
      <c r="G688" s="496"/>
      <c r="H688" s="558"/>
      <c r="I688" s="557"/>
      <c r="J688" s="499"/>
      <c r="K688" s="485"/>
      <c r="L688" s="486"/>
      <c r="M688" s="496"/>
      <c r="N688" s="556"/>
      <c r="O688" s="498"/>
    </row>
    <row r="689" spans="1:15" s="559" customFormat="1" ht="15.6" x14ac:dyDescent="0.25">
      <c r="A689" s="496"/>
      <c r="B689" s="556"/>
      <c r="C689" s="557"/>
      <c r="D689" s="499"/>
      <c r="E689" s="485"/>
      <c r="F689" s="486"/>
      <c r="G689" s="496"/>
      <c r="H689" s="558"/>
      <c r="I689" s="557"/>
      <c r="J689" s="499"/>
      <c r="K689" s="485"/>
      <c r="L689" s="486"/>
      <c r="M689" s="496"/>
      <c r="N689" s="556"/>
      <c r="O689" s="498"/>
    </row>
    <row r="690" spans="1:15" s="559" customFormat="1" ht="15.6" x14ac:dyDescent="0.25">
      <c r="A690" s="496"/>
      <c r="B690" s="556"/>
      <c r="C690" s="557"/>
      <c r="D690" s="499"/>
      <c r="E690" s="485"/>
      <c r="F690" s="486"/>
      <c r="G690" s="496"/>
      <c r="H690" s="558"/>
      <c r="I690" s="557"/>
      <c r="J690" s="499"/>
      <c r="K690" s="485"/>
      <c r="L690" s="486"/>
      <c r="M690" s="496"/>
      <c r="N690" s="556"/>
      <c r="O690" s="498"/>
    </row>
    <row r="691" spans="1:15" s="559" customFormat="1" ht="15.6" x14ac:dyDescent="0.25">
      <c r="A691" s="496"/>
      <c r="B691" s="556"/>
      <c r="C691" s="557"/>
      <c r="D691" s="499"/>
      <c r="E691" s="485"/>
      <c r="F691" s="486"/>
      <c r="G691" s="496"/>
      <c r="H691" s="558"/>
      <c r="I691" s="557"/>
      <c r="J691" s="499"/>
      <c r="K691" s="485"/>
      <c r="L691" s="486"/>
      <c r="M691" s="496"/>
      <c r="N691" s="556"/>
      <c r="O691" s="498"/>
    </row>
    <row r="692" spans="1:15" s="559" customFormat="1" ht="15.6" x14ac:dyDescent="0.25">
      <c r="A692" s="496"/>
      <c r="B692" s="556"/>
      <c r="C692" s="557"/>
      <c r="D692" s="499"/>
      <c r="E692" s="485"/>
      <c r="F692" s="486"/>
      <c r="G692" s="496"/>
      <c r="H692" s="558"/>
      <c r="I692" s="557"/>
      <c r="J692" s="499"/>
      <c r="K692" s="485"/>
      <c r="L692" s="486"/>
      <c r="M692" s="496"/>
      <c r="N692" s="556"/>
      <c r="O692" s="498"/>
    </row>
    <row r="693" spans="1:15" s="559" customFormat="1" ht="15.6" x14ac:dyDescent="0.25">
      <c r="A693" s="496"/>
      <c r="B693" s="556"/>
      <c r="C693" s="557"/>
      <c r="D693" s="499"/>
      <c r="E693" s="485"/>
      <c r="F693" s="486"/>
      <c r="G693" s="496"/>
      <c r="H693" s="558"/>
      <c r="I693" s="557"/>
      <c r="J693" s="499"/>
      <c r="K693" s="485"/>
      <c r="L693" s="486"/>
      <c r="M693" s="496"/>
      <c r="N693" s="556"/>
      <c r="O693" s="498"/>
    </row>
    <row r="694" spans="1:15" s="559" customFormat="1" ht="15.6" x14ac:dyDescent="0.25">
      <c r="A694" s="496"/>
      <c r="B694" s="556"/>
      <c r="C694" s="557"/>
      <c r="D694" s="499"/>
      <c r="E694" s="485"/>
      <c r="F694" s="486"/>
      <c r="G694" s="496"/>
      <c r="H694" s="558"/>
      <c r="I694" s="557"/>
      <c r="J694" s="499"/>
      <c r="K694" s="485"/>
      <c r="L694" s="486"/>
      <c r="M694" s="496"/>
      <c r="N694" s="556"/>
      <c r="O694" s="498"/>
    </row>
    <row r="695" spans="1:15" s="559" customFormat="1" ht="15.6" x14ac:dyDescent="0.25">
      <c r="A695" s="496"/>
      <c r="B695" s="556"/>
      <c r="C695" s="557"/>
      <c r="D695" s="499"/>
      <c r="E695" s="485"/>
      <c r="F695" s="486"/>
      <c r="G695" s="496"/>
      <c r="H695" s="558"/>
      <c r="I695" s="557"/>
      <c r="J695" s="499"/>
      <c r="K695" s="485"/>
      <c r="L695" s="486"/>
      <c r="M695" s="496"/>
      <c r="N695" s="556"/>
      <c r="O695" s="498"/>
    </row>
    <row r="696" spans="1:15" s="559" customFormat="1" ht="15.6" x14ac:dyDescent="0.25">
      <c r="A696" s="496"/>
      <c r="B696" s="556"/>
      <c r="C696" s="557"/>
      <c r="D696" s="499"/>
      <c r="E696" s="485"/>
      <c r="F696" s="486"/>
      <c r="G696" s="496"/>
      <c r="H696" s="558"/>
      <c r="I696" s="557"/>
      <c r="J696" s="499"/>
      <c r="K696" s="485"/>
      <c r="L696" s="486"/>
      <c r="M696" s="496"/>
      <c r="N696" s="556"/>
      <c r="O696" s="498"/>
    </row>
    <row r="697" spans="1:15" s="559" customFormat="1" ht="15.6" x14ac:dyDescent="0.25">
      <c r="A697" s="496"/>
      <c r="B697" s="556"/>
      <c r="C697" s="557"/>
      <c r="D697" s="499"/>
      <c r="E697" s="485"/>
      <c r="F697" s="486"/>
      <c r="G697" s="496"/>
      <c r="H697" s="558"/>
      <c r="I697" s="557"/>
      <c r="J697" s="499"/>
      <c r="K697" s="485"/>
      <c r="L697" s="486"/>
      <c r="M697" s="496"/>
      <c r="N697" s="556"/>
      <c r="O697" s="498"/>
    </row>
    <row r="698" spans="1:15" s="559" customFormat="1" ht="15.6" x14ac:dyDescent="0.25">
      <c r="A698" s="496"/>
      <c r="B698" s="556"/>
      <c r="C698" s="557"/>
      <c r="D698" s="499"/>
      <c r="E698" s="485"/>
      <c r="F698" s="486"/>
      <c r="G698" s="496"/>
      <c r="H698" s="558"/>
      <c r="I698" s="557"/>
      <c r="J698" s="499"/>
      <c r="K698" s="485"/>
      <c r="L698" s="486"/>
      <c r="M698" s="496"/>
      <c r="N698" s="556"/>
      <c r="O698" s="498"/>
    </row>
    <row r="699" spans="1:15" s="559" customFormat="1" ht="15.6" x14ac:dyDescent="0.25">
      <c r="A699" s="496"/>
      <c r="B699" s="556"/>
      <c r="C699" s="557"/>
      <c r="D699" s="499"/>
      <c r="E699" s="485"/>
      <c r="F699" s="486"/>
      <c r="G699" s="496"/>
      <c r="H699" s="558"/>
      <c r="I699" s="557"/>
      <c r="J699" s="499"/>
      <c r="K699" s="485"/>
      <c r="L699" s="486"/>
      <c r="M699" s="496"/>
      <c r="N699" s="556"/>
      <c r="O699" s="498"/>
    </row>
    <row r="700" spans="1:15" s="559" customFormat="1" ht="15.6" x14ac:dyDescent="0.25">
      <c r="A700" s="496"/>
      <c r="B700" s="556"/>
      <c r="C700" s="557"/>
      <c r="D700" s="499"/>
      <c r="E700" s="485"/>
      <c r="F700" s="486"/>
      <c r="G700" s="496"/>
      <c r="H700" s="558"/>
      <c r="I700" s="557"/>
      <c r="J700" s="499"/>
      <c r="K700" s="485"/>
      <c r="L700" s="486"/>
      <c r="M700" s="496"/>
      <c r="N700" s="556"/>
      <c r="O700" s="498"/>
    </row>
    <row r="701" spans="1:15" s="559" customFormat="1" ht="15.6" x14ac:dyDescent="0.25">
      <c r="A701" s="496"/>
      <c r="B701" s="556"/>
      <c r="C701" s="557"/>
      <c r="D701" s="499"/>
      <c r="E701" s="485"/>
      <c r="F701" s="486"/>
      <c r="G701" s="496"/>
      <c r="H701" s="558"/>
      <c r="I701" s="557"/>
      <c r="J701" s="499"/>
      <c r="K701" s="485"/>
      <c r="L701" s="486"/>
      <c r="M701" s="496"/>
      <c r="N701" s="556"/>
      <c r="O701" s="498"/>
    </row>
    <row r="702" spans="1:15" s="559" customFormat="1" ht="15.6" x14ac:dyDescent="0.25">
      <c r="A702" s="496"/>
      <c r="B702" s="556"/>
      <c r="C702" s="557"/>
      <c r="D702" s="499"/>
      <c r="E702" s="485"/>
      <c r="F702" s="486"/>
      <c r="G702" s="496"/>
      <c r="H702" s="558"/>
      <c r="I702" s="557"/>
      <c r="J702" s="499"/>
      <c r="K702" s="485"/>
      <c r="L702" s="486"/>
      <c r="M702" s="496"/>
      <c r="N702" s="556"/>
      <c r="O702" s="498"/>
    </row>
    <row r="703" spans="1:15" s="559" customFormat="1" ht="15.6" x14ac:dyDescent="0.25">
      <c r="A703" s="496"/>
      <c r="B703" s="556"/>
      <c r="C703" s="557"/>
      <c r="D703" s="499"/>
      <c r="E703" s="485"/>
      <c r="F703" s="486"/>
      <c r="G703" s="496"/>
      <c r="H703" s="558"/>
      <c r="I703" s="557"/>
      <c r="J703" s="499"/>
      <c r="K703" s="485"/>
      <c r="L703" s="486"/>
      <c r="M703" s="496"/>
      <c r="N703" s="556"/>
      <c r="O703" s="498"/>
    </row>
    <row r="704" spans="1:15" s="559" customFormat="1" ht="15.6" x14ac:dyDescent="0.25">
      <c r="A704" s="496"/>
      <c r="B704" s="556"/>
      <c r="C704" s="557"/>
      <c r="D704" s="499"/>
      <c r="E704" s="485"/>
      <c r="F704" s="486"/>
      <c r="G704" s="496"/>
      <c r="H704" s="558"/>
      <c r="I704" s="557"/>
      <c r="J704" s="499"/>
      <c r="K704" s="485"/>
      <c r="L704" s="486"/>
      <c r="M704" s="496"/>
      <c r="N704" s="556"/>
      <c r="O704" s="498"/>
    </row>
    <row r="705" spans="1:15" s="559" customFormat="1" ht="15.6" x14ac:dyDescent="0.25">
      <c r="A705" s="496"/>
      <c r="B705" s="556"/>
      <c r="C705" s="557"/>
      <c r="D705" s="499"/>
      <c r="E705" s="485"/>
      <c r="F705" s="486"/>
      <c r="G705" s="496"/>
      <c r="H705" s="558"/>
      <c r="I705" s="557"/>
      <c r="J705" s="499"/>
      <c r="K705" s="485"/>
      <c r="L705" s="486"/>
      <c r="M705" s="496"/>
      <c r="N705" s="556"/>
      <c r="O705" s="498"/>
    </row>
    <row r="706" spans="1:15" s="559" customFormat="1" ht="15.6" x14ac:dyDescent="0.25">
      <c r="A706" s="496"/>
      <c r="B706" s="556"/>
      <c r="C706" s="557"/>
      <c r="D706" s="499"/>
      <c r="E706" s="485"/>
      <c r="F706" s="486"/>
      <c r="G706" s="496"/>
      <c r="H706" s="558"/>
      <c r="I706" s="557"/>
      <c r="J706" s="499"/>
      <c r="K706" s="485"/>
      <c r="L706" s="486"/>
      <c r="M706" s="496"/>
      <c r="N706" s="556"/>
      <c r="O706" s="498"/>
    </row>
    <row r="707" spans="1:15" s="559" customFormat="1" ht="15.6" x14ac:dyDescent="0.25">
      <c r="A707" s="496"/>
      <c r="B707" s="556"/>
      <c r="C707" s="557"/>
      <c r="D707" s="499"/>
      <c r="E707" s="485"/>
      <c r="F707" s="486"/>
      <c r="G707" s="496"/>
      <c r="H707" s="558"/>
      <c r="I707" s="557"/>
      <c r="J707" s="499"/>
      <c r="K707" s="485"/>
      <c r="L707" s="486"/>
      <c r="M707" s="496"/>
      <c r="N707" s="556"/>
      <c r="O707" s="498"/>
    </row>
    <row r="708" spans="1:15" s="559" customFormat="1" ht="15.6" x14ac:dyDescent="0.25">
      <c r="A708" s="496"/>
      <c r="B708" s="556"/>
      <c r="C708" s="557"/>
      <c r="D708" s="499"/>
      <c r="E708" s="485"/>
      <c r="F708" s="486"/>
      <c r="G708" s="496"/>
      <c r="H708" s="558"/>
      <c r="I708" s="557"/>
      <c r="J708" s="499"/>
      <c r="K708" s="485"/>
      <c r="L708" s="486"/>
      <c r="M708" s="496"/>
      <c r="N708" s="556"/>
      <c r="O708" s="498"/>
    </row>
    <row r="709" spans="1:15" s="559" customFormat="1" ht="15.6" x14ac:dyDescent="0.25">
      <c r="A709" s="496"/>
      <c r="B709" s="556"/>
      <c r="C709" s="557"/>
      <c r="D709" s="499"/>
      <c r="E709" s="485"/>
      <c r="F709" s="486"/>
      <c r="G709" s="496"/>
      <c r="H709" s="558"/>
      <c r="I709" s="557"/>
      <c r="J709" s="499"/>
      <c r="K709" s="485"/>
      <c r="L709" s="486"/>
      <c r="M709" s="496"/>
      <c r="N709" s="556"/>
      <c r="O709" s="498"/>
    </row>
    <row r="710" spans="1:15" s="559" customFormat="1" ht="15.6" x14ac:dyDescent="0.25">
      <c r="A710" s="496"/>
      <c r="B710" s="556"/>
      <c r="C710" s="557"/>
      <c r="D710" s="499"/>
      <c r="E710" s="485"/>
      <c r="F710" s="486"/>
      <c r="G710" s="496"/>
      <c r="H710" s="558"/>
      <c r="I710" s="557"/>
      <c r="J710" s="499"/>
      <c r="K710" s="485"/>
      <c r="L710" s="486"/>
      <c r="M710" s="496"/>
      <c r="N710" s="556"/>
      <c r="O710" s="498"/>
    </row>
    <row r="711" spans="1:15" s="559" customFormat="1" ht="15.6" x14ac:dyDescent="0.25">
      <c r="A711" s="496"/>
      <c r="B711" s="556"/>
      <c r="C711" s="557"/>
      <c r="D711" s="499"/>
      <c r="E711" s="485"/>
      <c r="F711" s="486"/>
      <c r="G711" s="496"/>
      <c r="H711" s="558"/>
      <c r="I711" s="557"/>
      <c r="J711" s="499"/>
      <c r="K711" s="485"/>
      <c r="L711" s="486"/>
      <c r="M711" s="496"/>
      <c r="N711" s="556"/>
      <c r="O711" s="498"/>
    </row>
    <row r="712" spans="1:15" s="559" customFormat="1" ht="15.6" x14ac:dyDescent="0.25">
      <c r="A712" s="496"/>
      <c r="B712" s="556"/>
      <c r="C712" s="557"/>
      <c r="D712" s="499"/>
      <c r="E712" s="485"/>
      <c r="F712" s="486"/>
      <c r="G712" s="496"/>
      <c r="H712" s="558"/>
      <c r="I712" s="557"/>
      <c r="J712" s="499"/>
      <c r="K712" s="485"/>
      <c r="L712" s="486"/>
      <c r="M712" s="496"/>
      <c r="N712" s="556"/>
      <c r="O712" s="498"/>
    </row>
    <row r="713" spans="1:15" s="559" customFormat="1" ht="15.6" x14ac:dyDescent="0.25">
      <c r="A713" s="496"/>
      <c r="B713" s="556"/>
      <c r="C713" s="557"/>
      <c r="D713" s="499"/>
      <c r="E713" s="485"/>
      <c r="F713" s="486"/>
      <c r="G713" s="496"/>
      <c r="H713" s="558"/>
      <c r="I713" s="557"/>
      <c r="J713" s="499"/>
      <c r="K713" s="485"/>
      <c r="L713" s="486"/>
      <c r="M713" s="496"/>
      <c r="N713" s="556"/>
      <c r="O713" s="498"/>
    </row>
    <row r="714" spans="1:15" s="559" customFormat="1" ht="15.6" x14ac:dyDescent="0.25">
      <c r="A714" s="496"/>
      <c r="B714" s="556"/>
      <c r="C714" s="557"/>
      <c r="D714" s="499"/>
      <c r="E714" s="485"/>
      <c r="F714" s="486"/>
      <c r="G714" s="496"/>
      <c r="H714" s="558"/>
      <c r="I714" s="557"/>
      <c r="J714" s="499"/>
      <c r="K714" s="485"/>
      <c r="L714" s="486"/>
      <c r="M714" s="496"/>
      <c r="N714" s="556"/>
      <c r="O714" s="498"/>
    </row>
    <row r="715" spans="1:15" s="559" customFormat="1" ht="15.6" x14ac:dyDescent="0.25">
      <c r="A715" s="496"/>
      <c r="B715" s="556"/>
      <c r="C715" s="557"/>
      <c r="D715" s="499"/>
      <c r="E715" s="485"/>
      <c r="F715" s="486"/>
      <c r="G715" s="496"/>
      <c r="H715" s="558"/>
      <c r="I715" s="557"/>
      <c r="J715" s="499"/>
      <c r="K715" s="485"/>
      <c r="L715" s="486"/>
      <c r="M715" s="496"/>
      <c r="N715" s="556"/>
      <c r="O715" s="498"/>
    </row>
    <row r="716" spans="1:15" s="559" customFormat="1" ht="15.6" x14ac:dyDescent="0.25">
      <c r="A716" s="496"/>
      <c r="B716" s="556"/>
      <c r="C716" s="557"/>
      <c r="D716" s="499"/>
      <c r="E716" s="485"/>
      <c r="F716" s="486"/>
      <c r="G716" s="496"/>
      <c r="H716" s="558"/>
      <c r="I716" s="557"/>
      <c r="J716" s="499"/>
      <c r="K716" s="485"/>
      <c r="L716" s="486"/>
      <c r="M716" s="496"/>
      <c r="N716" s="556"/>
      <c r="O716" s="498"/>
    </row>
    <row r="717" spans="1:15" s="559" customFormat="1" ht="15.6" x14ac:dyDescent="0.25">
      <c r="A717" s="496"/>
      <c r="B717" s="556"/>
      <c r="C717" s="557"/>
      <c r="D717" s="499"/>
      <c r="E717" s="485"/>
      <c r="F717" s="486"/>
      <c r="G717" s="496"/>
      <c r="H717" s="558"/>
      <c r="I717" s="557"/>
      <c r="J717" s="499"/>
      <c r="K717" s="485"/>
      <c r="L717" s="486"/>
      <c r="M717" s="496"/>
      <c r="N717" s="556"/>
      <c r="O717" s="498"/>
    </row>
    <row r="718" spans="1:15" s="559" customFormat="1" ht="15.6" x14ac:dyDescent="0.25">
      <c r="A718" s="496"/>
      <c r="B718" s="556"/>
      <c r="C718" s="557"/>
      <c r="D718" s="499"/>
      <c r="E718" s="485"/>
      <c r="F718" s="486"/>
      <c r="G718" s="496"/>
      <c r="H718" s="558"/>
      <c r="I718" s="557"/>
      <c r="J718" s="499"/>
      <c r="K718" s="485"/>
      <c r="L718" s="486"/>
      <c r="M718" s="496"/>
      <c r="N718" s="556"/>
      <c r="O718" s="498"/>
    </row>
    <row r="719" spans="1:15" s="559" customFormat="1" ht="15.6" x14ac:dyDescent="0.25">
      <c r="A719" s="496"/>
      <c r="B719" s="556"/>
      <c r="C719" s="557"/>
      <c r="D719" s="499"/>
      <c r="E719" s="485"/>
      <c r="F719" s="486"/>
      <c r="G719" s="496"/>
      <c r="H719" s="558"/>
      <c r="I719" s="557"/>
      <c r="J719" s="499"/>
      <c r="K719" s="485"/>
      <c r="L719" s="486"/>
      <c r="M719" s="496"/>
      <c r="N719" s="556"/>
      <c r="O719" s="498"/>
    </row>
    <row r="720" spans="1:15" s="559" customFormat="1" ht="15.6" x14ac:dyDescent="0.25">
      <c r="A720" s="496"/>
      <c r="B720" s="556"/>
      <c r="C720" s="557"/>
      <c r="D720" s="499"/>
      <c r="E720" s="485"/>
      <c r="F720" s="486"/>
      <c r="G720" s="496"/>
      <c r="H720" s="558"/>
      <c r="I720" s="557"/>
      <c r="J720" s="499"/>
      <c r="K720" s="485"/>
      <c r="L720" s="486"/>
      <c r="M720" s="496"/>
      <c r="N720" s="556"/>
      <c r="O720" s="498"/>
    </row>
    <row r="721" spans="1:15" s="559" customFormat="1" ht="15.6" x14ac:dyDescent="0.25">
      <c r="A721" s="496"/>
      <c r="B721" s="556"/>
      <c r="C721" s="557"/>
      <c r="D721" s="499"/>
      <c r="E721" s="485"/>
      <c r="F721" s="486"/>
      <c r="G721" s="496"/>
      <c r="H721" s="558"/>
      <c r="I721" s="557"/>
      <c r="J721" s="499"/>
      <c r="K721" s="485"/>
      <c r="L721" s="486"/>
      <c r="M721" s="496"/>
      <c r="N721" s="556"/>
      <c r="O721" s="498"/>
    </row>
    <row r="722" spans="1:15" s="559" customFormat="1" ht="15.6" x14ac:dyDescent="0.25">
      <c r="A722" s="496"/>
      <c r="B722" s="556"/>
      <c r="C722" s="557"/>
      <c r="D722" s="499"/>
      <c r="E722" s="485"/>
      <c r="F722" s="486"/>
      <c r="G722" s="496"/>
      <c r="H722" s="558"/>
      <c r="I722" s="557"/>
      <c r="J722" s="499"/>
      <c r="K722" s="485"/>
      <c r="L722" s="486"/>
      <c r="M722" s="496"/>
      <c r="N722" s="556"/>
      <c r="O722" s="498"/>
    </row>
    <row r="723" spans="1:15" s="559" customFormat="1" ht="15.6" x14ac:dyDescent="0.25">
      <c r="A723" s="496"/>
      <c r="B723" s="556"/>
      <c r="C723" s="557"/>
      <c r="D723" s="499"/>
      <c r="E723" s="485"/>
      <c r="F723" s="486"/>
      <c r="G723" s="496"/>
      <c r="H723" s="558"/>
      <c r="I723" s="557"/>
      <c r="J723" s="499"/>
      <c r="K723" s="485"/>
      <c r="L723" s="486"/>
      <c r="M723" s="496"/>
      <c r="N723" s="556"/>
      <c r="O723" s="498"/>
    </row>
    <row r="724" spans="1:15" s="559" customFormat="1" ht="15.6" x14ac:dyDescent="0.25">
      <c r="A724" s="496"/>
      <c r="B724" s="556"/>
      <c r="C724" s="557"/>
      <c r="D724" s="499"/>
      <c r="E724" s="485"/>
      <c r="F724" s="486"/>
      <c r="G724" s="496"/>
      <c r="H724" s="558"/>
      <c r="I724" s="557"/>
      <c r="J724" s="499"/>
      <c r="K724" s="485"/>
      <c r="L724" s="486"/>
      <c r="M724" s="496"/>
      <c r="N724" s="556"/>
      <c r="O724" s="498"/>
    </row>
    <row r="725" spans="1:15" s="559" customFormat="1" ht="15.6" x14ac:dyDescent="0.25">
      <c r="A725" s="496"/>
      <c r="B725" s="556"/>
      <c r="C725" s="557"/>
      <c r="D725" s="499"/>
      <c r="E725" s="485"/>
      <c r="F725" s="486"/>
      <c r="G725" s="496"/>
      <c r="H725" s="558"/>
      <c r="I725" s="557"/>
      <c r="J725" s="499"/>
      <c r="K725" s="485"/>
      <c r="L725" s="486"/>
      <c r="M725" s="496"/>
      <c r="N725" s="556"/>
      <c r="O725" s="498"/>
    </row>
    <row r="726" spans="1:15" s="559" customFormat="1" ht="15.6" x14ac:dyDescent="0.25">
      <c r="A726" s="496"/>
      <c r="B726" s="556"/>
      <c r="C726" s="557"/>
      <c r="D726" s="499"/>
      <c r="E726" s="485"/>
      <c r="F726" s="486"/>
      <c r="G726" s="496"/>
      <c r="H726" s="558"/>
      <c r="I726" s="557"/>
      <c r="J726" s="499"/>
      <c r="K726" s="485"/>
      <c r="L726" s="486"/>
      <c r="M726" s="496"/>
      <c r="N726" s="556"/>
      <c r="O726" s="498"/>
    </row>
    <row r="727" spans="1:15" s="559" customFormat="1" ht="15.6" x14ac:dyDescent="0.25">
      <c r="A727" s="496"/>
      <c r="B727" s="556"/>
      <c r="C727" s="557"/>
      <c r="D727" s="499"/>
      <c r="E727" s="485"/>
      <c r="F727" s="486"/>
      <c r="G727" s="496"/>
      <c r="H727" s="558"/>
      <c r="I727" s="557"/>
      <c r="J727" s="499"/>
      <c r="K727" s="485"/>
      <c r="L727" s="486"/>
      <c r="M727" s="496"/>
      <c r="N727" s="556"/>
      <c r="O727" s="498"/>
    </row>
    <row r="728" spans="1:15" s="559" customFormat="1" ht="15.6" x14ac:dyDescent="0.25">
      <c r="A728" s="496"/>
      <c r="B728" s="556"/>
      <c r="C728" s="557"/>
      <c r="D728" s="499"/>
      <c r="E728" s="485"/>
      <c r="F728" s="486"/>
      <c r="G728" s="496"/>
      <c r="H728" s="558"/>
      <c r="I728" s="557"/>
      <c r="J728" s="499"/>
      <c r="K728" s="485"/>
      <c r="L728" s="486"/>
      <c r="M728" s="496"/>
      <c r="N728" s="556"/>
      <c r="O728" s="498"/>
    </row>
    <row r="729" spans="1:15" s="559" customFormat="1" ht="15.6" x14ac:dyDescent="0.25">
      <c r="A729" s="496"/>
      <c r="B729" s="556"/>
      <c r="C729" s="557"/>
      <c r="D729" s="499"/>
      <c r="E729" s="485"/>
      <c r="F729" s="486"/>
      <c r="G729" s="496"/>
      <c r="H729" s="558"/>
      <c r="I729" s="557"/>
      <c r="J729" s="499"/>
      <c r="K729" s="485"/>
      <c r="L729" s="486"/>
      <c r="M729" s="496"/>
      <c r="N729" s="556"/>
      <c r="O729" s="498"/>
    </row>
    <row r="730" spans="1:15" s="559" customFormat="1" ht="15.6" x14ac:dyDescent="0.25">
      <c r="A730" s="496"/>
      <c r="B730" s="556"/>
      <c r="C730" s="557"/>
      <c r="D730" s="499"/>
      <c r="E730" s="485"/>
      <c r="F730" s="486"/>
      <c r="G730" s="496"/>
      <c r="H730" s="558"/>
      <c r="I730" s="557"/>
      <c r="J730" s="499"/>
      <c r="K730" s="485"/>
      <c r="L730" s="486"/>
      <c r="M730" s="496"/>
      <c r="N730" s="556"/>
      <c r="O730" s="498"/>
    </row>
    <row r="731" spans="1:15" s="559" customFormat="1" ht="15.6" x14ac:dyDescent="0.25">
      <c r="A731" s="496"/>
      <c r="B731" s="556"/>
      <c r="C731" s="557"/>
      <c r="D731" s="499"/>
      <c r="E731" s="485"/>
      <c r="F731" s="486"/>
      <c r="G731" s="496"/>
      <c r="H731" s="558"/>
      <c r="I731" s="557"/>
      <c r="J731" s="499"/>
      <c r="K731" s="485"/>
      <c r="L731" s="486"/>
      <c r="M731" s="496"/>
      <c r="N731" s="556"/>
      <c r="O731" s="498"/>
    </row>
    <row r="732" spans="1:15" s="559" customFormat="1" ht="15.6" x14ac:dyDescent="0.25">
      <c r="A732" s="496"/>
      <c r="B732" s="556"/>
      <c r="C732" s="557"/>
      <c r="D732" s="499"/>
      <c r="E732" s="485"/>
      <c r="F732" s="486"/>
      <c r="G732" s="496"/>
      <c r="H732" s="558"/>
      <c r="I732" s="557"/>
      <c r="J732" s="499"/>
      <c r="K732" s="485"/>
      <c r="L732" s="486"/>
      <c r="M732" s="496"/>
      <c r="N732" s="556"/>
      <c r="O732" s="498"/>
    </row>
    <row r="733" spans="1:15" s="559" customFormat="1" ht="15.6" x14ac:dyDescent="0.25">
      <c r="A733" s="496"/>
      <c r="B733" s="556"/>
      <c r="C733" s="557"/>
      <c r="D733" s="499"/>
      <c r="E733" s="485"/>
      <c r="F733" s="486"/>
      <c r="G733" s="496"/>
      <c r="H733" s="558"/>
      <c r="I733" s="557"/>
      <c r="J733" s="499"/>
      <c r="K733" s="485"/>
      <c r="L733" s="486"/>
      <c r="M733" s="496"/>
      <c r="N733" s="556"/>
      <c r="O733" s="498"/>
    </row>
    <row r="734" spans="1:15" s="559" customFormat="1" ht="15.6" x14ac:dyDescent="0.25">
      <c r="A734" s="496"/>
      <c r="B734" s="556"/>
      <c r="C734" s="557"/>
      <c r="D734" s="499"/>
      <c r="E734" s="485"/>
      <c r="F734" s="486"/>
      <c r="G734" s="496"/>
      <c r="H734" s="558"/>
      <c r="I734" s="557"/>
      <c r="J734" s="499"/>
      <c r="K734" s="485"/>
      <c r="L734" s="486"/>
      <c r="M734" s="496"/>
      <c r="N734" s="556"/>
      <c r="O734" s="498"/>
    </row>
    <row r="735" spans="1:15" s="559" customFormat="1" ht="15.6" x14ac:dyDescent="0.25">
      <c r="A735" s="496"/>
      <c r="B735" s="556"/>
      <c r="C735" s="557"/>
      <c r="D735" s="499"/>
      <c r="E735" s="485"/>
      <c r="F735" s="486"/>
      <c r="G735" s="496"/>
      <c r="H735" s="558"/>
      <c r="I735" s="557"/>
      <c r="J735" s="499"/>
      <c r="K735" s="485"/>
      <c r="L735" s="486"/>
      <c r="M735" s="496"/>
      <c r="N735" s="556"/>
      <c r="O735" s="498"/>
    </row>
    <row r="736" spans="1:15" s="559" customFormat="1" ht="15.6" x14ac:dyDescent="0.25">
      <c r="A736" s="496"/>
      <c r="B736" s="556"/>
      <c r="C736" s="557"/>
      <c r="D736" s="499"/>
      <c r="E736" s="485"/>
      <c r="F736" s="486"/>
      <c r="G736" s="496"/>
      <c r="H736" s="558"/>
      <c r="I736" s="557"/>
      <c r="J736" s="499"/>
      <c r="K736" s="485"/>
      <c r="L736" s="486"/>
      <c r="M736" s="496"/>
      <c r="N736" s="556"/>
      <c r="O736" s="498"/>
    </row>
    <row r="737" spans="1:15" s="559" customFormat="1" ht="15.6" x14ac:dyDescent="0.25">
      <c r="A737" s="496"/>
      <c r="B737" s="556"/>
      <c r="C737" s="557"/>
      <c r="D737" s="499"/>
      <c r="E737" s="485"/>
      <c r="F737" s="486"/>
      <c r="G737" s="496"/>
      <c r="H737" s="558"/>
      <c r="I737" s="557"/>
      <c r="J737" s="499"/>
      <c r="K737" s="485"/>
      <c r="L737" s="486"/>
      <c r="M737" s="496"/>
      <c r="N737" s="556"/>
      <c r="O737" s="498"/>
    </row>
    <row r="738" spans="1:15" s="559" customFormat="1" ht="15.6" x14ac:dyDescent="0.25">
      <c r="A738" s="496"/>
      <c r="B738" s="556"/>
      <c r="C738" s="557"/>
      <c r="D738" s="499"/>
      <c r="E738" s="485"/>
      <c r="F738" s="486"/>
      <c r="G738" s="496"/>
      <c r="H738" s="558"/>
      <c r="I738" s="557"/>
      <c r="J738" s="499"/>
      <c r="K738" s="485"/>
      <c r="L738" s="486"/>
      <c r="M738" s="496"/>
      <c r="N738" s="556"/>
      <c r="O738" s="498"/>
    </row>
    <row r="739" spans="1:15" s="559" customFormat="1" ht="15.6" x14ac:dyDescent="0.25">
      <c r="A739" s="496"/>
      <c r="B739" s="556"/>
      <c r="C739" s="557"/>
      <c r="D739" s="499"/>
      <c r="E739" s="485"/>
      <c r="F739" s="486"/>
      <c r="G739" s="496"/>
      <c r="H739" s="558"/>
      <c r="I739" s="557"/>
      <c r="J739" s="499"/>
      <c r="K739" s="485"/>
      <c r="L739" s="486"/>
      <c r="M739" s="496"/>
      <c r="N739" s="556"/>
      <c r="O739" s="498"/>
    </row>
    <row r="740" spans="1:15" s="559" customFormat="1" ht="15.6" x14ac:dyDescent="0.25">
      <c r="A740" s="496"/>
      <c r="B740" s="556"/>
      <c r="C740" s="557"/>
      <c r="D740" s="499"/>
      <c r="E740" s="485"/>
      <c r="F740" s="486"/>
      <c r="G740" s="496"/>
      <c r="H740" s="558"/>
      <c r="I740" s="557"/>
      <c r="J740" s="499"/>
      <c r="K740" s="485"/>
      <c r="L740" s="486"/>
      <c r="M740" s="496"/>
      <c r="N740" s="556"/>
      <c r="O740" s="498"/>
    </row>
    <row r="741" spans="1:15" s="559" customFormat="1" ht="15.6" x14ac:dyDescent="0.25">
      <c r="A741" s="496"/>
      <c r="B741" s="556"/>
      <c r="C741" s="557"/>
      <c r="D741" s="499"/>
      <c r="E741" s="485"/>
      <c r="F741" s="486"/>
      <c r="G741" s="496"/>
      <c r="H741" s="558"/>
      <c r="I741" s="557"/>
      <c r="J741" s="499"/>
      <c r="K741" s="485"/>
      <c r="L741" s="486"/>
      <c r="M741" s="496"/>
      <c r="N741" s="556"/>
      <c r="O741" s="498"/>
    </row>
    <row r="742" spans="1:15" s="559" customFormat="1" ht="15.6" x14ac:dyDescent="0.25">
      <c r="A742" s="496"/>
      <c r="B742" s="556"/>
      <c r="C742" s="557"/>
      <c r="D742" s="499"/>
      <c r="E742" s="485"/>
      <c r="F742" s="486"/>
      <c r="G742" s="496"/>
      <c r="H742" s="558"/>
      <c r="I742" s="557"/>
      <c r="J742" s="499"/>
      <c r="K742" s="485"/>
      <c r="L742" s="486"/>
      <c r="M742" s="496"/>
      <c r="N742" s="556"/>
      <c r="O742" s="498"/>
    </row>
    <row r="743" spans="1:15" s="559" customFormat="1" ht="15.6" x14ac:dyDescent="0.25">
      <c r="A743" s="496"/>
      <c r="B743" s="556"/>
      <c r="C743" s="557"/>
      <c r="D743" s="499"/>
      <c r="E743" s="485"/>
      <c r="F743" s="486"/>
      <c r="G743" s="496"/>
      <c r="H743" s="558"/>
      <c r="I743" s="557"/>
      <c r="J743" s="499"/>
      <c r="K743" s="485"/>
      <c r="L743" s="486"/>
      <c r="M743" s="496"/>
      <c r="N743" s="556"/>
      <c r="O743" s="498"/>
    </row>
    <row r="744" spans="1:15" s="559" customFormat="1" ht="15.6" x14ac:dyDescent="0.25">
      <c r="A744" s="496"/>
      <c r="B744" s="556"/>
      <c r="C744" s="557"/>
      <c r="D744" s="499"/>
      <c r="E744" s="485"/>
      <c r="F744" s="486"/>
      <c r="G744" s="496"/>
      <c r="H744" s="558"/>
      <c r="I744" s="557"/>
      <c r="J744" s="499"/>
      <c r="K744" s="485"/>
      <c r="L744" s="486"/>
      <c r="M744" s="496"/>
      <c r="N744" s="556"/>
      <c r="O744" s="498"/>
    </row>
    <row r="745" spans="1:15" s="559" customFormat="1" ht="15.6" x14ac:dyDescent="0.25">
      <c r="A745" s="496"/>
      <c r="B745" s="556"/>
      <c r="C745" s="557"/>
      <c r="D745" s="499"/>
      <c r="E745" s="485"/>
      <c r="F745" s="486"/>
      <c r="G745" s="496"/>
      <c r="H745" s="558"/>
      <c r="I745" s="557"/>
      <c r="J745" s="499"/>
      <c r="K745" s="485"/>
      <c r="L745" s="486"/>
      <c r="M745" s="496"/>
      <c r="N745" s="556"/>
      <c r="O745" s="498"/>
    </row>
    <row r="746" spans="1:15" s="559" customFormat="1" ht="15.6" x14ac:dyDescent="0.25">
      <c r="A746" s="496"/>
      <c r="B746" s="556"/>
      <c r="C746" s="557"/>
      <c r="D746" s="499"/>
      <c r="E746" s="485"/>
      <c r="F746" s="486"/>
      <c r="G746" s="496"/>
      <c r="H746" s="558"/>
      <c r="I746" s="557"/>
      <c r="J746" s="499"/>
      <c r="K746" s="485"/>
      <c r="L746" s="486"/>
      <c r="M746" s="496"/>
      <c r="N746" s="556"/>
      <c r="O746" s="498"/>
    </row>
    <row r="747" spans="1:15" s="559" customFormat="1" ht="15.6" x14ac:dyDescent="0.25">
      <c r="A747" s="496"/>
      <c r="B747" s="556"/>
      <c r="C747" s="557"/>
      <c r="D747" s="499"/>
      <c r="E747" s="485"/>
      <c r="F747" s="486"/>
      <c r="G747" s="496"/>
      <c r="H747" s="558"/>
      <c r="I747" s="557"/>
      <c r="J747" s="499"/>
      <c r="K747" s="485"/>
      <c r="L747" s="486"/>
      <c r="M747" s="496"/>
      <c r="N747" s="556"/>
      <c r="O747" s="498"/>
    </row>
    <row r="748" spans="1:15" s="559" customFormat="1" ht="15.6" x14ac:dyDescent="0.25">
      <c r="A748" s="496"/>
      <c r="B748" s="556"/>
      <c r="C748" s="557"/>
      <c r="D748" s="499"/>
      <c r="E748" s="485"/>
      <c r="F748" s="486"/>
      <c r="G748" s="496"/>
      <c r="H748" s="558"/>
      <c r="I748" s="557"/>
      <c r="J748" s="499"/>
      <c r="K748" s="485"/>
      <c r="L748" s="486"/>
      <c r="M748" s="496"/>
      <c r="N748" s="556"/>
      <c r="O748" s="498"/>
    </row>
    <row r="749" spans="1:15" s="559" customFormat="1" ht="15.6" x14ac:dyDescent="0.25">
      <c r="A749" s="496"/>
      <c r="B749" s="556"/>
      <c r="C749" s="557"/>
      <c r="D749" s="499"/>
      <c r="E749" s="485"/>
      <c r="F749" s="486"/>
      <c r="G749" s="496"/>
      <c r="H749" s="558"/>
      <c r="I749" s="557"/>
      <c r="J749" s="499"/>
      <c r="K749" s="485"/>
      <c r="L749" s="486"/>
      <c r="M749" s="496"/>
      <c r="N749" s="556"/>
      <c r="O749" s="498"/>
    </row>
    <row r="750" spans="1:15" s="559" customFormat="1" ht="15.6" x14ac:dyDescent="0.25">
      <c r="A750" s="496"/>
      <c r="B750" s="556"/>
      <c r="C750" s="557"/>
      <c r="D750" s="499"/>
      <c r="E750" s="485"/>
      <c r="F750" s="486"/>
      <c r="G750" s="496"/>
      <c r="H750" s="558"/>
      <c r="I750" s="557"/>
      <c r="J750" s="499"/>
      <c r="K750" s="485"/>
      <c r="L750" s="486"/>
      <c r="M750" s="496"/>
      <c r="N750" s="556"/>
      <c r="O750" s="498"/>
    </row>
    <row r="751" spans="1:15" s="559" customFormat="1" ht="15.6" x14ac:dyDescent="0.25">
      <c r="A751" s="496"/>
      <c r="B751" s="556"/>
      <c r="C751" s="557"/>
      <c r="D751" s="499"/>
      <c r="E751" s="485"/>
      <c r="F751" s="486"/>
      <c r="G751" s="496"/>
      <c r="H751" s="558"/>
      <c r="I751" s="557"/>
      <c r="J751" s="499"/>
      <c r="K751" s="485"/>
      <c r="L751" s="486"/>
      <c r="M751" s="496"/>
      <c r="N751" s="556"/>
      <c r="O751" s="498"/>
    </row>
    <row r="752" spans="1:15" s="559" customFormat="1" ht="15.6" x14ac:dyDescent="0.25">
      <c r="A752" s="496"/>
      <c r="B752" s="556"/>
      <c r="C752" s="557"/>
      <c r="D752" s="499"/>
      <c r="E752" s="485"/>
      <c r="F752" s="486"/>
      <c r="G752" s="496"/>
      <c r="H752" s="558"/>
      <c r="I752" s="557"/>
      <c r="J752" s="499"/>
      <c r="K752" s="485"/>
      <c r="L752" s="486"/>
      <c r="M752" s="496"/>
      <c r="N752" s="556"/>
      <c r="O752" s="498"/>
    </row>
    <row r="753" spans="1:15" s="559" customFormat="1" ht="15.6" x14ac:dyDescent="0.25">
      <c r="A753" s="496"/>
      <c r="B753" s="556"/>
      <c r="C753" s="557"/>
      <c r="D753" s="499"/>
      <c r="E753" s="485"/>
      <c r="F753" s="486"/>
      <c r="G753" s="496"/>
      <c r="H753" s="558"/>
      <c r="I753" s="557"/>
      <c r="J753" s="499"/>
      <c r="K753" s="485"/>
      <c r="L753" s="486"/>
      <c r="M753" s="496"/>
      <c r="N753" s="556"/>
      <c r="O753" s="498"/>
    </row>
    <row r="754" spans="1:15" s="559" customFormat="1" ht="15.6" x14ac:dyDescent="0.25">
      <c r="A754" s="496"/>
      <c r="B754" s="556"/>
      <c r="C754" s="557"/>
      <c r="D754" s="499"/>
      <c r="E754" s="485"/>
      <c r="F754" s="486"/>
      <c r="G754" s="496"/>
      <c r="H754" s="558"/>
      <c r="I754" s="557"/>
      <c r="J754" s="499"/>
      <c r="K754" s="485"/>
      <c r="L754" s="486"/>
      <c r="M754" s="496"/>
      <c r="N754" s="556"/>
      <c r="O754" s="498"/>
    </row>
    <row r="755" spans="1:15" s="559" customFormat="1" ht="15.6" x14ac:dyDescent="0.25">
      <c r="A755" s="496"/>
      <c r="B755" s="556"/>
      <c r="C755" s="557"/>
      <c r="D755" s="499"/>
      <c r="E755" s="485"/>
      <c r="F755" s="486"/>
      <c r="G755" s="496"/>
      <c r="H755" s="558"/>
      <c r="I755" s="557"/>
      <c r="J755" s="499"/>
      <c r="K755" s="485"/>
      <c r="L755" s="486"/>
      <c r="M755" s="496"/>
      <c r="N755" s="556"/>
      <c r="O755" s="498"/>
    </row>
    <row r="756" spans="1:15" s="559" customFormat="1" ht="15.6" x14ac:dyDescent="0.25">
      <c r="A756" s="496"/>
      <c r="B756" s="556"/>
      <c r="C756" s="557"/>
      <c r="D756" s="499"/>
      <c r="E756" s="485"/>
      <c r="F756" s="486"/>
      <c r="G756" s="496"/>
      <c r="H756" s="558"/>
      <c r="I756" s="557"/>
      <c r="J756" s="499"/>
      <c r="K756" s="485"/>
      <c r="L756" s="486"/>
      <c r="M756" s="496"/>
      <c r="N756" s="556"/>
      <c r="O756" s="498"/>
    </row>
    <row r="757" spans="1:15" s="559" customFormat="1" ht="15.6" x14ac:dyDescent="0.25">
      <c r="A757" s="496"/>
      <c r="B757" s="556"/>
      <c r="C757" s="557"/>
      <c r="D757" s="499"/>
      <c r="E757" s="485"/>
      <c r="F757" s="486"/>
      <c r="G757" s="496"/>
      <c r="H757" s="558"/>
      <c r="I757" s="557"/>
      <c r="J757" s="499"/>
      <c r="K757" s="485"/>
      <c r="L757" s="486"/>
      <c r="M757" s="496"/>
      <c r="N757" s="556"/>
      <c r="O757" s="498"/>
    </row>
    <row r="758" spans="1:15" s="559" customFormat="1" ht="15.6" x14ac:dyDescent="0.25">
      <c r="A758" s="496"/>
      <c r="B758" s="556"/>
      <c r="C758" s="557"/>
      <c r="D758" s="499"/>
      <c r="E758" s="485"/>
      <c r="F758" s="486"/>
      <c r="G758" s="496"/>
      <c r="H758" s="558"/>
      <c r="I758" s="557"/>
      <c r="J758" s="499"/>
      <c r="K758" s="485"/>
      <c r="L758" s="486"/>
      <c r="M758" s="496"/>
      <c r="N758" s="556"/>
      <c r="O758" s="498"/>
    </row>
    <row r="759" spans="1:15" s="559" customFormat="1" ht="15.6" x14ac:dyDescent="0.25">
      <c r="A759" s="496"/>
      <c r="B759" s="556"/>
      <c r="C759" s="557"/>
      <c r="D759" s="499"/>
      <c r="E759" s="485"/>
      <c r="F759" s="486"/>
      <c r="G759" s="496"/>
      <c r="H759" s="558"/>
      <c r="I759" s="557"/>
      <c r="J759" s="499"/>
      <c r="K759" s="485"/>
      <c r="L759" s="486"/>
      <c r="M759" s="496"/>
      <c r="N759" s="556"/>
      <c r="O759" s="498"/>
    </row>
    <row r="760" spans="1:15" s="559" customFormat="1" ht="15.6" x14ac:dyDescent="0.25">
      <c r="A760" s="496"/>
      <c r="B760" s="556"/>
      <c r="C760" s="557"/>
      <c r="D760" s="499"/>
      <c r="E760" s="485"/>
      <c r="F760" s="486"/>
      <c r="G760" s="496"/>
      <c r="H760" s="558"/>
      <c r="I760" s="557"/>
      <c r="J760" s="499"/>
      <c r="K760" s="485"/>
      <c r="L760" s="486"/>
      <c r="M760" s="496"/>
      <c r="N760" s="556"/>
      <c r="O760" s="498"/>
    </row>
    <row r="761" spans="1:15" s="559" customFormat="1" ht="15.6" x14ac:dyDescent="0.25">
      <c r="A761" s="496"/>
      <c r="B761" s="556"/>
      <c r="C761" s="557"/>
      <c r="D761" s="499"/>
      <c r="E761" s="485"/>
      <c r="F761" s="486"/>
      <c r="G761" s="496"/>
      <c r="H761" s="558"/>
      <c r="I761" s="557"/>
      <c r="J761" s="499"/>
      <c r="K761" s="485"/>
      <c r="L761" s="486"/>
      <c r="M761" s="496"/>
      <c r="N761" s="556"/>
      <c r="O761" s="498"/>
    </row>
    <row r="762" spans="1:15" s="559" customFormat="1" ht="15.6" x14ac:dyDescent="0.25">
      <c r="A762" s="496"/>
      <c r="B762" s="556"/>
      <c r="C762" s="557"/>
      <c r="D762" s="499"/>
      <c r="E762" s="485"/>
      <c r="F762" s="486"/>
      <c r="G762" s="496"/>
      <c r="H762" s="558"/>
      <c r="I762" s="557"/>
      <c r="J762" s="499"/>
      <c r="K762" s="485"/>
      <c r="L762" s="486"/>
      <c r="M762" s="496"/>
      <c r="N762" s="556"/>
      <c r="O762" s="498"/>
    </row>
    <row r="763" spans="1:15" s="559" customFormat="1" ht="15.6" x14ac:dyDescent="0.25">
      <c r="A763" s="496"/>
      <c r="B763" s="556"/>
      <c r="C763" s="557"/>
      <c r="D763" s="499"/>
      <c r="E763" s="485"/>
      <c r="F763" s="486"/>
      <c r="G763" s="496"/>
      <c r="H763" s="558"/>
      <c r="I763" s="557"/>
      <c r="J763" s="499"/>
      <c r="K763" s="485"/>
      <c r="L763" s="486"/>
      <c r="M763" s="496"/>
      <c r="N763" s="556"/>
      <c r="O763" s="498"/>
    </row>
    <row r="764" spans="1:15" s="559" customFormat="1" ht="15.6" x14ac:dyDescent="0.25">
      <c r="A764" s="496"/>
      <c r="B764" s="556"/>
      <c r="C764" s="557"/>
      <c r="D764" s="499"/>
      <c r="E764" s="485"/>
      <c r="F764" s="486"/>
      <c r="G764" s="496"/>
      <c r="H764" s="558"/>
      <c r="I764" s="557"/>
      <c r="J764" s="499"/>
      <c r="K764" s="485"/>
      <c r="L764" s="486"/>
      <c r="M764" s="496"/>
      <c r="N764" s="556"/>
      <c r="O764" s="498"/>
    </row>
    <row r="765" spans="1:15" s="559" customFormat="1" ht="15.6" x14ac:dyDescent="0.25">
      <c r="A765" s="496"/>
      <c r="B765" s="556"/>
      <c r="C765" s="557"/>
      <c r="D765" s="499"/>
      <c r="E765" s="485"/>
      <c r="F765" s="486"/>
      <c r="G765" s="496"/>
      <c r="H765" s="558"/>
      <c r="I765" s="557"/>
      <c r="J765" s="499"/>
      <c r="K765" s="485"/>
      <c r="L765" s="486"/>
      <c r="M765" s="496"/>
      <c r="N765" s="556"/>
      <c r="O765" s="498"/>
    </row>
    <row r="766" spans="1:15" s="559" customFormat="1" ht="15.6" x14ac:dyDescent="0.25">
      <c r="A766" s="496"/>
      <c r="B766" s="556"/>
      <c r="C766" s="557"/>
      <c r="D766" s="499"/>
      <c r="E766" s="485"/>
      <c r="F766" s="486"/>
      <c r="G766" s="496"/>
      <c r="H766" s="558"/>
      <c r="I766" s="557"/>
      <c r="J766" s="499"/>
      <c r="K766" s="485"/>
      <c r="L766" s="486"/>
      <c r="M766" s="496"/>
      <c r="N766" s="556"/>
      <c r="O766" s="498"/>
    </row>
    <row r="767" spans="1:15" s="559" customFormat="1" ht="15.6" x14ac:dyDescent="0.25">
      <c r="A767" s="496"/>
      <c r="B767" s="556"/>
      <c r="C767" s="557"/>
      <c r="D767" s="499"/>
      <c r="E767" s="485"/>
      <c r="F767" s="486"/>
      <c r="G767" s="496"/>
      <c r="H767" s="558"/>
      <c r="I767" s="557"/>
      <c r="J767" s="499"/>
      <c r="K767" s="485"/>
      <c r="L767" s="486"/>
      <c r="M767" s="496"/>
      <c r="N767" s="556"/>
      <c r="O767" s="498"/>
    </row>
    <row r="768" spans="1:15" s="559" customFormat="1" ht="15.6" x14ac:dyDescent="0.25">
      <c r="A768" s="496"/>
      <c r="B768" s="556"/>
      <c r="C768" s="557"/>
      <c r="D768" s="499"/>
      <c r="E768" s="485"/>
      <c r="F768" s="486"/>
      <c r="G768" s="496"/>
      <c r="H768" s="558"/>
      <c r="I768" s="557"/>
      <c r="J768" s="499"/>
      <c r="K768" s="485"/>
      <c r="L768" s="486"/>
      <c r="M768" s="496"/>
      <c r="N768" s="556"/>
      <c r="O768" s="498"/>
    </row>
    <row r="769" spans="1:15" s="559" customFormat="1" ht="15.6" x14ac:dyDescent="0.25">
      <c r="A769" s="496"/>
      <c r="B769" s="556"/>
      <c r="C769" s="557"/>
      <c r="D769" s="499"/>
      <c r="E769" s="485"/>
      <c r="F769" s="486"/>
      <c r="G769" s="496"/>
      <c r="H769" s="558"/>
      <c r="I769" s="557"/>
      <c r="J769" s="499"/>
      <c r="K769" s="485"/>
      <c r="L769" s="486"/>
      <c r="M769" s="496"/>
      <c r="N769" s="556"/>
      <c r="O769" s="498"/>
    </row>
    <row r="770" spans="1:15" s="559" customFormat="1" ht="15.6" x14ac:dyDescent="0.25">
      <c r="A770" s="496"/>
      <c r="B770" s="556"/>
      <c r="C770" s="557"/>
      <c r="D770" s="499"/>
      <c r="E770" s="485"/>
      <c r="F770" s="486"/>
      <c r="G770" s="496"/>
      <c r="H770" s="558"/>
      <c r="I770" s="557"/>
      <c r="J770" s="499"/>
      <c r="K770" s="485"/>
      <c r="L770" s="486"/>
      <c r="M770" s="496"/>
      <c r="N770" s="556"/>
      <c r="O770" s="498"/>
    </row>
    <row r="771" spans="1:15" s="559" customFormat="1" ht="15.6" x14ac:dyDescent="0.25">
      <c r="A771" s="496"/>
      <c r="B771" s="556"/>
      <c r="C771" s="557"/>
      <c r="D771" s="499"/>
      <c r="E771" s="485"/>
      <c r="F771" s="486"/>
      <c r="G771" s="496"/>
      <c r="H771" s="558"/>
      <c r="I771" s="557"/>
      <c r="J771" s="499"/>
      <c r="K771" s="485"/>
      <c r="L771" s="486"/>
      <c r="M771" s="496"/>
      <c r="N771" s="556"/>
      <c r="O771" s="498"/>
    </row>
    <row r="772" spans="1:15" s="559" customFormat="1" ht="15.6" x14ac:dyDescent="0.25">
      <c r="A772" s="496"/>
      <c r="B772" s="556"/>
      <c r="C772" s="557"/>
      <c r="D772" s="499"/>
      <c r="E772" s="485"/>
      <c r="F772" s="486"/>
      <c r="G772" s="496"/>
      <c r="H772" s="558"/>
      <c r="I772" s="557"/>
      <c r="J772" s="499"/>
      <c r="K772" s="485"/>
      <c r="L772" s="486"/>
      <c r="M772" s="496"/>
      <c r="N772" s="556"/>
      <c r="O772" s="498"/>
    </row>
    <row r="773" spans="1:15" s="559" customFormat="1" ht="15.6" x14ac:dyDescent="0.25">
      <c r="A773" s="496"/>
      <c r="B773" s="556"/>
      <c r="C773" s="557"/>
      <c r="D773" s="499"/>
      <c r="E773" s="485"/>
      <c r="F773" s="486"/>
      <c r="G773" s="496"/>
      <c r="H773" s="558"/>
      <c r="I773" s="557"/>
      <c r="J773" s="499"/>
      <c r="K773" s="485"/>
      <c r="L773" s="486"/>
      <c r="M773" s="496"/>
      <c r="N773" s="556"/>
      <c r="O773" s="498"/>
    </row>
    <row r="774" spans="1:15" s="559" customFormat="1" ht="15.6" x14ac:dyDescent="0.25">
      <c r="A774" s="496"/>
      <c r="B774" s="556"/>
      <c r="C774" s="557"/>
      <c r="D774" s="499"/>
      <c r="E774" s="485"/>
      <c r="F774" s="486"/>
      <c r="G774" s="496"/>
      <c r="H774" s="558"/>
      <c r="I774" s="557"/>
      <c r="J774" s="499"/>
      <c r="K774" s="485"/>
      <c r="L774" s="486"/>
      <c r="M774" s="496"/>
      <c r="N774" s="556"/>
      <c r="O774" s="498"/>
    </row>
    <row r="775" spans="1:15" s="559" customFormat="1" ht="15.6" x14ac:dyDescent="0.25">
      <c r="A775" s="496"/>
      <c r="B775" s="556"/>
      <c r="C775" s="557"/>
      <c r="D775" s="499"/>
      <c r="E775" s="485"/>
      <c r="F775" s="486"/>
      <c r="G775" s="496"/>
      <c r="H775" s="558"/>
      <c r="I775" s="557"/>
      <c r="J775" s="499"/>
      <c r="K775" s="485"/>
      <c r="L775" s="486"/>
      <c r="M775" s="496"/>
      <c r="N775" s="556"/>
      <c r="O775" s="498"/>
    </row>
    <row r="776" spans="1:15" s="559" customFormat="1" ht="15.6" x14ac:dyDescent="0.25">
      <c r="A776" s="496"/>
      <c r="B776" s="556"/>
      <c r="C776" s="557"/>
      <c r="D776" s="499"/>
      <c r="E776" s="485"/>
      <c r="F776" s="486"/>
      <c r="G776" s="496"/>
      <c r="H776" s="558"/>
      <c r="I776" s="557"/>
      <c r="J776" s="499"/>
      <c r="K776" s="485"/>
      <c r="L776" s="486"/>
      <c r="M776" s="496"/>
      <c r="N776" s="556"/>
      <c r="O776" s="498"/>
    </row>
    <row r="777" spans="1:15" s="559" customFormat="1" ht="15.6" x14ac:dyDescent="0.25">
      <c r="A777" s="496"/>
      <c r="B777" s="556"/>
      <c r="C777" s="557"/>
      <c r="D777" s="499"/>
      <c r="E777" s="485"/>
      <c r="F777" s="486"/>
      <c r="G777" s="496"/>
      <c r="H777" s="558"/>
      <c r="I777" s="557"/>
      <c r="J777" s="499"/>
      <c r="K777" s="485"/>
      <c r="L777" s="486"/>
      <c r="M777" s="496"/>
      <c r="N777" s="556"/>
      <c r="O777" s="498"/>
    </row>
    <row r="778" spans="1:15" s="559" customFormat="1" ht="15.6" x14ac:dyDescent="0.25">
      <c r="A778" s="496"/>
      <c r="B778" s="556"/>
      <c r="C778" s="557"/>
      <c r="D778" s="499"/>
      <c r="E778" s="485"/>
      <c r="F778" s="486"/>
      <c r="G778" s="496"/>
      <c r="H778" s="558"/>
      <c r="I778" s="557"/>
      <c r="J778" s="499"/>
      <c r="K778" s="485"/>
      <c r="L778" s="486"/>
      <c r="M778" s="496"/>
      <c r="N778" s="556"/>
      <c r="O778" s="498"/>
    </row>
    <row r="779" spans="1:15" s="559" customFormat="1" ht="15.6" x14ac:dyDescent="0.25">
      <c r="A779" s="496"/>
      <c r="B779" s="556"/>
      <c r="C779" s="557"/>
      <c r="D779" s="499"/>
      <c r="E779" s="485"/>
      <c r="F779" s="486"/>
      <c r="G779" s="496"/>
      <c r="H779" s="558"/>
      <c r="I779" s="557"/>
      <c r="J779" s="499"/>
      <c r="K779" s="485"/>
      <c r="L779" s="486"/>
      <c r="M779" s="496"/>
      <c r="N779" s="556"/>
      <c r="O779" s="498"/>
    </row>
    <row r="780" spans="1:15" s="559" customFormat="1" ht="15.6" x14ac:dyDescent="0.25">
      <c r="A780" s="496"/>
      <c r="B780" s="556"/>
      <c r="C780" s="557"/>
      <c r="D780" s="499"/>
      <c r="E780" s="485"/>
      <c r="F780" s="486"/>
      <c r="G780" s="496"/>
      <c r="H780" s="558"/>
      <c r="I780" s="557"/>
      <c r="J780" s="499"/>
      <c r="K780" s="485"/>
      <c r="L780" s="486"/>
      <c r="M780" s="496"/>
      <c r="N780" s="556"/>
      <c r="O780" s="498"/>
    </row>
    <row r="781" spans="1:15" s="559" customFormat="1" ht="15.6" x14ac:dyDescent="0.25">
      <c r="A781" s="496"/>
      <c r="B781" s="556"/>
      <c r="C781" s="557"/>
      <c r="D781" s="499"/>
      <c r="E781" s="485"/>
      <c r="F781" s="486"/>
      <c r="G781" s="496"/>
      <c r="H781" s="558"/>
      <c r="I781" s="557"/>
      <c r="J781" s="499"/>
      <c r="K781" s="485"/>
      <c r="L781" s="486"/>
      <c r="M781" s="496"/>
      <c r="N781" s="556"/>
      <c r="O781" s="498"/>
    </row>
    <row r="782" spans="1:15" s="559" customFormat="1" ht="15.6" x14ac:dyDescent="0.25">
      <c r="A782" s="496"/>
      <c r="B782" s="556"/>
      <c r="C782" s="557"/>
      <c r="D782" s="499"/>
      <c r="E782" s="485"/>
      <c r="F782" s="486"/>
      <c r="G782" s="496"/>
      <c r="H782" s="558"/>
      <c r="I782" s="557"/>
      <c r="J782" s="499"/>
      <c r="K782" s="485"/>
      <c r="L782" s="486"/>
      <c r="M782" s="496"/>
      <c r="N782" s="556"/>
      <c r="O782" s="498"/>
    </row>
    <row r="783" spans="1:15" s="559" customFormat="1" ht="15.6" x14ac:dyDescent="0.25">
      <c r="A783" s="496"/>
      <c r="B783" s="556"/>
      <c r="C783" s="557"/>
      <c r="D783" s="499"/>
      <c r="E783" s="485"/>
      <c r="F783" s="486"/>
      <c r="G783" s="496"/>
      <c r="H783" s="558"/>
      <c r="I783" s="557"/>
      <c r="J783" s="499"/>
      <c r="K783" s="485"/>
      <c r="L783" s="486"/>
      <c r="M783" s="496"/>
      <c r="N783" s="556"/>
      <c r="O783" s="498"/>
    </row>
    <row r="784" spans="1:15" s="559" customFormat="1" ht="15.6" x14ac:dyDescent="0.25">
      <c r="A784" s="496"/>
      <c r="B784" s="556"/>
      <c r="C784" s="557"/>
      <c r="D784" s="499"/>
      <c r="E784" s="485"/>
      <c r="F784" s="486"/>
      <c r="G784" s="496"/>
      <c r="H784" s="558"/>
      <c r="I784" s="557"/>
      <c r="J784" s="499"/>
      <c r="K784" s="485"/>
      <c r="L784" s="486"/>
      <c r="M784" s="496"/>
      <c r="N784" s="556"/>
      <c r="O784" s="498"/>
    </row>
    <row r="785" spans="1:15" s="559" customFormat="1" ht="15.6" x14ac:dyDescent="0.25">
      <c r="A785" s="496"/>
      <c r="B785" s="556"/>
      <c r="C785" s="557"/>
      <c r="D785" s="499"/>
      <c r="E785" s="485"/>
      <c r="F785" s="486"/>
      <c r="G785" s="496"/>
      <c r="H785" s="558"/>
      <c r="I785" s="557"/>
      <c r="J785" s="499"/>
      <c r="K785" s="485"/>
      <c r="L785" s="486"/>
      <c r="M785" s="496"/>
      <c r="N785" s="556"/>
      <c r="O785" s="498"/>
    </row>
    <row r="786" spans="1:15" s="559" customFormat="1" ht="15.6" x14ac:dyDescent="0.25">
      <c r="A786" s="496"/>
      <c r="B786" s="556"/>
      <c r="C786" s="557"/>
      <c r="D786" s="499"/>
      <c r="E786" s="485"/>
      <c r="F786" s="486"/>
      <c r="G786" s="496"/>
      <c r="H786" s="558"/>
      <c r="I786" s="557"/>
      <c r="J786" s="499"/>
      <c r="K786" s="485"/>
      <c r="L786" s="486"/>
      <c r="M786" s="496"/>
      <c r="N786" s="556"/>
      <c r="O786" s="498"/>
    </row>
    <row r="787" spans="1:15" s="559" customFormat="1" ht="15.6" x14ac:dyDescent="0.25">
      <c r="A787" s="496"/>
      <c r="B787" s="556"/>
      <c r="C787" s="557"/>
      <c r="D787" s="499"/>
      <c r="E787" s="485"/>
      <c r="F787" s="486"/>
      <c r="G787" s="496"/>
      <c r="H787" s="558"/>
      <c r="I787" s="557"/>
      <c r="J787" s="499"/>
      <c r="K787" s="485"/>
      <c r="L787" s="486"/>
      <c r="M787" s="496"/>
      <c r="N787" s="556"/>
      <c r="O787" s="498"/>
    </row>
    <row r="788" spans="1:15" s="559" customFormat="1" ht="15.6" x14ac:dyDescent="0.25">
      <c r="A788" s="496"/>
      <c r="B788" s="556"/>
      <c r="C788" s="557"/>
      <c r="D788" s="499"/>
      <c r="E788" s="485"/>
      <c r="F788" s="486"/>
      <c r="G788" s="496"/>
      <c r="H788" s="558"/>
      <c r="I788" s="557"/>
      <c r="J788" s="499"/>
      <c r="K788" s="485"/>
      <c r="L788" s="486"/>
      <c r="M788" s="496"/>
      <c r="N788" s="556"/>
      <c r="O788" s="498"/>
    </row>
    <row r="789" spans="1:15" s="559" customFormat="1" ht="15.6" x14ac:dyDescent="0.25">
      <c r="A789" s="496"/>
      <c r="B789" s="556"/>
      <c r="C789" s="557"/>
      <c r="D789" s="499"/>
      <c r="E789" s="485"/>
      <c r="F789" s="486"/>
      <c r="G789" s="496"/>
      <c r="H789" s="558"/>
      <c r="I789" s="557"/>
      <c r="J789" s="499"/>
      <c r="K789" s="485"/>
      <c r="L789" s="486"/>
      <c r="M789" s="496"/>
      <c r="N789" s="556"/>
      <c r="O789" s="498"/>
    </row>
    <row r="790" spans="1:15" s="559" customFormat="1" ht="15.6" x14ac:dyDescent="0.25">
      <c r="A790" s="496"/>
      <c r="B790" s="556"/>
      <c r="C790" s="557"/>
      <c r="D790" s="499"/>
      <c r="E790" s="485"/>
      <c r="F790" s="486"/>
      <c r="G790" s="496"/>
      <c r="H790" s="558"/>
      <c r="I790" s="557"/>
      <c r="J790" s="499"/>
      <c r="K790" s="485"/>
      <c r="L790" s="486"/>
      <c r="M790" s="496"/>
      <c r="N790" s="556"/>
      <c r="O790" s="498"/>
    </row>
    <row r="791" spans="1:15" s="559" customFormat="1" ht="15.6" x14ac:dyDescent="0.25">
      <c r="A791" s="496"/>
      <c r="B791" s="556"/>
      <c r="C791" s="557"/>
      <c r="D791" s="499"/>
      <c r="E791" s="485"/>
      <c r="F791" s="486"/>
      <c r="G791" s="496"/>
      <c r="H791" s="558"/>
      <c r="I791" s="557"/>
      <c r="J791" s="499"/>
      <c r="K791" s="485"/>
      <c r="L791" s="486"/>
      <c r="M791" s="496"/>
      <c r="N791" s="556"/>
      <c r="O791" s="498"/>
    </row>
    <row r="792" spans="1:15" s="559" customFormat="1" ht="15.6" x14ac:dyDescent="0.25">
      <c r="A792" s="496"/>
      <c r="B792" s="556"/>
      <c r="C792" s="557"/>
      <c r="D792" s="499"/>
      <c r="E792" s="485"/>
      <c r="F792" s="486"/>
      <c r="G792" s="496"/>
      <c r="H792" s="558"/>
      <c r="I792" s="557"/>
      <c r="J792" s="499"/>
      <c r="K792" s="485"/>
      <c r="L792" s="486"/>
      <c r="M792" s="496"/>
      <c r="N792" s="556"/>
      <c r="O792" s="498"/>
    </row>
    <row r="793" spans="1:15" s="559" customFormat="1" ht="15.6" x14ac:dyDescent="0.25">
      <c r="A793" s="496"/>
      <c r="B793" s="556"/>
      <c r="C793" s="557"/>
      <c r="D793" s="499"/>
      <c r="E793" s="485"/>
      <c r="F793" s="486"/>
      <c r="G793" s="496"/>
      <c r="H793" s="558"/>
      <c r="I793" s="557"/>
      <c r="J793" s="499"/>
      <c r="K793" s="485"/>
      <c r="L793" s="486"/>
      <c r="M793" s="496"/>
      <c r="N793" s="556"/>
      <c r="O793" s="498"/>
    </row>
    <row r="794" spans="1:15" s="559" customFormat="1" ht="15.6" x14ac:dyDescent="0.25">
      <c r="A794" s="496"/>
      <c r="B794" s="556"/>
      <c r="C794" s="557"/>
      <c r="D794" s="499"/>
      <c r="E794" s="485"/>
      <c r="F794" s="486"/>
      <c r="G794" s="496"/>
      <c r="H794" s="558"/>
      <c r="I794" s="557"/>
      <c r="J794" s="499"/>
      <c r="K794" s="485"/>
      <c r="L794" s="486"/>
      <c r="M794" s="496"/>
      <c r="N794" s="556"/>
      <c r="O794" s="498"/>
    </row>
    <row r="795" spans="1:15" s="559" customFormat="1" ht="15.6" x14ac:dyDescent="0.25">
      <c r="A795" s="496"/>
      <c r="B795" s="556"/>
      <c r="C795" s="557"/>
      <c r="D795" s="499"/>
      <c r="E795" s="485"/>
      <c r="F795" s="486"/>
      <c r="G795" s="496"/>
      <c r="H795" s="558"/>
      <c r="I795" s="557"/>
      <c r="J795" s="499"/>
      <c r="K795" s="485"/>
      <c r="L795" s="486"/>
      <c r="M795" s="496"/>
      <c r="N795" s="556"/>
      <c r="O795" s="498"/>
    </row>
    <row r="796" spans="1:15" s="559" customFormat="1" ht="15.6" x14ac:dyDescent="0.25">
      <c r="A796" s="496"/>
      <c r="B796" s="556"/>
      <c r="C796" s="557"/>
      <c r="D796" s="499"/>
      <c r="E796" s="485"/>
      <c r="F796" s="486"/>
      <c r="G796" s="496"/>
      <c r="H796" s="558"/>
      <c r="I796" s="557"/>
      <c r="J796" s="499"/>
      <c r="K796" s="485"/>
      <c r="L796" s="486"/>
      <c r="M796" s="496"/>
      <c r="N796" s="556"/>
      <c r="O796" s="498"/>
    </row>
    <row r="797" spans="1:15" s="559" customFormat="1" ht="15.6" x14ac:dyDescent="0.25">
      <c r="A797" s="496"/>
      <c r="B797" s="556"/>
      <c r="C797" s="557"/>
      <c r="D797" s="499"/>
      <c r="E797" s="485"/>
      <c r="F797" s="486"/>
      <c r="G797" s="496"/>
      <c r="H797" s="558"/>
      <c r="I797" s="557"/>
      <c r="J797" s="499"/>
      <c r="K797" s="485"/>
      <c r="L797" s="486"/>
      <c r="M797" s="496"/>
      <c r="N797" s="556"/>
      <c r="O797" s="498"/>
    </row>
    <row r="798" spans="1:15" s="559" customFormat="1" ht="15.6" x14ac:dyDescent="0.25">
      <c r="A798" s="496"/>
      <c r="B798" s="556"/>
      <c r="C798" s="557"/>
      <c r="D798" s="499"/>
      <c r="E798" s="485"/>
      <c r="F798" s="486"/>
      <c r="G798" s="496"/>
      <c r="H798" s="558"/>
      <c r="I798" s="557"/>
      <c r="J798" s="499"/>
      <c r="K798" s="485"/>
      <c r="L798" s="486"/>
      <c r="M798" s="496"/>
      <c r="N798" s="556"/>
      <c r="O798" s="498"/>
    </row>
    <row r="799" spans="1:15" s="559" customFormat="1" ht="15.6" x14ac:dyDescent="0.25">
      <c r="A799" s="496"/>
      <c r="B799" s="556"/>
      <c r="C799" s="557"/>
      <c r="D799" s="499"/>
      <c r="E799" s="485"/>
      <c r="F799" s="486"/>
      <c r="G799" s="496"/>
      <c r="H799" s="558"/>
      <c r="I799" s="557"/>
      <c r="J799" s="499"/>
      <c r="K799" s="485"/>
      <c r="L799" s="486"/>
      <c r="M799" s="496"/>
      <c r="N799" s="556"/>
      <c r="O799" s="498"/>
    </row>
    <row r="800" spans="1:15" s="559" customFormat="1" ht="15.6" x14ac:dyDescent="0.25">
      <c r="A800" s="496"/>
      <c r="B800" s="556"/>
      <c r="C800" s="557"/>
      <c r="D800" s="499"/>
      <c r="E800" s="485"/>
      <c r="F800" s="486"/>
      <c r="G800" s="496"/>
      <c r="H800" s="558"/>
      <c r="I800" s="557"/>
      <c r="J800" s="499"/>
      <c r="K800" s="485"/>
      <c r="L800" s="486"/>
      <c r="M800" s="496"/>
      <c r="N800" s="556"/>
      <c r="O800" s="498"/>
    </row>
    <row r="801" spans="1:15" s="559" customFormat="1" ht="15.6" x14ac:dyDescent="0.25">
      <c r="A801" s="496"/>
      <c r="B801" s="556"/>
      <c r="C801" s="557"/>
      <c r="D801" s="499"/>
      <c r="E801" s="485"/>
      <c r="F801" s="486"/>
      <c r="G801" s="496"/>
      <c r="H801" s="558"/>
      <c r="I801" s="557"/>
      <c r="J801" s="499"/>
      <c r="K801" s="485"/>
      <c r="L801" s="486"/>
      <c r="M801" s="496"/>
      <c r="N801" s="556"/>
      <c r="O801" s="498"/>
    </row>
    <row r="802" spans="1:15" s="559" customFormat="1" ht="15.6" x14ac:dyDescent="0.25">
      <c r="A802" s="496"/>
      <c r="B802" s="556"/>
      <c r="C802" s="557"/>
      <c r="D802" s="499"/>
      <c r="E802" s="485"/>
      <c r="F802" s="486"/>
      <c r="G802" s="496"/>
      <c r="H802" s="558"/>
      <c r="I802" s="557"/>
      <c r="J802" s="499"/>
      <c r="K802" s="485"/>
      <c r="L802" s="486"/>
      <c r="M802" s="496"/>
      <c r="N802" s="556"/>
      <c r="O802" s="498"/>
    </row>
    <row r="803" spans="1:15" ht="15.6" x14ac:dyDescent="0.25">
      <c r="A803" s="496"/>
      <c r="B803" s="556"/>
      <c r="C803" s="557"/>
      <c r="D803" s="499"/>
      <c r="E803" s="485"/>
      <c r="F803" s="486"/>
      <c r="G803" s="496"/>
      <c r="H803" s="558"/>
      <c r="I803" s="557"/>
      <c r="J803" s="499"/>
      <c r="K803" s="485"/>
      <c r="L803" s="486"/>
      <c r="M803" s="496"/>
      <c r="N803" s="556"/>
      <c r="O803" s="498"/>
    </row>
    <row r="804" spans="1:15" ht="15.6" x14ac:dyDescent="0.25">
      <c r="A804" s="496"/>
      <c r="B804" s="556"/>
      <c r="C804" s="557"/>
      <c r="D804" s="499"/>
      <c r="E804" s="485"/>
      <c r="F804" s="486"/>
      <c r="G804" s="496"/>
      <c r="H804" s="558"/>
      <c r="I804" s="557"/>
      <c r="J804" s="499"/>
      <c r="K804" s="485"/>
      <c r="L804" s="486"/>
      <c r="M804" s="496"/>
      <c r="N804" s="556"/>
      <c r="O804" s="498"/>
    </row>
    <row r="805" spans="1:15" ht="15.6" x14ac:dyDescent="0.25">
      <c r="A805" s="496"/>
      <c r="B805" s="556"/>
      <c r="C805" s="557"/>
      <c r="D805" s="499"/>
      <c r="E805" s="485"/>
      <c r="F805" s="486"/>
      <c r="G805" s="496"/>
      <c r="H805" s="558"/>
      <c r="I805" s="557"/>
      <c r="J805" s="499"/>
      <c r="K805" s="485"/>
      <c r="L805" s="486"/>
      <c r="M805" s="496"/>
      <c r="N805" s="556"/>
      <c r="O805" s="498"/>
    </row>
    <row r="806" spans="1:15" ht="15.6" x14ac:dyDescent="0.25">
      <c r="A806" s="496"/>
      <c r="B806" s="556"/>
      <c r="C806" s="557"/>
      <c r="D806" s="499"/>
      <c r="E806" s="485"/>
      <c r="F806" s="486"/>
      <c r="G806" s="496"/>
      <c r="H806" s="558"/>
      <c r="I806" s="557"/>
      <c r="J806" s="499"/>
      <c r="K806" s="485"/>
      <c r="L806" s="486"/>
      <c r="M806" s="496"/>
      <c r="N806" s="556"/>
      <c r="O806" s="498"/>
    </row>
    <row r="807" spans="1:15" ht="15.6" x14ac:dyDescent="0.25">
      <c r="A807" s="496"/>
      <c r="B807" s="556"/>
      <c r="C807" s="557"/>
      <c r="D807" s="499"/>
      <c r="E807" s="485"/>
      <c r="F807" s="486"/>
      <c r="G807" s="496"/>
      <c r="H807" s="558"/>
      <c r="I807" s="557"/>
      <c r="J807" s="499"/>
      <c r="K807" s="485"/>
      <c r="L807" s="486"/>
      <c r="M807" s="496"/>
      <c r="N807" s="556"/>
      <c r="O807" s="498"/>
    </row>
    <row r="808" spans="1:15" ht="15.6" x14ac:dyDescent="0.25">
      <c r="A808" s="496"/>
      <c r="B808" s="556"/>
      <c r="C808" s="557"/>
      <c r="D808" s="499"/>
      <c r="E808" s="485"/>
      <c r="F808" s="486"/>
      <c r="G808" s="496"/>
      <c r="H808" s="558"/>
      <c r="I808" s="557"/>
      <c r="J808" s="499"/>
      <c r="K808" s="485"/>
      <c r="L808" s="486"/>
      <c r="M808" s="496"/>
      <c r="N808" s="556"/>
      <c r="O808" s="498"/>
    </row>
    <row r="809" spans="1:15" ht="15.6" x14ac:dyDescent="0.25">
      <c r="A809" s="496"/>
      <c r="B809" s="556"/>
      <c r="C809" s="557"/>
      <c r="D809" s="499"/>
      <c r="E809" s="485"/>
      <c r="F809" s="486"/>
      <c r="G809" s="496"/>
      <c r="H809" s="558"/>
      <c r="I809" s="557"/>
      <c r="J809" s="499"/>
      <c r="K809" s="485"/>
      <c r="L809" s="486"/>
      <c r="M809" s="496"/>
      <c r="N809" s="556"/>
      <c r="O809" s="498"/>
    </row>
    <row r="810" spans="1:15" ht="15.6" x14ac:dyDescent="0.25">
      <c r="A810" s="496"/>
      <c r="B810" s="556"/>
      <c r="C810" s="557"/>
      <c r="D810" s="499"/>
      <c r="E810" s="485"/>
      <c r="F810" s="486"/>
      <c r="G810" s="496"/>
      <c r="H810" s="558"/>
      <c r="I810" s="557"/>
      <c r="J810" s="499"/>
      <c r="K810" s="485"/>
      <c r="L810" s="486"/>
      <c r="M810" s="496"/>
      <c r="N810" s="556"/>
      <c r="O810" s="498"/>
    </row>
    <row r="811" spans="1:15" ht="15.6" x14ac:dyDescent="0.25">
      <c r="A811" s="496"/>
      <c r="B811" s="556"/>
      <c r="C811" s="557"/>
      <c r="D811" s="499"/>
      <c r="E811" s="485"/>
      <c r="F811" s="486"/>
      <c r="G811" s="496"/>
      <c r="H811" s="558"/>
      <c r="I811" s="557"/>
      <c r="J811" s="499"/>
      <c r="K811" s="485"/>
      <c r="L811" s="486"/>
      <c r="M811" s="496"/>
      <c r="N811" s="556"/>
      <c r="O811" s="498"/>
    </row>
    <row r="812" spans="1:15" ht="15.6" x14ac:dyDescent="0.25">
      <c r="A812" s="496"/>
      <c r="B812" s="556"/>
      <c r="C812" s="557"/>
      <c r="D812" s="499"/>
      <c r="E812" s="485"/>
      <c r="F812" s="486"/>
      <c r="G812" s="496"/>
      <c r="H812" s="558"/>
      <c r="I812" s="557"/>
      <c r="J812" s="499"/>
      <c r="K812" s="485"/>
      <c r="L812" s="486"/>
      <c r="M812" s="496"/>
      <c r="N812" s="556"/>
      <c r="O812" s="498"/>
    </row>
    <row r="813" spans="1:15" ht="15.6" x14ac:dyDescent="0.25">
      <c r="A813" s="496"/>
      <c r="B813" s="556"/>
      <c r="C813" s="557"/>
      <c r="D813" s="499"/>
      <c r="E813" s="485"/>
      <c r="F813" s="486"/>
      <c r="G813" s="496"/>
      <c r="H813" s="558"/>
      <c r="I813" s="557"/>
      <c r="J813" s="499"/>
      <c r="K813" s="485"/>
      <c r="L813" s="486"/>
      <c r="M813" s="496"/>
      <c r="N813" s="556"/>
      <c r="O813" s="498"/>
    </row>
    <row r="814" spans="1:15" ht="15.6" x14ac:dyDescent="0.25">
      <c r="A814" s="496"/>
      <c r="B814" s="556"/>
      <c r="C814" s="557"/>
      <c r="D814" s="499"/>
      <c r="E814" s="485"/>
      <c r="F814" s="486"/>
      <c r="G814" s="496"/>
      <c r="H814" s="558"/>
      <c r="I814" s="557"/>
      <c r="J814" s="499"/>
      <c r="K814" s="485"/>
      <c r="L814" s="486"/>
      <c r="M814" s="496"/>
      <c r="N814" s="556"/>
      <c r="O814" s="498"/>
    </row>
    <row r="815" spans="1:15" ht="15.6" x14ac:dyDescent="0.25">
      <c r="A815" s="496"/>
      <c r="B815" s="556"/>
      <c r="C815" s="557"/>
      <c r="D815" s="499"/>
      <c r="E815" s="485"/>
      <c r="F815" s="486"/>
      <c r="G815" s="496"/>
      <c r="H815" s="558"/>
      <c r="I815" s="557"/>
      <c r="J815" s="499"/>
      <c r="K815" s="485"/>
      <c r="L815" s="486"/>
      <c r="M815" s="496"/>
      <c r="N815" s="556"/>
      <c r="O815" s="498"/>
    </row>
    <row r="816" spans="1:15" ht="15.6" x14ac:dyDescent="0.25">
      <c r="A816" s="496"/>
      <c r="B816" s="556"/>
      <c r="C816" s="557"/>
      <c r="D816" s="499"/>
      <c r="E816" s="485"/>
      <c r="F816" s="486"/>
      <c r="G816" s="496"/>
      <c r="H816" s="558"/>
      <c r="I816" s="557"/>
      <c r="J816" s="499"/>
      <c r="K816" s="485"/>
      <c r="L816" s="486"/>
      <c r="M816" s="496"/>
      <c r="N816" s="556"/>
      <c r="O816" s="498"/>
    </row>
    <row r="817" spans="1:15" ht="15.6" x14ac:dyDescent="0.25">
      <c r="A817" s="496"/>
      <c r="B817" s="556"/>
      <c r="C817" s="557"/>
      <c r="D817" s="499"/>
      <c r="E817" s="485"/>
      <c r="F817" s="486"/>
      <c r="G817" s="496"/>
      <c r="H817" s="558"/>
      <c r="I817" s="557"/>
      <c r="J817" s="499"/>
      <c r="K817" s="485"/>
      <c r="L817" s="486"/>
      <c r="M817" s="496"/>
      <c r="N817" s="556"/>
      <c r="O817" s="498"/>
    </row>
    <row r="818" spans="1:15" ht="15.6" x14ac:dyDescent="0.25">
      <c r="A818" s="496"/>
      <c r="B818" s="556"/>
      <c r="C818" s="557"/>
      <c r="D818" s="499"/>
      <c r="E818" s="485"/>
      <c r="F818" s="486"/>
      <c r="G818" s="496"/>
      <c r="H818" s="558"/>
      <c r="I818" s="557"/>
      <c r="J818" s="499"/>
      <c r="K818" s="485"/>
      <c r="L818" s="486"/>
      <c r="M818" s="496"/>
      <c r="N818" s="556"/>
      <c r="O818" s="498"/>
    </row>
    <row r="819" spans="1:15" ht="15.6" x14ac:dyDescent="0.25">
      <c r="A819" s="496"/>
      <c r="B819" s="556"/>
      <c r="C819" s="557"/>
      <c r="D819" s="499"/>
      <c r="E819" s="485"/>
      <c r="F819" s="486"/>
      <c r="G819" s="496"/>
      <c r="H819" s="558"/>
      <c r="I819" s="557"/>
      <c r="J819" s="499"/>
      <c r="K819" s="485"/>
      <c r="L819" s="486"/>
      <c r="M819" s="496"/>
      <c r="N819" s="556"/>
      <c r="O819" s="498"/>
    </row>
    <row r="820" spans="1:15" ht="15.6" x14ac:dyDescent="0.25">
      <c r="A820" s="496"/>
      <c r="B820" s="556"/>
      <c r="C820" s="557"/>
      <c r="D820" s="499"/>
      <c r="E820" s="485"/>
      <c r="F820" s="486"/>
      <c r="G820" s="496"/>
      <c r="H820" s="558"/>
      <c r="I820" s="557"/>
      <c r="J820" s="499"/>
      <c r="K820" s="485"/>
      <c r="L820" s="486"/>
      <c r="M820" s="496"/>
      <c r="N820" s="556"/>
      <c r="O820" s="498"/>
    </row>
    <row r="821" spans="1:15" ht="15.6" x14ac:dyDescent="0.25">
      <c r="A821" s="496"/>
      <c r="B821" s="556"/>
      <c r="C821" s="557"/>
      <c r="D821" s="499"/>
      <c r="E821" s="485"/>
      <c r="F821" s="486"/>
      <c r="G821" s="496"/>
      <c r="H821" s="558"/>
      <c r="I821" s="557"/>
      <c r="J821" s="499"/>
      <c r="K821" s="485"/>
      <c r="L821" s="486"/>
      <c r="M821" s="496"/>
      <c r="N821" s="556"/>
      <c r="O821" s="498"/>
    </row>
    <row r="822" spans="1:15" ht="15.6" x14ac:dyDescent="0.25">
      <c r="A822" s="496"/>
      <c r="B822" s="556"/>
      <c r="C822" s="557"/>
      <c r="D822" s="499"/>
      <c r="E822" s="485"/>
      <c r="F822" s="486"/>
      <c r="G822" s="496"/>
      <c r="H822" s="558"/>
      <c r="I822" s="557"/>
      <c r="J822" s="499"/>
      <c r="K822" s="485"/>
      <c r="L822" s="486"/>
      <c r="M822" s="496"/>
      <c r="N822" s="556"/>
      <c r="O822" s="498"/>
    </row>
    <row r="823" spans="1:15" ht="15.6" x14ac:dyDescent="0.25">
      <c r="A823" s="496"/>
      <c r="B823" s="556"/>
      <c r="C823" s="557"/>
      <c r="D823" s="499"/>
      <c r="E823" s="485"/>
      <c r="F823" s="486"/>
      <c r="G823" s="496"/>
      <c r="H823" s="558"/>
      <c r="I823" s="557"/>
      <c r="J823" s="499"/>
      <c r="K823" s="485"/>
      <c r="L823" s="486"/>
      <c r="M823" s="496"/>
      <c r="N823" s="556"/>
      <c r="O823" s="498"/>
    </row>
    <row r="824" spans="1:15" ht="15.6" x14ac:dyDescent="0.25">
      <c r="A824" s="496"/>
      <c r="B824" s="556"/>
      <c r="C824" s="557"/>
      <c r="D824" s="499"/>
      <c r="E824" s="485"/>
      <c r="F824" s="486"/>
      <c r="G824" s="496"/>
      <c r="H824" s="558"/>
      <c r="I824" s="557"/>
      <c r="J824" s="499"/>
      <c r="K824" s="485"/>
      <c r="L824" s="486"/>
      <c r="M824" s="496"/>
      <c r="N824" s="556"/>
      <c r="O824" s="498"/>
    </row>
    <row r="825" spans="1:15" ht="15.6" x14ac:dyDescent="0.25">
      <c r="A825" s="496"/>
      <c r="B825" s="556"/>
      <c r="C825" s="557"/>
      <c r="D825" s="499"/>
      <c r="E825" s="485"/>
      <c r="F825" s="486"/>
      <c r="G825" s="496"/>
      <c r="H825" s="558"/>
      <c r="I825" s="557"/>
      <c r="J825" s="499"/>
      <c r="K825" s="485"/>
      <c r="L825" s="486"/>
      <c r="M825" s="496"/>
      <c r="N825" s="556"/>
      <c r="O825" s="498"/>
    </row>
    <row r="826" spans="1:15" ht="15.6" x14ac:dyDescent="0.25">
      <c r="A826" s="496"/>
      <c r="B826" s="556"/>
      <c r="C826" s="557"/>
      <c r="D826" s="499"/>
      <c r="E826" s="485"/>
      <c r="F826" s="486"/>
      <c r="G826" s="496"/>
      <c r="H826" s="558"/>
      <c r="I826" s="557"/>
      <c r="J826" s="499"/>
      <c r="K826" s="485"/>
      <c r="L826" s="486"/>
      <c r="M826" s="496"/>
      <c r="N826" s="556"/>
      <c r="O826" s="498"/>
    </row>
    <row r="827" spans="1:15" ht="15.6" x14ac:dyDescent="0.25">
      <c r="A827" s="496"/>
      <c r="B827" s="556"/>
      <c r="C827" s="557"/>
      <c r="D827" s="499"/>
      <c r="E827" s="485"/>
      <c r="F827" s="486"/>
      <c r="G827" s="496"/>
      <c r="H827" s="558"/>
      <c r="I827" s="557"/>
      <c r="J827" s="499"/>
      <c r="K827" s="485"/>
      <c r="L827" s="486"/>
      <c r="M827" s="496"/>
      <c r="N827" s="556"/>
      <c r="O827" s="498"/>
    </row>
    <row r="828" spans="1:15" ht="15.6" x14ac:dyDescent="0.25">
      <c r="A828" s="496"/>
      <c r="B828" s="556"/>
      <c r="C828" s="557"/>
      <c r="D828" s="499"/>
      <c r="E828" s="485"/>
      <c r="F828" s="486"/>
      <c r="G828" s="496"/>
      <c r="H828" s="558"/>
      <c r="I828" s="557"/>
      <c r="J828" s="499"/>
      <c r="K828" s="485"/>
      <c r="L828" s="486"/>
      <c r="M828" s="496"/>
      <c r="N828" s="556"/>
      <c r="O828" s="498"/>
    </row>
    <row r="829" spans="1:15" ht="15.6" x14ac:dyDescent="0.25">
      <c r="A829" s="496"/>
      <c r="B829" s="556"/>
      <c r="C829" s="557"/>
      <c r="D829" s="499"/>
      <c r="E829" s="485"/>
      <c r="F829" s="486"/>
      <c r="G829" s="496"/>
      <c r="H829" s="558"/>
      <c r="I829" s="557"/>
      <c r="J829" s="499"/>
      <c r="K829" s="485"/>
      <c r="L829" s="486"/>
      <c r="M829" s="496"/>
      <c r="N829" s="556"/>
      <c r="O829" s="498"/>
    </row>
    <row r="830" spans="1:15" ht="15.6" x14ac:dyDescent="0.25">
      <c r="A830" s="496"/>
      <c r="B830" s="556"/>
      <c r="C830" s="557"/>
      <c r="D830" s="499"/>
      <c r="E830" s="485"/>
      <c r="F830" s="486"/>
      <c r="G830" s="496"/>
      <c r="H830" s="558"/>
      <c r="I830" s="557"/>
      <c r="J830" s="499"/>
      <c r="K830" s="485"/>
      <c r="L830" s="486"/>
      <c r="M830" s="496"/>
      <c r="N830" s="556"/>
      <c r="O830" s="498"/>
    </row>
    <row r="831" spans="1:15" ht="15.6" x14ac:dyDescent="0.25">
      <c r="A831" s="496"/>
      <c r="B831" s="556"/>
      <c r="C831" s="557"/>
      <c r="D831" s="499"/>
      <c r="E831" s="485"/>
      <c r="F831" s="486"/>
      <c r="G831" s="496"/>
      <c r="H831" s="558"/>
      <c r="I831" s="557"/>
      <c r="J831" s="499"/>
      <c r="K831" s="485"/>
      <c r="L831" s="486"/>
      <c r="M831" s="496"/>
      <c r="N831" s="556"/>
      <c r="O831" s="498"/>
    </row>
    <row r="832" spans="1:15" ht="15.6" x14ac:dyDescent="0.25">
      <c r="A832" s="496"/>
      <c r="B832" s="556"/>
      <c r="C832" s="557"/>
      <c r="D832" s="499"/>
      <c r="E832" s="485"/>
      <c r="F832" s="486"/>
      <c r="G832" s="496"/>
      <c r="H832" s="558"/>
      <c r="I832" s="557"/>
      <c r="J832" s="499"/>
      <c r="K832" s="485"/>
      <c r="L832" s="486"/>
      <c r="M832" s="496"/>
      <c r="N832" s="556"/>
      <c r="O832" s="498"/>
    </row>
    <row r="833" spans="1:15" ht="15.6" x14ac:dyDescent="0.25">
      <c r="A833" s="496"/>
      <c r="B833" s="556"/>
      <c r="C833" s="557"/>
      <c r="D833" s="499"/>
      <c r="E833" s="485"/>
      <c r="F833" s="486"/>
      <c r="G833" s="496"/>
      <c r="H833" s="558"/>
      <c r="I833" s="557"/>
      <c r="J833" s="499"/>
      <c r="K833" s="485"/>
      <c r="L833" s="486"/>
      <c r="M833" s="496"/>
      <c r="N833" s="556"/>
      <c r="O833" s="498"/>
    </row>
    <row r="834" spans="1:15" ht="15.6" x14ac:dyDescent="0.25">
      <c r="A834" s="496"/>
      <c r="B834" s="556"/>
      <c r="C834" s="557"/>
      <c r="D834" s="499"/>
      <c r="E834" s="485"/>
      <c r="F834" s="486"/>
      <c r="G834" s="496"/>
      <c r="H834" s="558"/>
      <c r="I834" s="557"/>
      <c r="J834" s="499"/>
      <c r="K834" s="485"/>
      <c r="L834" s="486"/>
      <c r="M834" s="496"/>
      <c r="N834" s="556"/>
      <c r="O834" s="498"/>
    </row>
    <row r="835" spans="1:15" ht="15.6" x14ac:dyDescent="0.25">
      <c r="A835" s="496"/>
      <c r="B835" s="556"/>
      <c r="C835" s="557"/>
      <c r="D835" s="499"/>
      <c r="E835" s="485"/>
      <c r="F835" s="486"/>
      <c r="G835" s="496"/>
      <c r="H835" s="558"/>
      <c r="I835" s="557"/>
      <c r="J835" s="499"/>
      <c r="K835" s="485"/>
      <c r="L835" s="486"/>
      <c r="M835" s="496"/>
      <c r="N835" s="556"/>
      <c r="O835" s="498"/>
    </row>
    <row r="836" spans="1:15" ht="15.6" x14ac:dyDescent="0.25">
      <c r="A836" s="496"/>
      <c r="B836" s="556"/>
      <c r="C836" s="557"/>
      <c r="D836" s="499"/>
      <c r="E836" s="485"/>
      <c r="F836" s="486"/>
      <c r="G836" s="496"/>
      <c r="H836" s="558"/>
      <c r="I836" s="557"/>
      <c r="J836" s="499"/>
      <c r="K836" s="485"/>
      <c r="L836" s="486"/>
      <c r="M836" s="496"/>
      <c r="N836" s="556"/>
      <c r="O836" s="498"/>
    </row>
    <row r="837" spans="1:15" ht="15.6" x14ac:dyDescent="0.25">
      <c r="A837" s="496"/>
      <c r="B837" s="556"/>
      <c r="C837" s="557"/>
      <c r="D837" s="499"/>
      <c r="E837" s="485"/>
      <c r="F837" s="486"/>
      <c r="G837" s="496"/>
      <c r="H837" s="558"/>
      <c r="I837" s="557"/>
      <c r="J837" s="499"/>
      <c r="K837" s="485"/>
      <c r="L837" s="486"/>
      <c r="M837" s="496"/>
      <c r="N837" s="556"/>
      <c r="O837" s="498"/>
    </row>
    <row r="838" spans="1:15" ht="15.6" x14ac:dyDescent="0.25">
      <c r="A838" s="496"/>
      <c r="B838" s="556"/>
      <c r="C838" s="557"/>
      <c r="D838" s="499"/>
      <c r="E838" s="485"/>
      <c r="F838" s="486"/>
      <c r="G838" s="496"/>
      <c r="H838" s="558"/>
      <c r="I838" s="557"/>
      <c r="J838" s="499"/>
      <c r="K838" s="485"/>
      <c r="L838" s="486"/>
      <c r="M838" s="496"/>
      <c r="N838" s="556"/>
      <c r="O838" s="498"/>
    </row>
    <row r="839" spans="1:15" ht="15.6" x14ac:dyDescent="0.25">
      <c r="A839" s="496"/>
      <c r="B839" s="556"/>
      <c r="C839" s="557"/>
      <c r="D839" s="499"/>
      <c r="E839" s="485"/>
      <c r="F839" s="486"/>
      <c r="G839" s="496"/>
      <c r="H839" s="558"/>
      <c r="I839" s="557"/>
      <c r="J839" s="499"/>
      <c r="K839" s="485"/>
      <c r="L839" s="486"/>
      <c r="M839" s="496"/>
      <c r="N839" s="556"/>
      <c r="O839" s="498"/>
    </row>
    <row r="840" spans="1:15" ht="15.6" x14ac:dyDescent="0.25">
      <c r="A840" s="496"/>
      <c r="B840" s="556"/>
      <c r="C840" s="557"/>
      <c r="D840" s="499"/>
      <c r="E840" s="485"/>
      <c r="F840" s="486"/>
      <c r="G840" s="496"/>
      <c r="H840" s="558"/>
      <c r="I840" s="557"/>
      <c r="J840" s="499"/>
      <c r="K840" s="485"/>
      <c r="L840" s="486"/>
      <c r="M840" s="496"/>
      <c r="N840" s="556"/>
      <c r="O840" s="498"/>
    </row>
    <row r="841" spans="1:15" ht="15.6" x14ac:dyDescent="0.25">
      <c r="A841" s="496"/>
      <c r="B841" s="556"/>
      <c r="C841" s="557"/>
      <c r="D841" s="499"/>
      <c r="E841" s="485"/>
      <c r="F841" s="486"/>
      <c r="G841" s="496"/>
      <c r="H841" s="558"/>
      <c r="I841" s="557"/>
      <c r="J841" s="499"/>
      <c r="K841" s="485"/>
      <c r="L841" s="486"/>
      <c r="M841" s="496"/>
      <c r="N841" s="556"/>
      <c r="O841" s="498"/>
    </row>
    <row r="842" spans="1:15" ht="15.6" x14ac:dyDescent="0.25">
      <c r="A842" s="496"/>
      <c r="B842" s="556"/>
      <c r="C842" s="557"/>
      <c r="D842" s="499"/>
      <c r="E842" s="485"/>
      <c r="F842" s="486"/>
      <c r="G842" s="496"/>
      <c r="H842" s="558"/>
      <c r="I842" s="557"/>
      <c r="J842" s="499"/>
      <c r="K842" s="485"/>
      <c r="L842" s="486"/>
      <c r="M842" s="496"/>
      <c r="N842" s="556"/>
      <c r="O842" s="498"/>
    </row>
    <row r="843" spans="1:15" ht="15.6" x14ac:dyDescent="0.25">
      <c r="A843" s="496"/>
      <c r="B843" s="556"/>
      <c r="C843" s="557"/>
      <c r="D843" s="499"/>
      <c r="E843" s="485"/>
      <c r="F843" s="486"/>
      <c r="G843" s="496"/>
      <c r="H843" s="558"/>
      <c r="I843" s="557"/>
      <c r="J843" s="499"/>
      <c r="K843" s="485"/>
      <c r="L843" s="486"/>
      <c r="M843" s="496"/>
      <c r="N843" s="556"/>
      <c r="O843" s="498"/>
    </row>
    <row r="844" spans="1:15" ht="15.6" x14ac:dyDescent="0.25">
      <c r="A844" s="496"/>
      <c r="B844" s="556"/>
      <c r="C844" s="557"/>
      <c r="D844" s="499"/>
      <c r="E844" s="485"/>
      <c r="F844" s="486"/>
      <c r="G844" s="496"/>
      <c r="H844" s="558"/>
      <c r="I844" s="557"/>
      <c r="J844" s="499"/>
      <c r="K844" s="485"/>
      <c r="L844" s="486"/>
      <c r="M844" s="496"/>
      <c r="N844" s="556"/>
      <c r="O844" s="498"/>
    </row>
    <row r="845" spans="1:15" ht="15.6" x14ac:dyDescent="0.25">
      <c r="A845" s="496"/>
      <c r="B845" s="556"/>
      <c r="C845" s="557"/>
      <c r="D845" s="499"/>
      <c r="E845" s="485"/>
      <c r="F845" s="486"/>
      <c r="G845" s="496"/>
      <c r="H845" s="558"/>
      <c r="I845" s="557"/>
      <c r="J845" s="499"/>
      <c r="K845" s="485"/>
      <c r="L845" s="486"/>
      <c r="M845" s="496"/>
      <c r="N845" s="556"/>
      <c r="O845" s="498"/>
    </row>
    <row r="846" spans="1:15" ht="15.6" x14ac:dyDescent="0.25">
      <c r="A846" s="496"/>
      <c r="B846" s="556"/>
      <c r="C846" s="557"/>
      <c r="D846" s="499"/>
      <c r="E846" s="485"/>
      <c r="F846" s="486"/>
      <c r="G846" s="496"/>
      <c r="H846" s="558"/>
      <c r="I846" s="557"/>
      <c r="J846" s="499"/>
      <c r="K846" s="485"/>
      <c r="L846" s="486"/>
      <c r="M846" s="496"/>
      <c r="N846" s="556"/>
      <c r="O846" s="498"/>
    </row>
    <row r="847" spans="1:15" ht="15.6" x14ac:dyDescent="0.25">
      <c r="A847" s="496"/>
      <c r="B847" s="556"/>
      <c r="C847" s="557"/>
      <c r="D847" s="499"/>
      <c r="E847" s="485"/>
      <c r="F847" s="486"/>
      <c r="G847" s="496"/>
      <c r="H847" s="558"/>
      <c r="I847" s="557"/>
      <c r="J847" s="499"/>
      <c r="K847" s="485"/>
      <c r="L847" s="486"/>
      <c r="M847" s="496"/>
      <c r="N847" s="556"/>
      <c r="O847" s="498"/>
    </row>
    <row r="848" spans="1:15" ht="15.6" x14ac:dyDescent="0.25">
      <c r="A848" s="496"/>
      <c r="B848" s="556"/>
      <c r="C848" s="557"/>
      <c r="D848" s="499"/>
      <c r="E848" s="485"/>
      <c r="F848" s="486"/>
      <c r="G848" s="496"/>
      <c r="H848" s="558"/>
      <c r="I848" s="557"/>
      <c r="J848" s="499"/>
      <c r="K848" s="485"/>
      <c r="L848" s="486"/>
      <c r="M848" s="496"/>
      <c r="N848" s="556"/>
      <c r="O848" s="498"/>
    </row>
    <row r="849" spans="1:15" ht="15.6" x14ac:dyDescent="0.25">
      <c r="A849" s="496"/>
      <c r="B849" s="556"/>
      <c r="C849" s="557"/>
      <c r="D849" s="499"/>
      <c r="E849" s="485"/>
      <c r="F849" s="486"/>
      <c r="G849" s="496"/>
      <c r="H849" s="558"/>
      <c r="I849" s="557"/>
      <c r="J849" s="499"/>
      <c r="K849" s="485"/>
      <c r="L849" s="486"/>
      <c r="M849" s="496"/>
      <c r="N849" s="556"/>
      <c r="O849" s="498"/>
    </row>
    <row r="850" spans="1:15" ht="15.6" x14ac:dyDescent="0.25">
      <c r="A850" s="496"/>
      <c r="B850" s="556"/>
      <c r="C850" s="557"/>
      <c r="D850" s="499"/>
      <c r="E850" s="485"/>
      <c r="F850" s="486"/>
      <c r="G850" s="496"/>
      <c r="H850" s="558"/>
      <c r="I850" s="557"/>
      <c r="J850" s="499"/>
      <c r="K850" s="485"/>
      <c r="L850" s="486"/>
      <c r="M850" s="496"/>
      <c r="N850" s="556"/>
      <c r="O850" s="498"/>
    </row>
    <row r="851" spans="1:15" ht="15.6" x14ac:dyDescent="0.25">
      <c r="A851" s="496"/>
      <c r="B851" s="556"/>
      <c r="C851" s="557"/>
      <c r="D851" s="499"/>
      <c r="E851" s="485"/>
      <c r="F851" s="486"/>
      <c r="G851" s="496"/>
      <c r="H851" s="558"/>
      <c r="I851" s="557"/>
      <c r="J851" s="499"/>
      <c r="K851" s="485"/>
      <c r="L851" s="486"/>
      <c r="M851" s="496"/>
      <c r="N851" s="556"/>
      <c r="O851" s="498"/>
    </row>
    <row r="852" spans="1:15" ht="15.6" x14ac:dyDescent="0.25">
      <c r="A852" s="496"/>
      <c r="B852" s="556"/>
      <c r="C852" s="557"/>
      <c r="D852" s="499"/>
      <c r="E852" s="485"/>
      <c r="F852" s="486"/>
      <c r="G852" s="496"/>
      <c r="H852" s="558"/>
      <c r="I852" s="557"/>
      <c r="J852" s="499"/>
      <c r="K852" s="485"/>
      <c r="L852" s="486"/>
      <c r="M852" s="496"/>
      <c r="N852" s="556"/>
      <c r="O852" s="498"/>
    </row>
    <row r="853" spans="1:15" ht="15.6" x14ac:dyDescent="0.25">
      <c r="A853" s="496"/>
      <c r="B853" s="556"/>
      <c r="C853" s="557"/>
      <c r="D853" s="499"/>
      <c r="E853" s="485"/>
      <c r="F853" s="486"/>
      <c r="G853" s="496"/>
      <c r="H853" s="558"/>
      <c r="I853" s="557"/>
      <c r="J853" s="499"/>
      <c r="K853" s="485"/>
      <c r="L853" s="486"/>
      <c r="M853" s="496"/>
      <c r="N853" s="556"/>
      <c r="O853" s="498"/>
    </row>
    <row r="854" spans="1:15" ht="15.6" x14ac:dyDescent="0.25">
      <c r="A854" s="496"/>
      <c r="B854" s="556"/>
      <c r="C854" s="557"/>
      <c r="D854" s="499"/>
      <c r="E854" s="485"/>
      <c r="F854" s="486"/>
      <c r="G854" s="496"/>
      <c r="H854" s="558"/>
      <c r="I854" s="557"/>
      <c r="J854" s="499"/>
      <c r="K854" s="485"/>
      <c r="L854" s="486"/>
      <c r="M854" s="496"/>
      <c r="N854" s="556"/>
      <c r="O854" s="498"/>
    </row>
    <row r="855" spans="1:15" ht="15.6" x14ac:dyDescent="0.25">
      <c r="A855" s="496"/>
      <c r="B855" s="556"/>
      <c r="C855" s="557"/>
      <c r="D855" s="499"/>
      <c r="E855" s="485"/>
      <c r="F855" s="486"/>
      <c r="G855" s="496"/>
      <c r="H855" s="558"/>
      <c r="I855" s="557"/>
      <c r="J855" s="499"/>
      <c r="K855" s="485"/>
      <c r="L855" s="486"/>
      <c r="M855" s="496"/>
      <c r="N855" s="556"/>
      <c r="O855" s="498"/>
    </row>
    <row r="856" spans="1:15" ht="15.6" x14ac:dyDescent="0.25">
      <c r="A856" s="496"/>
      <c r="B856" s="556"/>
      <c r="C856" s="557"/>
      <c r="D856" s="499"/>
      <c r="E856" s="485"/>
      <c r="F856" s="486"/>
      <c r="G856" s="496"/>
      <c r="H856" s="558"/>
      <c r="I856" s="557"/>
      <c r="J856" s="499"/>
      <c r="K856" s="485"/>
      <c r="L856" s="486"/>
      <c r="M856" s="496"/>
      <c r="N856" s="556"/>
      <c r="O856" s="498"/>
    </row>
    <row r="857" spans="1:15" ht="15.6" x14ac:dyDescent="0.25">
      <c r="A857" s="496"/>
      <c r="B857" s="556"/>
      <c r="C857" s="557"/>
      <c r="D857" s="499"/>
      <c r="E857" s="485"/>
      <c r="F857" s="486"/>
      <c r="G857" s="496"/>
      <c r="H857" s="558"/>
      <c r="I857" s="557"/>
      <c r="J857" s="499"/>
      <c r="K857" s="485"/>
      <c r="L857" s="486"/>
      <c r="M857" s="496"/>
      <c r="N857" s="556"/>
      <c r="O857" s="498"/>
    </row>
    <row r="858" spans="1:15" ht="15.6" x14ac:dyDescent="0.25">
      <c r="A858" s="496"/>
      <c r="B858" s="556"/>
      <c r="C858" s="557"/>
      <c r="D858" s="499"/>
      <c r="E858" s="485"/>
      <c r="F858" s="486"/>
      <c r="G858" s="496"/>
      <c r="H858" s="558"/>
      <c r="I858" s="557"/>
      <c r="J858" s="499"/>
      <c r="K858" s="485"/>
      <c r="L858" s="486"/>
      <c r="M858" s="496"/>
      <c r="N858" s="556"/>
      <c r="O858" s="498"/>
    </row>
    <row r="859" spans="1:15" ht="15.6" x14ac:dyDescent="0.25">
      <c r="A859" s="496"/>
      <c r="B859" s="556"/>
      <c r="C859" s="557"/>
      <c r="D859" s="499"/>
      <c r="E859" s="485"/>
      <c r="F859" s="486"/>
      <c r="G859" s="496"/>
      <c r="H859" s="558"/>
      <c r="I859" s="557"/>
      <c r="J859" s="499"/>
      <c r="K859" s="485"/>
      <c r="L859" s="486"/>
      <c r="M859" s="496"/>
      <c r="N859" s="556"/>
      <c r="O859" s="498"/>
    </row>
    <row r="860" spans="1:15" ht="15.6" x14ac:dyDescent="0.25">
      <c r="A860" s="496"/>
      <c r="B860" s="556"/>
      <c r="C860" s="557"/>
      <c r="D860" s="499"/>
      <c r="E860" s="485"/>
      <c r="F860" s="486"/>
      <c r="G860" s="496"/>
      <c r="H860" s="558"/>
      <c r="I860" s="557"/>
      <c r="J860" s="499"/>
      <c r="K860" s="485"/>
      <c r="L860" s="486"/>
      <c r="M860" s="496"/>
      <c r="N860" s="556"/>
      <c r="O860" s="498"/>
    </row>
    <row r="861" spans="1:15" ht="15.6" x14ac:dyDescent="0.25">
      <c r="A861" s="496"/>
      <c r="B861" s="556"/>
      <c r="C861" s="557"/>
      <c r="D861" s="499"/>
      <c r="E861" s="485"/>
      <c r="F861" s="486"/>
      <c r="G861" s="496"/>
      <c r="H861" s="558"/>
      <c r="I861" s="557"/>
      <c r="J861" s="499"/>
      <c r="K861" s="485"/>
      <c r="L861" s="486"/>
      <c r="M861" s="496"/>
      <c r="N861" s="556"/>
      <c r="O861" s="498"/>
    </row>
    <row r="862" spans="1:15" ht="15.6" x14ac:dyDescent="0.25">
      <c r="A862" s="496"/>
      <c r="B862" s="556"/>
      <c r="C862" s="557"/>
      <c r="D862" s="499"/>
      <c r="E862" s="485"/>
      <c r="F862" s="486"/>
      <c r="G862" s="496"/>
      <c r="H862" s="558"/>
      <c r="I862" s="557"/>
      <c r="J862" s="499"/>
      <c r="K862" s="485"/>
      <c r="L862" s="486"/>
      <c r="M862" s="496"/>
      <c r="N862" s="556"/>
      <c r="O862" s="498"/>
    </row>
    <row r="863" spans="1:15" ht="15.6" x14ac:dyDescent="0.25">
      <c r="A863" s="496"/>
      <c r="B863" s="556"/>
      <c r="C863" s="557"/>
      <c r="D863" s="499"/>
      <c r="E863" s="485"/>
      <c r="F863" s="486"/>
      <c r="G863" s="496"/>
      <c r="H863" s="558"/>
      <c r="I863" s="557"/>
      <c r="J863" s="499"/>
      <c r="K863" s="485"/>
      <c r="L863" s="486"/>
      <c r="M863" s="496"/>
      <c r="N863" s="556"/>
      <c r="O863" s="498"/>
    </row>
    <row r="864" spans="1:15" ht="15.6" x14ac:dyDescent="0.25">
      <c r="A864" s="496"/>
      <c r="B864" s="556"/>
      <c r="C864" s="557"/>
      <c r="D864" s="499"/>
      <c r="E864" s="485"/>
      <c r="F864" s="486"/>
      <c r="G864" s="496"/>
      <c r="H864" s="558"/>
      <c r="I864" s="557"/>
      <c r="J864" s="499"/>
      <c r="K864" s="485"/>
      <c r="L864" s="486"/>
      <c r="M864" s="496"/>
      <c r="N864" s="556"/>
      <c r="O864" s="498"/>
    </row>
    <row r="865" spans="1:15" ht="15.6" x14ac:dyDescent="0.25">
      <c r="A865" s="496"/>
      <c r="B865" s="556"/>
      <c r="C865" s="557"/>
      <c r="D865" s="499"/>
      <c r="E865" s="485"/>
      <c r="F865" s="486"/>
      <c r="G865" s="496"/>
      <c r="H865" s="558"/>
      <c r="I865" s="557"/>
      <c r="J865" s="499"/>
      <c r="K865" s="485"/>
      <c r="L865" s="486"/>
      <c r="M865" s="496"/>
      <c r="N865" s="556"/>
      <c r="O865" s="498"/>
    </row>
    <row r="866" spans="1:15" ht="15.6" x14ac:dyDescent="0.25">
      <c r="A866" s="496"/>
      <c r="B866" s="556"/>
      <c r="C866" s="557"/>
      <c r="D866" s="499"/>
      <c r="E866" s="485"/>
      <c r="F866" s="486"/>
      <c r="G866" s="496"/>
      <c r="H866" s="558"/>
      <c r="I866" s="557"/>
      <c r="J866" s="499"/>
      <c r="K866" s="485"/>
      <c r="L866" s="486"/>
      <c r="M866" s="496"/>
      <c r="N866" s="556"/>
      <c r="O866" s="498"/>
    </row>
    <row r="867" spans="1:15" ht="15.6" x14ac:dyDescent="0.25">
      <c r="A867" s="496"/>
      <c r="B867" s="556"/>
      <c r="C867" s="557"/>
      <c r="D867" s="499"/>
      <c r="E867" s="485"/>
      <c r="F867" s="486"/>
      <c r="G867" s="496"/>
      <c r="H867" s="558"/>
      <c r="I867" s="557"/>
      <c r="J867" s="499"/>
      <c r="K867" s="485"/>
      <c r="L867" s="486"/>
      <c r="M867" s="496"/>
      <c r="N867" s="556"/>
      <c r="O867" s="498"/>
    </row>
    <row r="868" spans="1:15" ht="15.6" x14ac:dyDescent="0.25">
      <c r="A868" s="496"/>
      <c r="B868" s="556"/>
      <c r="C868" s="557"/>
      <c r="D868" s="499"/>
      <c r="E868" s="485"/>
      <c r="F868" s="486"/>
      <c r="G868" s="496"/>
      <c r="H868" s="558"/>
      <c r="I868" s="557"/>
      <c r="J868" s="499"/>
      <c r="K868" s="485"/>
      <c r="L868" s="486"/>
      <c r="M868" s="496"/>
      <c r="N868" s="556"/>
      <c r="O868" s="498"/>
    </row>
    <row r="869" spans="1:15" ht="15.6" x14ac:dyDescent="0.25">
      <c r="A869" s="496"/>
      <c r="B869" s="556"/>
      <c r="C869" s="557"/>
      <c r="D869" s="499"/>
      <c r="E869" s="485"/>
      <c r="F869" s="486"/>
      <c r="G869" s="496"/>
      <c r="H869" s="558"/>
      <c r="I869" s="557"/>
      <c r="J869" s="499"/>
      <c r="K869" s="485"/>
      <c r="L869" s="486"/>
      <c r="M869" s="496"/>
      <c r="N869" s="556"/>
      <c r="O869" s="498"/>
    </row>
    <row r="870" spans="1:15" ht="15.6" x14ac:dyDescent="0.25">
      <c r="A870" s="496"/>
      <c r="B870" s="556"/>
      <c r="C870" s="557"/>
      <c r="D870" s="499"/>
      <c r="E870" s="485"/>
      <c r="F870" s="486"/>
      <c r="G870" s="496"/>
      <c r="H870" s="558"/>
      <c r="I870" s="557"/>
      <c r="J870" s="499"/>
      <c r="K870" s="485"/>
      <c r="L870" s="486"/>
      <c r="M870" s="496"/>
      <c r="N870" s="556"/>
      <c r="O870" s="498"/>
    </row>
    <row r="871" spans="1:15" ht="15.6" x14ac:dyDescent="0.25">
      <c r="A871" s="496"/>
      <c r="B871" s="556"/>
      <c r="C871" s="557"/>
      <c r="D871" s="499"/>
      <c r="E871" s="485"/>
      <c r="F871" s="486"/>
      <c r="G871" s="496"/>
      <c r="H871" s="558"/>
      <c r="I871" s="557"/>
      <c r="J871" s="499"/>
      <c r="K871" s="485"/>
      <c r="L871" s="486"/>
      <c r="M871" s="496"/>
      <c r="N871" s="556"/>
      <c r="O871" s="498"/>
    </row>
    <row r="872" spans="1:15" ht="15.6" x14ac:dyDescent="0.25">
      <c r="A872" s="496"/>
      <c r="B872" s="556"/>
      <c r="C872" s="557"/>
      <c r="D872" s="499"/>
      <c r="E872" s="485"/>
      <c r="F872" s="486"/>
      <c r="G872" s="496"/>
      <c r="H872" s="558"/>
      <c r="I872" s="557"/>
      <c r="J872" s="499"/>
      <c r="K872" s="485"/>
      <c r="L872" s="486"/>
      <c r="M872" s="496"/>
      <c r="N872" s="556"/>
      <c r="O872" s="498"/>
    </row>
    <row r="873" spans="1:15" ht="15.6" x14ac:dyDescent="0.25">
      <c r="A873" s="496"/>
      <c r="B873" s="556"/>
      <c r="C873" s="557"/>
      <c r="D873" s="499"/>
      <c r="E873" s="485"/>
      <c r="F873" s="486"/>
      <c r="G873" s="496"/>
      <c r="H873" s="558"/>
      <c r="I873" s="557"/>
      <c r="J873" s="499"/>
      <c r="K873" s="485"/>
      <c r="L873" s="486"/>
      <c r="M873" s="496"/>
      <c r="N873" s="556"/>
      <c r="O873" s="498"/>
    </row>
    <row r="874" spans="1:15" ht="15.6" x14ac:dyDescent="0.25">
      <c r="A874" s="496"/>
      <c r="B874" s="556"/>
      <c r="C874" s="557"/>
      <c r="D874" s="499"/>
      <c r="E874" s="485"/>
      <c r="F874" s="486"/>
      <c r="G874" s="496"/>
      <c r="H874" s="558"/>
      <c r="I874" s="557"/>
      <c r="J874" s="499"/>
      <c r="K874" s="485"/>
      <c r="L874" s="486"/>
      <c r="M874" s="496"/>
      <c r="N874" s="556"/>
      <c r="O874" s="498"/>
    </row>
    <row r="875" spans="1:15" ht="15.6" x14ac:dyDescent="0.25">
      <c r="A875" s="496"/>
      <c r="B875" s="556"/>
      <c r="C875" s="557"/>
      <c r="D875" s="499"/>
      <c r="E875" s="485"/>
      <c r="F875" s="486"/>
      <c r="G875" s="496"/>
      <c r="H875" s="558"/>
      <c r="I875" s="557"/>
      <c r="J875" s="499"/>
      <c r="K875" s="485"/>
      <c r="L875" s="486"/>
      <c r="M875" s="496"/>
      <c r="N875" s="556"/>
      <c r="O875" s="498"/>
    </row>
    <row r="876" spans="1:15" ht="15.6" x14ac:dyDescent="0.25">
      <c r="A876" s="496"/>
      <c r="B876" s="556"/>
      <c r="C876" s="557"/>
      <c r="D876" s="499"/>
      <c r="E876" s="485"/>
      <c r="F876" s="486"/>
      <c r="G876" s="496"/>
      <c r="H876" s="558"/>
      <c r="I876" s="557"/>
      <c r="J876" s="499"/>
      <c r="K876" s="485"/>
      <c r="L876" s="486"/>
      <c r="M876" s="496"/>
      <c r="N876" s="556"/>
      <c r="O876" s="498"/>
    </row>
    <row r="877" spans="1:15" ht="15.6" x14ac:dyDescent="0.25">
      <c r="A877" s="496"/>
      <c r="B877" s="556"/>
      <c r="C877" s="557"/>
      <c r="D877" s="499"/>
      <c r="E877" s="485"/>
      <c r="F877" s="486"/>
      <c r="G877" s="496"/>
      <c r="H877" s="558"/>
      <c r="I877" s="557"/>
      <c r="J877" s="499"/>
      <c r="K877" s="485"/>
      <c r="L877" s="486"/>
      <c r="M877" s="496"/>
      <c r="N877" s="556"/>
      <c r="O877" s="498"/>
    </row>
    <row r="878" spans="1:15" ht="15.6" x14ac:dyDescent="0.25">
      <c r="A878" s="496"/>
      <c r="B878" s="556"/>
      <c r="C878" s="557"/>
      <c r="D878" s="499"/>
      <c r="E878" s="485"/>
      <c r="F878" s="486"/>
      <c r="G878" s="496"/>
      <c r="H878" s="558"/>
      <c r="I878" s="557"/>
      <c r="J878" s="499"/>
      <c r="K878" s="485"/>
      <c r="L878" s="486"/>
      <c r="M878" s="496"/>
      <c r="N878" s="556"/>
      <c r="O878" s="498"/>
    </row>
    <row r="879" spans="1:15" ht="15.6" x14ac:dyDescent="0.25">
      <c r="A879" s="496"/>
      <c r="B879" s="556"/>
      <c r="C879" s="557"/>
      <c r="D879" s="499"/>
      <c r="E879" s="485"/>
      <c r="F879" s="486"/>
      <c r="G879" s="496"/>
      <c r="H879" s="558"/>
      <c r="I879" s="557"/>
      <c r="J879" s="499"/>
      <c r="K879" s="485"/>
      <c r="L879" s="486"/>
      <c r="M879" s="496"/>
      <c r="N879" s="556"/>
      <c r="O879" s="498"/>
    </row>
    <row r="880" spans="1:15" ht="15.6" x14ac:dyDescent="0.25">
      <c r="A880" s="496"/>
      <c r="B880" s="556"/>
      <c r="C880" s="557"/>
      <c r="D880" s="499"/>
      <c r="E880" s="485"/>
      <c r="F880" s="486"/>
      <c r="G880" s="496"/>
      <c r="H880" s="558"/>
      <c r="I880" s="557"/>
      <c r="J880" s="499"/>
      <c r="K880" s="485"/>
      <c r="L880" s="486"/>
      <c r="M880" s="496"/>
      <c r="N880" s="556"/>
      <c r="O880" s="498"/>
    </row>
    <row r="881" spans="1:15" ht="15.6" x14ac:dyDescent="0.25">
      <c r="A881" s="496"/>
      <c r="B881" s="556"/>
      <c r="C881" s="557"/>
      <c r="D881" s="499"/>
      <c r="E881" s="485"/>
      <c r="F881" s="486"/>
      <c r="G881" s="496"/>
      <c r="H881" s="558"/>
      <c r="I881" s="557"/>
      <c r="J881" s="499"/>
      <c r="K881" s="485"/>
      <c r="L881" s="486"/>
      <c r="M881" s="496"/>
      <c r="N881" s="556"/>
      <c r="O881" s="498"/>
    </row>
    <row r="882" spans="1:15" ht="15.6" x14ac:dyDescent="0.25">
      <c r="A882" s="496"/>
      <c r="B882" s="556"/>
      <c r="C882" s="557"/>
      <c r="D882" s="499"/>
      <c r="E882" s="485"/>
      <c r="F882" s="486"/>
      <c r="G882" s="496"/>
      <c r="H882" s="558"/>
      <c r="I882" s="557"/>
      <c r="J882" s="499"/>
      <c r="K882" s="485"/>
      <c r="L882" s="486"/>
      <c r="M882" s="496"/>
      <c r="N882" s="556"/>
      <c r="O882" s="498"/>
    </row>
    <row r="883" spans="1:15" ht="15.6" x14ac:dyDescent="0.25">
      <c r="A883" s="496"/>
      <c r="B883" s="556"/>
      <c r="C883" s="557"/>
      <c r="D883" s="499"/>
      <c r="E883" s="485"/>
      <c r="F883" s="486"/>
      <c r="G883" s="496"/>
      <c r="H883" s="558"/>
      <c r="I883" s="557"/>
      <c r="J883" s="499"/>
      <c r="K883" s="485"/>
      <c r="L883" s="486"/>
      <c r="M883" s="496"/>
      <c r="N883" s="556"/>
      <c r="O883" s="498"/>
    </row>
    <row r="884" spans="1:15" ht="15.6" x14ac:dyDescent="0.25">
      <c r="A884" s="496"/>
      <c r="B884" s="556"/>
      <c r="C884" s="557"/>
      <c r="D884" s="499"/>
      <c r="E884" s="485"/>
      <c r="F884" s="486"/>
      <c r="G884" s="496"/>
      <c r="H884" s="558"/>
      <c r="I884" s="557"/>
      <c r="J884" s="499"/>
      <c r="K884" s="485"/>
      <c r="L884" s="486"/>
      <c r="M884" s="496"/>
      <c r="N884" s="556"/>
      <c r="O884" s="498"/>
    </row>
    <row r="885" spans="1:15" ht="15.6" x14ac:dyDescent="0.25">
      <c r="A885" s="496"/>
      <c r="B885" s="556"/>
      <c r="C885" s="557"/>
      <c r="D885" s="499"/>
      <c r="E885" s="485"/>
      <c r="F885" s="486"/>
      <c r="G885" s="496"/>
      <c r="H885" s="558"/>
      <c r="I885" s="557"/>
      <c r="J885" s="499"/>
      <c r="K885" s="485"/>
      <c r="L885" s="486"/>
      <c r="M885" s="496"/>
      <c r="N885" s="556"/>
      <c r="O885" s="498"/>
    </row>
    <row r="886" spans="1:15" ht="15.6" x14ac:dyDescent="0.25">
      <c r="A886" s="496"/>
      <c r="B886" s="556"/>
      <c r="C886" s="557"/>
      <c r="D886" s="499"/>
      <c r="E886" s="485"/>
      <c r="F886" s="486"/>
      <c r="G886" s="496"/>
      <c r="H886" s="558"/>
      <c r="I886" s="557"/>
      <c r="J886" s="499"/>
      <c r="K886" s="485"/>
      <c r="L886" s="486"/>
      <c r="M886" s="496"/>
      <c r="N886" s="556"/>
      <c r="O886" s="498"/>
    </row>
    <row r="887" spans="1:15" ht="15.6" x14ac:dyDescent="0.25">
      <c r="A887" s="496"/>
      <c r="B887" s="556"/>
      <c r="C887" s="557"/>
      <c r="D887" s="499"/>
      <c r="E887" s="485"/>
      <c r="F887" s="486"/>
      <c r="G887" s="496"/>
      <c r="H887" s="558"/>
      <c r="I887" s="557"/>
      <c r="J887" s="499"/>
      <c r="K887" s="485"/>
      <c r="L887" s="486"/>
      <c r="M887" s="496"/>
      <c r="N887" s="556"/>
      <c r="O887" s="498"/>
    </row>
    <row r="888" spans="1:15" ht="15.6" x14ac:dyDescent="0.25">
      <c r="A888" s="496"/>
      <c r="B888" s="556"/>
      <c r="C888" s="557"/>
      <c r="D888" s="499"/>
      <c r="E888" s="485"/>
      <c r="F888" s="486"/>
      <c r="G888" s="496"/>
      <c r="H888" s="558"/>
      <c r="I888" s="557"/>
      <c r="J888" s="499"/>
      <c r="K888" s="485"/>
      <c r="L888" s="486"/>
      <c r="M888" s="496"/>
      <c r="N888" s="556"/>
      <c r="O888" s="498"/>
    </row>
    <row r="889" spans="1:15" ht="15.6" x14ac:dyDescent="0.25">
      <c r="A889" s="496"/>
      <c r="B889" s="556"/>
      <c r="C889" s="557"/>
      <c r="D889" s="499"/>
      <c r="E889" s="485"/>
      <c r="F889" s="486"/>
      <c r="G889" s="496"/>
      <c r="H889" s="558"/>
      <c r="I889" s="557"/>
      <c r="J889" s="499"/>
      <c r="K889" s="485"/>
      <c r="L889" s="486"/>
      <c r="M889" s="496"/>
      <c r="N889" s="556"/>
      <c r="O889" s="498"/>
    </row>
    <row r="890" spans="1:15" ht="15.6" x14ac:dyDescent="0.25">
      <c r="A890" s="496"/>
      <c r="B890" s="556"/>
      <c r="C890" s="557"/>
      <c r="D890" s="499"/>
      <c r="E890" s="485"/>
      <c r="F890" s="486"/>
      <c r="G890" s="496"/>
      <c r="H890" s="558"/>
      <c r="I890" s="557"/>
      <c r="J890" s="499"/>
      <c r="K890" s="485"/>
      <c r="L890" s="486"/>
      <c r="M890" s="496"/>
      <c r="N890" s="556"/>
      <c r="O890" s="498"/>
    </row>
    <row r="891" spans="1:15" ht="15.6" x14ac:dyDescent="0.25">
      <c r="A891" s="496"/>
      <c r="B891" s="556"/>
      <c r="C891" s="557"/>
      <c r="D891" s="499"/>
      <c r="E891" s="485"/>
      <c r="F891" s="486"/>
      <c r="G891" s="496"/>
      <c r="H891" s="558"/>
      <c r="I891" s="557"/>
      <c r="J891" s="499"/>
      <c r="K891" s="485"/>
      <c r="L891" s="486"/>
      <c r="M891" s="496"/>
      <c r="N891" s="556"/>
      <c r="O891" s="498"/>
    </row>
    <row r="892" spans="1:15" ht="15.6" x14ac:dyDescent="0.25">
      <c r="A892" s="496"/>
      <c r="B892" s="556"/>
      <c r="C892" s="557"/>
      <c r="D892" s="499"/>
      <c r="E892" s="485"/>
      <c r="F892" s="486"/>
      <c r="G892" s="496"/>
      <c r="H892" s="558"/>
      <c r="I892" s="557"/>
      <c r="J892" s="499"/>
      <c r="K892" s="485"/>
      <c r="L892" s="486"/>
      <c r="M892" s="496"/>
      <c r="N892" s="556"/>
      <c r="O892" s="498"/>
    </row>
    <row r="893" spans="1:15" ht="15.6" x14ac:dyDescent="0.25">
      <c r="A893" s="496"/>
      <c r="B893" s="556"/>
      <c r="C893" s="557"/>
      <c r="D893" s="499"/>
      <c r="E893" s="485"/>
      <c r="F893" s="486"/>
      <c r="G893" s="496"/>
      <c r="H893" s="558"/>
      <c r="I893" s="557"/>
      <c r="J893" s="499"/>
      <c r="K893" s="485"/>
      <c r="L893" s="486"/>
      <c r="M893" s="496"/>
      <c r="N893" s="556"/>
      <c r="O893" s="498"/>
    </row>
    <row r="894" spans="1:15" ht="15.6" x14ac:dyDescent="0.25">
      <c r="A894" s="496"/>
      <c r="B894" s="556"/>
      <c r="C894" s="557"/>
      <c r="D894" s="499"/>
      <c r="E894" s="485"/>
      <c r="F894" s="486"/>
      <c r="G894" s="496"/>
      <c r="H894" s="558"/>
      <c r="I894" s="557"/>
      <c r="J894" s="499"/>
      <c r="K894" s="485"/>
      <c r="L894" s="486"/>
      <c r="M894" s="496"/>
      <c r="N894" s="556"/>
      <c r="O894" s="498"/>
    </row>
    <row r="895" spans="1:15" ht="15.6" x14ac:dyDescent="0.25">
      <c r="A895" s="496"/>
      <c r="B895" s="556"/>
      <c r="C895" s="557"/>
      <c r="D895" s="499"/>
      <c r="E895" s="485"/>
      <c r="F895" s="486"/>
      <c r="G895" s="496"/>
      <c r="H895" s="558"/>
      <c r="I895" s="557"/>
      <c r="J895" s="499"/>
      <c r="K895" s="485"/>
      <c r="L895" s="486"/>
      <c r="M895" s="496"/>
      <c r="N895" s="556"/>
      <c r="O895" s="498"/>
    </row>
    <row r="896" spans="1:15" ht="15.6" x14ac:dyDescent="0.25">
      <c r="A896" s="496"/>
      <c r="B896" s="556"/>
      <c r="C896" s="557"/>
      <c r="D896" s="499"/>
      <c r="E896" s="485"/>
      <c r="F896" s="486"/>
      <c r="G896" s="496"/>
      <c r="H896" s="558"/>
      <c r="I896" s="557"/>
      <c r="J896" s="499"/>
      <c r="K896" s="485"/>
      <c r="L896" s="486"/>
      <c r="M896" s="496"/>
      <c r="N896" s="556"/>
      <c r="O896" s="498"/>
    </row>
    <row r="897" spans="1:15" ht="15.6" x14ac:dyDescent="0.25">
      <c r="A897" s="496"/>
      <c r="B897" s="556"/>
      <c r="C897" s="557"/>
      <c r="D897" s="499"/>
      <c r="E897" s="485"/>
      <c r="F897" s="486"/>
      <c r="G897" s="496"/>
      <c r="H897" s="558"/>
      <c r="I897" s="557"/>
      <c r="J897" s="499"/>
      <c r="K897" s="485"/>
      <c r="L897" s="486"/>
      <c r="M897" s="496"/>
      <c r="N897" s="556"/>
      <c r="O897" s="498"/>
    </row>
    <row r="898" spans="1:15" ht="15.6" x14ac:dyDescent="0.25">
      <c r="A898" s="496"/>
      <c r="B898" s="556"/>
      <c r="C898" s="557"/>
      <c r="D898" s="499"/>
      <c r="E898" s="485"/>
      <c r="F898" s="486"/>
      <c r="G898" s="496"/>
      <c r="H898" s="558"/>
      <c r="I898" s="557"/>
      <c r="J898" s="499"/>
      <c r="K898" s="485"/>
      <c r="L898" s="486"/>
      <c r="M898" s="496"/>
      <c r="N898" s="556"/>
      <c r="O898" s="498"/>
    </row>
    <row r="899" spans="1:15" ht="15.6" x14ac:dyDescent="0.25">
      <c r="A899" s="496"/>
      <c r="B899" s="556"/>
      <c r="C899" s="557"/>
      <c r="D899" s="499"/>
      <c r="E899" s="485"/>
      <c r="F899" s="486"/>
      <c r="G899" s="496"/>
      <c r="H899" s="558"/>
      <c r="I899" s="557"/>
      <c r="J899" s="499"/>
      <c r="K899" s="485"/>
      <c r="L899" s="486"/>
      <c r="M899" s="496"/>
      <c r="N899" s="556"/>
      <c r="O899" s="498"/>
    </row>
    <row r="900" spans="1:15" ht="15.6" x14ac:dyDescent="0.25">
      <c r="A900" s="496"/>
      <c r="B900" s="556"/>
      <c r="C900" s="557"/>
      <c r="D900" s="499"/>
      <c r="E900" s="485"/>
      <c r="F900" s="486"/>
      <c r="G900" s="496"/>
      <c r="H900" s="558"/>
      <c r="I900" s="557"/>
      <c r="J900" s="499"/>
      <c r="K900" s="485"/>
      <c r="L900" s="486"/>
      <c r="M900" s="496"/>
      <c r="N900" s="556"/>
      <c r="O900" s="498"/>
    </row>
    <row r="901" spans="1:15" ht="15.6" x14ac:dyDescent="0.25">
      <c r="A901" s="496"/>
      <c r="B901" s="556"/>
      <c r="C901" s="557"/>
      <c r="D901" s="499"/>
      <c r="E901" s="485"/>
      <c r="F901" s="486"/>
      <c r="G901" s="496"/>
      <c r="H901" s="558"/>
      <c r="I901" s="557"/>
      <c r="J901" s="499"/>
      <c r="K901" s="485"/>
      <c r="L901" s="486"/>
      <c r="M901" s="496"/>
      <c r="N901" s="556"/>
      <c r="O901" s="498"/>
    </row>
    <row r="902" spans="1:15" ht="15.6" x14ac:dyDescent="0.25">
      <c r="A902" s="496"/>
      <c r="B902" s="556"/>
      <c r="C902" s="557"/>
      <c r="D902" s="499"/>
      <c r="E902" s="485"/>
      <c r="F902" s="486"/>
      <c r="G902" s="496"/>
      <c r="H902" s="558"/>
      <c r="I902" s="557"/>
      <c r="J902" s="499"/>
      <c r="K902" s="485"/>
      <c r="L902" s="486"/>
      <c r="M902" s="496"/>
      <c r="N902" s="556"/>
      <c r="O902" s="498"/>
    </row>
    <row r="903" spans="1:15" ht="15.6" x14ac:dyDescent="0.25">
      <c r="A903" s="496"/>
      <c r="B903" s="556"/>
      <c r="C903" s="557"/>
      <c r="D903" s="499"/>
      <c r="E903" s="485"/>
      <c r="F903" s="486"/>
      <c r="G903" s="496"/>
      <c r="H903" s="558"/>
      <c r="I903" s="557"/>
      <c r="J903" s="499"/>
      <c r="K903" s="485"/>
      <c r="L903" s="486"/>
      <c r="M903" s="496"/>
      <c r="N903" s="556"/>
      <c r="O903" s="498"/>
    </row>
    <row r="904" spans="1:15" ht="15.6" x14ac:dyDescent="0.25">
      <c r="A904" s="496"/>
      <c r="B904" s="556"/>
      <c r="C904" s="557"/>
      <c r="D904" s="499"/>
      <c r="E904" s="485"/>
      <c r="F904" s="486"/>
      <c r="G904" s="496"/>
      <c r="H904" s="558"/>
      <c r="I904" s="557"/>
      <c r="J904" s="499"/>
      <c r="K904" s="485"/>
      <c r="L904" s="486"/>
      <c r="M904" s="496"/>
      <c r="N904" s="556"/>
      <c r="O904" s="498"/>
    </row>
    <row r="905" spans="1:15" ht="15.6" x14ac:dyDescent="0.25">
      <c r="A905" s="496"/>
      <c r="B905" s="556"/>
      <c r="C905" s="557"/>
      <c r="D905" s="499"/>
      <c r="E905" s="485"/>
      <c r="F905" s="486"/>
      <c r="G905" s="496"/>
      <c r="H905" s="558"/>
      <c r="I905" s="557"/>
      <c r="J905" s="499"/>
      <c r="K905" s="485"/>
      <c r="L905" s="486"/>
      <c r="M905" s="496"/>
      <c r="N905" s="556"/>
      <c r="O905" s="498"/>
    </row>
    <row r="906" spans="1:15" ht="15.6" x14ac:dyDescent="0.25">
      <c r="A906" s="496"/>
      <c r="B906" s="556"/>
      <c r="C906" s="557"/>
      <c r="D906" s="499"/>
      <c r="E906" s="485"/>
      <c r="F906" s="486"/>
      <c r="G906" s="496"/>
      <c r="H906" s="558"/>
      <c r="I906" s="557"/>
      <c r="J906" s="499"/>
      <c r="K906" s="485"/>
      <c r="L906" s="486"/>
      <c r="M906" s="496"/>
      <c r="N906" s="556"/>
      <c r="O906" s="498"/>
    </row>
    <row r="907" spans="1:15" ht="15.6" x14ac:dyDescent="0.25">
      <c r="A907" s="496"/>
      <c r="B907" s="556"/>
      <c r="C907" s="557"/>
      <c r="D907" s="499"/>
      <c r="E907" s="485"/>
      <c r="F907" s="486"/>
      <c r="G907" s="496"/>
      <c r="H907" s="558"/>
      <c r="I907" s="557"/>
      <c r="J907" s="499"/>
      <c r="K907" s="485"/>
      <c r="L907" s="486"/>
      <c r="M907" s="496"/>
      <c r="N907" s="556"/>
      <c r="O907" s="498"/>
    </row>
    <row r="908" spans="1:15" ht="15.6" x14ac:dyDescent="0.25">
      <c r="A908" s="496"/>
      <c r="B908" s="556"/>
      <c r="C908" s="557"/>
      <c r="D908" s="499"/>
      <c r="E908" s="485"/>
      <c r="F908" s="486"/>
      <c r="G908" s="496"/>
      <c r="H908" s="558"/>
      <c r="I908" s="557"/>
      <c r="J908" s="499"/>
      <c r="K908" s="485"/>
      <c r="L908" s="486"/>
      <c r="M908" s="496"/>
      <c r="N908" s="556"/>
      <c r="O908" s="498"/>
    </row>
    <row r="909" spans="1:15" ht="15.6" x14ac:dyDescent="0.25">
      <c r="A909" s="496"/>
      <c r="B909" s="556"/>
      <c r="C909" s="557"/>
      <c r="D909" s="499"/>
      <c r="E909" s="485"/>
      <c r="F909" s="486"/>
      <c r="G909" s="496"/>
      <c r="H909" s="558"/>
      <c r="I909" s="557"/>
      <c r="J909" s="499"/>
      <c r="K909" s="485"/>
      <c r="L909" s="486"/>
      <c r="M909" s="496"/>
      <c r="N909" s="556"/>
      <c r="O909" s="498"/>
    </row>
    <row r="910" spans="1:15" ht="15.6" x14ac:dyDescent="0.25">
      <c r="A910" s="496"/>
      <c r="B910" s="556"/>
      <c r="C910" s="557"/>
      <c r="D910" s="499"/>
      <c r="E910" s="485"/>
      <c r="F910" s="486"/>
      <c r="G910" s="496"/>
      <c r="H910" s="558"/>
      <c r="I910" s="557"/>
      <c r="J910" s="499"/>
      <c r="K910" s="485"/>
      <c r="L910" s="486"/>
      <c r="M910" s="496"/>
      <c r="N910" s="556"/>
      <c r="O910" s="498"/>
    </row>
    <row r="911" spans="1:15" ht="15.6" x14ac:dyDescent="0.25">
      <c r="A911" s="496"/>
      <c r="B911" s="556"/>
      <c r="C911" s="557"/>
      <c r="D911" s="499"/>
      <c r="E911" s="485"/>
      <c r="F911" s="486"/>
      <c r="G911" s="496"/>
      <c r="H911" s="558"/>
      <c r="I911" s="557"/>
      <c r="J911" s="499"/>
      <c r="K911" s="485"/>
      <c r="L911" s="486"/>
      <c r="M911" s="496"/>
      <c r="N911" s="556"/>
      <c r="O911" s="498"/>
    </row>
    <row r="912" spans="1:15" ht="15.6" x14ac:dyDescent="0.25">
      <c r="A912" s="496"/>
      <c r="B912" s="556"/>
      <c r="C912" s="557"/>
      <c r="D912" s="499"/>
      <c r="E912" s="485"/>
      <c r="F912" s="486"/>
      <c r="G912" s="496"/>
      <c r="H912" s="558"/>
      <c r="I912" s="557"/>
      <c r="J912" s="499"/>
      <c r="K912" s="485"/>
      <c r="L912" s="486"/>
      <c r="M912" s="496"/>
      <c r="N912" s="556"/>
      <c r="O912" s="498"/>
    </row>
    <row r="913" spans="1:15" ht="15.6" x14ac:dyDescent="0.25">
      <c r="A913" s="496"/>
      <c r="B913" s="556"/>
      <c r="C913" s="557"/>
      <c r="D913" s="499"/>
      <c r="E913" s="485"/>
      <c r="F913" s="486"/>
      <c r="G913" s="496"/>
      <c r="H913" s="558"/>
      <c r="I913" s="557"/>
      <c r="J913" s="499"/>
      <c r="K913" s="485"/>
      <c r="L913" s="486"/>
      <c r="M913" s="496"/>
      <c r="N913" s="556"/>
      <c r="O913" s="498"/>
    </row>
    <row r="914" spans="1:15" ht="15.6" x14ac:dyDescent="0.25">
      <c r="A914" s="496"/>
      <c r="B914" s="556"/>
      <c r="C914" s="557"/>
      <c r="D914" s="499"/>
      <c r="E914" s="485"/>
      <c r="F914" s="486"/>
      <c r="G914" s="496"/>
      <c r="H914" s="558"/>
      <c r="I914" s="557"/>
      <c r="J914" s="499"/>
      <c r="K914" s="485"/>
      <c r="L914" s="486"/>
      <c r="M914" s="496"/>
      <c r="N914" s="556"/>
      <c r="O914" s="498"/>
    </row>
    <row r="915" spans="1:15" ht="15.6" x14ac:dyDescent="0.25">
      <c r="A915" s="496"/>
      <c r="B915" s="556"/>
      <c r="C915" s="557"/>
      <c r="D915" s="499"/>
      <c r="E915" s="485"/>
      <c r="F915" s="486"/>
      <c r="G915" s="496"/>
      <c r="H915" s="558"/>
      <c r="I915" s="557"/>
      <c r="J915" s="499"/>
      <c r="K915" s="485"/>
      <c r="L915" s="486"/>
      <c r="M915" s="496"/>
      <c r="N915" s="556"/>
      <c r="O915" s="498"/>
    </row>
    <row r="916" spans="1:15" ht="15.6" x14ac:dyDescent="0.25">
      <c r="A916" s="496"/>
      <c r="B916" s="556"/>
      <c r="C916" s="557"/>
      <c r="D916" s="499"/>
      <c r="E916" s="485"/>
      <c r="F916" s="486"/>
      <c r="G916" s="496"/>
      <c r="H916" s="558"/>
      <c r="I916" s="557"/>
      <c r="J916" s="499"/>
      <c r="K916" s="485"/>
      <c r="L916" s="486"/>
      <c r="M916" s="496"/>
      <c r="N916" s="556"/>
      <c r="O916" s="498"/>
    </row>
    <row r="917" spans="1:15" ht="15.6" x14ac:dyDescent="0.25">
      <c r="A917" s="496"/>
      <c r="B917" s="556"/>
      <c r="C917" s="557"/>
      <c r="D917" s="499"/>
      <c r="E917" s="485"/>
      <c r="F917" s="486"/>
      <c r="G917" s="496"/>
      <c r="H917" s="558"/>
      <c r="I917" s="557"/>
      <c r="J917" s="499"/>
      <c r="K917" s="485"/>
      <c r="L917" s="486"/>
      <c r="M917" s="496"/>
      <c r="N917" s="556"/>
      <c r="O917" s="498"/>
    </row>
    <row r="918" spans="1:15" ht="15.6" x14ac:dyDescent="0.25">
      <c r="A918" s="496"/>
      <c r="B918" s="556"/>
      <c r="C918" s="557"/>
      <c r="D918" s="499"/>
      <c r="E918" s="485"/>
      <c r="F918" s="486"/>
      <c r="G918" s="496"/>
      <c r="H918" s="558"/>
      <c r="I918" s="557"/>
      <c r="J918" s="499"/>
      <c r="K918" s="485"/>
      <c r="L918" s="486"/>
      <c r="M918" s="496"/>
      <c r="N918" s="556"/>
      <c r="O918" s="498"/>
    </row>
    <row r="919" spans="1:15" ht="15.6" x14ac:dyDescent="0.25">
      <c r="A919" s="496"/>
      <c r="B919" s="556"/>
      <c r="C919" s="557"/>
      <c r="D919" s="499"/>
      <c r="E919" s="485"/>
      <c r="F919" s="486"/>
      <c r="G919" s="496"/>
      <c r="H919" s="558"/>
      <c r="I919" s="557"/>
      <c r="J919" s="499"/>
      <c r="K919" s="485"/>
      <c r="L919" s="486"/>
      <c r="M919" s="496"/>
      <c r="N919" s="556"/>
      <c r="O919" s="498"/>
    </row>
    <row r="920" spans="1:15" ht="15.6" x14ac:dyDescent="0.25">
      <c r="A920" s="496"/>
      <c r="B920" s="556"/>
      <c r="C920" s="557"/>
      <c r="D920" s="499"/>
      <c r="E920" s="485"/>
      <c r="F920" s="486"/>
      <c r="G920" s="496"/>
      <c r="H920" s="558"/>
      <c r="I920" s="557"/>
      <c r="J920" s="499"/>
      <c r="K920" s="485"/>
      <c r="L920" s="486"/>
      <c r="M920" s="496"/>
      <c r="N920" s="556"/>
      <c r="O920" s="498"/>
    </row>
    <row r="921" spans="1:15" ht="15.6" x14ac:dyDescent="0.25">
      <c r="A921" s="496"/>
      <c r="B921" s="556"/>
      <c r="C921" s="557"/>
      <c r="D921" s="499"/>
      <c r="E921" s="485"/>
      <c r="F921" s="486"/>
      <c r="G921" s="496"/>
      <c r="H921" s="558"/>
      <c r="I921" s="557"/>
      <c r="J921" s="499"/>
      <c r="K921" s="485"/>
      <c r="L921" s="486"/>
      <c r="M921" s="496"/>
      <c r="N921" s="556"/>
      <c r="O921" s="498"/>
    </row>
    <row r="922" spans="1:15" ht="15.6" x14ac:dyDescent="0.25">
      <c r="A922" s="496"/>
      <c r="B922" s="556"/>
      <c r="C922" s="557"/>
      <c r="D922" s="499"/>
      <c r="E922" s="485"/>
      <c r="F922" s="486"/>
      <c r="G922" s="496"/>
      <c r="H922" s="558"/>
      <c r="I922" s="557"/>
      <c r="J922" s="499"/>
      <c r="K922" s="485"/>
      <c r="L922" s="486"/>
      <c r="M922" s="496"/>
      <c r="N922" s="556"/>
      <c r="O922" s="498"/>
    </row>
    <row r="923" spans="1:15" ht="15.6" x14ac:dyDescent="0.25">
      <c r="A923" s="496"/>
      <c r="B923" s="556"/>
      <c r="C923" s="557"/>
      <c r="D923" s="499"/>
      <c r="E923" s="485"/>
      <c r="F923" s="486"/>
      <c r="G923" s="496"/>
      <c r="H923" s="558"/>
      <c r="I923" s="557"/>
      <c r="J923" s="499"/>
      <c r="K923" s="485"/>
      <c r="L923" s="486"/>
      <c r="M923" s="496"/>
      <c r="N923" s="556"/>
      <c r="O923" s="498"/>
    </row>
    <row r="924" spans="1:15" ht="15.6" x14ac:dyDescent="0.25">
      <c r="A924" s="496"/>
      <c r="B924" s="556"/>
      <c r="C924" s="557"/>
      <c r="D924" s="499"/>
      <c r="E924" s="485"/>
      <c r="F924" s="486"/>
      <c r="G924" s="496"/>
      <c r="H924" s="558"/>
      <c r="I924" s="557"/>
      <c r="J924" s="499"/>
      <c r="K924" s="485"/>
      <c r="L924" s="486"/>
      <c r="M924" s="496"/>
      <c r="N924" s="556"/>
      <c r="O924" s="498"/>
    </row>
    <row r="925" spans="1:15" ht="15.6" x14ac:dyDescent="0.25">
      <c r="A925" s="496"/>
      <c r="B925" s="556"/>
      <c r="C925" s="557"/>
      <c r="D925" s="499"/>
      <c r="E925" s="485"/>
      <c r="F925" s="486"/>
      <c r="G925" s="496"/>
      <c r="H925" s="558"/>
      <c r="I925" s="557"/>
      <c r="J925" s="499"/>
      <c r="K925" s="485"/>
      <c r="L925" s="486"/>
      <c r="M925" s="496"/>
      <c r="N925" s="556"/>
      <c r="O925" s="498"/>
    </row>
    <row r="926" spans="1:15" ht="15.6" x14ac:dyDescent="0.25">
      <c r="A926" s="496"/>
      <c r="B926" s="556"/>
      <c r="C926" s="557"/>
      <c r="D926" s="499"/>
      <c r="E926" s="485"/>
      <c r="F926" s="486"/>
      <c r="G926" s="496"/>
      <c r="H926" s="558"/>
      <c r="I926" s="557"/>
      <c r="J926" s="499"/>
      <c r="K926" s="485"/>
      <c r="L926" s="486"/>
      <c r="M926" s="496"/>
      <c r="N926" s="556"/>
      <c r="O926" s="498"/>
    </row>
    <row r="927" spans="1:15" ht="15.6" x14ac:dyDescent="0.25">
      <c r="A927" s="496"/>
      <c r="B927" s="556"/>
      <c r="C927" s="557"/>
      <c r="D927" s="499"/>
      <c r="E927" s="485"/>
      <c r="F927" s="486"/>
      <c r="G927" s="496"/>
      <c r="H927" s="558"/>
      <c r="I927" s="557"/>
      <c r="J927" s="499"/>
      <c r="K927" s="485"/>
      <c r="L927" s="486"/>
      <c r="M927" s="496"/>
      <c r="N927" s="556"/>
      <c r="O927" s="498"/>
    </row>
    <row r="928" spans="1:15" ht="15.6" x14ac:dyDescent="0.25">
      <c r="A928" s="496"/>
      <c r="B928" s="556"/>
      <c r="C928" s="557"/>
      <c r="D928" s="499"/>
      <c r="E928" s="485"/>
      <c r="F928" s="486"/>
      <c r="G928" s="496"/>
      <c r="H928" s="558"/>
      <c r="I928" s="557"/>
      <c r="J928" s="499"/>
      <c r="K928" s="485"/>
      <c r="L928" s="486"/>
      <c r="M928" s="496"/>
      <c r="N928" s="556"/>
      <c r="O928" s="498"/>
    </row>
    <row r="929" spans="1:15" ht="15.6" x14ac:dyDescent="0.25">
      <c r="A929" s="496"/>
      <c r="B929" s="556"/>
      <c r="C929" s="557"/>
      <c r="D929" s="499"/>
      <c r="E929" s="485"/>
      <c r="F929" s="486"/>
      <c r="G929" s="496"/>
      <c r="H929" s="558"/>
      <c r="I929" s="557"/>
      <c r="J929" s="499"/>
      <c r="K929" s="485"/>
      <c r="L929" s="486"/>
      <c r="M929" s="496"/>
      <c r="N929" s="556"/>
      <c r="O929" s="498"/>
    </row>
    <row r="930" spans="1:15" ht="15.6" x14ac:dyDescent="0.25">
      <c r="A930" s="496"/>
      <c r="B930" s="556"/>
      <c r="C930" s="557"/>
      <c r="D930" s="499"/>
      <c r="E930" s="485"/>
      <c r="F930" s="486"/>
      <c r="G930" s="496"/>
      <c r="H930" s="558"/>
      <c r="I930" s="557"/>
      <c r="J930" s="499"/>
      <c r="K930" s="485"/>
      <c r="L930" s="486"/>
      <c r="M930" s="496"/>
      <c r="N930" s="556"/>
      <c r="O930" s="498"/>
    </row>
    <row r="931" spans="1:15" ht="15.6" x14ac:dyDescent="0.25">
      <c r="A931" s="496"/>
      <c r="B931" s="556"/>
      <c r="C931" s="557"/>
      <c r="D931" s="499"/>
      <c r="E931" s="485"/>
      <c r="F931" s="486"/>
      <c r="G931" s="496"/>
      <c r="H931" s="558"/>
      <c r="I931" s="557"/>
      <c r="J931" s="499"/>
      <c r="K931" s="485"/>
      <c r="L931" s="486"/>
      <c r="M931" s="496"/>
      <c r="N931" s="556"/>
      <c r="O931" s="498"/>
    </row>
    <row r="932" spans="1:15" ht="15.6" x14ac:dyDescent="0.25">
      <c r="A932" s="496"/>
      <c r="B932" s="556"/>
      <c r="C932" s="557"/>
      <c r="D932" s="499"/>
      <c r="E932" s="485"/>
      <c r="F932" s="486"/>
      <c r="G932" s="496"/>
      <c r="H932" s="558"/>
      <c r="I932" s="557"/>
      <c r="J932" s="499"/>
      <c r="K932" s="485"/>
      <c r="L932" s="486"/>
      <c r="M932" s="496"/>
      <c r="N932" s="556"/>
      <c r="O932" s="498"/>
    </row>
    <row r="933" spans="1:15" ht="15.6" x14ac:dyDescent="0.25">
      <c r="A933" s="496"/>
      <c r="B933" s="556"/>
      <c r="C933" s="557"/>
      <c r="D933" s="499"/>
      <c r="E933" s="485"/>
      <c r="F933" s="486"/>
      <c r="G933" s="496"/>
      <c r="H933" s="558"/>
      <c r="I933" s="557"/>
      <c r="J933" s="499"/>
      <c r="K933" s="485"/>
      <c r="L933" s="486"/>
      <c r="M933" s="496"/>
      <c r="N933" s="556"/>
      <c r="O933" s="498"/>
    </row>
    <row r="934" spans="1:15" ht="15.6" x14ac:dyDescent="0.25">
      <c r="A934" s="496"/>
      <c r="B934" s="556"/>
      <c r="C934" s="557"/>
      <c r="D934" s="499"/>
      <c r="E934" s="485"/>
      <c r="F934" s="486"/>
      <c r="G934" s="496"/>
      <c r="H934" s="558"/>
      <c r="I934" s="557"/>
      <c r="J934" s="499"/>
      <c r="K934" s="485"/>
      <c r="L934" s="486"/>
      <c r="M934" s="496"/>
      <c r="N934" s="556"/>
      <c r="O934" s="498"/>
    </row>
    <row r="935" spans="1:15" ht="15.6" x14ac:dyDescent="0.25">
      <c r="A935" s="496"/>
      <c r="B935" s="556"/>
      <c r="C935" s="557"/>
      <c r="D935" s="499"/>
      <c r="E935" s="485"/>
      <c r="F935" s="486"/>
      <c r="G935" s="496"/>
      <c r="H935" s="558"/>
      <c r="I935" s="557"/>
      <c r="J935" s="499"/>
      <c r="K935" s="485"/>
      <c r="L935" s="486"/>
      <c r="M935" s="496"/>
      <c r="N935" s="556"/>
      <c r="O935" s="498"/>
    </row>
    <row r="936" spans="1:15" ht="15.6" x14ac:dyDescent="0.25">
      <c r="A936" s="496"/>
      <c r="B936" s="556"/>
      <c r="C936" s="557"/>
      <c r="D936" s="499"/>
      <c r="E936" s="485"/>
      <c r="F936" s="486"/>
      <c r="G936" s="496"/>
      <c r="H936" s="558"/>
      <c r="I936" s="557"/>
      <c r="J936" s="499"/>
      <c r="K936" s="485"/>
      <c r="L936" s="486"/>
      <c r="M936" s="496"/>
      <c r="N936" s="556"/>
      <c r="O936" s="498"/>
    </row>
    <row r="937" spans="1:15" ht="15.6" x14ac:dyDescent="0.25">
      <c r="A937" s="496"/>
      <c r="B937" s="556"/>
      <c r="C937" s="557"/>
      <c r="D937" s="499"/>
      <c r="E937" s="485"/>
      <c r="F937" s="486"/>
      <c r="G937" s="496"/>
      <c r="H937" s="558"/>
      <c r="I937" s="557"/>
      <c r="J937" s="499"/>
      <c r="K937" s="485"/>
      <c r="L937" s="486"/>
      <c r="M937" s="496"/>
      <c r="N937" s="556"/>
      <c r="O937" s="498"/>
    </row>
    <row r="938" spans="1:15" ht="15.6" x14ac:dyDescent="0.25">
      <c r="A938" s="496"/>
      <c r="B938" s="556"/>
      <c r="C938" s="557"/>
      <c r="D938" s="499"/>
      <c r="E938" s="485"/>
      <c r="F938" s="486"/>
      <c r="G938" s="496"/>
      <c r="H938" s="558"/>
      <c r="I938" s="557"/>
      <c r="J938" s="499"/>
      <c r="K938" s="485"/>
      <c r="L938" s="486"/>
      <c r="M938" s="496"/>
      <c r="N938" s="556"/>
      <c r="O938" s="498"/>
    </row>
    <row r="939" spans="1:15" ht="15.6" x14ac:dyDescent="0.25">
      <c r="A939" s="496"/>
      <c r="B939" s="556"/>
      <c r="C939" s="557"/>
      <c r="D939" s="499"/>
      <c r="E939" s="485"/>
      <c r="F939" s="486"/>
      <c r="G939" s="496"/>
      <c r="H939" s="558"/>
      <c r="I939" s="557"/>
      <c r="J939" s="499"/>
      <c r="K939" s="485"/>
      <c r="L939" s="486"/>
      <c r="M939" s="496"/>
      <c r="N939" s="556"/>
      <c r="O939" s="498"/>
    </row>
    <row r="940" spans="1:15" ht="15.6" x14ac:dyDescent="0.25">
      <c r="A940" s="496"/>
      <c r="B940" s="556"/>
      <c r="C940" s="557"/>
      <c r="D940" s="499"/>
      <c r="E940" s="485"/>
      <c r="F940" s="486"/>
      <c r="G940" s="496"/>
      <c r="H940" s="558"/>
      <c r="I940" s="557"/>
      <c r="J940" s="499"/>
      <c r="K940" s="485"/>
      <c r="L940" s="486"/>
      <c r="M940" s="496"/>
      <c r="N940" s="556"/>
      <c r="O940" s="498"/>
    </row>
    <row r="941" spans="1:15" ht="15.6" x14ac:dyDescent="0.25">
      <c r="A941" s="496"/>
      <c r="B941" s="556"/>
      <c r="C941" s="557"/>
      <c r="D941" s="499"/>
      <c r="E941" s="485"/>
      <c r="F941" s="486"/>
      <c r="G941" s="496"/>
      <c r="H941" s="558"/>
      <c r="I941" s="557"/>
      <c r="J941" s="499"/>
      <c r="K941" s="485"/>
      <c r="L941" s="486"/>
      <c r="M941" s="496"/>
      <c r="N941" s="556"/>
      <c r="O941" s="498"/>
    </row>
    <row r="942" spans="1:15" ht="15.6" x14ac:dyDescent="0.25">
      <c r="A942" s="496"/>
      <c r="B942" s="556"/>
      <c r="C942" s="557"/>
      <c r="D942" s="499"/>
      <c r="E942" s="485"/>
      <c r="F942" s="486"/>
      <c r="G942" s="496"/>
      <c r="H942" s="558"/>
      <c r="I942" s="557"/>
      <c r="J942" s="499"/>
      <c r="K942" s="485"/>
      <c r="L942" s="486"/>
      <c r="M942" s="496"/>
      <c r="N942" s="556"/>
      <c r="O942" s="498"/>
    </row>
    <row r="943" spans="1:15" ht="15.6" x14ac:dyDescent="0.25">
      <c r="A943" s="496"/>
      <c r="B943" s="556"/>
      <c r="C943" s="557"/>
      <c r="D943" s="499"/>
      <c r="E943" s="485"/>
      <c r="F943" s="486"/>
      <c r="G943" s="496"/>
      <c r="H943" s="558"/>
      <c r="I943" s="557"/>
      <c r="J943" s="499"/>
      <c r="K943" s="485"/>
      <c r="L943" s="486"/>
      <c r="M943" s="496"/>
      <c r="N943" s="556"/>
      <c r="O943" s="498"/>
    </row>
    <row r="944" spans="1:15" ht="15.6" x14ac:dyDescent="0.25">
      <c r="A944" s="496"/>
      <c r="B944" s="556"/>
      <c r="C944" s="557"/>
      <c r="D944" s="499"/>
      <c r="E944" s="485"/>
      <c r="F944" s="486"/>
      <c r="G944" s="496"/>
      <c r="H944" s="558"/>
      <c r="I944" s="557"/>
      <c r="J944" s="499"/>
      <c r="K944" s="485"/>
      <c r="L944" s="486"/>
      <c r="M944" s="496"/>
      <c r="N944" s="556"/>
      <c r="O944" s="498"/>
    </row>
    <row r="945" spans="1:15" ht="15.6" x14ac:dyDescent="0.25">
      <c r="A945" s="496"/>
      <c r="B945" s="556"/>
      <c r="C945" s="557"/>
      <c r="D945" s="499"/>
      <c r="E945" s="485"/>
      <c r="F945" s="486"/>
      <c r="G945" s="496"/>
      <c r="H945" s="558"/>
      <c r="I945" s="557"/>
      <c r="J945" s="499"/>
      <c r="K945" s="485"/>
      <c r="L945" s="486"/>
      <c r="M945" s="496"/>
      <c r="N945" s="556"/>
      <c r="O945" s="498"/>
    </row>
    <row r="946" spans="1:15" ht="15.6" x14ac:dyDescent="0.25">
      <c r="A946" s="496"/>
      <c r="B946" s="556"/>
      <c r="C946" s="557"/>
      <c r="D946" s="499"/>
      <c r="E946" s="485"/>
      <c r="F946" s="486"/>
      <c r="G946" s="496"/>
      <c r="H946" s="558"/>
      <c r="I946" s="557"/>
      <c r="J946" s="499"/>
      <c r="K946" s="485"/>
      <c r="L946" s="486"/>
      <c r="M946" s="496"/>
      <c r="N946" s="556"/>
      <c r="O946" s="498"/>
    </row>
    <row r="947" spans="1:15" ht="15.6" x14ac:dyDescent="0.25">
      <c r="A947" s="496"/>
      <c r="B947" s="556"/>
      <c r="C947" s="557"/>
      <c r="D947" s="499"/>
      <c r="E947" s="485"/>
      <c r="F947" s="486"/>
      <c r="G947" s="496"/>
      <c r="H947" s="558"/>
      <c r="I947" s="557"/>
      <c r="J947" s="499"/>
      <c r="K947" s="485"/>
      <c r="L947" s="486"/>
      <c r="M947" s="496"/>
      <c r="N947" s="556"/>
      <c r="O947" s="498"/>
    </row>
    <row r="948" spans="1:15" ht="15.6" x14ac:dyDescent="0.25">
      <c r="A948" s="496"/>
      <c r="B948" s="556"/>
      <c r="C948" s="557"/>
      <c r="D948" s="499"/>
      <c r="E948" s="485"/>
      <c r="F948" s="486"/>
      <c r="G948" s="496"/>
      <c r="H948" s="558"/>
      <c r="I948" s="557"/>
      <c r="J948" s="499"/>
      <c r="K948" s="485"/>
      <c r="L948" s="486"/>
      <c r="M948" s="496"/>
      <c r="N948" s="556"/>
      <c r="O948" s="498"/>
    </row>
    <row r="949" spans="1:15" ht="15.6" x14ac:dyDescent="0.25">
      <c r="A949" s="496"/>
      <c r="B949" s="556"/>
      <c r="C949" s="557"/>
      <c r="D949" s="499"/>
      <c r="E949" s="485"/>
      <c r="F949" s="486"/>
      <c r="G949" s="496"/>
      <c r="H949" s="558"/>
      <c r="I949" s="557"/>
      <c r="J949" s="499"/>
      <c r="K949" s="485"/>
      <c r="L949" s="486"/>
      <c r="M949" s="496"/>
      <c r="N949" s="556"/>
      <c r="O949" s="498"/>
    </row>
    <row r="950" spans="1:15" ht="15.6" x14ac:dyDescent="0.25">
      <c r="A950" s="496"/>
      <c r="B950" s="556"/>
      <c r="C950" s="557"/>
      <c r="D950" s="499"/>
      <c r="E950" s="485"/>
      <c r="F950" s="486"/>
      <c r="G950" s="496"/>
      <c r="H950" s="558"/>
      <c r="I950" s="557"/>
      <c r="J950" s="499"/>
      <c r="K950" s="485"/>
      <c r="L950" s="486"/>
      <c r="M950" s="496"/>
      <c r="N950" s="556"/>
      <c r="O950" s="498"/>
    </row>
    <row r="951" spans="1:15" ht="15.6" x14ac:dyDescent="0.25">
      <c r="A951" s="496"/>
      <c r="B951" s="556"/>
      <c r="C951" s="557"/>
      <c r="D951" s="499"/>
      <c r="E951" s="485"/>
      <c r="F951" s="486"/>
      <c r="G951" s="496"/>
      <c r="H951" s="558"/>
      <c r="I951" s="557"/>
      <c r="J951" s="499"/>
      <c r="K951" s="485"/>
      <c r="L951" s="486"/>
      <c r="M951" s="496"/>
      <c r="N951" s="556"/>
      <c r="O951" s="498"/>
    </row>
    <row r="952" spans="1:15" ht="15.6" x14ac:dyDescent="0.25">
      <c r="A952" s="496"/>
      <c r="B952" s="556"/>
      <c r="C952" s="557"/>
      <c r="D952" s="499"/>
      <c r="E952" s="485"/>
      <c r="F952" s="486"/>
      <c r="G952" s="496"/>
      <c r="H952" s="558"/>
      <c r="I952" s="557"/>
      <c r="J952" s="499"/>
      <c r="K952" s="485"/>
      <c r="L952" s="486"/>
      <c r="M952" s="496"/>
      <c r="N952" s="556"/>
      <c r="O952" s="498"/>
    </row>
    <row r="953" spans="1:15" ht="15.6" x14ac:dyDescent="0.25">
      <c r="A953" s="496"/>
      <c r="B953" s="556"/>
      <c r="C953" s="557"/>
      <c r="D953" s="499"/>
      <c r="E953" s="485"/>
      <c r="F953" s="486"/>
      <c r="G953" s="496"/>
      <c r="H953" s="558"/>
      <c r="I953" s="557"/>
      <c r="J953" s="499"/>
      <c r="K953" s="485"/>
      <c r="L953" s="486"/>
      <c r="M953" s="496"/>
      <c r="N953" s="556"/>
      <c r="O953" s="498"/>
    </row>
    <row r="954" spans="1:15" ht="15.6" x14ac:dyDescent="0.25">
      <c r="A954" s="496"/>
      <c r="B954" s="556"/>
      <c r="C954" s="557"/>
      <c r="D954" s="499"/>
      <c r="E954" s="485"/>
      <c r="F954" s="486"/>
      <c r="G954" s="496"/>
      <c r="H954" s="558"/>
      <c r="I954" s="557"/>
      <c r="J954" s="499"/>
      <c r="K954" s="485"/>
      <c r="L954" s="486"/>
      <c r="M954" s="496"/>
      <c r="N954" s="556"/>
      <c r="O954" s="498"/>
    </row>
    <row r="955" spans="1:15" ht="15.6" x14ac:dyDescent="0.25">
      <c r="A955" s="496"/>
      <c r="B955" s="556"/>
      <c r="C955" s="557"/>
      <c r="D955" s="499"/>
      <c r="E955" s="485"/>
      <c r="F955" s="486"/>
      <c r="G955" s="496"/>
      <c r="H955" s="558"/>
      <c r="I955" s="557"/>
      <c r="J955" s="499"/>
      <c r="K955" s="485"/>
      <c r="L955" s="486"/>
      <c r="M955" s="496"/>
      <c r="N955" s="556"/>
      <c r="O955" s="498"/>
    </row>
    <row r="956" spans="1:15" ht="15.6" x14ac:dyDescent="0.25">
      <c r="A956" s="496"/>
      <c r="B956" s="556"/>
      <c r="C956" s="557"/>
      <c r="D956" s="499"/>
      <c r="E956" s="485"/>
      <c r="F956" s="486"/>
      <c r="G956" s="496"/>
      <c r="H956" s="558"/>
      <c r="I956" s="557"/>
      <c r="J956" s="499"/>
      <c r="K956" s="485"/>
      <c r="L956" s="486"/>
      <c r="M956" s="496"/>
      <c r="N956" s="556"/>
      <c r="O956" s="498"/>
    </row>
    <row r="957" spans="1:15" ht="15.6" x14ac:dyDescent="0.25">
      <c r="A957" s="496"/>
      <c r="B957" s="556"/>
      <c r="C957" s="557"/>
      <c r="D957" s="499"/>
      <c r="E957" s="485"/>
      <c r="F957" s="486"/>
      <c r="G957" s="496"/>
      <c r="H957" s="558"/>
      <c r="I957" s="557"/>
      <c r="J957" s="499"/>
      <c r="K957" s="485"/>
      <c r="L957" s="486"/>
      <c r="M957" s="496"/>
      <c r="N957" s="556"/>
      <c r="O957" s="498"/>
    </row>
    <row r="958" spans="1:15" ht="15.6" x14ac:dyDescent="0.25">
      <c r="A958" s="496"/>
      <c r="B958" s="556"/>
      <c r="C958" s="557"/>
      <c r="D958" s="499"/>
      <c r="E958" s="485"/>
      <c r="F958" s="486"/>
      <c r="G958" s="496"/>
      <c r="H958" s="558"/>
      <c r="I958" s="557"/>
      <c r="J958" s="499"/>
      <c r="K958" s="485"/>
      <c r="L958" s="486"/>
      <c r="M958" s="496"/>
      <c r="N958" s="556"/>
      <c r="O958" s="498"/>
    </row>
    <row r="959" spans="1:15" ht="15.6" x14ac:dyDescent="0.25">
      <c r="A959" s="496"/>
      <c r="B959" s="556"/>
      <c r="C959" s="557"/>
      <c r="D959" s="499"/>
      <c r="E959" s="485"/>
      <c r="F959" s="486"/>
      <c r="G959" s="496"/>
      <c r="H959" s="558"/>
      <c r="I959" s="557"/>
      <c r="J959" s="499"/>
      <c r="K959" s="485"/>
      <c r="L959" s="486"/>
      <c r="M959" s="496"/>
      <c r="N959" s="556"/>
      <c r="O959" s="498"/>
    </row>
    <row r="960" spans="1:15" ht="15.6" x14ac:dyDescent="0.25">
      <c r="A960" s="496"/>
      <c r="B960" s="556"/>
      <c r="C960" s="557"/>
      <c r="D960" s="499"/>
      <c r="E960" s="485"/>
      <c r="F960" s="486"/>
      <c r="G960" s="496"/>
      <c r="H960" s="558"/>
      <c r="I960" s="557"/>
      <c r="J960" s="499"/>
      <c r="K960" s="485"/>
      <c r="L960" s="486"/>
      <c r="M960" s="496"/>
      <c r="N960" s="556"/>
      <c r="O960" s="498"/>
    </row>
    <row r="961" spans="1:15" ht="15.6" x14ac:dyDescent="0.25">
      <c r="A961" s="496"/>
      <c r="B961" s="556"/>
      <c r="C961" s="557"/>
      <c r="D961" s="499"/>
      <c r="E961" s="485"/>
      <c r="F961" s="486"/>
      <c r="G961" s="496"/>
      <c r="H961" s="558"/>
      <c r="I961" s="557"/>
      <c r="J961" s="499"/>
      <c r="K961" s="485"/>
      <c r="L961" s="486"/>
      <c r="M961" s="496"/>
      <c r="N961" s="556"/>
      <c r="O961" s="498"/>
    </row>
    <row r="962" spans="1:15" ht="15.6" x14ac:dyDescent="0.25">
      <c r="A962" s="496"/>
      <c r="B962" s="556"/>
      <c r="C962" s="557"/>
      <c r="D962" s="499"/>
      <c r="E962" s="485"/>
      <c r="F962" s="486"/>
      <c r="G962" s="496"/>
      <c r="H962" s="558"/>
      <c r="I962" s="557"/>
      <c r="J962" s="499"/>
      <c r="K962" s="485"/>
      <c r="L962" s="486"/>
      <c r="M962" s="496"/>
      <c r="N962" s="556"/>
      <c r="O962" s="498"/>
    </row>
    <row r="963" spans="1:15" ht="15.6" x14ac:dyDescent="0.25">
      <c r="A963" s="496"/>
      <c r="B963" s="556"/>
      <c r="C963" s="557"/>
      <c r="D963" s="499"/>
      <c r="E963" s="485"/>
      <c r="F963" s="486"/>
      <c r="G963" s="496"/>
      <c r="H963" s="558"/>
      <c r="I963" s="557"/>
      <c r="J963" s="499"/>
      <c r="K963" s="485"/>
      <c r="L963" s="486"/>
      <c r="M963" s="496"/>
      <c r="N963" s="556"/>
      <c r="O963" s="498"/>
    </row>
    <row r="964" spans="1:15" ht="15.6" x14ac:dyDescent="0.25">
      <c r="A964" s="496"/>
      <c r="B964" s="556"/>
      <c r="C964" s="557"/>
      <c r="D964" s="499"/>
      <c r="E964" s="485"/>
      <c r="F964" s="486"/>
      <c r="G964" s="496"/>
      <c r="H964" s="558"/>
      <c r="I964" s="557"/>
      <c r="J964" s="499"/>
      <c r="K964" s="485"/>
      <c r="L964" s="486"/>
      <c r="M964" s="496"/>
      <c r="N964" s="556"/>
      <c r="O964" s="498"/>
    </row>
    <row r="965" spans="1:15" ht="15.6" x14ac:dyDescent="0.25">
      <c r="A965" s="496"/>
      <c r="B965" s="556"/>
      <c r="C965" s="557"/>
      <c r="D965" s="499"/>
      <c r="E965" s="485"/>
      <c r="F965" s="486"/>
      <c r="G965" s="496"/>
      <c r="H965" s="558"/>
      <c r="I965" s="557"/>
      <c r="J965" s="499"/>
      <c r="K965" s="485"/>
      <c r="L965" s="486"/>
      <c r="M965" s="496"/>
      <c r="N965" s="556"/>
      <c r="O965" s="498"/>
    </row>
    <row r="966" spans="1:15" ht="15.6" x14ac:dyDescent="0.25">
      <c r="A966" s="496"/>
      <c r="B966" s="556"/>
      <c r="C966" s="557"/>
      <c r="D966" s="499"/>
      <c r="E966" s="485"/>
      <c r="F966" s="486"/>
      <c r="G966" s="496"/>
      <c r="H966" s="558"/>
      <c r="I966" s="557"/>
      <c r="J966" s="499"/>
      <c r="K966" s="485"/>
      <c r="L966" s="486"/>
      <c r="M966" s="496"/>
      <c r="N966" s="556"/>
      <c r="O966" s="498"/>
    </row>
    <row r="967" spans="1:15" ht="15.6" x14ac:dyDescent="0.25">
      <c r="A967" s="496"/>
      <c r="B967" s="556"/>
      <c r="C967" s="557"/>
      <c r="D967" s="499"/>
      <c r="E967" s="485"/>
      <c r="F967" s="486"/>
      <c r="G967" s="496"/>
      <c r="H967" s="558"/>
      <c r="I967" s="557"/>
      <c r="J967" s="499"/>
      <c r="K967" s="485"/>
      <c r="L967" s="486"/>
      <c r="M967" s="496"/>
      <c r="N967" s="556"/>
      <c r="O967" s="498"/>
    </row>
    <row r="968" spans="1:15" ht="15.6" x14ac:dyDescent="0.25">
      <c r="A968" s="496"/>
      <c r="B968" s="556"/>
      <c r="C968" s="557"/>
      <c r="D968" s="499"/>
      <c r="E968" s="485"/>
      <c r="F968" s="486"/>
      <c r="G968" s="496"/>
      <c r="H968" s="558"/>
      <c r="I968" s="557"/>
      <c r="J968" s="499"/>
      <c r="K968" s="485"/>
      <c r="L968" s="486"/>
      <c r="M968" s="496"/>
      <c r="N968" s="556"/>
      <c r="O968" s="498"/>
    </row>
    <row r="969" spans="1:15" ht="15.6" x14ac:dyDescent="0.25">
      <c r="A969" s="496"/>
      <c r="B969" s="556"/>
      <c r="C969" s="557"/>
      <c r="D969" s="499"/>
      <c r="E969" s="485"/>
      <c r="F969" s="486"/>
      <c r="G969" s="496"/>
      <c r="H969" s="558"/>
      <c r="I969" s="557"/>
      <c r="J969" s="499"/>
      <c r="K969" s="485"/>
      <c r="L969" s="486"/>
      <c r="M969" s="496"/>
      <c r="N969" s="556"/>
      <c r="O969" s="498"/>
    </row>
    <row r="970" spans="1:15" ht="15.6" x14ac:dyDescent="0.25">
      <c r="A970" s="496"/>
      <c r="B970" s="556"/>
      <c r="C970" s="557"/>
      <c r="D970" s="499"/>
      <c r="E970" s="485"/>
      <c r="F970" s="486"/>
      <c r="G970" s="496"/>
      <c r="H970" s="558"/>
      <c r="I970" s="557"/>
      <c r="J970" s="499"/>
      <c r="K970" s="485"/>
      <c r="L970" s="486"/>
      <c r="M970" s="496"/>
      <c r="N970" s="556"/>
      <c r="O970" s="498"/>
    </row>
    <row r="971" spans="1:15" ht="15.6" x14ac:dyDescent="0.25">
      <c r="A971" s="496"/>
      <c r="B971" s="556"/>
      <c r="C971" s="557"/>
      <c r="D971" s="499"/>
      <c r="E971" s="485"/>
      <c r="F971" s="486"/>
      <c r="G971" s="496"/>
      <c r="H971" s="558"/>
      <c r="I971" s="557"/>
      <c r="J971" s="499"/>
      <c r="K971" s="485"/>
      <c r="L971" s="486"/>
      <c r="M971" s="496"/>
      <c r="N971" s="556"/>
      <c r="O971" s="498"/>
    </row>
    <row r="972" spans="1:15" ht="15.6" x14ac:dyDescent="0.25">
      <c r="A972" s="496"/>
      <c r="B972" s="556"/>
      <c r="C972" s="557"/>
      <c r="D972" s="499"/>
      <c r="E972" s="485"/>
      <c r="F972" s="486"/>
      <c r="G972" s="496"/>
      <c r="H972" s="558"/>
      <c r="I972" s="557"/>
      <c r="J972" s="499"/>
      <c r="K972" s="485"/>
      <c r="L972" s="486"/>
      <c r="M972" s="496"/>
      <c r="N972" s="556"/>
      <c r="O972" s="498"/>
    </row>
    <row r="973" spans="1:15" ht="15.6" x14ac:dyDescent="0.25">
      <c r="A973" s="496"/>
      <c r="B973" s="556"/>
      <c r="C973" s="557"/>
      <c r="D973" s="499"/>
      <c r="E973" s="485"/>
      <c r="F973" s="486"/>
      <c r="G973" s="496"/>
      <c r="H973" s="558"/>
      <c r="I973" s="557"/>
      <c r="J973" s="499"/>
      <c r="K973" s="485"/>
      <c r="L973" s="486"/>
      <c r="M973" s="496"/>
      <c r="N973" s="556"/>
      <c r="O973" s="498"/>
    </row>
    <row r="974" spans="1:15" ht="15.6" x14ac:dyDescent="0.25">
      <c r="A974" s="496"/>
      <c r="B974" s="556"/>
      <c r="C974" s="557"/>
      <c r="D974" s="499"/>
      <c r="E974" s="485"/>
      <c r="F974" s="486"/>
      <c r="G974" s="496"/>
      <c r="H974" s="558"/>
      <c r="I974" s="557"/>
      <c r="J974" s="499"/>
      <c r="K974" s="485"/>
      <c r="L974" s="486"/>
      <c r="M974" s="496"/>
      <c r="N974" s="556"/>
      <c r="O974" s="498"/>
    </row>
    <row r="975" spans="1:15" ht="15.6" x14ac:dyDescent="0.25">
      <c r="A975" s="496"/>
      <c r="B975" s="556"/>
      <c r="C975" s="557"/>
      <c r="D975" s="499"/>
      <c r="E975" s="485"/>
      <c r="F975" s="486"/>
      <c r="G975" s="496"/>
      <c r="H975" s="558"/>
      <c r="I975" s="557"/>
      <c r="J975" s="499"/>
      <c r="K975" s="485"/>
      <c r="L975" s="486"/>
      <c r="M975" s="496"/>
      <c r="N975" s="556"/>
      <c r="O975" s="498"/>
    </row>
    <row r="976" spans="1:15" ht="15.6" x14ac:dyDescent="0.25">
      <c r="A976" s="496"/>
      <c r="B976" s="556"/>
      <c r="C976" s="557"/>
      <c r="D976" s="499"/>
      <c r="E976" s="485"/>
      <c r="F976" s="486"/>
      <c r="G976" s="496"/>
      <c r="H976" s="558"/>
      <c r="I976" s="557"/>
      <c r="J976" s="499"/>
      <c r="K976" s="485"/>
      <c r="L976" s="486"/>
      <c r="M976" s="496"/>
      <c r="N976" s="556"/>
      <c r="O976" s="498"/>
    </row>
    <row r="977" spans="1:15" ht="15.6" x14ac:dyDescent="0.25">
      <c r="A977" s="496"/>
      <c r="B977" s="556"/>
      <c r="C977" s="557"/>
      <c r="D977" s="499"/>
      <c r="E977" s="485"/>
      <c r="F977" s="486"/>
      <c r="G977" s="496"/>
      <c r="H977" s="558"/>
      <c r="I977" s="557"/>
      <c r="J977" s="499"/>
      <c r="K977" s="485"/>
      <c r="L977" s="486"/>
      <c r="M977" s="496"/>
      <c r="N977" s="556"/>
      <c r="O977" s="498"/>
    </row>
    <row r="978" spans="1:15" ht="15.6" x14ac:dyDescent="0.25">
      <c r="A978" s="496"/>
      <c r="B978" s="556"/>
      <c r="C978" s="557"/>
      <c r="D978" s="499"/>
      <c r="E978" s="485"/>
      <c r="F978" s="486"/>
      <c r="G978" s="496"/>
      <c r="H978" s="558"/>
      <c r="I978" s="557"/>
      <c r="J978" s="499"/>
      <c r="K978" s="485"/>
      <c r="L978" s="486"/>
      <c r="M978" s="496"/>
      <c r="N978" s="556"/>
      <c r="O978" s="498"/>
    </row>
    <row r="979" spans="1:15" ht="15.6" x14ac:dyDescent="0.25">
      <c r="A979" s="496"/>
      <c r="B979" s="556"/>
      <c r="C979" s="557"/>
      <c r="D979" s="499"/>
      <c r="E979" s="485"/>
      <c r="F979" s="486"/>
      <c r="G979" s="496"/>
      <c r="H979" s="558"/>
      <c r="I979" s="557"/>
      <c r="J979" s="499"/>
      <c r="K979" s="485"/>
      <c r="L979" s="486"/>
      <c r="M979" s="496"/>
      <c r="N979" s="556"/>
      <c r="O979" s="498"/>
    </row>
    <row r="980" spans="1:15" ht="15.6" x14ac:dyDescent="0.25">
      <c r="A980" s="496"/>
      <c r="B980" s="556"/>
      <c r="C980" s="557"/>
      <c r="D980" s="499"/>
      <c r="E980" s="485"/>
      <c r="F980" s="486"/>
      <c r="G980" s="496"/>
      <c r="H980" s="558"/>
      <c r="I980" s="557"/>
      <c r="J980" s="499"/>
      <c r="K980" s="485"/>
      <c r="L980" s="486"/>
      <c r="M980" s="496"/>
      <c r="N980" s="556"/>
      <c r="O980" s="498"/>
    </row>
    <row r="981" spans="1:15" ht="15.6" x14ac:dyDescent="0.25">
      <c r="A981" s="496"/>
      <c r="B981" s="556"/>
      <c r="C981" s="557"/>
      <c r="D981" s="499"/>
      <c r="E981" s="485"/>
      <c r="F981" s="486"/>
      <c r="G981" s="496"/>
      <c r="H981" s="558"/>
      <c r="I981" s="557"/>
      <c r="J981" s="499"/>
      <c r="K981" s="485"/>
      <c r="L981" s="486"/>
      <c r="M981" s="496"/>
      <c r="N981" s="556"/>
      <c r="O981" s="498"/>
    </row>
    <row r="982" spans="1:15" ht="15.6" x14ac:dyDescent="0.25">
      <c r="A982" s="496"/>
      <c r="B982" s="556"/>
      <c r="C982" s="557"/>
      <c r="D982" s="499"/>
      <c r="E982" s="485"/>
      <c r="F982" s="486"/>
      <c r="G982" s="496"/>
      <c r="H982" s="558"/>
      <c r="I982" s="557"/>
      <c r="J982" s="499"/>
      <c r="K982" s="485"/>
      <c r="L982" s="486"/>
      <c r="M982" s="496"/>
      <c r="N982" s="556"/>
      <c r="O982" s="498"/>
    </row>
    <row r="983" spans="1:15" ht="15.6" x14ac:dyDescent="0.25">
      <c r="A983" s="496"/>
      <c r="B983" s="556"/>
      <c r="C983" s="557"/>
      <c r="D983" s="499"/>
      <c r="E983" s="485"/>
      <c r="F983" s="486"/>
      <c r="G983" s="496"/>
      <c r="H983" s="558"/>
      <c r="I983" s="557"/>
      <c r="J983" s="499"/>
      <c r="K983" s="485"/>
      <c r="L983" s="486"/>
      <c r="M983" s="496"/>
      <c r="N983" s="556"/>
      <c r="O983" s="498"/>
    </row>
    <row r="984" spans="1:15" ht="15.6" x14ac:dyDescent="0.25">
      <c r="A984" s="496"/>
      <c r="B984" s="556"/>
      <c r="C984" s="557"/>
      <c r="D984" s="499"/>
      <c r="E984" s="485"/>
      <c r="F984" s="486"/>
      <c r="G984" s="496"/>
      <c r="H984" s="558"/>
      <c r="I984" s="557"/>
      <c r="J984" s="499"/>
      <c r="K984" s="485"/>
      <c r="L984" s="486"/>
      <c r="M984" s="496"/>
      <c r="N984" s="556"/>
      <c r="O984" s="498"/>
    </row>
    <row r="985" spans="1:15" ht="15.6" x14ac:dyDescent="0.25">
      <c r="A985" s="496"/>
      <c r="B985" s="556"/>
      <c r="C985" s="557"/>
      <c r="D985" s="499"/>
      <c r="E985" s="485"/>
      <c r="F985" s="486"/>
      <c r="G985" s="496"/>
      <c r="H985" s="558"/>
      <c r="I985" s="557"/>
      <c r="J985" s="499"/>
      <c r="K985" s="485"/>
      <c r="L985" s="486"/>
      <c r="M985" s="496"/>
      <c r="N985" s="556"/>
      <c r="O985" s="498"/>
    </row>
    <row r="986" spans="1:15" ht="15.6" x14ac:dyDescent="0.25">
      <c r="A986" s="496"/>
      <c r="B986" s="556"/>
      <c r="C986" s="557"/>
      <c r="D986" s="499"/>
      <c r="E986" s="485"/>
      <c r="F986" s="486"/>
      <c r="G986" s="496"/>
      <c r="H986" s="558"/>
      <c r="I986" s="557"/>
      <c r="J986" s="499"/>
      <c r="K986" s="485"/>
      <c r="L986" s="486"/>
      <c r="M986" s="496"/>
      <c r="N986" s="556"/>
      <c r="O986" s="498"/>
    </row>
    <row r="987" spans="1:15" ht="15.6" x14ac:dyDescent="0.25">
      <c r="A987" s="496"/>
      <c r="B987" s="556"/>
      <c r="C987" s="557"/>
      <c r="D987" s="499"/>
      <c r="E987" s="485"/>
      <c r="F987" s="486"/>
      <c r="G987" s="496"/>
      <c r="H987" s="558"/>
      <c r="I987" s="557"/>
      <c r="J987" s="499"/>
      <c r="K987" s="485"/>
      <c r="L987" s="486"/>
      <c r="M987" s="496"/>
      <c r="N987" s="556"/>
      <c r="O987" s="498"/>
    </row>
    <row r="988" spans="1:15" ht="15.6" x14ac:dyDescent="0.25">
      <c r="A988" s="496"/>
      <c r="B988" s="556"/>
      <c r="C988" s="557"/>
      <c r="D988" s="499"/>
      <c r="E988" s="485"/>
      <c r="F988" s="486"/>
      <c r="G988" s="496"/>
      <c r="H988" s="558"/>
      <c r="I988" s="557"/>
      <c r="J988" s="499"/>
      <c r="K988" s="485"/>
      <c r="L988" s="486"/>
      <c r="M988" s="496"/>
      <c r="N988" s="556"/>
      <c r="O988" s="498"/>
    </row>
    <row r="989" spans="1:15" ht="15.6" x14ac:dyDescent="0.25">
      <c r="A989" s="496"/>
      <c r="B989" s="556"/>
      <c r="C989" s="557"/>
      <c r="D989" s="499"/>
      <c r="E989" s="485"/>
      <c r="F989" s="486"/>
      <c r="G989" s="496"/>
      <c r="H989" s="558"/>
      <c r="I989" s="557"/>
      <c r="J989" s="499"/>
      <c r="K989" s="485"/>
      <c r="L989" s="486"/>
      <c r="M989" s="496"/>
      <c r="N989" s="556"/>
      <c r="O989" s="498"/>
    </row>
    <row r="990" spans="1:15" ht="15.6" x14ac:dyDescent="0.25">
      <c r="A990" s="496"/>
      <c r="B990" s="556"/>
      <c r="C990" s="557"/>
      <c r="D990" s="499"/>
      <c r="E990" s="485"/>
      <c r="F990" s="486"/>
      <c r="G990" s="496"/>
      <c r="H990" s="558"/>
      <c r="I990" s="557"/>
      <c r="J990" s="499"/>
      <c r="K990" s="485"/>
      <c r="L990" s="486"/>
      <c r="M990" s="496"/>
      <c r="N990" s="556"/>
      <c r="O990" s="498"/>
    </row>
    <row r="991" spans="1:15" ht="15.6" x14ac:dyDescent="0.25">
      <c r="A991" s="496"/>
      <c r="B991" s="556"/>
      <c r="C991" s="557"/>
      <c r="D991" s="499"/>
      <c r="E991" s="485"/>
      <c r="F991" s="486"/>
      <c r="G991" s="496"/>
      <c r="H991" s="558"/>
      <c r="I991" s="557"/>
      <c r="J991" s="499"/>
      <c r="K991" s="485"/>
      <c r="L991" s="486"/>
      <c r="M991" s="496"/>
      <c r="N991" s="556"/>
      <c r="O991" s="498"/>
    </row>
    <row r="992" spans="1:15" ht="15.6" x14ac:dyDescent="0.25">
      <c r="A992" s="496"/>
      <c r="B992" s="556"/>
      <c r="C992" s="557"/>
      <c r="D992" s="499"/>
      <c r="E992" s="485"/>
      <c r="F992" s="486"/>
      <c r="G992" s="496"/>
      <c r="H992" s="558"/>
      <c r="I992" s="557"/>
      <c r="J992" s="499"/>
      <c r="K992" s="485"/>
      <c r="L992" s="486"/>
      <c r="M992" s="496"/>
      <c r="N992" s="556"/>
      <c r="O992" s="498"/>
    </row>
    <row r="993" spans="1:15" ht="15.6" x14ac:dyDescent="0.25">
      <c r="A993" s="496"/>
      <c r="B993" s="556"/>
      <c r="C993" s="557"/>
      <c r="D993" s="499"/>
      <c r="E993" s="485"/>
      <c r="F993" s="486"/>
      <c r="G993" s="496"/>
      <c r="H993" s="558"/>
      <c r="I993" s="557"/>
      <c r="J993" s="499"/>
      <c r="K993" s="485"/>
      <c r="L993" s="486"/>
      <c r="M993" s="496"/>
      <c r="N993" s="556"/>
      <c r="O993" s="498"/>
    </row>
    <row r="994" spans="1:15" ht="15.6" x14ac:dyDescent="0.25">
      <c r="A994" s="496"/>
      <c r="B994" s="556"/>
      <c r="C994" s="557"/>
      <c r="D994" s="499"/>
      <c r="E994" s="485"/>
      <c r="F994" s="486"/>
      <c r="G994" s="496"/>
      <c r="H994" s="558"/>
      <c r="I994" s="557"/>
      <c r="J994" s="499"/>
      <c r="K994" s="485"/>
      <c r="L994" s="486"/>
      <c r="M994" s="496"/>
      <c r="N994" s="556"/>
      <c r="O994" s="498"/>
    </row>
    <row r="995" spans="1:15" ht="15.6" x14ac:dyDescent="0.25">
      <c r="A995" s="496"/>
      <c r="B995" s="556"/>
      <c r="C995" s="557"/>
      <c r="D995" s="499"/>
      <c r="E995" s="485"/>
      <c r="F995" s="486"/>
      <c r="G995" s="496"/>
      <c r="H995" s="558"/>
      <c r="I995" s="557"/>
      <c r="J995" s="499"/>
      <c r="K995" s="485"/>
      <c r="L995" s="486"/>
      <c r="M995" s="496"/>
      <c r="N995" s="556"/>
      <c r="O995" s="498"/>
    </row>
    <row r="996" spans="1:15" ht="15.6" x14ac:dyDescent="0.25">
      <c r="A996" s="496"/>
      <c r="B996" s="556"/>
      <c r="C996" s="557"/>
      <c r="D996" s="499"/>
      <c r="E996" s="485"/>
      <c r="F996" s="486"/>
      <c r="G996" s="496"/>
      <c r="H996" s="558"/>
      <c r="I996" s="557"/>
      <c r="J996" s="499"/>
      <c r="K996" s="485"/>
      <c r="L996" s="486"/>
      <c r="M996" s="496"/>
      <c r="N996" s="556"/>
      <c r="O996" s="498"/>
    </row>
    <row r="997" spans="1:15" ht="15.6" x14ac:dyDescent="0.25">
      <c r="A997" s="496"/>
      <c r="B997" s="556"/>
      <c r="C997" s="557"/>
      <c r="D997" s="499"/>
      <c r="E997" s="485"/>
      <c r="F997" s="486"/>
      <c r="G997" s="496"/>
      <c r="H997" s="558"/>
      <c r="I997" s="557"/>
      <c r="J997" s="499"/>
      <c r="K997" s="485"/>
      <c r="L997" s="486"/>
      <c r="M997" s="496"/>
      <c r="N997" s="556"/>
      <c r="O997" s="498"/>
    </row>
    <row r="998" spans="1:15" ht="15.6" x14ac:dyDescent="0.25">
      <c r="A998" s="496"/>
      <c r="B998" s="556"/>
      <c r="C998" s="557"/>
      <c r="D998" s="499"/>
      <c r="E998" s="485"/>
      <c r="F998" s="486"/>
      <c r="G998" s="496"/>
      <c r="H998" s="558"/>
      <c r="I998" s="557"/>
      <c r="J998" s="499"/>
      <c r="K998" s="485"/>
      <c r="L998" s="486"/>
      <c r="M998" s="496"/>
      <c r="N998" s="556"/>
      <c r="O998" s="498"/>
    </row>
    <row r="999" spans="1:15" ht="15.6" x14ac:dyDescent="0.25">
      <c r="A999" s="496"/>
      <c r="B999" s="556"/>
      <c r="C999" s="557"/>
      <c r="D999" s="499"/>
      <c r="E999" s="485"/>
      <c r="F999" s="486"/>
      <c r="G999" s="496"/>
      <c r="H999" s="558"/>
      <c r="I999" s="557"/>
      <c r="J999" s="499"/>
      <c r="K999" s="485"/>
      <c r="L999" s="486"/>
      <c r="M999" s="496"/>
      <c r="N999" s="556"/>
      <c r="O999" s="498"/>
    </row>
    <row r="1000" spans="1:15" ht="15.6" x14ac:dyDescent="0.25">
      <c r="A1000" s="496"/>
      <c r="B1000" s="556"/>
      <c r="C1000" s="557"/>
      <c r="D1000" s="499"/>
      <c r="E1000" s="485"/>
      <c r="F1000" s="486"/>
      <c r="G1000" s="496"/>
      <c r="H1000" s="558"/>
      <c r="I1000" s="557"/>
      <c r="J1000" s="499"/>
      <c r="K1000" s="485"/>
      <c r="L1000" s="486"/>
      <c r="M1000" s="496"/>
      <c r="N1000" s="556"/>
      <c r="O1000" s="498"/>
    </row>
    <row r="1001" spans="1:15" ht="15.6" x14ac:dyDescent="0.25">
      <c r="A1001" s="496"/>
      <c r="B1001" s="556"/>
      <c r="C1001" s="557"/>
      <c r="D1001" s="499"/>
      <c r="E1001" s="485"/>
      <c r="F1001" s="486"/>
      <c r="G1001" s="496"/>
      <c r="H1001" s="558"/>
      <c r="I1001" s="557"/>
      <c r="J1001" s="499"/>
      <c r="K1001" s="485"/>
      <c r="L1001" s="486"/>
      <c r="M1001" s="496"/>
      <c r="N1001" s="556"/>
      <c r="O1001" s="498"/>
    </row>
    <row r="1002" spans="1:15" ht="15.6" x14ac:dyDescent="0.25">
      <c r="A1002" s="496"/>
      <c r="B1002" s="556"/>
      <c r="C1002" s="557"/>
      <c r="D1002" s="499"/>
      <c r="E1002" s="485"/>
      <c r="F1002" s="486"/>
      <c r="G1002" s="496"/>
      <c r="H1002" s="558"/>
      <c r="I1002" s="557"/>
      <c r="J1002" s="499"/>
      <c r="K1002" s="485"/>
      <c r="L1002" s="486"/>
      <c r="M1002" s="496"/>
      <c r="N1002" s="556"/>
      <c r="O1002" s="498"/>
    </row>
    <row r="1003" spans="1:15" ht="15.6" x14ac:dyDescent="0.25">
      <c r="A1003" s="496"/>
      <c r="B1003" s="556"/>
      <c r="C1003" s="557"/>
      <c r="D1003" s="499"/>
      <c r="E1003" s="485"/>
      <c r="F1003" s="486"/>
      <c r="G1003" s="496"/>
      <c r="H1003" s="558"/>
      <c r="I1003" s="557"/>
      <c r="J1003" s="499"/>
      <c r="K1003" s="485"/>
      <c r="L1003" s="486"/>
      <c r="M1003" s="496"/>
      <c r="N1003" s="556"/>
      <c r="O1003" s="498"/>
    </row>
    <row r="1004" spans="1:15" ht="15.6" x14ac:dyDescent="0.25">
      <c r="A1004" s="496"/>
      <c r="B1004" s="556"/>
      <c r="C1004" s="557"/>
      <c r="D1004" s="499"/>
      <c r="E1004" s="485"/>
      <c r="F1004" s="486"/>
      <c r="G1004" s="496"/>
      <c r="H1004" s="558"/>
      <c r="I1004" s="557"/>
      <c r="J1004" s="499"/>
      <c r="K1004" s="485"/>
      <c r="L1004" s="486"/>
      <c r="M1004" s="496"/>
      <c r="N1004" s="556"/>
      <c r="O1004" s="498"/>
    </row>
    <row r="1005" spans="1:15" ht="15.6" x14ac:dyDescent="0.25">
      <c r="A1005" s="496"/>
      <c r="B1005" s="556"/>
      <c r="C1005" s="557"/>
      <c r="D1005" s="499"/>
      <c r="E1005" s="485"/>
      <c r="F1005" s="486"/>
      <c r="G1005" s="496"/>
      <c r="H1005" s="558"/>
      <c r="I1005" s="557"/>
      <c r="J1005" s="499"/>
      <c r="K1005" s="485"/>
      <c r="L1005" s="486"/>
      <c r="M1005" s="496"/>
      <c r="N1005" s="556"/>
      <c r="O1005" s="498"/>
    </row>
    <row r="1006" spans="1:15" ht="15.6" x14ac:dyDescent="0.25">
      <c r="A1006" s="496"/>
      <c r="B1006" s="556"/>
      <c r="C1006" s="557"/>
      <c r="D1006" s="499"/>
      <c r="E1006" s="485"/>
      <c r="F1006" s="486"/>
      <c r="G1006" s="496"/>
      <c r="H1006" s="558"/>
      <c r="I1006" s="557"/>
      <c r="J1006" s="499"/>
      <c r="K1006" s="485"/>
      <c r="L1006" s="486"/>
      <c r="M1006" s="496"/>
      <c r="N1006" s="556"/>
      <c r="O1006" s="498"/>
    </row>
    <row r="1007" spans="1:15" ht="15.6" x14ac:dyDescent="0.25">
      <c r="A1007" s="496"/>
      <c r="B1007" s="556"/>
      <c r="C1007" s="557"/>
      <c r="D1007" s="499"/>
      <c r="E1007" s="485"/>
      <c r="F1007" s="486"/>
      <c r="G1007" s="496"/>
      <c r="H1007" s="558"/>
      <c r="I1007" s="557"/>
      <c r="J1007" s="499"/>
      <c r="K1007" s="485"/>
      <c r="L1007" s="486"/>
      <c r="M1007" s="496"/>
      <c r="N1007" s="556"/>
      <c r="O1007" s="498"/>
    </row>
    <row r="1008" spans="1:15" ht="15.6" x14ac:dyDescent="0.25">
      <c r="A1008" s="496"/>
      <c r="B1008" s="556"/>
      <c r="C1008" s="557"/>
      <c r="D1008" s="499"/>
      <c r="E1008" s="485"/>
      <c r="F1008" s="486"/>
      <c r="G1008" s="496"/>
      <c r="H1008" s="558"/>
      <c r="I1008" s="557"/>
      <c r="J1008" s="499"/>
      <c r="K1008" s="485"/>
      <c r="L1008" s="486"/>
      <c r="M1008" s="496"/>
      <c r="N1008" s="556"/>
      <c r="O1008" s="498"/>
    </row>
    <row r="1009" spans="1:15" ht="15.6" x14ac:dyDescent="0.25">
      <c r="A1009" s="496"/>
      <c r="B1009" s="556"/>
      <c r="C1009" s="557"/>
      <c r="D1009" s="499"/>
      <c r="E1009" s="485"/>
      <c r="F1009" s="486"/>
      <c r="G1009" s="496"/>
      <c r="H1009" s="558"/>
      <c r="I1009" s="557"/>
      <c r="J1009" s="499"/>
      <c r="K1009" s="485"/>
      <c r="L1009" s="486"/>
      <c r="M1009" s="496"/>
      <c r="N1009" s="556"/>
      <c r="O1009" s="498"/>
    </row>
    <row r="1010" spans="1:15" ht="15.6" x14ac:dyDescent="0.25">
      <c r="A1010" s="496"/>
      <c r="B1010" s="556"/>
      <c r="C1010" s="557"/>
      <c r="D1010" s="499"/>
      <c r="E1010" s="485"/>
      <c r="F1010" s="486"/>
      <c r="G1010" s="496"/>
      <c r="H1010" s="558"/>
      <c r="I1010" s="557"/>
      <c r="J1010" s="499"/>
      <c r="K1010" s="485"/>
      <c r="L1010" s="486"/>
      <c r="M1010" s="496"/>
      <c r="N1010" s="556"/>
      <c r="O1010" s="498"/>
    </row>
    <row r="1011" spans="1:15" ht="15.6" x14ac:dyDescent="0.25">
      <c r="A1011" s="496"/>
      <c r="B1011" s="556"/>
      <c r="C1011" s="557"/>
      <c r="D1011" s="499"/>
      <c r="E1011" s="485"/>
      <c r="F1011" s="486"/>
      <c r="G1011" s="496"/>
      <c r="H1011" s="558"/>
      <c r="I1011" s="557"/>
      <c r="J1011" s="499"/>
      <c r="K1011" s="485"/>
      <c r="L1011" s="486"/>
      <c r="M1011" s="496"/>
      <c r="N1011" s="556"/>
      <c r="O1011" s="498"/>
    </row>
    <row r="1012" spans="1:15" ht="15.6" x14ac:dyDescent="0.25">
      <c r="A1012" s="496"/>
      <c r="B1012" s="556"/>
      <c r="C1012" s="557"/>
      <c r="D1012" s="499"/>
      <c r="E1012" s="485"/>
      <c r="F1012" s="486"/>
      <c r="G1012" s="496"/>
      <c r="H1012" s="558"/>
      <c r="I1012" s="557"/>
      <c r="J1012" s="499"/>
      <c r="K1012" s="485"/>
      <c r="L1012" s="486"/>
      <c r="M1012" s="496"/>
      <c r="N1012" s="556"/>
      <c r="O1012" s="498"/>
    </row>
    <row r="1013" spans="1:15" ht="15.6" x14ac:dyDescent="0.25">
      <c r="A1013" s="496"/>
      <c r="B1013" s="556"/>
      <c r="C1013" s="557"/>
      <c r="D1013" s="499"/>
      <c r="E1013" s="485"/>
      <c r="F1013" s="486"/>
      <c r="G1013" s="496"/>
      <c r="H1013" s="558"/>
      <c r="I1013" s="557"/>
      <c r="J1013" s="499"/>
      <c r="K1013" s="485"/>
      <c r="L1013" s="486"/>
      <c r="M1013" s="496"/>
      <c r="N1013" s="556"/>
      <c r="O1013" s="498"/>
    </row>
    <row r="1014" spans="1:15" ht="15.6" x14ac:dyDescent="0.25">
      <c r="A1014" s="496"/>
      <c r="B1014" s="556"/>
      <c r="C1014" s="557"/>
      <c r="D1014" s="499"/>
      <c r="E1014" s="485"/>
      <c r="F1014" s="486"/>
      <c r="G1014" s="496"/>
      <c r="H1014" s="558"/>
      <c r="I1014" s="557"/>
      <c r="J1014" s="499"/>
      <c r="K1014" s="485"/>
      <c r="L1014" s="486"/>
      <c r="M1014" s="496"/>
      <c r="N1014" s="556"/>
      <c r="O1014" s="498"/>
    </row>
    <row r="1015" spans="1:15" ht="15.6" x14ac:dyDescent="0.25">
      <c r="A1015" s="496"/>
      <c r="B1015" s="556"/>
      <c r="C1015" s="557"/>
      <c r="D1015" s="499"/>
      <c r="E1015" s="485"/>
      <c r="F1015" s="486"/>
      <c r="G1015" s="496"/>
      <c r="H1015" s="558"/>
      <c r="I1015" s="557"/>
      <c r="J1015" s="499"/>
      <c r="K1015" s="485"/>
      <c r="L1015" s="486"/>
      <c r="M1015" s="496"/>
      <c r="N1015" s="556"/>
      <c r="O1015" s="498"/>
    </row>
    <row r="1016" spans="1:15" ht="15.6" x14ac:dyDescent="0.25">
      <c r="A1016" s="496"/>
      <c r="B1016" s="556"/>
      <c r="C1016" s="557"/>
      <c r="D1016" s="499"/>
      <c r="E1016" s="485"/>
      <c r="F1016" s="486"/>
      <c r="G1016" s="496"/>
      <c r="H1016" s="558"/>
      <c r="I1016" s="557"/>
      <c r="J1016" s="499"/>
      <c r="K1016" s="485"/>
      <c r="L1016" s="486"/>
      <c r="M1016" s="496"/>
      <c r="N1016" s="556"/>
      <c r="O1016" s="498"/>
    </row>
    <row r="1017" spans="1:15" ht="15.6" x14ac:dyDescent="0.25">
      <c r="A1017" s="496"/>
      <c r="B1017" s="556"/>
      <c r="C1017" s="557"/>
      <c r="D1017" s="499"/>
      <c r="E1017" s="485"/>
      <c r="F1017" s="486"/>
      <c r="G1017" s="496"/>
      <c r="H1017" s="558"/>
      <c r="I1017" s="557"/>
      <c r="J1017" s="499"/>
      <c r="K1017" s="485"/>
      <c r="L1017" s="486"/>
      <c r="M1017" s="496"/>
      <c r="N1017" s="556"/>
      <c r="O1017" s="498"/>
    </row>
    <row r="1018" spans="1:15" ht="15.6" x14ac:dyDescent="0.25">
      <c r="A1018" s="496"/>
      <c r="B1018" s="556"/>
      <c r="C1018" s="557"/>
      <c r="D1018" s="499"/>
      <c r="E1018" s="485"/>
      <c r="F1018" s="486"/>
      <c r="G1018" s="496"/>
      <c r="H1018" s="558"/>
      <c r="I1018" s="557"/>
      <c r="J1018" s="499"/>
      <c r="K1018" s="485"/>
      <c r="L1018" s="486"/>
      <c r="M1018" s="496"/>
      <c r="N1018" s="556"/>
      <c r="O1018" s="498"/>
    </row>
    <row r="1019" spans="1:15" ht="15.6" x14ac:dyDescent="0.25">
      <c r="A1019" s="496"/>
      <c r="B1019" s="556"/>
      <c r="C1019" s="557"/>
      <c r="D1019" s="499"/>
      <c r="E1019" s="485"/>
      <c r="F1019" s="486"/>
      <c r="G1019" s="496"/>
      <c r="H1019" s="558"/>
      <c r="I1019" s="557"/>
      <c r="J1019" s="499"/>
      <c r="K1019" s="485"/>
      <c r="L1019" s="486"/>
      <c r="M1019" s="496"/>
      <c r="N1019" s="556"/>
      <c r="O1019" s="498"/>
    </row>
    <row r="1020" spans="1:15" ht="15.6" x14ac:dyDescent="0.25">
      <c r="A1020" s="496"/>
      <c r="B1020" s="556"/>
      <c r="C1020" s="557"/>
      <c r="D1020" s="499"/>
      <c r="E1020" s="485"/>
      <c r="F1020" s="486"/>
      <c r="G1020" s="496"/>
      <c r="H1020" s="558"/>
      <c r="I1020" s="557"/>
      <c r="J1020" s="499"/>
      <c r="K1020" s="485"/>
      <c r="L1020" s="486"/>
      <c r="M1020" s="496"/>
      <c r="N1020" s="556"/>
      <c r="O1020" s="498"/>
    </row>
    <row r="1021" spans="1:15" ht="15.6" x14ac:dyDescent="0.25">
      <c r="A1021" s="496"/>
      <c r="B1021" s="556"/>
      <c r="C1021" s="557"/>
      <c r="D1021" s="499"/>
      <c r="E1021" s="485"/>
      <c r="F1021" s="486"/>
      <c r="G1021" s="496"/>
      <c r="H1021" s="558"/>
      <c r="I1021" s="557"/>
      <c r="J1021" s="499"/>
      <c r="K1021" s="485"/>
      <c r="L1021" s="486"/>
      <c r="M1021" s="496"/>
      <c r="N1021" s="556"/>
      <c r="O1021" s="498"/>
    </row>
    <row r="1022" spans="1:15" ht="15.6" x14ac:dyDescent="0.25">
      <c r="A1022" s="496"/>
      <c r="B1022" s="556"/>
      <c r="C1022" s="557"/>
      <c r="D1022" s="499"/>
      <c r="E1022" s="485"/>
      <c r="F1022" s="486"/>
      <c r="G1022" s="496"/>
      <c r="H1022" s="558"/>
      <c r="I1022" s="557"/>
      <c r="J1022" s="499"/>
      <c r="K1022" s="485"/>
      <c r="L1022" s="486"/>
      <c r="M1022" s="496"/>
      <c r="N1022" s="556"/>
      <c r="O1022" s="498"/>
    </row>
    <row r="1023" spans="1:15" ht="15.6" x14ac:dyDescent="0.25">
      <c r="A1023" s="496"/>
      <c r="B1023" s="556"/>
      <c r="C1023" s="557"/>
      <c r="D1023" s="499"/>
      <c r="E1023" s="485"/>
      <c r="F1023" s="486"/>
      <c r="G1023" s="496"/>
      <c r="H1023" s="558"/>
      <c r="I1023" s="557"/>
      <c r="J1023" s="499"/>
      <c r="K1023" s="485"/>
      <c r="L1023" s="486"/>
      <c r="M1023" s="496"/>
      <c r="N1023" s="556"/>
      <c r="O1023" s="498"/>
    </row>
    <row r="1024" spans="1:15" ht="15.6" x14ac:dyDescent="0.25">
      <c r="A1024" s="496"/>
      <c r="B1024" s="556"/>
      <c r="C1024" s="557"/>
      <c r="D1024" s="499"/>
      <c r="E1024" s="485"/>
      <c r="F1024" s="486"/>
      <c r="G1024" s="496"/>
      <c r="H1024" s="558"/>
      <c r="I1024" s="557"/>
      <c r="J1024" s="499"/>
      <c r="K1024" s="485"/>
      <c r="L1024" s="486"/>
      <c r="M1024" s="496"/>
      <c r="N1024" s="556"/>
      <c r="O1024" s="498"/>
    </row>
    <row r="1025" spans="1:15" ht="15.6" x14ac:dyDescent="0.25">
      <c r="A1025" s="496"/>
      <c r="B1025" s="556"/>
      <c r="C1025" s="557"/>
      <c r="D1025" s="499"/>
      <c r="E1025" s="485"/>
      <c r="F1025" s="486"/>
      <c r="G1025" s="496"/>
      <c r="H1025" s="558"/>
      <c r="I1025" s="557"/>
      <c r="J1025" s="499"/>
      <c r="K1025" s="485"/>
      <c r="L1025" s="486"/>
      <c r="M1025" s="496"/>
      <c r="N1025" s="556"/>
      <c r="O1025" s="498"/>
    </row>
    <row r="1026" spans="1:15" ht="15.6" x14ac:dyDescent="0.25">
      <c r="A1026" s="496"/>
      <c r="B1026" s="556"/>
      <c r="C1026" s="557"/>
      <c r="D1026" s="499"/>
      <c r="E1026" s="485"/>
      <c r="F1026" s="486"/>
      <c r="G1026" s="496"/>
      <c r="H1026" s="558"/>
      <c r="I1026" s="557"/>
      <c r="J1026" s="499"/>
      <c r="K1026" s="485"/>
      <c r="L1026" s="486"/>
      <c r="M1026" s="496"/>
      <c r="N1026" s="556"/>
      <c r="O1026" s="498"/>
    </row>
    <row r="1027" spans="1:15" ht="15.6" x14ac:dyDescent="0.25">
      <c r="A1027" s="496"/>
      <c r="B1027" s="556"/>
      <c r="C1027" s="557"/>
      <c r="D1027" s="499"/>
      <c r="E1027" s="485"/>
      <c r="F1027" s="486"/>
      <c r="G1027" s="496"/>
      <c r="H1027" s="558"/>
      <c r="I1027" s="557"/>
      <c r="J1027" s="499"/>
      <c r="K1027" s="485"/>
      <c r="L1027" s="486"/>
      <c r="M1027" s="496"/>
      <c r="N1027" s="556"/>
      <c r="O1027" s="498"/>
    </row>
    <row r="1028" spans="1:15" ht="15.6" x14ac:dyDescent="0.25">
      <c r="A1028" s="496"/>
      <c r="B1028" s="556"/>
      <c r="C1028" s="557"/>
      <c r="D1028" s="499"/>
      <c r="E1028" s="485"/>
      <c r="F1028" s="486"/>
      <c r="G1028" s="496"/>
      <c r="H1028" s="558"/>
      <c r="I1028" s="557"/>
      <c r="J1028" s="499"/>
      <c r="K1028" s="485"/>
      <c r="L1028" s="486"/>
      <c r="M1028" s="496"/>
      <c r="N1028" s="556"/>
      <c r="O1028" s="498"/>
    </row>
    <row r="1029" spans="1:15" ht="15.6" x14ac:dyDescent="0.25">
      <c r="A1029" s="496"/>
      <c r="B1029" s="556"/>
      <c r="C1029" s="557"/>
      <c r="D1029" s="499"/>
      <c r="E1029" s="485"/>
      <c r="F1029" s="486"/>
      <c r="G1029" s="496"/>
      <c r="H1029" s="558"/>
      <c r="I1029" s="557"/>
      <c r="J1029" s="499"/>
      <c r="K1029" s="485"/>
      <c r="L1029" s="486"/>
      <c r="M1029" s="496"/>
      <c r="N1029" s="556"/>
      <c r="O1029" s="498"/>
    </row>
    <row r="1030" spans="1:15" ht="15.6" x14ac:dyDescent="0.25">
      <c r="A1030" s="496"/>
      <c r="B1030" s="556"/>
      <c r="C1030" s="557"/>
      <c r="D1030" s="499"/>
      <c r="E1030" s="485"/>
      <c r="F1030" s="486"/>
      <c r="G1030" s="496"/>
      <c r="H1030" s="558"/>
      <c r="I1030" s="557"/>
      <c r="J1030" s="499"/>
      <c r="K1030" s="485"/>
      <c r="L1030" s="486"/>
      <c r="M1030" s="496"/>
      <c r="N1030" s="556"/>
      <c r="O1030" s="498"/>
    </row>
    <row r="1031" spans="1:15" ht="15.6" x14ac:dyDescent="0.25">
      <c r="A1031" s="496"/>
      <c r="B1031" s="556"/>
      <c r="C1031" s="557"/>
      <c r="D1031" s="499"/>
      <c r="E1031" s="485"/>
      <c r="F1031" s="486"/>
      <c r="G1031" s="496"/>
      <c r="H1031" s="558"/>
      <c r="I1031" s="557"/>
      <c r="J1031" s="499"/>
      <c r="K1031" s="485"/>
      <c r="L1031" s="486"/>
      <c r="M1031" s="496"/>
      <c r="N1031" s="556"/>
      <c r="O1031" s="498"/>
    </row>
    <row r="1032" spans="1:15" ht="15.6" x14ac:dyDescent="0.25">
      <c r="A1032" s="496"/>
      <c r="B1032" s="556"/>
      <c r="C1032" s="557"/>
      <c r="D1032" s="499"/>
      <c r="E1032" s="485"/>
      <c r="F1032" s="486"/>
      <c r="G1032" s="496"/>
      <c r="H1032" s="558"/>
      <c r="I1032" s="557"/>
      <c r="J1032" s="499"/>
      <c r="K1032" s="485"/>
      <c r="L1032" s="486"/>
      <c r="M1032" s="496"/>
      <c r="N1032" s="556"/>
      <c r="O1032" s="498"/>
    </row>
    <row r="1033" spans="1:15" ht="15.6" x14ac:dyDescent="0.25">
      <c r="A1033" s="496"/>
      <c r="B1033" s="556"/>
      <c r="C1033" s="557"/>
      <c r="D1033" s="499"/>
      <c r="E1033" s="485"/>
      <c r="F1033" s="486"/>
      <c r="G1033" s="496"/>
      <c r="H1033" s="558"/>
      <c r="I1033" s="557"/>
      <c r="J1033" s="499"/>
      <c r="K1033" s="485"/>
      <c r="L1033" s="486"/>
      <c r="M1033" s="496"/>
      <c r="N1033" s="556"/>
      <c r="O1033" s="498"/>
    </row>
    <row r="1034" spans="1:15" ht="15.6" x14ac:dyDescent="0.25">
      <c r="A1034" s="496"/>
      <c r="B1034" s="556"/>
      <c r="C1034" s="557"/>
      <c r="D1034" s="499"/>
      <c r="E1034" s="485"/>
      <c r="F1034" s="486"/>
      <c r="G1034" s="496"/>
      <c r="H1034" s="558"/>
      <c r="I1034" s="557"/>
      <c r="J1034" s="499"/>
      <c r="K1034" s="485"/>
      <c r="L1034" s="486"/>
      <c r="M1034" s="496"/>
      <c r="N1034" s="556"/>
      <c r="O1034" s="498"/>
    </row>
    <row r="1035" spans="1:15" ht="15.6" x14ac:dyDescent="0.25">
      <c r="A1035" s="496"/>
      <c r="B1035" s="556"/>
      <c r="C1035" s="557"/>
      <c r="D1035" s="499"/>
      <c r="E1035" s="485"/>
      <c r="F1035" s="486"/>
      <c r="G1035" s="496"/>
      <c r="H1035" s="558"/>
      <c r="I1035" s="557"/>
      <c r="J1035" s="499"/>
      <c r="K1035" s="485"/>
      <c r="L1035" s="486"/>
      <c r="M1035" s="496"/>
      <c r="N1035" s="556"/>
      <c r="O1035" s="498"/>
    </row>
    <row r="1036" spans="1:15" ht="15.6" x14ac:dyDescent="0.25">
      <c r="A1036" s="496"/>
      <c r="B1036" s="556"/>
      <c r="C1036" s="557"/>
      <c r="D1036" s="499"/>
      <c r="E1036" s="485"/>
      <c r="F1036" s="486"/>
      <c r="G1036" s="496"/>
      <c r="H1036" s="558"/>
      <c r="I1036" s="557"/>
      <c r="J1036" s="499"/>
      <c r="K1036" s="485"/>
      <c r="L1036" s="486"/>
      <c r="M1036" s="496"/>
      <c r="N1036" s="556"/>
      <c r="O1036" s="498"/>
    </row>
    <row r="1037" spans="1:15" ht="15.6" x14ac:dyDescent="0.25">
      <c r="A1037" s="496"/>
      <c r="B1037" s="556"/>
      <c r="C1037" s="557"/>
      <c r="D1037" s="499"/>
      <c r="E1037" s="485"/>
      <c r="F1037" s="486"/>
      <c r="G1037" s="496"/>
      <c r="H1037" s="558"/>
      <c r="I1037" s="557"/>
      <c r="J1037" s="499"/>
      <c r="K1037" s="485"/>
      <c r="L1037" s="486"/>
      <c r="M1037" s="496"/>
      <c r="N1037" s="556"/>
      <c r="O1037" s="498"/>
    </row>
    <row r="1038" spans="1:15" ht="15.6" x14ac:dyDescent="0.25">
      <c r="A1038" s="496"/>
      <c r="B1038" s="556"/>
      <c r="C1038" s="557"/>
      <c r="D1038" s="499"/>
      <c r="E1038" s="485"/>
      <c r="F1038" s="486"/>
      <c r="G1038" s="496"/>
      <c r="H1038" s="558"/>
      <c r="I1038" s="557"/>
      <c r="J1038" s="499"/>
      <c r="K1038" s="485"/>
      <c r="L1038" s="486"/>
      <c r="M1038" s="496"/>
      <c r="N1038" s="556"/>
      <c r="O1038" s="498"/>
    </row>
    <row r="1039" spans="1:15" ht="15.6" x14ac:dyDescent="0.25">
      <c r="A1039" s="496"/>
      <c r="B1039" s="556"/>
      <c r="C1039" s="557"/>
      <c r="D1039" s="499"/>
      <c r="E1039" s="485"/>
      <c r="F1039" s="486"/>
      <c r="G1039" s="496"/>
      <c r="H1039" s="558"/>
      <c r="I1039" s="557"/>
      <c r="J1039" s="499"/>
      <c r="K1039" s="485"/>
      <c r="L1039" s="486"/>
      <c r="M1039" s="496"/>
      <c r="N1039" s="556"/>
      <c r="O1039" s="498"/>
    </row>
    <row r="1040" spans="1:15" ht="15.6" x14ac:dyDescent="0.25">
      <c r="A1040" s="496"/>
      <c r="B1040" s="556"/>
      <c r="C1040" s="557"/>
      <c r="D1040" s="499"/>
      <c r="E1040" s="485"/>
      <c r="F1040" s="486"/>
      <c r="G1040" s="496"/>
      <c r="H1040" s="558"/>
      <c r="I1040" s="557"/>
      <c r="J1040" s="499"/>
      <c r="K1040" s="485"/>
      <c r="L1040" s="486"/>
      <c r="M1040" s="496"/>
      <c r="N1040" s="556"/>
      <c r="O1040" s="498"/>
    </row>
    <row r="1041" spans="1:15" ht="15.6" x14ac:dyDescent="0.25">
      <c r="A1041" s="496"/>
      <c r="B1041" s="556"/>
      <c r="C1041" s="557"/>
      <c r="D1041" s="499"/>
      <c r="E1041" s="485"/>
      <c r="F1041" s="486"/>
      <c r="G1041" s="496"/>
      <c r="H1041" s="558"/>
      <c r="I1041" s="557"/>
      <c r="J1041" s="499"/>
      <c r="K1041" s="485"/>
      <c r="L1041" s="486"/>
      <c r="M1041" s="496"/>
      <c r="N1041" s="556"/>
      <c r="O1041" s="498"/>
    </row>
    <row r="1042" spans="1:15" ht="15.6" x14ac:dyDescent="0.25">
      <c r="A1042" s="496"/>
      <c r="B1042" s="556"/>
      <c r="C1042" s="557"/>
      <c r="D1042" s="499"/>
      <c r="E1042" s="485"/>
      <c r="F1042" s="486"/>
      <c r="G1042" s="496"/>
      <c r="H1042" s="558"/>
      <c r="I1042" s="557"/>
      <c r="J1042" s="499"/>
      <c r="K1042" s="485"/>
      <c r="L1042" s="486"/>
      <c r="M1042" s="496"/>
      <c r="N1042" s="556"/>
      <c r="O1042" s="498"/>
    </row>
    <row r="1043" spans="1:15" ht="15.6" x14ac:dyDescent="0.25">
      <c r="A1043" s="496"/>
      <c r="B1043" s="556"/>
      <c r="C1043" s="557"/>
      <c r="D1043" s="499"/>
      <c r="E1043" s="485"/>
      <c r="F1043" s="486"/>
      <c r="G1043" s="496"/>
      <c r="H1043" s="558"/>
      <c r="I1043" s="557"/>
      <c r="J1043" s="499"/>
      <c r="K1043" s="485"/>
      <c r="L1043" s="486"/>
      <c r="M1043" s="496"/>
      <c r="N1043" s="556"/>
      <c r="O1043" s="498"/>
    </row>
    <row r="1044" spans="1:15" ht="15.6" x14ac:dyDescent="0.25">
      <c r="A1044" s="496"/>
      <c r="B1044" s="556"/>
      <c r="C1044" s="557"/>
      <c r="D1044" s="499"/>
      <c r="E1044" s="485"/>
      <c r="F1044" s="486"/>
      <c r="G1044" s="496"/>
      <c r="H1044" s="558"/>
      <c r="I1044" s="557"/>
      <c r="J1044" s="499"/>
      <c r="K1044" s="485"/>
      <c r="L1044" s="486"/>
      <c r="M1044" s="496"/>
      <c r="N1044" s="556"/>
      <c r="O1044" s="498"/>
    </row>
    <row r="1045" spans="1:15" ht="15.6" x14ac:dyDescent="0.25">
      <c r="A1045" s="496"/>
      <c r="B1045" s="556"/>
      <c r="C1045" s="557"/>
      <c r="D1045" s="499"/>
      <c r="E1045" s="485"/>
      <c r="F1045" s="486"/>
      <c r="G1045" s="496"/>
      <c r="H1045" s="558"/>
      <c r="I1045" s="557"/>
      <c r="J1045" s="499"/>
      <c r="K1045" s="485"/>
      <c r="L1045" s="486"/>
      <c r="M1045" s="496"/>
      <c r="N1045" s="556"/>
      <c r="O1045" s="498"/>
    </row>
    <row r="1046" spans="1:15" ht="15.6" x14ac:dyDescent="0.25">
      <c r="A1046" s="496"/>
      <c r="B1046" s="556"/>
      <c r="C1046" s="557"/>
      <c r="D1046" s="499"/>
      <c r="E1046" s="485"/>
      <c r="F1046" s="486"/>
      <c r="G1046" s="496"/>
      <c r="H1046" s="558"/>
      <c r="I1046" s="557"/>
      <c r="J1046" s="499"/>
      <c r="K1046" s="485"/>
      <c r="L1046" s="486"/>
      <c r="M1046" s="496"/>
      <c r="N1046" s="556"/>
      <c r="O1046" s="498"/>
    </row>
    <row r="1047" spans="1:15" ht="15.6" x14ac:dyDescent="0.25">
      <c r="A1047" s="496"/>
      <c r="B1047" s="556"/>
      <c r="C1047" s="557"/>
      <c r="D1047" s="499"/>
      <c r="E1047" s="485"/>
      <c r="F1047" s="486"/>
      <c r="G1047" s="496"/>
      <c r="H1047" s="558"/>
      <c r="I1047" s="557"/>
      <c r="J1047" s="499"/>
      <c r="K1047" s="485"/>
      <c r="L1047" s="486"/>
      <c r="M1047" s="496"/>
      <c r="N1047" s="556"/>
      <c r="O1047" s="498"/>
    </row>
    <row r="1048" spans="1:15" ht="15.6" x14ac:dyDescent="0.25">
      <c r="A1048" s="496"/>
      <c r="B1048" s="556"/>
      <c r="C1048" s="557"/>
      <c r="D1048" s="499"/>
      <c r="E1048" s="485"/>
      <c r="F1048" s="486"/>
      <c r="G1048" s="496"/>
      <c r="H1048" s="558"/>
      <c r="I1048" s="557"/>
      <c r="J1048" s="499"/>
      <c r="K1048" s="485"/>
      <c r="L1048" s="486"/>
      <c r="M1048" s="496"/>
      <c r="N1048" s="556"/>
      <c r="O1048" s="498"/>
    </row>
    <row r="1049" spans="1:15" ht="15.6" x14ac:dyDescent="0.25">
      <c r="A1049" s="496"/>
      <c r="B1049" s="556"/>
      <c r="C1049" s="557"/>
      <c r="D1049" s="499"/>
      <c r="E1049" s="485"/>
      <c r="F1049" s="486"/>
      <c r="G1049" s="496"/>
      <c r="H1049" s="558"/>
      <c r="I1049" s="557"/>
      <c r="J1049" s="499"/>
      <c r="K1049" s="485"/>
      <c r="L1049" s="486"/>
      <c r="M1049" s="496"/>
      <c r="N1049" s="556"/>
      <c r="O1049" s="498"/>
    </row>
    <row r="1050" spans="1:15" ht="15.6" x14ac:dyDescent="0.25">
      <c r="A1050" s="496"/>
      <c r="B1050" s="556"/>
      <c r="C1050" s="557"/>
      <c r="D1050" s="499"/>
      <c r="E1050" s="485"/>
      <c r="F1050" s="486"/>
      <c r="G1050" s="496"/>
      <c r="H1050" s="558"/>
      <c r="I1050" s="557"/>
      <c r="J1050" s="499"/>
      <c r="K1050" s="485"/>
      <c r="L1050" s="486"/>
      <c r="M1050" s="496"/>
      <c r="N1050" s="556"/>
      <c r="O1050" s="498"/>
    </row>
    <row r="1051" spans="1:15" ht="15.6" x14ac:dyDescent="0.25">
      <c r="A1051" s="496"/>
      <c r="B1051" s="556"/>
      <c r="C1051" s="557"/>
      <c r="D1051" s="499"/>
      <c r="E1051" s="485"/>
      <c r="F1051" s="486"/>
      <c r="G1051" s="496"/>
      <c r="H1051" s="558"/>
      <c r="I1051" s="557"/>
      <c r="J1051" s="499"/>
      <c r="K1051" s="485"/>
      <c r="L1051" s="486"/>
      <c r="M1051" s="496"/>
      <c r="N1051" s="556"/>
      <c r="O1051" s="498"/>
    </row>
    <row r="1052" spans="1:15" ht="15.6" x14ac:dyDescent="0.25">
      <c r="A1052" s="496"/>
      <c r="B1052" s="556"/>
      <c r="C1052" s="557"/>
      <c r="D1052" s="499"/>
      <c r="E1052" s="485"/>
      <c r="F1052" s="486"/>
      <c r="G1052" s="496"/>
      <c r="H1052" s="558"/>
      <c r="I1052" s="557"/>
      <c r="J1052" s="499"/>
      <c r="K1052" s="485"/>
      <c r="L1052" s="486"/>
      <c r="M1052" s="496"/>
      <c r="N1052" s="556"/>
      <c r="O1052" s="498"/>
    </row>
    <row r="1053" spans="1:15" ht="15.6" x14ac:dyDescent="0.25">
      <c r="A1053" s="496"/>
      <c r="B1053" s="556"/>
      <c r="C1053" s="557"/>
      <c r="D1053" s="499"/>
      <c r="E1053" s="485"/>
      <c r="F1053" s="486"/>
      <c r="G1053" s="496"/>
      <c r="H1053" s="558"/>
      <c r="I1053" s="557"/>
      <c r="J1053" s="499"/>
      <c r="K1053" s="485"/>
      <c r="L1053" s="486"/>
      <c r="M1053" s="496"/>
      <c r="N1053" s="556"/>
      <c r="O1053" s="498"/>
    </row>
    <row r="1054" spans="1:15" ht="15.6" x14ac:dyDescent="0.25">
      <c r="A1054" s="496"/>
      <c r="B1054" s="556"/>
      <c r="C1054" s="557"/>
      <c r="D1054" s="499"/>
      <c r="E1054" s="485"/>
      <c r="F1054" s="486"/>
      <c r="G1054" s="496"/>
      <c r="H1054" s="558"/>
      <c r="I1054" s="557"/>
      <c r="J1054" s="499"/>
      <c r="K1054" s="485"/>
      <c r="L1054" s="486"/>
      <c r="M1054" s="496"/>
      <c r="N1054" s="556"/>
      <c r="O1054" s="498"/>
    </row>
    <row r="1055" spans="1:15" ht="15.6" x14ac:dyDescent="0.25">
      <c r="A1055" s="496"/>
      <c r="B1055" s="556"/>
      <c r="C1055" s="557"/>
      <c r="D1055" s="499"/>
      <c r="E1055" s="485"/>
      <c r="F1055" s="486"/>
      <c r="G1055" s="496"/>
      <c r="H1055" s="558"/>
      <c r="I1055" s="557"/>
      <c r="J1055" s="499"/>
      <c r="K1055" s="485"/>
      <c r="L1055" s="486"/>
      <c r="M1055" s="496"/>
      <c r="N1055" s="556"/>
      <c r="O1055" s="498"/>
    </row>
    <row r="1056" spans="1:15" ht="15.6" x14ac:dyDescent="0.25">
      <c r="A1056" s="496"/>
      <c r="B1056" s="556"/>
      <c r="C1056" s="557"/>
      <c r="D1056" s="499"/>
      <c r="E1056" s="485"/>
      <c r="F1056" s="486"/>
      <c r="G1056" s="496"/>
      <c r="H1056" s="558"/>
      <c r="I1056" s="557"/>
      <c r="J1056" s="499"/>
      <c r="K1056" s="485"/>
      <c r="L1056" s="486"/>
      <c r="M1056" s="496"/>
      <c r="N1056" s="556"/>
      <c r="O1056" s="498"/>
    </row>
    <row r="1057" spans="1:15" ht="15.6" x14ac:dyDescent="0.25">
      <c r="A1057" s="496"/>
      <c r="B1057" s="556"/>
      <c r="C1057" s="557"/>
      <c r="D1057" s="499"/>
      <c r="E1057" s="485"/>
      <c r="F1057" s="486"/>
      <c r="G1057" s="496"/>
      <c r="H1057" s="558"/>
      <c r="I1057" s="557"/>
      <c r="J1057" s="499"/>
      <c r="K1057" s="485"/>
      <c r="L1057" s="486"/>
      <c r="M1057" s="496"/>
      <c r="N1057" s="556"/>
      <c r="O1057" s="498"/>
    </row>
    <row r="1058" spans="1:15" ht="15.6" x14ac:dyDescent="0.25">
      <c r="A1058" s="496"/>
      <c r="B1058" s="556"/>
      <c r="C1058" s="557"/>
      <c r="D1058" s="499"/>
      <c r="E1058" s="485"/>
      <c r="F1058" s="486"/>
      <c r="G1058" s="496"/>
      <c r="H1058" s="558"/>
      <c r="I1058" s="557"/>
      <c r="J1058" s="499"/>
      <c r="K1058" s="485"/>
      <c r="L1058" s="486"/>
      <c r="M1058" s="496"/>
      <c r="N1058" s="556"/>
      <c r="O1058" s="498"/>
    </row>
    <row r="1059" spans="1:15" ht="15.6" x14ac:dyDescent="0.25">
      <c r="A1059" s="496"/>
      <c r="B1059" s="556"/>
      <c r="C1059" s="557"/>
      <c r="D1059" s="499"/>
      <c r="E1059" s="485"/>
      <c r="F1059" s="486"/>
      <c r="G1059" s="496"/>
      <c r="H1059" s="558"/>
      <c r="I1059" s="557"/>
      <c r="J1059" s="499"/>
      <c r="K1059" s="485"/>
      <c r="L1059" s="486"/>
      <c r="M1059" s="496"/>
      <c r="N1059" s="556"/>
      <c r="O1059" s="498"/>
    </row>
    <row r="1060" spans="1:15" ht="15.6" x14ac:dyDescent="0.25">
      <c r="A1060" s="496"/>
      <c r="B1060" s="556"/>
      <c r="C1060" s="557"/>
      <c r="D1060" s="499"/>
      <c r="E1060" s="485"/>
      <c r="F1060" s="486"/>
      <c r="G1060" s="496"/>
      <c r="H1060" s="558"/>
      <c r="I1060" s="557"/>
      <c r="J1060" s="499"/>
      <c r="K1060" s="485"/>
      <c r="L1060" s="486"/>
      <c r="M1060" s="496"/>
      <c r="N1060" s="556"/>
      <c r="O1060" s="498"/>
    </row>
    <row r="1061" spans="1:15" ht="15.6" x14ac:dyDescent="0.25">
      <c r="A1061" s="496"/>
      <c r="B1061" s="556"/>
      <c r="C1061" s="557"/>
      <c r="D1061" s="499"/>
      <c r="E1061" s="485"/>
      <c r="F1061" s="486"/>
      <c r="G1061" s="496"/>
      <c r="H1061" s="558"/>
      <c r="I1061" s="557"/>
      <c r="J1061" s="499"/>
      <c r="K1061" s="485"/>
      <c r="L1061" s="486"/>
      <c r="M1061" s="496"/>
      <c r="N1061" s="556"/>
      <c r="O1061" s="498"/>
    </row>
    <row r="1062" spans="1:15" ht="15.6" x14ac:dyDescent="0.25">
      <c r="A1062" s="496"/>
      <c r="B1062" s="556"/>
      <c r="C1062" s="557"/>
      <c r="D1062" s="499"/>
      <c r="E1062" s="485"/>
      <c r="F1062" s="486"/>
      <c r="G1062" s="496"/>
      <c r="H1062" s="558"/>
      <c r="I1062" s="557"/>
      <c r="J1062" s="499"/>
      <c r="K1062" s="485"/>
      <c r="L1062" s="486"/>
      <c r="M1062" s="496"/>
      <c r="N1062" s="556"/>
      <c r="O1062" s="498"/>
    </row>
    <row r="1063" spans="1:15" ht="15.6" x14ac:dyDescent="0.25">
      <c r="A1063" s="496"/>
      <c r="B1063" s="556"/>
      <c r="C1063" s="557"/>
      <c r="D1063" s="499"/>
      <c r="E1063" s="485"/>
      <c r="F1063" s="486"/>
      <c r="G1063" s="496"/>
      <c r="H1063" s="558"/>
      <c r="I1063" s="557"/>
      <c r="J1063" s="499"/>
      <c r="K1063" s="485"/>
      <c r="L1063" s="486"/>
      <c r="M1063" s="496"/>
      <c r="N1063" s="556"/>
      <c r="O1063" s="498"/>
    </row>
    <row r="1064" spans="1:15" ht="15.6" x14ac:dyDescent="0.25">
      <c r="A1064" s="496"/>
      <c r="B1064" s="556"/>
      <c r="C1064" s="557"/>
      <c r="D1064" s="499"/>
      <c r="E1064" s="485"/>
      <c r="F1064" s="486"/>
      <c r="G1064" s="496"/>
      <c r="H1064" s="558"/>
      <c r="I1064" s="557"/>
      <c r="J1064" s="499"/>
      <c r="K1064" s="485"/>
      <c r="L1064" s="486"/>
      <c r="M1064" s="496"/>
      <c r="N1064" s="556"/>
      <c r="O1064" s="498"/>
    </row>
    <row r="1065" spans="1:15" ht="15.6" x14ac:dyDescent="0.25">
      <c r="A1065" s="496"/>
      <c r="B1065" s="556"/>
      <c r="C1065" s="557"/>
      <c r="D1065" s="499"/>
      <c r="E1065" s="485"/>
      <c r="F1065" s="486"/>
      <c r="G1065" s="496"/>
      <c r="H1065" s="558"/>
      <c r="I1065" s="557"/>
      <c r="J1065" s="499"/>
      <c r="K1065" s="485"/>
      <c r="L1065" s="486"/>
      <c r="M1065" s="496"/>
      <c r="N1065" s="556"/>
      <c r="O1065" s="498"/>
    </row>
    <row r="1066" spans="1:15" ht="15.6" x14ac:dyDescent="0.25">
      <c r="A1066" s="496"/>
      <c r="B1066" s="556"/>
      <c r="C1066" s="557"/>
      <c r="D1066" s="499"/>
      <c r="E1066" s="485"/>
      <c r="F1066" s="486"/>
      <c r="G1066" s="496"/>
      <c r="H1066" s="558"/>
      <c r="I1066" s="557"/>
      <c r="J1066" s="499"/>
      <c r="K1066" s="485"/>
      <c r="L1066" s="486"/>
      <c r="M1066" s="496"/>
      <c r="N1066" s="556"/>
      <c r="O1066" s="498"/>
    </row>
    <row r="1067" spans="1:15" ht="15.6" x14ac:dyDescent="0.25">
      <c r="A1067" s="496"/>
      <c r="B1067" s="556"/>
      <c r="C1067" s="557"/>
      <c r="D1067" s="499"/>
      <c r="E1067" s="485"/>
      <c r="F1067" s="486"/>
      <c r="G1067" s="496"/>
      <c r="H1067" s="558"/>
      <c r="I1067" s="557"/>
      <c r="J1067" s="499"/>
      <c r="K1067" s="485"/>
      <c r="L1067" s="486"/>
      <c r="M1067" s="496"/>
      <c r="N1067" s="556"/>
      <c r="O1067" s="498"/>
    </row>
    <row r="1068" spans="1:15" ht="15.6" x14ac:dyDescent="0.25">
      <c r="A1068" s="496"/>
      <c r="B1068" s="556"/>
      <c r="C1068" s="557"/>
      <c r="D1068" s="499"/>
      <c r="E1068" s="485"/>
      <c r="F1068" s="486"/>
      <c r="G1068" s="496"/>
      <c r="H1068" s="558"/>
      <c r="I1068" s="557"/>
      <c r="J1068" s="499"/>
      <c r="K1068" s="485"/>
      <c r="L1068" s="486"/>
      <c r="M1068" s="496"/>
      <c r="N1068" s="556"/>
      <c r="O1068" s="498"/>
    </row>
    <row r="1069" spans="1:15" ht="15.6" x14ac:dyDescent="0.25">
      <c r="A1069" s="496"/>
      <c r="B1069" s="556"/>
      <c r="C1069" s="557"/>
      <c r="D1069" s="499"/>
      <c r="E1069" s="485"/>
      <c r="F1069" s="486"/>
      <c r="G1069" s="496"/>
      <c r="H1069" s="558"/>
      <c r="I1069" s="557"/>
      <c r="J1069" s="499"/>
      <c r="K1069" s="485"/>
      <c r="L1069" s="486"/>
      <c r="M1069" s="496"/>
      <c r="N1069" s="556"/>
      <c r="O1069" s="498"/>
    </row>
    <row r="1070" spans="1:15" ht="15.6" x14ac:dyDescent="0.25">
      <c r="A1070" s="496"/>
      <c r="B1070" s="556"/>
      <c r="C1070" s="557"/>
      <c r="D1070" s="499"/>
      <c r="E1070" s="485"/>
      <c r="F1070" s="486"/>
      <c r="G1070" s="496"/>
      <c r="H1070" s="558"/>
      <c r="I1070" s="557"/>
      <c r="J1070" s="499"/>
      <c r="K1070" s="485"/>
      <c r="L1070" s="486"/>
      <c r="M1070" s="496"/>
      <c r="N1070" s="556"/>
      <c r="O1070" s="498"/>
    </row>
    <row r="1071" spans="1:15" ht="15.6" x14ac:dyDescent="0.25">
      <c r="A1071" s="496"/>
      <c r="B1071" s="556"/>
      <c r="C1071" s="557"/>
      <c r="D1071" s="499"/>
      <c r="E1071" s="485"/>
      <c r="F1071" s="486"/>
      <c r="G1071" s="496"/>
      <c r="H1071" s="558"/>
      <c r="I1071" s="557"/>
      <c r="J1071" s="499"/>
      <c r="K1071" s="485"/>
      <c r="L1071" s="486"/>
      <c r="M1071" s="496"/>
      <c r="N1071" s="556"/>
      <c r="O1071" s="498"/>
    </row>
    <row r="1072" spans="1:15" ht="15.6" x14ac:dyDescent="0.25">
      <c r="A1072" s="496"/>
      <c r="B1072" s="556"/>
      <c r="C1072" s="557"/>
      <c r="D1072" s="499"/>
      <c r="E1072" s="485"/>
      <c r="F1072" s="486"/>
      <c r="G1072" s="496"/>
      <c r="H1072" s="558"/>
      <c r="I1072" s="557"/>
      <c r="J1072" s="499"/>
      <c r="K1072" s="485"/>
      <c r="L1072" s="486"/>
      <c r="M1072" s="496"/>
      <c r="N1072" s="556"/>
      <c r="O1072" s="498"/>
    </row>
    <row r="1073" spans="1:15" ht="15.6" x14ac:dyDescent="0.25">
      <c r="A1073" s="496"/>
      <c r="B1073" s="556"/>
      <c r="C1073" s="557"/>
      <c r="D1073" s="499"/>
      <c r="E1073" s="485"/>
      <c r="F1073" s="486"/>
      <c r="G1073" s="496"/>
      <c r="H1073" s="558"/>
      <c r="I1073" s="557"/>
      <c r="J1073" s="499"/>
      <c r="K1073" s="485"/>
      <c r="L1073" s="486"/>
      <c r="M1073" s="496"/>
      <c r="N1073" s="556"/>
      <c r="O1073" s="498"/>
    </row>
    <row r="1074" spans="1:15" ht="15.6" x14ac:dyDescent="0.25">
      <c r="A1074" s="496"/>
      <c r="B1074" s="556"/>
      <c r="C1074" s="557"/>
      <c r="D1074" s="499"/>
      <c r="E1074" s="485"/>
      <c r="F1074" s="486"/>
      <c r="G1074" s="496"/>
      <c r="H1074" s="558"/>
      <c r="I1074" s="557"/>
      <c r="J1074" s="499"/>
      <c r="K1074" s="485"/>
      <c r="L1074" s="486"/>
      <c r="M1074" s="496"/>
      <c r="N1074" s="556"/>
      <c r="O1074" s="498"/>
    </row>
    <row r="1075" spans="1:15" ht="15.6" x14ac:dyDescent="0.25">
      <c r="A1075" s="496"/>
      <c r="B1075" s="556"/>
      <c r="C1075" s="557"/>
      <c r="D1075" s="499"/>
      <c r="E1075" s="485"/>
      <c r="F1075" s="486"/>
      <c r="G1075" s="496"/>
      <c r="H1075" s="558"/>
      <c r="I1075" s="557"/>
      <c r="J1075" s="499"/>
      <c r="K1075" s="485"/>
      <c r="L1075" s="486"/>
      <c r="M1075" s="496"/>
      <c r="N1075" s="556"/>
      <c r="O1075" s="498"/>
    </row>
    <row r="1076" spans="1:15" ht="15.6" x14ac:dyDescent="0.25">
      <c r="A1076" s="496"/>
      <c r="B1076" s="556"/>
      <c r="C1076" s="557"/>
      <c r="D1076" s="499"/>
      <c r="E1076" s="485"/>
      <c r="F1076" s="486"/>
      <c r="G1076" s="496"/>
      <c r="H1076" s="558"/>
      <c r="I1076" s="557"/>
      <c r="J1076" s="499"/>
      <c r="K1076" s="485"/>
      <c r="L1076" s="486"/>
      <c r="M1076" s="496"/>
      <c r="N1076" s="556"/>
      <c r="O1076" s="498"/>
    </row>
    <row r="1077" spans="1:15" ht="15.6" x14ac:dyDescent="0.25">
      <c r="A1077" s="496"/>
      <c r="B1077" s="556"/>
      <c r="C1077" s="557"/>
      <c r="D1077" s="499"/>
      <c r="E1077" s="485"/>
      <c r="F1077" s="486"/>
      <c r="G1077" s="496"/>
      <c r="H1077" s="558"/>
      <c r="I1077" s="557"/>
      <c r="J1077" s="499"/>
      <c r="K1077" s="485"/>
      <c r="L1077" s="486"/>
      <c r="M1077" s="496"/>
      <c r="N1077" s="556"/>
      <c r="O1077" s="498"/>
    </row>
    <row r="1078" spans="1:15" ht="15.6" x14ac:dyDescent="0.25">
      <c r="A1078" s="496"/>
      <c r="B1078" s="556"/>
      <c r="C1078" s="557"/>
      <c r="D1078" s="499"/>
      <c r="E1078" s="485"/>
      <c r="F1078" s="486"/>
      <c r="G1078" s="496"/>
      <c r="H1078" s="558"/>
      <c r="I1078" s="557"/>
      <c r="J1078" s="499"/>
      <c r="K1078" s="485"/>
      <c r="L1078" s="486"/>
      <c r="M1078" s="496"/>
      <c r="N1078" s="556"/>
      <c r="O1078" s="498"/>
    </row>
    <row r="1079" spans="1:15" ht="15.6" x14ac:dyDescent="0.25">
      <c r="A1079" s="496"/>
      <c r="B1079" s="556"/>
      <c r="C1079" s="557"/>
      <c r="D1079" s="499"/>
      <c r="E1079" s="485"/>
      <c r="F1079" s="486"/>
      <c r="G1079" s="496"/>
      <c r="H1079" s="558"/>
      <c r="I1079" s="557"/>
      <c r="J1079" s="499"/>
      <c r="K1079" s="485"/>
      <c r="L1079" s="486"/>
      <c r="M1079" s="496"/>
      <c r="N1079" s="556"/>
      <c r="O1079" s="498"/>
    </row>
    <row r="1080" spans="1:15" ht="15.6" x14ac:dyDescent="0.25">
      <c r="A1080" s="496"/>
      <c r="B1080" s="556"/>
      <c r="C1080" s="557"/>
      <c r="D1080" s="499"/>
      <c r="E1080" s="485"/>
      <c r="F1080" s="486"/>
      <c r="G1080" s="496"/>
      <c r="H1080" s="558"/>
      <c r="I1080" s="557"/>
      <c r="J1080" s="499"/>
      <c r="K1080" s="485"/>
      <c r="L1080" s="486"/>
      <c r="M1080" s="496"/>
      <c r="N1080" s="556"/>
      <c r="O1080" s="498"/>
    </row>
    <row r="1081" spans="1:15" ht="15.6" x14ac:dyDescent="0.25">
      <c r="A1081" s="496"/>
      <c r="B1081" s="556"/>
      <c r="C1081" s="557"/>
      <c r="D1081" s="499"/>
      <c r="E1081" s="485"/>
      <c r="F1081" s="486"/>
      <c r="G1081" s="496"/>
      <c r="H1081" s="558"/>
      <c r="I1081" s="557"/>
      <c r="J1081" s="499"/>
      <c r="K1081" s="485"/>
      <c r="L1081" s="486"/>
      <c r="M1081" s="496"/>
      <c r="N1081" s="556"/>
      <c r="O1081" s="498"/>
    </row>
    <row r="1082" spans="1:15" ht="15.6" x14ac:dyDescent="0.25">
      <c r="A1082" s="496"/>
      <c r="B1082" s="556"/>
      <c r="C1082" s="557"/>
      <c r="D1082" s="499"/>
      <c r="E1082" s="485"/>
      <c r="F1082" s="486"/>
      <c r="G1082" s="496"/>
      <c r="H1082" s="558"/>
      <c r="I1082" s="557"/>
      <c r="J1082" s="499"/>
      <c r="K1082" s="485"/>
      <c r="L1082" s="486"/>
      <c r="M1082" s="496"/>
      <c r="N1082" s="556"/>
      <c r="O1082" s="498"/>
    </row>
    <row r="1083" spans="1:15" ht="15.6" x14ac:dyDescent="0.25">
      <c r="A1083" s="496"/>
      <c r="B1083" s="556"/>
      <c r="C1083" s="557"/>
      <c r="D1083" s="499"/>
      <c r="E1083" s="485"/>
      <c r="F1083" s="486"/>
      <c r="G1083" s="496"/>
      <c r="H1083" s="558"/>
      <c r="I1083" s="557"/>
      <c r="J1083" s="499"/>
      <c r="K1083" s="485"/>
      <c r="L1083" s="486"/>
      <c r="M1083" s="496"/>
      <c r="N1083" s="556"/>
      <c r="O1083" s="498"/>
    </row>
    <row r="1084" spans="1:15" ht="15.6" x14ac:dyDescent="0.25">
      <c r="A1084" s="496"/>
      <c r="B1084" s="556"/>
      <c r="C1084" s="557"/>
      <c r="D1084" s="499"/>
      <c r="E1084" s="485"/>
      <c r="F1084" s="486"/>
      <c r="G1084" s="496"/>
      <c r="H1084" s="558"/>
      <c r="I1084" s="557"/>
      <c r="J1084" s="499"/>
      <c r="K1084" s="485"/>
      <c r="L1084" s="486"/>
      <c r="M1084" s="496"/>
      <c r="N1084" s="556"/>
      <c r="O1084" s="498"/>
    </row>
    <row r="1085" spans="1:15" ht="15.6" x14ac:dyDescent="0.25">
      <c r="A1085" s="496"/>
      <c r="B1085" s="556"/>
      <c r="C1085" s="557"/>
      <c r="D1085" s="499"/>
      <c r="E1085" s="485"/>
      <c r="F1085" s="486"/>
      <c r="G1085" s="496"/>
      <c r="H1085" s="558"/>
      <c r="I1085" s="557"/>
      <c r="J1085" s="499"/>
      <c r="K1085" s="485"/>
      <c r="L1085" s="486"/>
      <c r="M1085" s="496"/>
      <c r="N1085" s="556"/>
      <c r="O1085" s="498"/>
    </row>
    <row r="1086" spans="1:15" ht="15.6" x14ac:dyDescent="0.25">
      <c r="A1086" s="496"/>
      <c r="B1086" s="556"/>
      <c r="C1086" s="557"/>
      <c r="D1086" s="499"/>
      <c r="E1086" s="485"/>
      <c r="F1086" s="486"/>
      <c r="G1086" s="496"/>
      <c r="H1086" s="558"/>
      <c r="I1086" s="557"/>
      <c r="J1086" s="499"/>
      <c r="K1086" s="485"/>
      <c r="L1086" s="486"/>
      <c r="M1086" s="496"/>
      <c r="N1086" s="556"/>
      <c r="O1086" s="498"/>
    </row>
    <row r="1087" spans="1:15" ht="15.6" x14ac:dyDescent="0.25">
      <c r="A1087" s="496"/>
      <c r="B1087" s="556"/>
      <c r="C1087" s="557"/>
      <c r="D1087" s="499"/>
      <c r="E1087" s="485"/>
      <c r="F1087" s="486"/>
      <c r="G1087" s="496"/>
      <c r="H1087" s="558"/>
      <c r="I1087" s="557"/>
      <c r="J1087" s="499"/>
      <c r="K1087" s="485"/>
      <c r="L1087" s="486"/>
      <c r="M1087" s="496"/>
      <c r="N1087" s="556"/>
      <c r="O1087" s="498"/>
    </row>
    <row r="1088" spans="1:15" ht="15.6" x14ac:dyDescent="0.25">
      <c r="A1088" s="496"/>
      <c r="B1088" s="556"/>
      <c r="C1088" s="557"/>
      <c r="D1088" s="499"/>
      <c r="E1088" s="485"/>
      <c r="F1088" s="486"/>
      <c r="G1088" s="496"/>
      <c r="H1088" s="558"/>
      <c r="I1088" s="557"/>
      <c r="J1088" s="499"/>
      <c r="K1088" s="485"/>
      <c r="L1088" s="486"/>
      <c r="M1088" s="496"/>
      <c r="N1088" s="556"/>
      <c r="O1088" s="498"/>
    </row>
    <row r="1089" spans="1:15" ht="15.6" x14ac:dyDescent="0.25">
      <c r="A1089" s="496"/>
      <c r="B1089" s="556"/>
      <c r="C1089" s="557"/>
      <c r="D1089" s="499"/>
      <c r="E1089" s="485"/>
      <c r="F1089" s="486"/>
      <c r="G1089" s="496"/>
      <c r="H1089" s="558"/>
      <c r="I1089" s="557"/>
      <c r="J1089" s="499"/>
      <c r="K1089" s="485"/>
      <c r="L1089" s="486"/>
      <c r="M1089" s="496"/>
      <c r="N1089" s="556"/>
      <c r="O1089" s="498"/>
    </row>
    <row r="1090" spans="1:15" ht="15.6" x14ac:dyDescent="0.25">
      <c r="A1090" s="496"/>
      <c r="B1090" s="556"/>
      <c r="C1090" s="557"/>
      <c r="D1090" s="499"/>
      <c r="E1090" s="485"/>
      <c r="F1090" s="486"/>
      <c r="G1090" s="496"/>
      <c r="H1090" s="558"/>
      <c r="I1090" s="557"/>
      <c r="J1090" s="499"/>
      <c r="K1090" s="485"/>
      <c r="L1090" s="486"/>
      <c r="M1090" s="496"/>
      <c r="N1090" s="556"/>
      <c r="O1090" s="498"/>
    </row>
    <row r="1091" spans="1:15" ht="15.6" x14ac:dyDescent="0.25">
      <c r="A1091" s="496"/>
      <c r="B1091" s="556"/>
      <c r="C1091" s="557"/>
      <c r="D1091" s="499"/>
      <c r="E1091" s="485"/>
      <c r="F1091" s="486"/>
      <c r="G1091" s="496"/>
      <c r="H1091" s="558"/>
      <c r="I1091" s="557"/>
      <c r="J1091" s="499"/>
      <c r="K1091" s="485"/>
      <c r="L1091" s="486"/>
      <c r="M1091" s="496"/>
      <c r="N1091" s="556"/>
      <c r="O1091" s="498"/>
    </row>
    <row r="1092" spans="1:15" ht="15.6" x14ac:dyDescent="0.25">
      <c r="A1092" s="496"/>
      <c r="B1092" s="556"/>
      <c r="C1092" s="557"/>
      <c r="D1092" s="499"/>
      <c r="E1092" s="485"/>
      <c r="F1092" s="486"/>
      <c r="G1092" s="496"/>
      <c r="H1092" s="558"/>
      <c r="I1092" s="557"/>
      <c r="J1092" s="499"/>
      <c r="K1092" s="485"/>
      <c r="L1092" s="486"/>
      <c r="M1092" s="496"/>
      <c r="N1092" s="556"/>
      <c r="O1092" s="498"/>
    </row>
    <row r="1093" spans="1:15" ht="15.6" x14ac:dyDescent="0.25">
      <c r="A1093" s="496"/>
      <c r="B1093" s="556"/>
      <c r="C1093" s="557"/>
      <c r="D1093" s="499"/>
      <c r="E1093" s="485"/>
      <c r="F1093" s="486"/>
      <c r="G1093" s="496"/>
      <c r="H1093" s="558"/>
      <c r="I1093" s="557"/>
      <c r="J1093" s="499"/>
      <c r="K1093" s="485"/>
      <c r="L1093" s="486"/>
      <c r="M1093" s="496"/>
      <c r="N1093" s="556"/>
      <c r="O1093" s="498"/>
    </row>
    <row r="1094" spans="1:15" ht="15.6" x14ac:dyDescent="0.25">
      <c r="A1094" s="496"/>
      <c r="B1094" s="556"/>
      <c r="C1094" s="557"/>
      <c r="D1094" s="499"/>
      <c r="E1094" s="485"/>
      <c r="F1094" s="486"/>
      <c r="G1094" s="496"/>
      <c r="H1094" s="558"/>
      <c r="I1094" s="557"/>
      <c r="J1094" s="499"/>
      <c r="K1094" s="485"/>
      <c r="L1094" s="486"/>
      <c r="M1094" s="496"/>
      <c r="N1094" s="556"/>
      <c r="O1094" s="498"/>
    </row>
    <row r="1095" spans="1:15" ht="15.6" x14ac:dyDescent="0.25">
      <c r="A1095" s="496"/>
      <c r="B1095" s="556"/>
      <c r="C1095" s="557"/>
      <c r="D1095" s="499"/>
      <c r="E1095" s="485"/>
      <c r="F1095" s="486"/>
      <c r="G1095" s="496"/>
      <c r="H1095" s="558"/>
      <c r="I1095" s="557"/>
      <c r="J1095" s="499"/>
      <c r="K1095" s="485"/>
      <c r="L1095" s="486"/>
      <c r="M1095" s="496"/>
      <c r="N1095" s="556"/>
      <c r="O1095" s="498"/>
    </row>
    <row r="1096" spans="1:15" ht="15.6" x14ac:dyDescent="0.25">
      <c r="A1096" s="496"/>
      <c r="B1096" s="556"/>
      <c r="C1096" s="557"/>
      <c r="D1096" s="499"/>
      <c r="E1096" s="485"/>
      <c r="F1096" s="486"/>
      <c r="G1096" s="496"/>
      <c r="H1096" s="558"/>
      <c r="I1096" s="557"/>
      <c r="J1096" s="499"/>
      <c r="K1096" s="485"/>
      <c r="L1096" s="486"/>
      <c r="M1096" s="496"/>
      <c r="N1096" s="556"/>
      <c r="O1096" s="498"/>
    </row>
    <row r="1097" spans="1:15" ht="15.6" x14ac:dyDescent="0.25">
      <c r="A1097" s="496"/>
      <c r="B1097" s="556"/>
      <c r="C1097" s="557"/>
      <c r="D1097" s="499"/>
      <c r="E1097" s="485"/>
      <c r="F1097" s="486"/>
      <c r="G1097" s="496"/>
      <c r="H1097" s="558"/>
      <c r="I1097" s="557"/>
      <c r="J1097" s="499"/>
      <c r="K1097" s="485"/>
      <c r="L1097" s="486"/>
      <c r="M1097" s="496"/>
      <c r="N1097" s="556"/>
      <c r="O1097" s="498"/>
    </row>
    <row r="1098" spans="1:15" ht="15.6" x14ac:dyDescent="0.25">
      <c r="A1098" s="496"/>
      <c r="B1098" s="556"/>
      <c r="C1098" s="557"/>
      <c r="D1098" s="499"/>
      <c r="E1098" s="485"/>
      <c r="F1098" s="486"/>
      <c r="G1098" s="496"/>
      <c r="H1098" s="558"/>
      <c r="I1098" s="557"/>
      <c r="J1098" s="499"/>
      <c r="K1098" s="485"/>
      <c r="L1098" s="486"/>
      <c r="M1098" s="496"/>
      <c r="N1098" s="556"/>
      <c r="O1098" s="498"/>
    </row>
    <row r="1099" spans="1:15" ht="15.6" x14ac:dyDescent="0.25">
      <c r="A1099" s="496"/>
      <c r="B1099" s="556"/>
      <c r="C1099" s="557"/>
      <c r="D1099" s="499"/>
      <c r="E1099" s="485"/>
      <c r="F1099" s="486"/>
      <c r="G1099" s="496"/>
      <c r="H1099" s="558"/>
      <c r="I1099" s="557"/>
      <c r="J1099" s="499"/>
      <c r="K1099" s="485"/>
      <c r="L1099" s="486"/>
      <c r="M1099" s="496"/>
      <c r="N1099" s="556"/>
      <c r="O1099" s="498"/>
    </row>
    <row r="1100" spans="1:15" ht="15.6" x14ac:dyDescent="0.25">
      <c r="A1100" s="496"/>
      <c r="B1100" s="556"/>
      <c r="C1100" s="557"/>
      <c r="D1100" s="499"/>
      <c r="E1100" s="485"/>
      <c r="F1100" s="486"/>
      <c r="G1100" s="496"/>
      <c r="H1100" s="558"/>
      <c r="I1100" s="557"/>
      <c r="J1100" s="499"/>
      <c r="K1100" s="485"/>
      <c r="L1100" s="486"/>
      <c r="M1100" s="496"/>
      <c r="N1100" s="556"/>
      <c r="O1100" s="498"/>
    </row>
    <row r="1101" spans="1:15" ht="15.6" x14ac:dyDescent="0.25">
      <c r="A1101" s="496"/>
      <c r="B1101" s="556"/>
      <c r="C1101" s="557"/>
      <c r="D1101" s="499"/>
      <c r="E1101" s="485"/>
      <c r="F1101" s="486"/>
      <c r="G1101" s="496"/>
      <c r="H1101" s="558"/>
      <c r="I1101" s="557"/>
      <c r="J1101" s="499"/>
      <c r="K1101" s="485"/>
      <c r="L1101" s="486"/>
      <c r="M1101" s="496"/>
      <c r="N1101" s="556"/>
      <c r="O1101" s="498"/>
    </row>
    <row r="1102" spans="1:15" ht="15.6" x14ac:dyDescent="0.25">
      <c r="A1102" s="496"/>
      <c r="B1102" s="556"/>
      <c r="C1102" s="557"/>
      <c r="D1102" s="499"/>
      <c r="E1102" s="485"/>
      <c r="F1102" s="486"/>
      <c r="G1102" s="496"/>
      <c r="H1102" s="558"/>
      <c r="I1102" s="557"/>
      <c r="J1102" s="499"/>
      <c r="K1102" s="485"/>
      <c r="L1102" s="486"/>
      <c r="M1102" s="496"/>
      <c r="N1102" s="556"/>
      <c r="O1102" s="498"/>
    </row>
    <row r="1103" spans="1:15" ht="15.6" x14ac:dyDescent="0.25">
      <c r="A1103" s="496"/>
      <c r="B1103" s="556"/>
      <c r="C1103" s="557"/>
      <c r="D1103" s="499"/>
      <c r="E1103" s="485"/>
      <c r="F1103" s="486"/>
      <c r="G1103" s="496"/>
      <c r="H1103" s="558"/>
      <c r="I1103" s="557"/>
      <c r="J1103" s="499"/>
      <c r="K1103" s="485"/>
      <c r="L1103" s="486"/>
      <c r="M1103" s="496"/>
      <c r="N1103" s="556"/>
      <c r="O1103" s="498"/>
    </row>
    <row r="1104" spans="1:15" ht="15.6" x14ac:dyDescent="0.25">
      <c r="A1104" s="496"/>
      <c r="B1104" s="556"/>
      <c r="C1104" s="557"/>
      <c r="D1104" s="499"/>
      <c r="E1104" s="485"/>
      <c r="F1104" s="486"/>
      <c r="G1104" s="496"/>
      <c r="H1104" s="558"/>
      <c r="I1104" s="557"/>
      <c r="J1104" s="499"/>
      <c r="K1104" s="485"/>
      <c r="L1104" s="486"/>
      <c r="M1104" s="496"/>
      <c r="N1104" s="556"/>
      <c r="O1104" s="498"/>
    </row>
    <row r="1105" spans="1:15" ht="15.6" x14ac:dyDescent="0.25">
      <c r="A1105" s="496"/>
      <c r="B1105" s="556"/>
      <c r="C1105" s="557"/>
      <c r="D1105" s="499"/>
      <c r="E1105" s="485"/>
      <c r="F1105" s="486"/>
      <c r="G1105" s="496"/>
      <c r="H1105" s="558"/>
      <c r="I1105" s="557"/>
      <c r="J1105" s="499"/>
      <c r="K1105" s="485"/>
      <c r="L1105" s="486"/>
      <c r="M1105" s="496"/>
      <c r="N1105" s="556"/>
      <c r="O1105" s="498"/>
    </row>
    <row r="1106" spans="1:15" ht="15.6" x14ac:dyDescent="0.25">
      <c r="A1106" s="496"/>
      <c r="B1106" s="556"/>
      <c r="C1106" s="557"/>
      <c r="D1106" s="499"/>
      <c r="E1106" s="485"/>
      <c r="F1106" s="486"/>
      <c r="G1106" s="496"/>
      <c r="H1106" s="558"/>
      <c r="I1106" s="557"/>
      <c r="J1106" s="499"/>
      <c r="K1106" s="485"/>
      <c r="L1106" s="486"/>
      <c r="M1106" s="496"/>
      <c r="N1106" s="556"/>
      <c r="O1106" s="498"/>
    </row>
    <row r="1107" spans="1:15" ht="15.6" x14ac:dyDescent="0.25">
      <c r="A1107" s="496"/>
      <c r="B1107" s="556"/>
      <c r="C1107" s="557"/>
      <c r="D1107" s="499"/>
      <c r="E1107" s="485"/>
      <c r="F1107" s="486"/>
      <c r="G1107" s="496"/>
      <c r="H1107" s="558"/>
      <c r="I1107" s="557"/>
      <c r="J1107" s="499"/>
      <c r="K1107" s="485"/>
      <c r="L1107" s="486"/>
      <c r="M1107" s="496"/>
      <c r="N1107" s="556"/>
      <c r="O1107" s="498"/>
    </row>
    <row r="1108" spans="1:15" ht="15.6" x14ac:dyDescent="0.25">
      <c r="A1108" s="496"/>
      <c r="B1108" s="556"/>
      <c r="C1108" s="557"/>
      <c r="D1108" s="499"/>
      <c r="E1108" s="485"/>
      <c r="F1108" s="486"/>
      <c r="G1108" s="496"/>
      <c r="H1108" s="558"/>
      <c r="I1108" s="557"/>
      <c r="J1108" s="499"/>
      <c r="K1108" s="485"/>
      <c r="L1108" s="486"/>
      <c r="M1108" s="496"/>
      <c r="N1108" s="556"/>
      <c r="O1108" s="498"/>
    </row>
    <row r="1109" spans="1:15" ht="15.6" x14ac:dyDescent="0.25">
      <c r="A1109" s="496"/>
      <c r="B1109" s="556"/>
      <c r="C1109" s="557"/>
      <c r="D1109" s="499"/>
      <c r="E1109" s="485"/>
      <c r="F1109" s="486"/>
      <c r="G1109" s="496"/>
      <c r="H1109" s="558"/>
      <c r="I1109" s="557"/>
      <c r="J1109" s="499"/>
      <c r="K1109" s="485"/>
      <c r="L1109" s="486"/>
      <c r="M1109" s="496"/>
      <c r="N1109" s="556"/>
      <c r="O1109" s="498"/>
    </row>
    <row r="1110" spans="1:15" ht="15.6" x14ac:dyDescent="0.25">
      <c r="A1110" s="496"/>
      <c r="B1110" s="556"/>
      <c r="C1110" s="557"/>
      <c r="D1110" s="499"/>
      <c r="E1110" s="485"/>
      <c r="F1110" s="486"/>
      <c r="G1110" s="496"/>
      <c r="H1110" s="558"/>
      <c r="I1110" s="557"/>
      <c r="J1110" s="499"/>
      <c r="K1110" s="485"/>
      <c r="L1110" s="486"/>
      <c r="M1110" s="496"/>
      <c r="N1110" s="556"/>
      <c r="O1110" s="498"/>
    </row>
    <row r="1111" spans="1:15" ht="15.6" x14ac:dyDescent="0.25">
      <c r="A1111" s="496"/>
      <c r="B1111" s="556"/>
      <c r="C1111" s="557"/>
      <c r="D1111" s="499"/>
      <c r="E1111" s="485"/>
      <c r="F1111" s="486"/>
      <c r="G1111" s="496"/>
      <c r="H1111" s="558"/>
      <c r="I1111" s="557"/>
      <c r="J1111" s="499"/>
      <c r="K1111" s="485"/>
      <c r="L1111" s="486"/>
      <c r="M1111" s="496"/>
      <c r="N1111" s="556"/>
      <c r="O1111" s="498"/>
    </row>
    <row r="1112" spans="1:15" ht="15.6" x14ac:dyDescent="0.25">
      <c r="A1112" s="496"/>
      <c r="B1112" s="556"/>
      <c r="C1112" s="557"/>
      <c r="D1112" s="499"/>
      <c r="E1112" s="485"/>
      <c r="F1112" s="486"/>
      <c r="G1112" s="496"/>
      <c r="H1112" s="558"/>
      <c r="I1112" s="557"/>
      <c r="J1112" s="499"/>
      <c r="K1112" s="485"/>
      <c r="L1112" s="486"/>
      <c r="M1112" s="496"/>
      <c r="N1112" s="556"/>
      <c r="O1112" s="498"/>
    </row>
    <row r="1113" spans="1:15" ht="15.6" x14ac:dyDescent="0.25">
      <c r="A1113" s="496"/>
      <c r="B1113" s="556"/>
      <c r="C1113" s="557"/>
      <c r="D1113" s="499"/>
      <c r="E1113" s="485"/>
      <c r="F1113" s="486"/>
      <c r="G1113" s="496"/>
      <c r="H1113" s="558"/>
      <c r="I1113" s="557"/>
      <c r="J1113" s="499"/>
      <c r="K1113" s="485"/>
      <c r="L1113" s="486"/>
      <c r="M1113" s="496"/>
      <c r="N1113" s="556"/>
      <c r="O1113" s="498"/>
    </row>
    <row r="1114" spans="1:15" ht="15.6" x14ac:dyDescent="0.25">
      <c r="A1114" s="496"/>
      <c r="B1114" s="556"/>
      <c r="C1114" s="557"/>
      <c r="D1114" s="499"/>
      <c r="E1114" s="485"/>
      <c r="F1114" s="486"/>
      <c r="G1114" s="496"/>
      <c r="H1114" s="558"/>
      <c r="I1114" s="557"/>
      <c r="J1114" s="499"/>
      <c r="K1114" s="485"/>
      <c r="L1114" s="486"/>
      <c r="M1114" s="496"/>
      <c r="N1114" s="556"/>
      <c r="O1114" s="498"/>
    </row>
    <row r="1115" spans="1:15" ht="15.6" x14ac:dyDescent="0.25">
      <c r="A1115" s="496"/>
      <c r="B1115" s="556"/>
      <c r="C1115" s="557"/>
      <c r="D1115" s="499"/>
      <c r="E1115" s="485"/>
      <c r="F1115" s="486"/>
      <c r="G1115" s="496"/>
      <c r="H1115" s="558"/>
      <c r="I1115" s="557"/>
      <c r="J1115" s="499"/>
      <c r="K1115" s="485"/>
      <c r="L1115" s="486"/>
      <c r="M1115" s="496"/>
      <c r="N1115" s="556"/>
      <c r="O1115" s="498"/>
    </row>
    <row r="1116" spans="1:15" ht="15.6" x14ac:dyDescent="0.25">
      <c r="A1116" s="496"/>
      <c r="B1116" s="556"/>
      <c r="C1116" s="557"/>
      <c r="D1116" s="499"/>
      <c r="E1116" s="485"/>
      <c r="F1116" s="486"/>
      <c r="G1116" s="496"/>
      <c r="H1116" s="558"/>
      <c r="I1116" s="557"/>
      <c r="J1116" s="499"/>
      <c r="K1116" s="485"/>
      <c r="L1116" s="486"/>
      <c r="M1116" s="496"/>
      <c r="N1116" s="556"/>
      <c r="O1116" s="498"/>
    </row>
    <row r="1117" spans="1:15" ht="15.6" x14ac:dyDescent="0.25">
      <c r="A1117" s="496"/>
      <c r="B1117" s="556"/>
      <c r="C1117" s="557"/>
      <c r="D1117" s="499"/>
      <c r="E1117" s="485"/>
      <c r="F1117" s="486"/>
      <c r="G1117" s="496"/>
      <c r="H1117" s="558"/>
      <c r="I1117" s="557"/>
      <c r="J1117" s="499"/>
      <c r="K1117" s="485"/>
      <c r="L1117" s="486"/>
      <c r="M1117" s="496"/>
      <c r="N1117" s="556"/>
      <c r="O1117" s="498"/>
    </row>
    <row r="1118" spans="1:15" ht="15.6" x14ac:dyDescent="0.25">
      <c r="A1118" s="496"/>
      <c r="B1118" s="556"/>
      <c r="C1118" s="557"/>
      <c r="D1118" s="499"/>
      <c r="E1118" s="485"/>
      <c r="F1118" s="486"/>
      <c r="G1118" s="496"/>
      <c r="H1118" s="558"/>
      <c r="I1118" s="557"/>
      <c r="J1118" s="499"/>
      <c r="K1118" s="485"/>
      <c r="L1118" s="486"/>
      <c r="M1118" s="496"/>
      <c r="N1118" s="556"/>
      <c r="O1118" s="498"/>
    </row>
    <row r="1119" spans="1:15" ht="15.6" x14ac:dyDescent="0.25">
      <c r="A1119" s="496"/>
      <c r="B1119" s="556"/>
      <c r="C1119" s="557"/>
      <c r="D1119" s="499"/>
      <c r="E1119" s="485"/>
      <c r="F1119" s="486"/>
      <c r="G1119" s="496"/>
      <c r="H1119" s="558"/>
      <c r="I1119" s="557"/>
      <c r="J1119" s="499"/>
      <c r="K1119" s="485"/>
      <c r="L1119" s="486"/>
      <c r="M1119" s="496"/>
      <c r="N1119" s="556"/>
      <c r="O1119" s="498"/>
    </row>
    <row r="1120" spans="1:15" ht="15.6" x14ac:dyDescent="0.25">
      <c r="A1120" s="496"/>
      <c r="B1120" s="556"/>
      <c r="C1120" s="557"/>
      <c r="D1120" s="499"/>
      <c r="E1120" s="485"/>
      <c r="F1120" s="486"/>
      <c r="G1120" s="496"/>
      <c r="H1120" s="558"/>
      <c r="I1120" s="557"/>
      <c r="J1120" s="499"/>
      <c r="K1120" s="485"/>
      <c r="L1120" s="486"/>
      <c r="M1120" s="496"/>
      <c r="N1120" s="556"/>
      <c r="O1120" s="498"/>
    </row>
    <row r="1121" spans="1:15" ht="15.6" x14ac:dyDescent="0.25">
      <c r="A1121" s="496"/>
      <c r="B1121" s="556"/>
      <c r="C1121" s="557"/>
      <c r="D1121" s="499"/>
      <c r="E1121" s="485"/>
      <c r="F1121" s="486"/>
      <c r="G1121" s="496"/>
      <c r="H1121" s="558"/>
      <c r="I1121" s="557"/>
      <c r="J1121" s="499"/>
      <c r="K1121" s="485"/>
      <c r="L1121" s="486"/>
      <c r="M1121" s="496"/>
      <c r="N1121" s="556"/>
      <c r="O1121" s="498"/>
    </row>
    <row r="1122" spans="1:15" ht="15.6" x14ac:dyDescent="0.25">
      <c r="A1122" s="496"/>
      <c r="B1122" s="556"/>
      <c r="C1122" s="557"/>
      <c r="D1122" s="499"/>
      <c r="E1122" s="485"/>
      <c r="F1122" s="486"/>
      <c r="G1122" s="496"/>
      <c r="H1122" s="558"/>
      <c r="I1122" s="557"/>
      <c r="J1122" s="499"/>
      <c r="K1122" s="485"/>
      <c r="L1122" s="486"/>
      <c r="M1122" s="496"/>
      <c r="N1122" s="556"/>
      <c r="O1122" s="498"/>
    </row>
    <row r="1123" spans="1:15" ht="15.6" x14ac:dyDescent="0.25">
      <c r="A1123" s="496"/>
      <c r="B1123" s="556"/>
      <c r="C1123" s="557"/>
      <c r="D1123" s="499"/>
      <c r="E1123" s="485"/>
      <c r="F1123" s="486"/>
      <c r="G1123" s="496"/>
      <c r="H1123" s="558"/>
      <c r="I1123" s="557"/>
      <c r="J1123" s="499"/>
      <c r="K1123" s="485"/>
      <c r="L1123" s="486"/>
      <c r="M1123" s="496"/>
      <c r="N1123" s="556"/>
      <c r="O1123" s="498"/>
    </row>
    <row r="1124" spans="1:15" ht="15.6" x14ac:dyDescent="0.25">
      <c r="A1124" s="496"/>
      <c r="B1124" s="556"/>
      <c r="C1124" s="557"/>
      <c r="D1124" s="499"/>
      <c r="E1124" s="485"/>
      <c r="F1124" s="486"/>
      <c r="G1124" s="496"/>
      <c r="H1124" s="558"/>
      <c r="I1124" s="557"/>
      <c r="J1124" s="499"/>
      <c r="K1124" s="485"/>
      <c r="L1124" s="486"/>
      <c r="M1124" s="496"/>
      <c r="N1124" s="556"/>
      <c r="O1124" s="498"/>
    </row>
    <row r="1125" spans="1:15" ht="15.6" x14ac:dyDescent="0.25">
      <c r="A1125" s="496"/>
      <c r="B1125" s="556"/>
      <c r="C1125" s="557"/>
      <c r="D1125" s="499"/>
      <c r="E1125" s="485"/>
      <c r="F1125" s="486"/>
      <c r="G1125" s="496"/>
      <c r="H1125" s="558"/>
      <c r="I1125" s="557"/>
      <c r="J1125" s="499"/>
      <c r="K1125" s="485"/>
      <c r="L1125" s="486"/>
      <c r="M1125" s="496"/>
      <c r="N1125" s="556"/>
      <c r="O1125" s="498"/>
    </row>
    <row r="1126" spans="1:15" ht="15.6" x14ac:dyDescent="0.25">
      <c r="A1126" s="496"/>
      <c r="B1126" s="556"/>
      <c r="C1126" s="557"/>
      <c r="D1126" s="499"/>
      <c r="E1126" s="485"/>
      <c r="F1126" s="486"/>
      <c r="G1126" s="496"/>
      <c r="H1126" s="558"/>
      <c r="I1126" s="557"/>
      <c r="J1126" s="499"/>
      <c r="K1126" s="485"/>
      <c r="L1126" s="486"/>
      <c r="M1126" s="496"/>
      <c r="N1126" s="556"/>
      <c r="O1126" s="498"/>
    </row>
    <row r="1127" spans="1:15" ht="15.6" x14ac:dyDescent="0.25">
      <c r="A1127" s="496"/>
      <c r="B1127" s="556"/>
      <c r="C1127" s="557"/>
      <c r="D1127" s="499"/>
      <c r="E1127" s="485"/>
      <c r="F1127" s="486"/>
      <c r="G1127" s="496"/>
      <c r="H1127" s="558"/>
      <c r="I1127" s="557"/>
      <c r="J1127" s="499"/>
      <c r="K1127" s="485"/>
      <c r="L1127" s="486"/>
      <c r="M1127" s="496"/>
      <c r="N1127" s="556"/>
      <c r="O1127" s="498"/>
    </row>
    <row r="1128" spans="1:15" ht="15.6" x14ac:dyDescent="0.25">
      <c r="A1128" s="496"/>
      <c r="B1128" s="556"/>
      <c r="C1128" s="557"/>
      <c r="D1128" s="499"/>
      <c r="E1128" s="485"/>
      <c r="F1128" s="486"/>
      <c r="G1128" s="496"/>
      <c r="H1128" s="558"/>
      <c r="I1128" s="557"/>
      <c r="J1128" s="499"/>
      <c r="K1128" s="485"/>
      <c r="L1128" s="486"/>
      <c r="M1128" s="496"/>
      <c r="N1128" s="556"/>
      <c r="O1128" s="498"/>
    </row>
    <row r="1129" spans="1:15" ht="15.6" x14ac:dyDescent="0.25">
      <c r="A1129" s="496"/>
      <c r="B1129" s="556"/>
      <c r="C1129" s="557"/>
      <c r="D1129" s="499"/>
      <c r="E1129" s="485"/>
      <c r="F1129" s="486"/>
      <c r="G1129" s="496"/>
      <c r="H1129" s="558"/>
      <c r="I1129" s="557"/>
      <c r="J1129" s="499"/>
      <c r="K1129" s="485"/>
      <c r="L1129" s="486"/>
      <c r="M1129" s="496"/>
      <c r="N1129" s="556"/>
      <c r="O1129" s="498"/>
    </row>
    <row r="1130" spans="1:15" ht="15.6" x14ac:dyDescent="0.25">
      <c r="A1130" s="496"/>
      <c r="B1130" s="556"/>
      <c r="C1130" s="557"/>
      <c r="D1130" s="499"/>
      <c r="E1130" s="485"/>
      <c r="F1130" s="486"/>
      <c r="G1130" s="496"/>
      <c r="H1130" s="558"/>
      <c r="I1130" s="557"/>
      <c r="J1130" s="499"/>
      <c r="K1130" s="485"/>
      <c r="L1130" s="486"/>
      <c r="M1130" s="496"/>
      <c r="N1130" s="556"/>
      <c r="O1130" s="498"/>
    </row>
    <row r="1131" spans="1:15" ht="15.6" x14ac:dyDescent="0.25">
      <c r="A1131" s="496"/>
      <c r="B1131" s="556"/>
      <c r="C1131" s="557"/>
      <c r="D1131" s="499"/>
      <c r="E1131" s="485"/>
      <c r="F1131" s="486"/>
      <c r="G1131" s="496"/>
      <c r="H1131" s="558"/>
      <c r="I1131" s="557"/>
      <c r="J1131" s="499"/>
      <c r="K1131" s="485"/>
      <c r="L1131" s="486"/>
      <c r="M1131" s="496"/>
      <c r="N1131" s="556"/>
      <c r="O1131" s="498"/>
    </row>
    <row r="1132" spans="1:15" ht="15.6" x14ac:dyDescent="0.25">
      <c r="A1132" s="496"/>
      <c r="B1132" s="556"/>
      <c r="C1132" s="557"/>
      <c r="D1132" s="499"/>
      <c r="E1132" s="485"/>
      <c r="F1132" s="486"/>
      <c r="G1132" s="496"/>
      <c r="H1132" s="558"/>
      <c r="I1132" s="557"/>
      <c r="J1132" s="499"/>
      <c r="K1132" s="485"/>
      <c r="L1132" s="486"/>
      <c r="M1132" s="496"/>
      <c r="N1132" s="556"/>
      <c r="O1132" s="498"/>
    </row>
    <row r="1133" spans="1:15" ht="15.6" x14ac:dyDescent="0.25">
      <c r="A1133" s="496"/>
      <c r="B1133" s="556"/>
      <c r="C1133" s="557"/>
      <c r="D1133" s="499"/>
      <c r="E1133" s="485"/>
      <c r="F1133" s="486"/>
      <c r="G1133" s="496"/>
      <c r="H1133" s="558"/>
      <c r="I1133" s="557"/>
      <c r="J1133" s="499"/>
      <c r="K1133" s="485"/>
      <c r="L1133" s="486"/>
      <c r="M1133" s="496"/>
      <c r="N1133" s="556"/>
      <c r="O1133" s="498"/>
    </row>
    <row r="1134" spans="1:15" ht="15.6" x14ac:dyDescent="0.25">
      <c r="A1134" s="496"/>
      <c r="B1134" s="556"/>
      <c r="C1134" s="557"/>
      <c r="D1134" s="499"/>
      <c r="E1134" s="485"/>
      <c r="F1134" s="486"/>
      <c r="G1134" s="496"/>
      <c r="H1134" s="558"/>
      <c r="I1134" s="557"/>
      <c r="J1134" s="499"/>
      <c r="K1134" s="485"/>
      <c r="L1134" s="486"/>
      <c r="M1134" s="496"/>
      <c r="N1134" s="556"/>
      <c r="O1134" s="498"/>
    </row>
    <row r="1135" spans="1:15" ht="15.6" x14ac:dyDescent="0.25">
      <c r="A1135" s="496"/>
      <c r="B1135" s="556"/>
      <c r="C1135" s="557"/>
      <c r="D1135" s="499"/>
      <c r="E1135" s="485"/>
      <c r="F1135" s="486"/>
      <c r="G1135" s="496"/>
      <c r="H1135" s="558"/>
      <c r="I1135" s="557"/>
      <c r="J1135" s="499"/>
      <c r="K1135" s="485"/>
      <c r="L1135" s="486"/>
      <c r="M1135" s="496"/>
      <c r="N1135" s="556"/>
      <c r="O1135" s="498"/>
    </row>
    <row r="1136" spans="1:15" ht="15.6" x14ac:dyDescent="0.25">
      <c r="A1136" s="496"/>
      <c r="B1136" s="556"/>
      <c r="C1136" s="557"/>
      <c r="D1136" s="499"/>
      <c r="E1136" s="485"/>
      <c r="F1136" s="486"/>
      <c r="G1136" s="496"/>
      <c r="H1136" s="558"/>
      <c r="I1136" s="557"/>
      <c r="J1136" s="499"/>
      <c r="K1136" s="485"/>
      <c r="L1136" s="486"/>
      <c r="M1136" s="496"/>
      <c r="N1136" s="556"/>
      <c r="O1136" s="498"/>
    </row>
    <row r="1137" spans="1:15" ht="15.6" x14ac:dyDescent="0.25">
      <c r="A1137" s="496"/>
      <c r="B1137" s="556"/>
      <c r="C1137" s="557"/>
      <c r="D1137" s="499"/>
      <c r="E1137" s="485"/>
      <c r="F1137" s="486"/>
      <c r="G1137" s="496"/>
      <c r="H1137" s="558"/>
      <c r="I1137" s="557"/>
      <c r="J1137" s="499"/>
      <c r="K1137" s="485"/>
      <c r="L1137" s="486"/>
      <c r="M1137" s="496"/>
      <c r="N1137" s="556"/>
      <c r="O1137" s="498"/>
    </row>
    <row r="1138" spans="1:15" ht="15.6" x14ac:dyDescent="0.25">
      <c r="A1138" s="496"/>
      <c r="B1138" s="556"/>
      <c r="C1138" s="557"/>
      <c r="D1138" s="499"/>
      <c r="E1138" s="485"/>
      <c r="F1138" s="486"/>
      <c r="G1138" s="496"/>
      <c r="H1138" s="558"/>
      <c r="I1138" s="557"/>
      <c r="J1138" s="499"/>
      <c r="K1138" s="485"/>
      <c r="L1138" s="486"/>
      <c r="M1138" s="496"/>
      <c r="N1138" s="556"/>
      <c r="O1138" s="498"/>
    </row>
    <row r="1139" spans="1:15" ht="15.6" x14ac:dyDescent="0.25">
      <c r="A1139" s="496"/>
      <c r="B1139" s="556"/>
      <c r="C1139" s="557"/>
      <c r="D1139" s="499"/>
      <c r="E1139" s="485"/>
      <c r="F1139" s="486"/>
      <c r="G1139" s="496"/>
      <c r="H1139" s="558"/>
      <c r="I1139" s="557"/>
      <c r="J1139" s="499"/>
      <c r="K1139" s="485"/>
      <c r="L1139" s="486"/>
      <c r="M1139" s="496"/>
      <c r="N1139" s="556"/>
      <c r="O1139" s="498"/>
    </row>
    <row r="1140" spans="1:15" ht="15.6" x14ac:dyDescent="0.25">
      <c r="A1140" s="496"/>
      <c r="B1140" s="556"/>
      <c r="C1140" s="557"/>
      <c r="D1140" s="499"/>
      <c r="E1140" s="485"/>
      <c r="F1140" s="486"/>
      <c r="G1140" s="496"/>
      <c r="H1140" s="558"/>
      <c r="I1140" s="557"/>
      <c r="J1140" s="499"/>
      <c r="K1140" s="485"/>
      <c r="L1140" s="486"/>
      <c r="M1140" s="496"/>
      <c r="N1140" s="556"/>
      <c r="O1140" s="498"/>
    </row>
    <row r="1141" spans="1:15" ht="15.6" x14ac:dyDescent="0.25">
      <c r="A1141" s="496"/>
      <c r="B1141" s="556"/>
      <c r="C1141" s="557"/>
      <c r="D1141" s="499"/>
      <c r="E1141" s="485"/>
      <c r="F1141" s="486"/>
      <c r="G1141" s="496"/>
      <c r="H1141" s="558"/>
      <c r="I1141" s="557"/>
      <c r="J1141" s="499"/>
      <c r="K1141" s="485"/>
      <c r="L1141" s="486"/>
      <c r="M1141" s="496"/>
      <c r="N1141" s="556"/>
      <c r="O1141" s="498"/>
    </row>
    <row r="1142" spans="1:15" ht="15.6" x14ac:dyDescent="0.25">
      <c r="A1142" s="496"/>
      <c r="B1142" s="556"/>
      <c r="C1142" s="557"/>
      <c r="D1142" s="499"/>
      <c r="E1142" s="485"/>
      <c r="F1142" s="486"/>
      <c r="G1142" s="496"/>
      <c r="H1142" s="558"/>
      <c r="I1142" s="557"/>
      <c r="J1142" s="499"/>
      <c r="K1142" s="485"/>
      <c r="L1142" s="486"/>
      <c r="M1142" s="496"/>
      <c r="N1142" s="556"/>
      <c r="O1142" s="498"/>
    </row>
    <row r="1143" spans="1:15" ht="15.6" x14ac:dyDescent="0.25">
      <c r="A1143" s="496"/>
      <c r="B1143" s="556"/>
      <c r="C1143" s="557"/>
      <c r="D1143" s="499"/>
      <c r="E1143" s="485"/>
      <c r="F1143" s="486"/>
      <c r="G1143" s="496"/>
      <c r="H1143" s="558"/>
      <c r="I1143" s="557"/>
      <c r="J1143" s="499"/>
      <c r="K1143" s="485"/>
      <c r="L1143" s="486"/>
      <c r="M1143" s="496"/>
      <c r="N1143" s="556"/>
      <c r="O1143" s="498"/>
    </row>
    <row r="1144" spans="1:15" ht="15.6" x14ac:dyDescent="0.25">
      <c r="A1144" s="496"/>
      <c r="B1144" s="556"/>
      <c r="C1144" s="557"/>
      <c r="D1144" s="499"/>
      <c r="E1144" s="485"/>
      <c r="F1144" s="486"/>
      <c r="G1144" s="496"/>
      <c r="H1144" s="558"/>
      <c r="I1144" s="557"/>
      <c r="J1144" s="499"/>
      <c r="K1144" s="485"/>
      <c r="L1144" s="486"/>
      <c r="M1144" s="496"/>
      <c r="N1144" s="556"/>
      <c r="O1144" s="498"/>
    </row>
    <row r="1145" spans="1:15" ht="15.6" x14ac:dyDescent="0.25">
      <c r="A1145" s="496"/>
      <c r="B1145" s="556"/>
      <c r="C1145" s="557"/>
      <c r="D1145" s="499"/>
      <c r="E1145" s="485"/>
      <c r="F1145" s="486"/>
      <c r="G1145" s="496"/>
      <c r="H1145" s="558"/>
      <c r="I1145" s="557"/>
      <c r="J1145" s="499"/>
      <c r="K1145" s="485"/>
      <c r="L1145" s="486"/>
      <c r="M1145" s="496"/>
      <c r="N1145" s="556"/>
      <c r="O1145" s="498"/>
    </row>
    <row r="1146" spans="1:15" ht="15.6" x14ac:dyDescent="0.25">
      <c r="A1146" s="496"/>
      <c r="B1146" s="556"/>
      <c r="C1146" s="557"/>
      <c r="D1146" s="499"/>
      <c r="E1146" s="485"/>
      <c r="F1146" s="486"/>
      <c r="G1146" s="496"/>
      <c r="H1146" s="558"/>
      <c r="I1146" s="557"/>
      <c r="J1146" s="499"/>
      <c r="K1146" s="485"/>
      <c r="L1146" s="486"/>
      <c r="M1146" s="496"/>
      <c r="N1146" s="556"/>
      <c r="O1146" s="498"/>
    </row>
    <row r="1147" spans="1:15" ht="15.6" x14ac:dyDescent="0.25">
      <c r="A1147" s="496"/>
      <c r="B1147" s="556"/>
      <c r="C1147" s="557"/>
      <c r="D1147" s="499"/>
      <c r="E1147" s="485"/>
      <c r="F1147" s="486"/>
      <c r="G1147" s="496"/>
      <c r="H1147" s="558"/>
      <c r="I1147" s="557"/>
      <c r="J1147" s="499"/>
      <c r="K1147" s="485"/>
      <c r="L1147" s="486"/>
      <c r="M1147" s="496"/>
      <c r="N1147" s="556"/>
      <c r="O1147" s="498"/>
    </row>
    <row r="1148" spans="1:15" ht="15.6" x14ac:dyDescent="0.25">
      <c r="A1148" s="496"/>
      <c r="B1148" s="556"/>
      <c r="C1148" s="557"/>
      <c r="D1148" s="499"/>
      <c r="E1148" s="485"/>
      <c r="F1148" s="486"/>
      <c r="G1148" s="496"/>
      <c r="H1148" s="558"/>
      <c r="I1148" s="557"/>
      <c r="J1148" s="499"/>
      <c r="K1148" s="485"/>
      <c r="L1148" s="486"/>
      <c r="M1148" s="496"/>
      <c r="N1148" s="556"/>
      <c r="O1148" s="498"/>
    </row>
    <row r="1149" spans="1:15" ht="15.6" x14ac:dyDescent="0.25">
      <c r="A1149" s="496"/>
      <c r="B1149" s="556"/>
      <c r="C1149" s="557"/>
      <c r="D1149" s="499"/>
      <c r="E1149" s="485"/>
      <c r="F1149" s="486"/>
      <c r="G1149" s="496"/>
      <c r="H1149" s="558"/>
      <c r="I1149" s="557"/>
      <c r="J1149" s="499"/>
      <c r="K1149" s="485"/>
      <c r="L1149" s="486"/>
      <c r="M1149" s="496"/>
      <c r="N1149" s="556"/>
      <c r="O1149" s="498"/>
    </row>
    <row r="1150" spans="1:15" ht="15.6" x14ac:dyDescent="0.25">
      <c r="A1150" s="496"/>
      <c r="B1150" s="556"/>
      <c r="C1150" s="557"/>
      <c r="D1150" s="499"/>
      <c r="E1150" s="485"/>
      <c r="F1150" s="486"/>
      <c r="G1150" s="496"/>
      <c r="H1150" s="558"/>
      <c r="I1150" s="557"/>
      <c r="J1150" s="499"/>
      <c r="K1150" s="485"/>
      <c r="L1150" s="486"/>
      <c r="M1150" s="496"/>
      <c r="N1150" s="556"/>
      <c r="O1150" s="498"/>
    </row>
    <row r="1151" spans="1:15" ht="15.6" x14ac:dyDescent="0.25">
      <c r="A1151" s="496"/>
      <c r="B1151" s="556"/>
      <c r="C1151" s="557"/>
      <c r="D1151" s="499"/>
      <c r="E1151" s="485"/>
      <c r="F1151" s="486"/>
      <c r="G1151" s="496"/>
      <c r="H1151" s="558"/>
      <c r="I1151" s="557"/>
      <c r="J1151" s="499"/>
      <c r="K1151" s="485"/>
      <c r="L1151" s="486"/>
      <c r="M1151" s="496"/>
      <c r="N1151" s="556"/>
      <c r="O1151" s="498"/>
    </row>
    <row r="1152" spans="1:15" ht="15.6" x14ac:dyDescent="0.25">
      <c r="A1152" s="496"/>
      <c r="B1152" s="556"/>
      <c r="C1152" s="557"/>
      <c r="D1152" s="499"/>
      <c r="E1152" s="485"/>
      <c r="F1152" s="486"/>
      <c r="G1152" s="496"/>
      <c r="H1152" s="558"/>
      <c r="I1152" s="557"/>
      <c r="J1152" s="499"/>
      <c r="K1152" s="485"/>
      <c r="L1152" s="486"/>
      <c r="M1152" s="496"/>
      <c r="N1152" s="556"/>
      <c r="O1152" s="498"/>
    </row>
    <row r="1153" spans="1:15" ht="15.6" x14ac:dyDescent="0.25">
      <c r="A1153" s="496"/>
      <c r="B1153" s="556"/>
      <c r="C1153" s="557"/>
      <c r="D1153" s="499"/>
      <c r="E1153" s="485"/>
      <c r="F1153" s="486"/>
      <c r="G1153" s="496"/>
      <c r="H1153" s="558"/>
      <c r="I1153" s="557"/>
      <c r="J1153" s="499"/>
      <c r="K1153" s="485"/>
      <c r="L1153" s="486"/>
      <c r="M1153" s="496"/>
      <c r="N1153" s="556"/>
      <c r="O1153" s="498"/>
    </row>
    <row r="1154" spans="1:15" ht="15.6" x14ac:dyDescent="0.25">
      <c r="A1154" s="496"/>
      <c r="B1154" s="556"/>
      <c r="C1154" s="557"/>
      <c r="D1154" s="499"/>
      <c r="E1154" s="485"/>
      <c r="F1154" s="486"/>
      <c r="G1154" s="496"/>
      <c r="H1154" s="558"/>
      <c r="I1154" s="557"/>
      <c r="J1154" s="499"/>
      <c r="K1154" s="485"/>
      <c r="L1154" s="486"/>
      <c r="M1154" s="496"/>
      <c r="N1154" s="556"/>
      <c r="O1154" s="498"/>
    </row>
    <row r="1155" spans="1:15" ht="15.6" x14ac:dyDescent="0.25">
      <c r="A1155" s="496"/>
      <c r="B1155" s="556"/>
      <c r="C1155" s="557"/>
      <c r="D1155" s="499"/>
      <c r="E1155" s="485"/>
      <c r="F1155" s="486"/>
      <c r="G1155" s="496"/>
      <c r="H1155" s="558"/>
      <c r="I1155" s="557"/>
      <c r="J1155" s="499"/>
      <c r="K1155" s="485"/>
      <c r="L1155" s="486"/>
      <c r="M1155" s="496"/>
      <c r="N1155" s="556"/>
      <c r="O1155" s="498"/>
    </row>
    <row r="1156" spans="1:15" ht="15.6" x14ac:dyDescent="0.25">
      <c r="A1156" s="496"/>
      <c r="B1156" s="556"/>
      <c r="C1156" s="557"/>
      <c r="D1156" s="499"/>
      <c r="E1156" s="485"/>
      <c r="F1156" s="486"/>
      <c r="G1156" s="496"/>
      <c r="H1156" s="558"/>
      <c r="I1156" s="557"/>
      <c r="J1156" s="499"/>
      <c r="K1156" s="485"/>
      <c r="L1156" s="486"/>
      <c r="M1156" s="496"/>
      <c r="N1156" s="556"/>
      <c r="O1156" s="498"/>
    </row>
    <row r="1157" spans="1:15" ht="15.6" x14ac:dyDescent="0.25">
      <c r="A1157" s="496"/>
      <c r="B1157" s="556"/>
      <c r="C1157" s="557"/>
      <c r="D1157" s="499"/>
      <c r="E1157" s="485"/>
      <c r="F1157" s="486"/>
      <c r="G1157" s="496"/>
      <c r="H1157" s="558"/>
      <c r="I1157" s="557"/>
      <c r="J1157" s="499"/>
      <c r="K1157" s="485"/>
      <c r="L1157" s="486"/>
      <c r="M1157" s="496"/>
      <c r="N1157" s="556"/>
      <c r="O1157" s="498"/>
    </row>
    <row r="1158" spans="1:15" ht="15.6" x14ac:dyDescent="0.25">
      <c r="A1158" s="496"/>
      <c r="B1158" s="556"/>
      <c r="C1158" s="557"/>
      <c r="D1158" s="499"/>
      <c r="E1158" s="485"/>
      <c r="F1158" s="486"/>
      <c r="G1158" s="496"/>
      <c r="H1158" s="558"/>
      <c r="I1158" s="557"/>
      <c r="J1158" s="499"/>
      <c r="K1158" s="485"/>
      <c r="L1158" s="486"/>
      <c r="M1158" s="496"/>
      <c r="N1158" s="556"/>
      <c r="O1158" s="498"/>
    </row>
    <row r="1159" spans="1:15" ht="15.6" x14ac:dyDescent="0.25">
      <c r="A1159" s="496"/>
      <c r="B1159" s="556"/>
      <c r="C1159" s="557"/>
      <c r="D1159" s="499"/>
      <c r="E1159" s="485"/>
      <c r="F1159" s="486"/>
      <c r="G1159" s="496"/>
      <c r="H1159" s="558"/>
      <c r="I1159" s="557"/>
      <c r="J1159" s="499"/>
      <c r="K1159" s="485"/>
      <c r="L1159" s="486"/>
      <c r="M1159" s="496"/>
      <c r="N1159" s="556"/>
      <c r="O1159" s="498"/>
    </row>
    <row r="1160" spans="1:15" ht="15.6" x14ac:dyDescent="0.25">
      <c r="A1160" s="496"/>
      <c r="B1160" s="556"/>
      <c r="C1160" s="557"/>
      <c r="D1160" s="499"/>
      <c r="E1160" s="485"/>
      <c r="F1160" s="486"/>
      <c r="G1160" s="496"/>
      <c r="H1160" s="558"/>
      <c r="I1160" s="557"/>
      <c r="J1160" s="499"/>
      <c r="K1160" s="485"/>
      <c r="L1160" s="486"/>
      <c r="M1160" s="496"/>
      <c r="N1160" s="556"/>
      <c r="O1160" s="498"/>
    </row>
    <row r="1161" spans="1:15" ht="15.6" x14ac:dyDescent="0.25">
      <c r="A1161" s="496"/>
      <c r="B1161" s="556"/>
      <c r="C1161" s="557"/>
      <c r="D1161" s="499"/>
      <c r="E1161" s="485"/>
      <c r="F1161" s="486"/>
      <c r="G1161" s="496"/>
      <c r="H1161" s="558"/>
      <c r="I1161" s="557"/>
      <c r="J1161" s="499"/>
      <c r="K1161" s="485"/>
      <c r="L1161" s="486"/>
      <c r="M1161" s="496"/>
      <c r="N1161" s="556"/>
      <c r="O1161" s="498"/>
    </row>
    <row r="1162" spans="1:15" ht="15.6" x14ac:dyDescent="0.25">
      <c r="A1162" s="496"/>
      <c r="B1162" s="556"/>
      <c r="C1162" s="557"/>
      <c r="D1162" s="499"/>
      <c r="E1162" s="485"/>
      <c r="F1162" s="486"/>
      <c r="G1162" s="496"/>
      <c r="H1162" s="558"/>
      <c r="I1162" s="557"/>
      <c r="J1162" s="499"/>
      <c r="K1162" s="485"/>
      <c r="L1162" s="486"/>
      <c r="M1162" s="496"/>
      <c r="N1162" s="556"/>
      <c r="O1162" s="498"/>
    </row>
    <row r="1163" spans="1:15" ht="15.6" x14ac:dyDescent="0.25">
      <c r="A1163" s="496"/>
      <c r="B1163" s="556"/>
      <c r="C1163" s="557"/>
      <c r="D1163" s="499"/>
      <c r="E1163" s="485"/>
      <c r="F1163" s="486"/>
      <c r="G1163" s="496"/>
      <c r="H1163" s="558"/>
      <c r="I1163" s="557"/>
      <c r="J1163" s="499"/>
      <c r="K1163" s="485"/>
      <c r="L1163" s="486"/>
      <c r="M1163" s="496"/>
      <c r="N1163" s="556"/>
      <c r="O1163" s="498"/>
    </row>
    <row r="1164" spans="1:15" ht="15.6" x14ac:dyDescent="0.25">
      <c r="A1164" s="496"/>
      <c r="B1164" s="556"/>
      <c r="C1164" s="557"/>
      <c r="D1164" s="499"/>
      <c r="E1164" s="485"/>
      <c r="F1164" s="486"/>
      <c r="G1164" s="496"/>
      <c r="H1164" s="558"/>
      <c r="I1164" s="557"/>
      <c r="J1164" s="499"/>
      <c r="K1164" s="485"/>
      <c r="L1164" s="486"/>
      <c r="M1164" s="496"/>
      <c r="N1164" s="556"/>
      <c r="O1164" s="498"/>
    </row>
    <row r="1165" spans="1:15" ht="15.6" x14ac:dyDescent="0.25">
      <c r="A1165" s="496"/>
      <c r="B1165" s="556"/>
      <c r="C1165" s="557"/>
      <c r="D1165" s="499"/>
      <c r="E1165" s="485"/>
      <c r="F1165" s="486"/>
      <c r="G1165" s="496"/>
      <c r="H1165" s="558"/>
      <c r="I1165" s="557"/>
      <c r="J1165" s="499"/>
      <c r="K1165" s="485"/>
      <c r="L1165" s="486"/>
      <c r="M1165" s="496"/>
      <c r="N1165" s="556"/>
      <c r="O1165" s="498"/>
    </row>
    <row r="1166" spans="1:15" ht="15.6" x14ac:dyDescent="0.25">
      <c r="A1166" s="496"/>
      <c r="B1166" s="556"/>
      <c r="C1166" s="557"/>
      <c r="D1166" s="499"/>
      <c r="E1166" s="485"/>
      <c r="F1166" s="486"/>
      <c r="G1166" s="496"/>
      <c r="H1166" s="558"/>
      <c r="I1166" s="557"/>
      <c r="J1166" s="499"/>
      <c r="K1166" s="485"/>
      <c r="L1166" s="486"/>
      <c r="M1166" s="496"/>
      <c r="N1166" s="556"/>
      <c r="O1166" s="498"/>
    </row>
    <row r="1167" spans="1:15" ht="15.6" x14ac:dyDescent="0.25">
      <c r="A1167" s="496"/>
      <c r="B1167" s="556"/>
      <c r="C1167" s="557"/>
      <c r="D1167" s="499"/>
      <c r="E1167" s="485"/>
      <c r="F1167" s="486"/>
      <c r="G1167" s="496"/>
      <c r="H1167" s="558"/>
      <c r="I1167" s="557"/>
      <c r="J1167" s="499"/>
      <c r="K1167" s="485"/>
      <c r="L1167" s="486"/>
      <c r="M1167" s="496"/>
      <c r="N1167" s="556"/>
      <c r="O1167" s="498"/>
    </row>
    <row r="1168" spans="1:15" ht="15.6" x14ac:dyDescent="0.25">
      <c r="A1168" s="496"/>
      <c r="B1168" s="556"/>
      <c r="C1168" s="557"/>
      <c r="D1168" s="499"/>
      <c r="E1168" s="485"/>
      <c r="F1168" s="486"/>
      <c r="G1168" s="496"/>
      <c r="H1168" s="558"/>
      <c r="I1168" s="557"/>
      <c r="J1168" s="499"/>
      <c r="K1168" s="485"/>
      <c r="L1168" s="486"/>
      <c r="M1168" s="496"/>
      <c r="N1168" s="556"/>
      <c r="O1168" s="498"/>
    </row>
    <row r="1169" spans="1:15" ht="15.6" x14ac:dyDescent="0.25">
      <c r="A1169" s="496"/>
      <c r="B1169" s="556"/>
      <c r="C1169" s="557"/>
      <c r="D1169" s="499"/>
      <c r="E1169" s="485"/>
      <c r="F1169" s="486"/>
      <c r="G1169" s="496"/>
      <c r="H1169" s="558"/>
      <c r="I1169" s="557"/>
      <c r="J1169" s="499"/>
      <c r="K1169" s="485"/>
      <c r="L1169" s="486"/>
      <c r="M1169" s="496"/>
      <c r="N1169" s="556"/>
      <c r="O1169" s="498"/>
    </row>
    <row r="1170" spans="1:15" ht="15.6" x14ac:dyDescent="0.25">
      <c r="A1170" s="496"/>
      <c r="B1170" s="556"/>
      <c r="C1170" s="557"/>
      <c r="D1170" s="499"/>
      <c r="E1170" s="485"/>
      <c r="F1170" s="486"/>
      <c r="G1170" s="496"/>
      <c r="H1170" s="558"/>
      <c r="I1170" s="557"/>
      <c r="J1170" s="499"/>
      <c r="K1170" s="485"/>
      <c r="L1170" s="486"/>
      <c r="M1170" s="496"/>
      <c r="N1170" s="556"/>
      <c r="O1170" s="498"/>
    </row>
    <row r="1171" spans="1:15" ht="15.6" x14ac:dyDescent="0.25">
      <c r="A1171" s="496"/>
      <c r="B1171" s="556"/>
      <c r="C1171" s="557"/>
      <c r="D1171" s="499"/>
      <c r="E1171" s="485"/>
      <c r="F1171" s="486"/>
      <c r="G1171" s="496"/>
      <c r="H1171" s="558"/>
      <c r="I1171" s="557"/>
      <c r="J1171" s="499"/>
      <c r="K1171" s="485"/>
      <c r="L1171" s="486"/>
      <c r="M1171" s="496"/>
      <c r="N1171" s="556"/>
      <c r="O1171" s="498"/>
    </row>
    <row r="1172" spans="1:15" ht="15.6" x14ac:dyDescent="0.25">
      <c r="A1172" s="496"/>
      <c r="B1172" s="556"/>
      <c r="C1172" s="557"/>
      <c r="D1172" s="499"/>
      <c r="E1172" s="485"/>
      <c r="F1172" s="486"/>
      <c r="G1172" s="496"/>
      <c r="H1172" s="558"/>
      <c r="I1172" s="557"/>
      <c r="J1172" s="499"/>
      <c r="K1172" s="485"/>
      <c r="L1172" s="486"/>
      <c r="M1172" s="496"/>
      <c r="N1172" s="556"/>
      <c r="O1172" s="498"/>
    </row>
    <row r="1173" spans="1:15" ht="15.6" x14ac:dyDescent="0.25">
      <c r="A1173" s="496"/>
      <c r="B1173" s="556"/>
      <c r="C1173" s="557"/>
      <c r="D1173" s="499"/>
      <c r="E1173" s="485"/>
      <c r="F1173" s="486"/>
      <c r="G1173" s="496"/>
      <c r="H1173" s="558"/>
      <c r="I1173" s="557"/>
      <c r="J1173" s="499"/>
      <c r="K1173" s="485"/>
      <c r="L1173" s="486"/>
      <c r="M1173" s="496"/>
      <c r="N1173" s="556"/>
      <c r="O1173" s="498"/>
    </row>
    <row r="1174" spans="1:15" ht="15.6" x14ac:dyDescent="0.25">
      <c r="A1174" s="496"/>
      <c r="B1174" s="556"/>
      <c r="C1174" s="557"/>
      <c r="D1174" s="499"/>
      <c r="E1174" s="485"/>
      <c r="F1174" s="486"/>
      <c r="G1174" s="496"/>
      <c r="H1174" s="558"/>
      <c r="I1174" s="557"/>
      <c r="J1174" s="499"/>
      <c r="K1174" s="485"/>
      <c r="L1174" s="486"/>
      <c r="M1174" s="496"/>
      <c r="N1174" s="556"/>
      <c r="O1174" s="498"/>
    </row>
    <row r="1175" spans="1:15" ht="15.6" x14ac:dyDescent="0.25">
      <c r="A1175" s="496"/>
      <c r="B1175" s="556"/>
      <c r="C1175" s="557"/>
      <c r="D1175" s="499"/>
      <c r="E1175" s="485"/>
      <c r="F1175" s="486"/>
      <c r="G1175" s="496"/>
      <c r="H1175" s="558"/>
      <c r="I1175" s="557"/>
      <c r="J1175" s="499"/>
      <c r="K1175" s="485"/>
      <c r="L1175" s="486"/>
      <c r="M1175" s="496"/>
      <c r="N1175" s="556"/>
      <c r="O1175" s="498"/>
    </row>
    <row r="1176" spans="1:15" ht="15.6" x14ac:dyDescent="0.25">
      <c r="A1176" s="496"/>
      <c r="B1176" s="556"/>
      <c r="C1176" s="557"/>
      <c r="D1176" s="499"/>
      <c r="E1176" s="485"/>
      <c r="F1176" s="486"/>
      <c r="G1176" s="496"/>
      <c r="H1176" s="558"/>
      <c r="I1176" s="557"/>
      <c r="J1176" s="499"/>
      <c r="K1176" s="485"/>
      <c r="L1176" s="486"/>
      <c r="M1176" s="496"/>
      <c r="N1176" s="556"/>
      <c r="O1176" s="498"/>
    </row>
    <row r="1177" spans="1:15" ht="15.6" x14ac:dyDescent="0.25">
      <c r="A1177" s="496"/>
      <c r="B1177" s="556"/>
      <c r="C1177" s="557"/>
      <c r="D1177" s="499"/>
      <c r="E1177" s="485"/>
      <c r="F1177" s="486"/>
      <c r="G1177" s="496"/>
      <c r="H1177" s="558"/>
      <c r="I1177" s="557"/>
      <c r="J1177" s="499"/>
      <c r="K1177" s="485"/>
      <c r="L1177" s="486"/>
      <c r="M1177" s="496"/>
      <c r="N1177" s="556"/>
      <c r="O1177" s="498"/>
    </row>
    <row r="1178" spans="1:15" ht="15.6" x14ac:dyDescent="0.25">
      <c r="A1178" s="496"/>
      <c r="B1178" s="556"/>
      <c r="C1178" s="557"/>
      <c r="D1178" s="499"/>
      <c r="E1178" s="485"/>
      <c r="F1178" s="486"/>
      <c r="G1178" s="496"/>
      <c r="H1178" s="558"/>
      <c r="I1178" s="557"/>
      <c r="J1178" s="499"/>
      <c r="K1178" s="485"/>
      <c r="L1178" s="486"/>
      <c r="M1178" s="496"/>
      <c r="N1178" s="556"/>
      <c r="O1178" s="498"/>
    </row>
    <row r="1179" spans="1:15" ht="15.6" x14ac:dyDescent="0.25">
      <c r="A1179" s="496"/>
      <c r="B1179" s="556"/>
      <c r="C1179" s="557"/>
      <c r="D1179" s="499"/>
      <c r="E1179" s="485"/>
      <c r="F1179" s="486"/>
      <c r="G1179" s="496"/>
      <c r="H1179" s="558"/>
      <c r="I1179" s="557"/>
      <c r="J1179" s="499"/>
      <c r="K1179" s="485"/>
      <c r="L1179" s="486"/>
      <c r="M1179" s="496"/>
      <c r="N1179" s="556"/>
      <c r="O1179" s="498"/>
    </row>
    <row r="1180" spans="1:15" ht="15.6" x14ac:dyDescent="0.25">
      <c r="A1180" s="496"/>
      <c r="B1180" s="556"/>
      <c r="C1180" s="557"/>
      <c r="D1180" s="499"/>
      <c r="E1180" s="485"/>
      <c r="F1180" s="486"/>
      <c r="G1180" s="496"/>
      <c r="H1180" s="558"/>
      <c r="I1180" s="557"/>
      <c r="J1180" s="499"/>
      <c r="K1180" s="485"/>
      <c r="L1180" s="486"/>
      <c r="M1180" s="496"/>
      <c r="N1180" s="556"/>
      <c r="O1180" s="498"/>
    </row>
    <row r="1181" spans="1:15" ht="15.6" x14ac:dyDescent="0.25">
      <c r="A1181" s="496"/>
      <c r="B1181" s="556"/>
      <c r="C1181" s="557"/>
      <c r="D1181" s="499"/>
      <c r="E1181" s="485"/>
      <c r="F1181" s="486"/>
      <c r="G1181" s="496"/>
      <c r="H1181" s="558"/>
      <c r="I1181" s="557"/>
      <c r="J1181" s="499"/>
      <c r="K1181" s="485"/>
      <c r="L1181" s="486"/>
      <c r="M1181" s="496"/>
      <c r="N1181" s="556"/>
      <c r="O1181" s="498"/>
    </row>
    <row r="1182" spans="1:15" ht="15.6" x14ac:dyDescent="0.25">
      <c r="A1182" s="496"/>
      <c r="B1182" s="556"/>
      <c r="C1182" s="557"/>
      <c r="D1182" s="499"/>
      <c r="E1182" s="485"/>
      <c r="F1182" s="486"/>
      <c r="G1182" s="496"/>
      <c r="H1182" s="558"/>
      <c r="I1182" s="557"/>
      <c r="J1182" s="499"/>
      <c r="K1182" s="485"/>
      <c r="L1182" s="486"/>
      <c r="M1182" s="496"/>
      <c r="N1182" s="556"/>
      <c r="O1182" s="498"/>
    </row>
    <row r="1183" spans="1:15" ht="15.6" x14ac:dyDescent="0.25">
      <c r="A1183" s="496"/>
      <c r="B1183" s="556"/>
      <c r="C1183" s="557"/>
      <c r="D1183" s="499"/>
      <c r="E1183" s="485"/>
      <c r="F1183" s="486"/>
      <c r="G1183" s="496"/>
      <c r="H1183" s="558"/>
      <c r="I1183" s="557"/>
      <c r="J1183" s="499"/>
      <c r="K1183" s="485"/>
      <c r="L1183" s="486"/>
      <c r="M1183" s="496"/>
      <c r="N1183" s="556"/>
      <c r="O1183" s="498"/>
    </row>
    <row r="1184" spans="1:15" ht="15.6" x14ac:dyDescent="0.25">
      <c r="A1184" s="496"/>
      <c r="B1184" s="556"/>
      <c r="C1184" s="557"/>
      <c r="D1184" s="499"/>
      <c r="E1184" s="485"/>
      <c r="F1184" s="486"/>
      <c r="G1184" s="496"/>
      <c r="H1184" s="558"/>
      <c r="I1184" s="557"/>
      <c r="J1184" s="499"/>
      <c r="K1184" s="485"/>
      <c r="L1184" s="486"/>
      <c r="M1184" s="496"/>
      <c r="N1184" s="556"/>
      <c r="O1184" s="498"/>
    </row>
    <row r="1185" spans="1:15" ht="15.6" x14ac:dyDescent="0.25">
      <c r="A1185" s="496"/>
      <c r="B1185" s="556"/>
      <c r="C1185" s="557"/>
      <c r="D1185" s="499"/>
      <c r="E1185" s="485"/>
      <c r="F1185" s="486"/>
      <c r="G1185" s="496"/>
      <c r="H1185" s="558"/>
      <c r="I1185" s="557"/>
      <c r="J1185" s="499"/>
      <c r="K1185" s="485"/>
      <c r="L1185" s="486"/>
      <c r="M1185" s="496"/>
      <c r="N1185" s="556"/>
      <c r="O1185" s="498"/>
    </row>
    <row r="1186" spans="1:15" ht="15.6" x14ac:dyDescent="0.25">
      <c r="A1186" s="496"/>
      <c r="B1186" s="556"/>
      <c r="C1186" s="557"/>
      <c r="D1186" s="499"/>
      <c r="E1186" s="485"/>
      <c r="F1186" s="486"/>
      <c r="G1186" s="496"/>
      <c r="H1186" s="558"/>
      <c r="I1186" s="557"/>
      <c r="J1186" s="499"/>
      <c r="K1186" s="485"/>
      <c r="L1186" s="486"/>
      <c r="M1186" s="496"/>
      <c r="N1186" s="556"/>
      <c r="O1186" s="498"/>
    </row>
    <row r="1187" spans="1:15" ht="15.6" x14ac:dyDescent="0.25">
      <c r="A1187" s="496"/>
      <c r="B1187" s="556"/>
      <c r="C1187" s="557"/>
      <c r="D1187" s="499"/>
      <c r="E1187" s="485"/>
      <c r="F1187" s="486"/>
      <c r="G1187" s="496"/>
      <c r="H1187" s="558"/>
      <c r="I1187" s="557"/>
      <c r="J1187" s="499"/>
      <c r="K1187" s="485"/>
      <c r="L1187" s="486"/>
      <c r="M1187" s="496"/>
      <c r="N1187" s="556"/>
      <c r="O1187" s="498"/>
    </row>
    <row r="1188" spans="1:15" ht="15.6" x14ac:dyDescent="0.25">
      <c r="A1188" s="496"/>
      <c r="B1188" s="556"/>
      <c r="C1188" s="557"/>
      <c r="D1188" s="499"/>
      <c r="E1188" s="485"/>
      <c r="F1188" s="486"/>
      <c r="G1188" s="496"/>
      <c r="H1188" s="558"/>
      <c r="I1188" s="557"/>
      <c r="J1188" s="499"/>
      <c r="K1188" s="485"/>
      <c r="L1188" s="486"/>
      <c r="M1188" s="496"/>
      <c r="N1188" s="556"/>
      <c r="O1188" s="498"/>
    </row>
    <row r="1189" spans="1:15" ht="15.6" x14ac:dyDescent="0.25">
      <c r="A1189" s="496"/>
      <c r="B1189" s="556"/>
      <c r="C1189" s="557"/>
      <c r="D1189" s="499"/>
      <c r="E1189" s="485"/>
      <c r="F1189" s="486"/>
      <c r="G1189" s="496"/>
      <c r="H1189" s="558"/>
      <c r="I1189" s="557"/>
      <c r="J1189" s="499"/>
      <c r="K1189" s="485"/>
      <c r="L1189" s="486"/>
      <c r="M1189" s="496"/>
      <c r="N1189" s="556"/>
      <c r="O1189" s="498"/>
    </row>
    <row r="1190" spans="1:15" ht="15.6" x14ac:dyDescent="0.25">
      <c r="A1190" s="496"/>
      <c r="B1190" s="556"/>
      <c r="C1190" s="557"/>
      <c r="D1190" s="499"/>
      <c r="E1190" s="485"/>
      <c r="F1190" s="486"/>
      <c r="G1190" s="496"/>
      <c r="H1190" s="558"/>
      <c r="I1190" s="557"/>
      <c r="J1190" s="499"/>
      <c r="K1190" s="485"/>
      <c r="L1190" s="486"/>
      <c r="M1190" s="496"/>
      <c r="N1190" s="556"/>
      <c r="O1190" s="498"/>
    </row>
    <row r="1191" spans="1:15" ht="15.6" x14ac:dyDescent="0.25">
      <c r="A1191" s="496"/>
      <c r="B1191" s="556"/>
      <c r="C1191" s="557"/>
      <c r="D1191" s="499"/>
      <c r="E1191" s="485"/>
      <c r="F1191" s="486"/>
      <c r="G1191" s="496"/>
      <c r="H1191" s="558"/>
      <c r="I1191" s="557"/>
      <c r="J1191" s="499"/>
      <c r="K1191" s="485"/>
      <c r="L1191" s="486"/>
      <c r="M1191" s="496"/>
      <c r="N1191" s="556"/>
      <c r="O1191" s="498"/>
    </row>
    <row r="1192" spans="1:15" ht="15.6" x14ac:dyDescent="0.25">
      <c r="A1192" s="496"/>
      <c r="B1192" s="556"/>
      <c r="C1192" s="557"/>
      <c r="D1192" s="499"/>
      <c r="E1192" s="485"/>
      <c r="F1192" s="486"/>
      <c r="G1192" s="496"/>
      <c r="H1192" s="558"/>
      <c r="I1192" s="557"/>
      <c r="J1192" s="499"/>
      <c r="K1192" s="485"/>
      <c r="L1192" s="486"/>
      <c r="M1192" s="496"/>
      <c r="N1192" s="556"/>
      <c r="O1192" s="498"/>
    </row>
    <row r="1193" spans="1:15" ht="15.6" x14ac:dyDescent="0.25">
      <c r="A1193" s="496"/>
      <c r="B1193" s="556"/>
      <c r="C1193" s="557"/>
      <c r="D1193" s="499"/>
      <c r="E1193" s="485"/>
      <c r="F1193" s="486"/>
      <c r="G1193" s="496"/>
      <c r="H1193" s="558"/>
      <c r="I1193" s="557"/>
      <c r="J1193" s="499"/>
      <c r="K1193" s="485"/>
      <c r="L1193" s="486"/>
      <c r="M1193" s="496"/>
      <c r="N1193" s="556"/>
      <c r="O1193" s="498"/>
    </row>
    <row r="1194" spans="1:15" ht="15.6" x14ac:dyDescent="0.25">
      <c r="A1194" s="496"/>
      <c r="B1194" s="556"/>
      <c r="C1194" s="557"/>
      <c r="D1194" s="499"/>
      <c r="E1194" s="485"/>
      <c r="F1194" s="486"/>
      <c r="G1194" s="496"/>
      <c r="H1194" s="558"/>
      <c r="I1194" s="557"/>
      <c r="J1194" s="499"/>
      <c r="K1194" s="485"/>
      <c r="L1194" s="486"/>
      <c r="M1194" s="496"/>
      <c r="N1194" s="556"/>
      <c r="O1194" s="498"/>
    </row>
    <row r="1195" spans="1:15" ht="15.6" x14ac:dyDescent="0.25">
      <c r="A1195" s="496"/>
      <c r="B1195" s="556"/>
      <c r="C1195" s="557"/>
      <c r="D1195" s="499"/>
      <c r="E1195" s="485"/>
      <c r="F1195" s="486"/>
      <c r="G1195" s="496"/>
      <c r="H1195" s="558"/>
      <c r="I1195" s="557"/>
      <c r="J1195" s="499"/>
      <c r="K1195" s="485"/>
      <c r="L1195" s="486"/>
      <c r="M1195" s="496"/>
      <c r="N1195" s="556"/>
      <c r="O1195" s="498"/>
    </row>
    <row r="1196" spans="1:15" ht="15.6" x14ac:dyDescent="0.25">
      <c r="A1196" s="496"/>
      <c r="B1196" s="556"/>
      <c r="C1196" s="557"/>
      <c r="D1196" s="499"/>
      <c r="E1196" s="485"/>
      <c r="F1196" s="486"/>
      <c r="G1196" s="496"/>
      <c r="H1196" s="558"/>
      <c r="I1196" s="557"/>
      <c r="J1196" s="499"/>
      <c r="K1196" s="485"/>
      <c r="L1196" s="486"/>
      <c r="M1196" s="496"/>
      <c r="N1196" s="556"/>
      <c r="O1196" s="498"/>
    </row>
    <row r="1197" spans="1:15" ht="15.6" x14ac:dyDescent="0.25">
      <c r="A1197" s="496"/>
      <c r="B1197" s="556"/>
      <c r="C1197" s="557"/>
      <c r="D1197" s="499"/>
      <c r="E1197" s="485"/>
      <c r="F1197" s="486"/>
      <c r="G1197" s="496"/>
      <c r="H1197" s="558"/>
      <c r="I1197" s="557"/>
      <c r="J1197" s="499"/>
      <c r="K1197" s="485"/>
      <c r="L1197" s="486"/>
      <c r="M1197" s="496"/>
      <c r="N1197" s="556"/>
      <c r="O1197" s="498"/>
    </row>
    <row r="1198" spans="1:15" ht="15.6" x14ac:dyDescent="0.25">
      <c r="A1198" s="496"/>
      <c r="B1198" s="556"/>
      <c r="C1198" s="557"/>
      <c r="D1198" s="499"/>
      <c r="E1198" s="485"/>
      <c r="F1198" s="486"/>
      <c r="G1198" s="496"/>
      <c r="H1198" s="558"/>
      <c r="I1198" s="557"/>
      <c r="J1198" s="499"/>
      <c r="K1198" s="485"/>
      <c r="L1198" s="486"/>
      <c r="M1198" s="496"/>
      <c r="N1198" s="556"/>
      <c r="O1198" s="498"/>
    </row>
    <row r="1199" spans="1:15" ht="15.6" x14ac:dyDescent="0.25">
      <c r="A1199" s="496"/>
      <c r="B1199" s="556"/>
      <c r="C1199" s="557"/>
      <c r="D1199" s="499"/>
      <c r="E1199" s="485"/>
      <c r="F1199" s="486"/>
      <c r="G1199" s="496"/>
      <c r="H1199" s="558"/>
      <c r="I1199" s="557"/>
      <c r="J1199" s="499"/>
      <c r="K1199" s="485"/>
      <c r="L1199" s="486"/>
      <c r="M1199" s="496"/>
      <c r="N1199" s="556"/>
      <c r="O1199" s="498"/>
    </row>
    <row r="1200" spans="1:15" ht="15.6" x14ac:dyDescent="0.25">
      <c r="A1200" s="496"/>
      <c r="B1200" s="556"/>
      <c r="C1200" s="557"/>
      <c r="D1200" s="499"/>
      <c r="E1200" s="485"/>
      <c r="F1200" s="486"/>
      <c r="G1200" s="496"/>
      <c r="H1200" s="558"/>
      <c r="I1200" s="557"/>
      <c r="J1200" s="499"/>
      <c r="K1200" s="485"/>
      <c r="L1200" s="486"/>
      <c r="M1200" s="496"/>
      <c r="N1200" s="556"/>
      <c r="O1200" s="498"/>
    </row>
    <row r="1201" spans="1:15" ht="15.6" x14ac:dyDescent="0.25">
      <c r="A1201" s="496"/>
      <c r="B1201" s="556"/>
      <c r="C1201" s="557"/>
      <c r="D1201" s="499"/>
      <c r="E1201" s="485"/>
      <c r="F1201" s="486"/>
      <c r="G1201" s="496"/>
      <c r="H1201" s="558"/>
      <c r="I1201" s="557"/>
      <c r="J1201" s="499"/>
      <c r="K1201" s="485"/>
      <c r="L1201" s="486"/>
      <c r="M1201" s="496"/>
      <c r="N1201" s="556"/>
      <c r="O1201" s="498"/>
    </row>
    <row r="1202" spans="1:15" ht="15.6" x14ac:dyDescent="0.25">
      <c r="A1202" s="496"/>
      <c r="B1202" s="556"/>
      <c r="C1202" s="557"/>
      <c r="D1202" s="499"/>
      <c r="E1202" s="485"/>
      <c r="F1202" s="486"/>
      <c r="G1202" s="496"/>
      <c r="H1202" s="558"/>
      <c r="I1202" s="557"/>
      <c r="J1202" s="499"/>
      <c r="K1202" s="485"/>
      <c r="L1202" s="486"/>
      <c r="M1202" s="496"/>
      <c r="N1202" s="556"/>
      <c r="O1202" s="498"/>
    </row>
    <row r="1203" spans="1:15" ht="15.6" x14ac:dyDescent="0.25">
      <c r="A1203" s="496"/>
      <c r="B1203" s="556"/>
      <c r="C1203" s="557"/>
      <c r="D1203" s="499"/>
      <c r="E1203" s="485"/>
      <c r="F1203" s="486"/>
      <c r="G1203" s="496"/>
      <c r="H1203" s="558"/>
      <c r="I1203" s="557"/>
      <c r="J1203" s="499"/>
      <c r="K1203" s="485"/>
      <c r="L1203" s="486"/>
      <c r="M1203" s="496"/>
      <c r="N1203" s="556"/>
      <c r="O1203" s="498"/>
    </row>
    <row r="1204" spans="1:15" ht="15.6" x14ac:dyDescent="0.25">
      <c r="A1204" s="496"/>
      <c r="B1204" s="556"/>
      <c r="C1204" s="557"/>
      <c r="D1204" s="499"/>
      <c r="E1204" s="485"/>
      <c r="F1204" s="486"/>
      <c r="G1204" s="496"/>
      <c r="H1204" s="558"/>
      <c r="I1204" s="557"/>
      <c r="J1204" s="499"/>
      <c r="K1204" s="485"/>
      <c r="L1204" s="486"/>
      <c r="M1204" s="496"/>
      <c r="N1204" s="556"/>
      <c r="O1204" s="498"/>
    </row>
    <row r="1205" spans="1:15" ht="15.6" x14ac:dyDescent="0.25">
      <c r="A1205" s="496"/>
      <c r="B1205" s="556"/>
      <c r="C1205" s="557"/>
      <c r="D1205" s="499"/>
      <c r="E1205" s="485"/>
      <c r="F1205" s="486"/>
      <c r="G1205" s="496"/>
      <c r="H1205" s="558"/>
      <c r="I1205" s="557"/>
      <c r="J1205" s="499"/>
      <c r="K1205" s="485"/>
      <c r="L1205" s="486"/>
      <c r="M1205" s="496"/>
      <c r="N1205" s="556"/>
      <c r="O1205" s="498"/>
    </row>
    <row r="1206" spans="1:15" ht="15.6" x14ac:dyDescent="0.25">
      <c r="A1206" s="496"/>
      <c r="B1206" s="556"/>
      <c r="C1206" s="557"/>
      <c r="D1206" s="499"/>
      <c r="E1206" s="485"/>
      <c r="F1206" s="486"/>
      <c r="G1206" s="496"/>
      <c r="H1206" s="558"/>
      <c r="I1206" s="557"/>
      <c r="J1206" s="499"/>
      <c r="K1206" s="485"/>
      <c r="L1206" s="486"/>
      <c r="M1206" s="496"/>
      <c r="N1206" s="556"/>
      <c r="O1206" s="498"/>
    </row>
    <row r="1207" spans="1:15" ht="15.6" x14ac:dyDescent="0.25">
      <c r="A1207" s="496"/>
      <c r="B1207" s="556"/>
      <c r="C1207" s="557"/>
      <c r="D1207" s="499"/>
      <c r="E1207" s="485"/>
      <c r="F1207" s="486"/>
      <c r="G1207" s="496"/>
      <c r="H1207" s="558"/>
      <c r="I1207" s="557"/>
      <c r="J1207" s="499"/>
      <c r="K1207" s="485"/>
      <c r="L1207" s="486"/>
      <c r="M1207" s="496"/>
      <c r="N1207" s="556"/>
      <c r="O1207" s="498"/>
    </row>
    <row r="1208" spans="1:15" ht="15.6" x14ac:dyDescent="0.25">
      <c r="A1208" s="496"/>
      <c r="B1208" s="556"/>
      <c r="C1208" s="557"/>
      <c r="D1208" s="499"/>
      <c r="E1208" s="485"/>
      <c r="F1208" s="486"/>
      <c r="G1208" s="496"/>
      <c r="H1208" s="558"/>
      <c r="I1208" s="557"/>
      <c r="J1208" s="499"/>
      <c r="K1208" s="485"/>
      <c r="L1208" s="486"/>
      <c r="M1208" s="496"/>
      <c r="N1208" s="556"/>
      <c r="O1208" s="498"/>
    </row>
    <row r="1209" spans="1:15" ht="15.6" x14ac:dyDescent="0.25">
      <c r="A1209" s="496"/>
      <c r="B1209" s="556"/>
      <c r="C1209" s="557"/>
      <c r="D1209" s="499"/>
      <c r="E1209" s="485"/>
      <c r="F1209" s="486"/>
      <c r="G1209" s="496"/>
      <c r="H1209" s="558"/>
      <c r="I1209" s="557"/>
      <c r="J1209" s="499"/>
      <c r="K1209" s="485"/>
      <c r="L1209" s="486"/>
      <c r="M1209" s="496"/>
      <c r="N1209" s="556"/>
      <c r="O1209" s="498"/>
    </row>
    <row r="1210" spans="1:15" ht="15.6" x14ac:dyDescent="0.25">
      <c r="A1210" s="496"/>
      <c r="B1210" s="556"/>
      <c r="C1210" s="557"/>
      <c r="D1210" s="499"/>
      <c r="E1210" s="485"/>
      <c r="F1210" s="486"/>
      <c r="G1210" s="496"/>
      <c r="H1210" s="558"/>
      <c r="I1210" s="557"/>
      <c r="J1210" s="499"/>
      <c r="K1210" s="485"/>
      <c r="L1210" s="486"/>
      <c r="M1210" s="496"/>
      <c r="N1210" s="556"/>
      <c r="O1210" s="498"/>
    </row>
    <row r="1211" spans="1:15" ht="15.6" x14ac:dyDescent="0.25">
      <c r="A1211" s="496"/>
      <c r="B1211" s="556"/>
      <c r="C1211" s="557"/>
      <c r="D1211" s="499"/>
      <c r="E1211" s="485"/>
      <c r="F1211" s="486"/>
      <c r="G1211" s="496"/>
      <c r="H1211" s="558"/>
      <c r="I1211" s="557"/>
      <c r="J1211" s="499"/>
      <c r="K1211" s="485"/>
      <c r="L1211" s="486"/>
      <c r="M1211" s="496"/>
      <c r="N1211" s="556"/>
      <c r="O1211" s="498"/>
    </row>
    <row r="1212" spans="1:15" ht="15.6" x14ac:dyDescent="0.25">
      <c r="A1212" s="496"/>
      <c r="B1212" s="556"/>
      <c r="C1212" s="557"/>
      <c r="D1212" s="499"/>
      <c r="E1212" s="485"/>
      <c r="F1212" s="486"/>
      <c r="G1212" s="496"/>
      <c r="H1212" s="558"/>
      <c r="I1212" s="557"/>
      <c r="J1212" s="499"/>
      <c r="K1212" s="485"/>
      <c r="L1212" s="486"/>
      <c r="M1212" s="496"/>
      <c r="N1212" s="556"/>
      <c r="O1212" s="498"/>
    </row>
    <row r="1213" spans="1:15" ht="15.6" x14ac:dyDescent="0.25">
      <c r="A1213" s="496"/>
      <c r="B1213" s="556"/>
      <c r="C1213" s="557"/>
      <c r="D1213" s="499"/>
      <c r="E1213" s="485"/>
      <c r="F1213" s="486"/>
      <c r="G1213" s="496"/>
      <c r="H1213" s="558"/>
      <c r="I1213" s="557"/>
      <c r="J1213" s="499"/>
      <c r="K1213" s="485"/>
      <c r="L1213" s="486"/>
      <c r="M1213" s="496"/>
      <c r="N1213" s="556"/>
      <c r="O1213" s="498"/>
    </row>
    <row r="1214" spans="1:15" ht="15.6" x14ac:dyDescent="0.25">
      <c r="A1214" s="496"/>
      <c r="B1214" s="556"/>
      <c r="C1214" s="557"/>
      <c r="D1214" s="499"/>
      <c r="E1214" s="485"/>
      <c r="F1214" s="486"/>
      <c r="G1214" s="496"/>
      <c r="H1214" s="558"/>
      <c r="I1214" s="557"/>
      <c r="J1214" s="499"/>
      <c r="K1214" s="485"/>
      <c r="L1214" s="486"/>
      <c r="M1214" s="496"/>
      <c r="N1214" s="556"/>
      <c r="O1214" s="498"/>
    </row>
    <row r="1215" spans="1:15" ht="15.6" x14ac:dyDescent="0.25">
      <c r="A1215" s="496"/>
      <c r="B1215" s="556"/>
      <c r="C1215" s="557"/>
      <c r="D1215" s="499"/>
      <c r="E1215" s="485"/>
      <c r="F1215" s="486"/>
      <c r="G1215" s="496"/>
      <c r="H1215" s="558"/>
      <c r="I1215" s="557"/>
      <c r="J1215" s="499"/>
      <c r="K1215" s="485"/>
      <c r="L1215" s="486"/>
      <c r="M1215" s="496"/>
      <c r="N1215" s="556"/>
      <c r="O1215" s="498"/>
    </row>
    <row r="1216" spans="1:15" ht="15.6" x14ac:dyDescent="0.25">
      <c r="A1216" s="496"/>
      <c r="B1216" s="556"/>
      <c r="C1216" s="557"/>
      <c r="D1216" s="499"/>
      <c r="E1216" s="485"/>
      <c r="F1216" s="486"/>
      <c r="G1216" s="496"/>
      <c r="H1216" s="558"/>
      <c r="I1216" s="557"/>
      <c r="J1216" s="499"/>
      <c r="K1216" s="485"/>
      <c r="L1216" s="486"/>
      <c r="M1216" s="496"/>
      <c r="N1216" s="556"/>
      <c r="O1216" s="498"/>
    </row>
    <row r="1217" spans="1:15" ht="15.6" x14ac:dyDescent="0.25">
      <c r="A1217" s="496"/>
      <c r="B1217" s="556"/>
      <c r="C1217" s="557"/>
      <c r="D1217" s="499"/>
      <c r="E1217" s="485"/>
      <c r="F1217" s="486"/>
      <c r="G1217" s="496"/>
      <c r="H1217" s="558"/>
      <c r="I1217" s="557"/>
      <c r="J1217" s="499"/>
      <c r="K1217" s="485"/>
      <c r="L1217" s="486"/>
      <c r="M1217" s="496"/>
      <c r="N1217" s="556"/>
      <c r="O1217" s="498"/>
    </row>
    <row r="1218" spans="1:15" ht="15.6" x14ac:dyDescent="0.25">
      <c r="A1218" s="496"/>
      <c r="B1218" s="556"/>
      <c r="C1218" s="557"/>
      <c r="D1218" s="499"/>
      <c r="E1218" s="485"/>
      <c r="F1218" s="486"/>
      <c r="G1218" s="496"/>
      <c r="H1218" s="558"/>
      <c r="I1218" s="557"/>
      <c r="J1218" s="499"/>
      <c r="K1218" s="485"/>
      <c r="L1218" s="486"/>
      <c r="M1218" s="496"/>
      <c r="N1218" s="556"/>
      <c r="O1218" s="498"/>
    </row>
    <row r="1219" spans="1:15" ht="15.6" x14ac:dyDescent="0.25">
      <c r="A1219" s="496"/>
      <c r="B1219" s="556"/>
      <c r="C1219" s="557"/>
      <c r="D1219" s="499"/>
      <c r="E1219" s="485"/>
      <c r="F1219" s="486"/>
      <c r="G1219" s="496"/>
      <c r="H1219" s="558"/>
      <c r="I1219" s="557"/>
      <c r="J1219" s="499"/>
      <c r="K1219" s="485"/>
      <c r="L1219" s="486"/>
      <c r="M1219" s="496"/>
      <c r="N1219" s="556"/>
      <c r="O1219" s="498"/>
    </row>
    <row r="1220" spans="1:15" ht="15.6" x14ac:dyDescent="0.25">
      <c r="A1220" s="496"/>
      <c r="B1220" s="556"/>
      <c r="C1220" s="557"/>
      <c r="D1220" s="499"/>
      <c r="E1220" s="485"/>
      <c r="F1220" s="486"/>
      <c r="G1220" s="496"/>
      <c r="H1220" s="558"/>
      <c r="I1220" s="557"/>
      <c r="J1220" s="499"/>
      <c r="K1220" s="485"/>
      <c r="L1220" s="486"/>
      <c r="M1220" s="496"/>
      <c r="N1220" s="556"/>
      <c r="O1220" s="498"/>
    </row>
    <row r="1221" spans="1:15" ht="15.6" x14ac:dyDescent="0.25">
      <c r="A1221" s="496"/>
      <c r="B1221" s="556"/>
      <c r="C1221" s="557"/>
      <c r="D1221" s="499"/>
      <c r="E1221" s="485"/>
      <c r="F1221" s="486"/>
      <c r="G1221" s="496"/>
      <c r="H1221" s="558"/>
      <c r="I1221" s="557"/>
      <c r="J1221" s="499"/>
      <c r="K1221" s="485"/>
      <c r="L1221" s="486"/>
      <c r="M1221" s="496"/>
      <c r="N1221" s="556"/>
      <c r="O1221" s="498"/>
    </row>
    <row r="1222" spans="1:15" ht="15.6" x14ac:dyDescent="0.25">
      <c r="A1222" s="496"/>
      <c r="B1222" s="556"/>
      <c r="C1222" s="557"/>
      <c r="D1222" s="499"/>
      <c r="E1222" s="485"/>
      <c r="F1222" s="486"/>
      <c r="G1222" s="496"/>
      <c r="H1222" s="558"/>
      <c r="I1222" s="557"/>
      <c r="J1222" s="499"/>
      <c r="K1222" s="485"/>
      <c r="L1222" s="486"/>
      <c r="M1222" s="496"/>
      <c r="N1222" s="556"/>
      <c r="O1222" s="498"/>
    </row>
    <row r="1223" spans="1:15" ht="15.6" x14ac:dyDescent="0.25">
      <c r="A1223" s="496"/>
      <c r="B1223" s="556"/>
      <c r="C1223" s="557"/>
      <c r="D1223" s="499"/>
      <c r="E1223" s="485"/>
      <c r="F1223" s="486"/>
      <c r="G1223" s="496"/>
      <c r="H1223" s="558"/>
      <c r="I1223" s="557"/>
      <c r="J1223" s="499"/>
      <c r="K1223" s="485"/>
      <c r="L1223" s="486"/>
      <c r="M1223" s="496"/>
      <c r="N1223" s="556"/>
      <c r="O1223" s="498"/>
    </row>
    <row r="1224" spans="1:15" ht="15.6" x14ac:dyDescent="0.25">
      <c r="A1224" s="496"/>
      <c r="B1224" s="556"/>
      <c r="C1224" s="557"/>
      <c r="D1224" s="499"/>
      <c r="E1224" s="485"/>
      <c r="F1224" s="486"/>
      <c r="G1224" s="496"/>
      <c r="H1224" s="558"/>
      <c r="I1224" s="557"/>
      <c r="J1224" s="499"/>
      <c r="K1224" s="485"/>
      <c r="L1224" s="486"/>
      <c r="M1224" s="496"/>
      <c r="N1224" s="556"/>
      <c r="O1224" s="498"/>
    </row>
    <row r="1225" spans="1:15" ht="15.6" x14ac:dyDescent="0.25">
      <c r="A1225" s="496"/>
      <c r="B1225" s="556"/>
      <c r="C1225" s="557"/>
      <c r="D1225" s="499"/>
      <c r="E1225" s="485"/>
      <c r="F1225" s="486"/>
      <c r="G1225" s="496"/>
      <c r="H1225" s="558"/>
      <c r="I1225" s="557"/>
      <c r="J1225" s="499"/>
      <c r="K1225" s="485"/>
      <c r="L1225" s="486"/>
      <c r="M1225" s="496"/>
      <c r="N1225" s="556"/>
      <c r="O1225" s="498"/>
    </row>
    <row r="1226" spans="1:15" ht="15.6" x14ac:dyDescent="0.25">
      <c r="A1226" s="496"/>
      <c r="B1226" s="556"/>
      <c r="C1226" s="557"/>
      <c r="D1226" s="499"/>
      <c r="E1226" s="485"/>
      <c r="F1226" s="486"/>
      <c r="G1226" s="496"/>
      <c r="H1226" s="558"/>
      <c r="I1226" s="557"/>
      <c r="J1226" s="499"/>
      <c r="K1226" s="485"/>
      <c r="L1226" s="486"/>
      <c r="M1226" s="496"/>
      <c r="N1226" s="556"/>
      <c r="O1226" s="498"/>
    </row>
    <row r="1227" spans="1:15" ht="15.6" x14ac:dyDescent="0.25">
      <c r="A1227" s="496"/>
      <c r="B1227" s="556"/>
      <c r="C1227" s="557"/>
      <c r="D1227" s="499"/>
      <c r="E1227" s="485"/>
      <c r="F1227" s="486"/>
      <c r="G1227" s="496"/>
      <c r="H1227" s="558"/>
      <c r="I1227" s="557"/>
      <c r="J1227" s="499"/>
      <c r="K1227" s="485"/>
      <c r="L1227" s="486"/>
      <c r="M1227" s="496"/>
      <c r="N1227" s="556"/>
      <c r="O1227" s="498"/>
    </row>
    <row r="1228" spans="1:15" ht="15.6" x14ac:dyDescent="0.25">
      <c r="A1228" s="496"/>
      <c r="B1228" s="556"/>
      <c r="C1228" s="557"/>
      <c r="D1228" s="499"/>
      <c r="E1228" s="485"/>
      <c r="F1228" s="486"/>
      <c r="G1228" s="496"/>
      <c r="H1228" s="558"/>
      <c r="I1228" s="557"/>
      <c r="J1228" s="499"/>
      <c r="K1228" s="485"/>
      <c r="L1228" s="486"/>
      <c r="M1228" s="496"/>
      <c r="N1228" s="556"/>
      <c r="O1228" s="498"/>
    </row>
    <row r="1229" spans="1:15" ht="15.6" x14ac:dyDescent="0.25">
      <c r="A1229" s="496"/>
      <c r="B1229" s="556"/>
      <c r="C1229" s="557"/>
      <c r="D1229" s="499"/>
      <c r="E1229" s="485"/>
      <c r="F1229" s="486"/>
      <c r="G1229" s="496"/>
      <c r="H1229" s="558"/>
      <c r="I1229" s="557"/>
      <c r="J1229" s="499"/>
      <c r="K1229" s="485"/>
      <c r="L1229" s="486"/>
      <c r="M1229" s="496"/>
      <c r="N1229" s="556"/>
      <c r="O1229" s="498"/>
    </row>
    <row r="1230" spans="1:15" ht="15.6" x14ac:dyDescent="0.25">
      <c r="A1230" s="496"/>
      <c r="B1230" s="556"/>
      <c r="C1230" s="557"/>
      <c r="D1230" s="499"/>
      <c r="E1230" s="485"/>
      <c r="F1230" s="486"/>
      <c r="G1230" s="496"/>
      <c r="H1230" s="558"/>
      <c r="I1230" s="557"/>
      <c r="J1230" s="499"/>
      <c r="K1230" s="485"/>
      <c r="L1230" s="486"/>
      <c r="M1230" s="496"/>
      <c r="N1230" s="556"/>
      <c r="O1230" s="498"/>
    </row>
    <row r="1231" spans="1:15" ht="15.6" x14ac:dyDescent="0.25">
      <c r="A1231" s="496"/>
      <c r="B1231" s="556"/>
      <c r="C1231" s="557"/>
      <c r="D1231" s="499"/>
      <c r="E1231" s="485"/>
      <c r="F1231" s="486"/>
      <c r="G1231" s="496"/>
      <c r="H1231" s="558"/>
      <c r="I1231" s="557"/>
      <c r="J1231" s="499"/>
      <c r="K1231" s="485"/>
      <c r="L1231" s="486"/>
      <c r="M1231" s="496"/>
      <c r="N1231" s="556"/>
      <c r="O1231" s="498"/>
    </row>
    <row r="1232" spans="1:15" ht="15.6" x14ac:dyDescent="0.25">
      <c r="A1232" s="496"/>
      <c r="B1232" s="556"/>
      <c r="C1232" s="557"/>
      <c r="D1232" s="499"/>
      <c r="E1232" s="485"/>
      <c r="F1232" s="486"/>
      <c r="G1232" s="496"/>
      <c r="H1232" s="558"/>
      <c r="I1232" s="557"/>
      <c r="J1232" s="499"/>
      <c r="K1232" s="485"/>
      <c r="L1232" s="486"/>
      <c r="M1232" s="496"/>
      <c r="N1232" s="556"/>
      <c r="O1232" s="498"/>
    </row>
    <row r="1233" spans="1:15" ht="15.6" x14ac:dyDescent="0.25">
      <c r="A1233" s="496"/>
      <c r="B1233" s="556"/>
      <c r="C1233" s="557"/>
      <c r="D1233" s="499"/>
      <c r="E1233" s="485"/>
      <c r="F1233" s="486"/>
      <c r="G1233" s="496"/>
      <c r="H1233" s="558"/>
      <c r="I1233" s="557"/>
      <c r="J1233" s="499"/>
      <c r="K1233" s="485"/>
      <c r="L1233" s="486"/>
      <c r="M1233" s="496"/>
      <c r="N1233" s="556"/>
      <c r="O1233" s="498"/>
    </row>
    <row r="1234" spans="1:15" ht="15.6" x14ac:dyDescent="0.25">
      <c r="A1234" s="496"/>
      <c r="B1234" s="556"/>
      <c r="C1234" s="557"/>
      <c r="D1234" s="499"/>
      <c r="E1234" s="485"/>
      <c r="F1234" s="486"/>
      <c r="G1234" s="496"/>
      <c r="H1234" s="558"/>
      <c r="I1234" s="557"/>
      <c r="J1234" s="499"/>
      <c r="K1234" s="485"/>
      <c r="L1234" s="486"/>
      <c r="M1234" s="496"/>
      <c r="N1234" s="556"/>
      <c r="O1234" s="498"/>
    </row>
    <row r="1235" spans="1:15" ht="15.6" x14ac:dyDescent="0.25">
      <c r="A1235" s="496"/>
      <c r="B1235" s="556"/>
      <c r="C1235" s="557"/>
      <c r="D1235" s="499"/>
      <c r="E1235" s="485"/>
      <c r="F1235" s="486"/>
      <c r="G1235" s="496"/>
      <c r="H1235" s="558"/>
      <c r="I1235" s="557"/>
      <c r="J1235" s="499"/>
      <c r="K1235" s="485"/>
      <c r="L1235" s="486"/>
      <c r="M1235" s="496"/>
      <c r="N1235" s="556"/>
      <c r="O1235" s="498"/>
    </row>
    <row r="1236" spans="1:15" ht="15.6" x14ac:dyDescent="0.25">
      <c r="A1236" s="496"/>
      <c r="B1236" s="556"/>
      <c r="C1236" s="557"/>
      <c r="D1236" s="499"/>
      <c r="E1236" s="485"/>
      <c r="F1236" s="486"/>
      <c r="G1236" s="496"/>
      <c r="H1236" s="558"/>
      <c r="I1236" s="557"/>
      <c r="J1236" s="499"/>
      <c r="K1236" s="485"/>
      <c r="L1236" s="486"/>
      <c r="M1236" s="496"/>
      <c r="N1236" s="556"/>
      <c r="O1236" s="498"/>
    </row>
    <row r="1237" spans="1:15" ht="15.6" x14ac:dyDescent="0.25">
      <c r="A1237" s="496"/>
      <c r="B1237" s="556"/>
      <c r="C1237" s="557"/>
      <c r="D1237" s="499"/>
      <c r="E1237" s="485"/>
      <c r="F1237" s="486"/>
      <c r="G1237" s="496"/>
      <c r="H1237" s="558"/>
      <c r="I1237" s="557"/>
      <c r="J1237" s="499"/>
      <c r="K1237" s="485"/>
      <c r="L1237" s="486"/>
      <c r="M1237" s="496"/>
      <c r="N1237" s="556"/>
      <c r="O1237" s="498"/>
    </row>
    <row r="1238" spans="1:15" ht="15.6" x14ac:dyDescent="0.25">
      <c r="A1238" s="496"/>
      <c r="B1238" s="556"/>
      <c r="C1238" s="557"/>
      <c r="D1238" s="499"/>
      <c r="E1238" s="485"/>
      <c r="F1238" s="486"/>
      <c r="G1238" s="496"/>
      <c r="H1238" s="558"/>
      <c r="I1238" s="557"/>
      <c r="J1238" s="499"/>
      <c r="K1238" s="485"/>
      <c r="L1238" s="486"/>
      <c r="M1238" s="496"/>
      <c r="N1238" s="556"/>
      <c r="O1238" s="498"/>
    </row>
    <row r="1239" spans="1:15" ht="15.6" x14ac:dyDescent="0.25">
      <c r="A1239" s="496"/>
      <c r="B1239" s="556"/>
      <c r="C1239" s="557"/>
      <c r="D1239" s="499"/>
      <c r="E1239" s="485"/>
      <c r="F1239" s="486"/>
      <c r="G1239" s="496"/>
      <c r="H1239" s="558"/>
      <c r="I1239" s="557"/>
      <c r="J1239" s="499"/>
      <c r="K1239" s="485"/>
      <c r="L1239" s="486"/>
      <c r="M1239" s="496"/>
      <c r="N1239" s="556"/>
      <c r="O1239" s="498"/>
    </row>
    <row r="1240" spans="1:15" ht="15.6" x14ac:dyDescent="0.25">
      <c r="A1240" s="496"/>
      <c r="B1240" s="556"/>
      <c r="C1240" s="557"/>
      <c r="D1240" s="499"/>
      <c r="E1240" s="485"/>
      <c r="F1240" s="486"/>
      <c r="G1240" s="496"/>
      <c r="H1240" s="558"/>
      <c r="I1240" s="557"/>
      <c r="J1240" s="499"/>
      <c r="K1240" s="485"/>
      <c r="L1240" s="486"/>
      <c r="M1240" s="496"/>
      <c r="N1240" s="556"/>
      <c r="O1240" s="498"/>
    </row>
    <row r="1241" spans="1:15" ht="15.6" x14ac:dyDescent="0.25">
      <c r="A1241" s="496"/>
      <c r="B1241" s="556"/>
      <c r="C1241" s="557"/>
      <c r="D1241" s="499"/>
      <c r="E1241" s="485"/>
      <c r="F1241" s="486"/>
      <c r="G1241" s="496"/>
      <c r="H1241" s="558"/>
      <c r="I1241" s="557"/>
      <c r="J1241" s="499"/>
      <c r="K1241" s="485"/>
      <c r="L1241" s="486"/>
      <c r="M1241" s="496"/>
      <c r="N1241" s="556"/>
      <c r="O1241" s="498"/>
    </row>
    <row r="1242" spans="1:15" ht="15.6" x14ac:dyDescent="0.25">
      <c r="A1242" s="496"/>
      <c r="B1242" s="556"/>
      <c r="C1242" s="557"/>
      <c r="D1242" s="499"/>
      <c r="E1242" s="485"/>
      <c r="F1242" s="486"/>
      <c r="G1242" s="496"/>
      <c r="H1242" s="558"/>
      <c r="I1242" s="557"/>
      <c r="J1242" s="499"/>
      <c r="K1242" s="485"/>
      <c r="L1242" s="486"/>
      <c r="M1242" s="496"/>
      <c r="N1242" s="556"/>
      <c r="O1242" s="498"/>
    </row>
    <row r="1243" spans="1:15" ht="15.6" x14ac:dyDescent="0.25">
      <c r="A1243" s="496"/>
      <c r="B1243" s="556"/>
      <c r="C1243" s="557"/>
      <c r="D1243" s="499"/>
      <c r="E1243" s="485"/>
      <c r="F1243" s="486"/>
      <c r="G1243" s="496"/>
      <c r="H1243" s="558"/>
      <c r="I1243" s="557"/>
      <c r="J1243" s="499"/>
      <c r="K1243" s="485"/>
      <c r="L1243" s="486"/>
      <c r="M1243" s="496"/>
      <c r="N1243" s="556"/>
      <c r="O1243" s="498"/>
    </row>
    <row r="1244" spans="1:15" ht="15.6" x14ac:dyDescent="0.25">
      <c r="A1244" s="496"/>
      <c r="B1244" s="556"/>
      <c r="C1244" s="557"/>
      <c r="D1244" s="499"/>
      <c r="E1244" s="485"/>
      <c r="F1244" s="486"/>
      <c r="G1244" s="496"/>
      <c r="H1244" s="558"/>
      <c r="I1244" s="557"/>
      <c r="J1244" s="499"/>
      <c r="K1244" s="485"/>
      <c r="L1244" s="486"/>
      <c r="M1244" s="496"/>
      <c r="N1244" s="556"/>
      <c r="O1244" s="498"/>
    </row>
    <row r="1245" spans="1:15" ht="15.6" x14ac:dyDescent="0.25">
      <c r="A1245" s="496"/>
      <c r="B1245" s="556"/>
      <c r="C1245" s="557"/>
      <c r="D1245" s="499"/>
      <c r="E1245" s="485"/>
      <c r="F1245" s="486"/>
      <c r="G1245" s="496"/>
      <c r="H1245" s="558"/>
      <c r="I1245" s="557"/>
      <c r="J1245" s="499"/>
      <c r="K1245" s="485"/>
      <c r="L1245" s="486"/>
      <c r="M1245" s="496"/>
      <c r="N1245" s="556"/>
      <c r="O1245" s="498"/>
    </row>
    <row r="1246" spans="1:15" ht="15.6" x14ac:dyDescent="0.25">
      <c r="A1246" s="496"/>
      <c r="B1246" s="556"/>
      <c r="C1246" s="557"/>
      <c r="D1246" s="499"/>
      <c r="E1246" s="485"/>
      <c r="F1246" s="486"/>
      <c r="G1246" s="496"/>
      <c r="H1246" s="558"/>
      <c r="I1246" s="557"/>
      <c r="J1246" s="499"/>
      <c r="K1246" s="485"/>
      <c r="L1246" s="486"/>
      <c r="M1246" s="496"/>
      <c r="N1246" s="556"/>
      <c r="O1246" s="498"/>
    </row>
    <row r="1247" spans="1:15" ht="15.6" x14ac:dyDescent="0.25">
      <c r="A1247" s="496"/>
      <c r="B1247" s="556"/>
      <c r="C1247" s="557"/>
      <c r="D1247" s="499"/>
      <c r="E1247" s="485"/>
      <c r="F1247" s="486"/>
      <c r="G1247" s="496"/>
      <c r="H1247" s="558"/>
      <c r="I1247" s="557"/>
      <c r="J1247" s="499"/>
      <c r="K1247" s="485"/>
      <c r="L1247" s="486"/>
      <c r="M1247" s="496"/>
      <c r="N1247" s="556"/>
      <c r="O1247" s="498"/>
    </row>
    <row r="1248" spans="1:15" ht="15.6" x14ac:dyDescent="0.25">
      <c r="A1248" s="496"/>
      <c r="B1248" s="556"/>
      <c r="C1248" s="557"/>
      <c r="D1248" s="499"/>
      <c r="E1248" s="485"/>
      <c r="F1248" s="486"/>
      <c r="G1248" s="496"/>
      <c r="H1248" s="558"/>
      <c r="I1248" s="557"/>
      <c r="J1248" s="499"/>
      <c r="K1248" s="485"/>
      <c r="L1248" s="486"/>
      <c r="M1248" s="496"/>
      <c r="N1248" s="556"/>
      <c r="O1248" s="498"/>
    </row>
    <row r="1249" spans="1:15" ht="15.6" x14ac:dyDescent="0.25">
      <c r="A1249" s="496"/>
      <c r="B1249" s="556"/>
      <c r="C1249" s="557"/>
      <c r="D1249" s="499"/>
      <c r="E1249" s="485"/>
      <c r="F1249" s="486"/>
      <c r="G1249" s="496"/>
      <c r="H1249" s="558"/>
      <c r="I1249" s="557"/>
      <c r="J1249" s="499"/>
      <c r="K1249" s="485"/>
      <c r="L1249" s="486"/>
      <c r="M1249" s="496"/>
      <c r="N1249" s="556"/>
      <c r="O1249" s="498"/>
    </row>
    <row r="1250" spans="1:15" ht="15.6" x14ac:dyDescent="0.25">
      <c r="A1250" s="496"/>
      <c r="B1250" s="556"/>
      <c r="C1250" s="557"/>
      <c r="D1250" s="499"/>
      <c r="E1250" s="485"/>
      <c r="F1250" s="486"/>
      <c r="G1250" s="496"/>
      <c r="H1250" s="558"/>
      <c r="I1250" s="557"/>
      <c r="J1250" s="499"/>
      <c r="K1250" s="485"/>
      <c r="L1250" s="486"/>
      <c r="M1250" s="496"/>
      <c r="N1250" s="556"/>
      <c r="O1250" s="498"/>
    </row>
    <row r="1251" spans="1:15" ht="15.6" x14ac:dyDescent="0.25">
      <c r="A1251" s="496"/>
      <c r="B1251" s="556"/>
      <c r="C1251" s="557"/>
      <c r="D1251" s="499"/>
      <c r="E1251" s="485"/>
      <c r="F1251" s="486"/>
      <c r="G1251" s="496"/>
      <c r="H1251" s="558"/>
      <c r="I1251" s="557"/>
      <c r="J1251" s="499"/>
      <c r="K1251" s="485"/>
      <c r="L1251" s="486"/>
      <c r="M1251" s="496"/>
      <c r="N1251" s="556"/>
      <c r="O1251" s="498"/>
    </row>
    <row r="1252" spans="1:15" ht="15.6" x14ac:dyDescent="0.25">
      <c r="A1252" s="496"/>
      <c r="B1252" s="556"/>
      <c r="C1252" s="557"/>
      <c r="D1252" s="499"/>
      <c r="E1252" s="485"/>
      <c r="F1252" s="486"/>
      <c r="G1252" s="496"/>
      <c r="H1252" s="558"/>
      <c r="I1252" s="557"/>
      <c r="J1252" s="499"/>
      <c r="K1252" s="485"/>
      <c r="L1252" s="486"/>
      <c r="M1252" s="496"/>
      <c r="N1252" s="556"/>
      <c r="O1252" s="498"/>
    </row>
    <row r="1253" spans="1:15" ht="15.6" x14ac:dyDescent="0.25">
      <c r="A1253" s="496"/>
      <c r="B1253" s="556"/>
      <c r="C1253" s="557"/>
      <c r="D1253" s="499"/>
      <c r="E1253" s="485"/>
      <c r="F1253" s="486"/>
      <c r="G1253" s="496"/>
      <c r="H1253" s="558"/>
      <c r="I1253" s="557"/>
      <c r="J1253" s="499"/>
      <c r="K1253" s="485"/>
      <c r="L1253" s="486"/>
      <c r="M1253" s="496"/>
      <c r="N1253" s="556"/>
      <c r="O1253" s="498"/>
    </row>
    <row r="1254" spans="1:15" ht="15.6" x14ac:dyDescent="0.25">
      <c r="A1254" s="496"/>
      <c r="B1254" s="556"/>
      <c r="C1254" s="557"/>
      <c r="D1254" s="499"/>
      <c r="E1254" s="485"/>
      <c r="F1254" s="486"/>
      <c r="G1254" s="496"/>
      <c r="H1254" s="558"/>
      <c r="I1254" s="557"/>
      <c r="J1254" s="499"/>
      <c r="K1254" s="485"/>
      <c r="L1254" s="486"/>
      <c r="M1254" s="496"/>
      <c r="N1254" s="556"/>
      <c r="O1254" s="498"/>
    </row>
    <row r="1255" spans="1:15" ht="15.6" x14ac:dyDescent="0.25">
      <c r="A1255" s="496"/>
      <c r="B1255" s="556"/>
      <c r="C1255" s="557"/>
      <c r="D1255" s="499"/>
      <c r="E1255" s="485"/>
      <c r="F1255" s="486"/>
      <c r="G1255" s="496"/>
      <c r="H1255" s="558"/>
      <c r="I1255" s="557"/>
      <c r="J1255" s="499"/>
      <c r="K1255" s="485"/>
      <c r="L1255" s="486"/>
      <c r="M1255" s="496"/>
      <c r="N1255" s="556"/>
      <c r="O1255" s="498"/>
    </row>
    <row r="1256" spans="1:15" ht="15.6" x14ac:dyDescent="0.25">
      <c r="A1256" s="496"/>
      <c r="B1256" s="556"/>
      <c r="C1256" s="557"/>
      <c r="D1256" s="499"/>
      <c r="E1256" s="485"/>
      <c r="F1256" s="486"/>
      <c r="G1256" s="496"/>
      <c r="H1256" s="558"/>
      <c r="I1256" s="557"/>
      <c r="J1256" s="499"/>
      <c r="K1256" s="485"/>
      <c r="L1256" s="486"/>
      <c r="M1256" s="496"/>
      <c r="N1256" s="556"/>
      <c r="O1256" s="498"/>
    </row>
    <row r="1257" spans="1:15" ht="15.6" x14ac:dyDescent="0.25">
      <c r="A1257" s="496"/>
      <c r="B1257" s="556"/>
      <c r="C1257" s="557"/>
      <c r="D1257" s="499"/>
      <c r="E1257" s="485"/>
      <c r="F1257" s="486"/>
      <c r="G1257" s="496"/>
      <c r="H1257" s="558"/>
      <c r="I1257" s="557"/>
      <c r="J1257" s="499"/>
      <c r="K1257" s="485"/>
      <c r="L1257" s="486"/>
      <c r="M1257" s="496"/>
      <c r="N1257" s="556"/>
      <c r="O1257" s="498"/>
    </row>
    <row r="1258" spans="1:15" ht="15.6" x14ac:dyDescent="0.25">
      <c r="A1258" s="496"/>
      <c r="B1258" s="556"/>
      <c r="C1258" s="557"/>
      <c r="D1258" s="499"/>
      <c r="E1258" s="485"/>
      <c r="F1258" s="486"/>
      <c r="G1258" s="496"/>
      <c r="H1258" s="558"/>
      <c r="I1258" s="557"/>
      <c r="J1258" s="499"/>
      <c r="K1258" s="485"/>
      <c r="L1258" s="486"/>
      <c r="M1258" s="496"/>
      <c r="N1258" s="556"/>
      <c r="O1258" s="498"/>
    </row>
    <row r="1259" spans="1:15" ht="15.6" x14ac:dyDescent="0.25">
      <c r="A1259" s="496"/>
      <c r="B1259" s="556"/>
      <c r="C1259" s="557"/>
      <c r="D1259" s="499"/>
      <c r="E1259" s="485"/>
      <c r="F1259" s="486"/>
      <c r="G1259" s="496"/>
      <c r="H1259" s="558"/>
      <c r="I1259" s="557"/>
      <c r="J1259" s="499"/>
      <c r="K1259" s="485"/>
      <c r="L1259" s="486"/>
      <c r="M1259" s="496"/>
      <c r="N1259" s="556"/>
      <c r="O1259" s="498"/>
    </row>
    <row r="1260" spans="1:15" ht="15.6" x14ac:dyDescent="0.25">
      <c r="A1260" s="496"/>
      <c r="B1260" s="556"/>
      <c r="C1260" s="557"/>
      <c r="D1260" s="499"/>
      <c r="E1260" s="485"/>
      <c r="F1260" s="486"/>
      <c r="G1260" s="496"/>
      <c r="H1260" s="558"/>
      <c r="I1260" s="557"/>
      <c r="J1260" s="499"/>
      <c r="K1260" s="485"/>
      <c r="L1260" s="486"/>
      <c r="M1260" s="496"/>
      <c r="N1260" s="556"/>
      <c r="O1260" s="498"/>
    </row>
    <row r="1261" spans="1:15" ht="15.6" x14ac:dyDescent="0.25">
      <c r="A1261" s="496"/>
      <c r="B1261" s="556"/>
      <c r="C1261" s="557"/>
      <c r="D1261" s="499"/>
      <c r="E1261" s="485"/>
      <c r="F1261" s="486"/>
      <c r="G1261" s="496"/>
      <c r="H1261" s="558"/>
      <c r="I1261" s="557"/>
      <c r="J1261" s="499"/>
      <c r="K1261" s="485"/>
      <c r="L1261" s="486"/>
      <c r="M1261" s="496"/>
      <c r="N1261" s="556"/>
      <c r="O1261" s="498"/>
    </row>
    <row r="1262" spans="1:15" ht="15.6" x14ac:dyDescent="0.25">
      <c r="A1262" s="496"/>
      <c r="B1262" s="556"/>
      <c r="C1262" s="557"/>
      <c r="D1262" s="499"/>
      <c r="E1262" s="485"/>
      <c r="F1262" s="486"/>
      <c r="G1262" s="496"/>
      <c r="H1262" s="558"/>
      <c r="I1262" s="557"/>
      <c r="J1262" s="499"/>
      <c r="K1262" s="485"/>
      <c r="L1262" s="486"/>
      <c r="M1262" s="496"/>
      <c r="N1262" s="556"/>
      <c r="O1262" s="498"/>
    </row>
    <row r="1263" spans="1:15" ht="15.6" x14ac:dyDescent="0.25">
      <c r="A1263" s="496"/>
      <c r="B1263" s="556"/>
      <c r="C1263" s="557"/>
      <c r="D1263" s="499"/>
      <c r="E1263" s="485"/>
      <c r="F1263" s="486"/>
      <c r="G1263" s="496"/>
      <c r="H1263" s="558"/>
      <c r="I1263" s="557"/>
      <c r="J1263" s="499"/>
      <c r="K1263" s="485"/>
      <c r="L1263" s="486"/>
      <c r="M1263" s="496"/>
      <c r="N1263" s="556"/>
      <c r="O1263" s="498"/>
    </row>
    <row r="1264" spans="1:15" ht="15.6" x14ac:dyDescent="0.25">
      <c r="A1264" s="496"/>
      <c r="B1264" s="556"/>
      <c r="C1264" s="557"/>
      <c r="D1264" s="499"/>
      <c r="E1264" s="485"/>
      <c r="F1264" s="486"/>
      <c r="G1264" s="496"/>
      <c r="H1264" s="558"/>
      <c r="I1264" s="557"/>
      <c r="J1264" s="499"/>
      <c r="K1264" s="485"/>
      <c r="L1264" s="486"/>
      <c r="M1264" s="496"/>
      <c r="N1264" s="556"/>
      <c r="O1264" s="498"/>
    </row>
    <row r="1265" spans="1:15" ht="15.6" x14ac:dyDescent="0.25">
      <c r="A1265" s="496"/>
      <c r="B1265" s="556"/>
      <c r="C1265" s="557"/>
      <c r="D1265" s="499"/>
      <c r="E1265" s="485"/>
      <c r="F1265" s="486"/>
      <c r="G1265" s="496"/>
      <c r="H1265" s="558"/>
      <c r="I1265" s="557"/>
      <c r="J1265" s="499"/>
      <c r="K1265" s="485"/>
      <c r="L1265" s="486"/>
      <c r="M1265" s="496"/>
      <c r="N1265" s="556"/>
      <c r="O1265" s="498"/>
    </row>
    <row r="1266" spans="1:15" ht="15.6" x14ac:dyDescent="0.25">
      <c r="A1266" s="496"/>
      <c r="B1266" s="556"/>
      <c r="C1266" s="557"/>
      <c r="D1266" s="499"/>
      <c r="E1266" s="485"/>
      <c r="F1266" s="486"/>
      <c r="G1266" s="496"/>
      <c r="H1266" s="558"/>
      <c r="I1266" s="557"/>
      <c r="J1266" s="499"/>
      <c r="K1266" s="485"/>
      <c r="L1266" s="486"/>
      <c r="M1266" s="496"/>
      <c r="N1266" s="556"/>
      <c r="O1266" s="498"/>
    </row>
    <row r="1267" spans="1:15" ht="15.6" x14ac:dyDescent="0.25">
      <c r="A1267" s="496"/>
      <c r="B1267" s="556"/>
      <c r="C1267" s="557"/>
      <c r="D1267" s="499"/>
      <c r="E1267" s="485"/>
      <c r="F1267" s="486"/>
      <c r="G1267" s="496"/>
      <c r="H1267" s="558"/>
      <c r="I1267" s="557"/>
      <c r="J1267" s="499"/>
      <c r="K1267" s="485"/>
      <c r="L1267" s="486"/>
      <c r="M1267" s="496"/>
      <c r="N1267" s="556"/>
      <c r="O1267" s="498"/>
    </row>
    <row r="1268" spans="1:15" ht="15.6" x14ac:dyDescent="0.25">
      <c r="A1268" s="496"/>
      <c r="B1268" s="556"/>
      <c r="C1268" s="557"/>
      <c r="D1268" s="499"/>
      <c r="E1268" s="485"/>
      <c r="F1268" s="486"/>
      <c r="G1268" s="496"/>
      <c r="H1268" s="558"/>
      <c r="I1268" s="557"/>
      <c r="J1268" s="499"/>
      <c r="K1268" s="485"/>
      <c r="L1268" s="486"/>
      <c r="M1268" s="496"/>
      <c r="N1268" s="556"/>
      <c r="O1268" s="498"/>
    </row>
    <row r="1269" spans="1:15" ht="15.6" x14ac:dyDescent="0.25">
      <c r="A1269" s="496"/>
      <c r="B1269" s="556"/>
      <c r="C1269" s="557"/>
      <c r="D1269" s="499"/>
      <c r="E1269" s="485"/>
      <c r="F1269" s="486"/>
      <c r="G1269" s="496"/>
      <c r="H1269" s="558"/>
      <c r="I1269" s="557"/>
      <c r="J1269" s="499"/>
      <c r="K1269" s="485"/>
      <c r="L1269" s="486"/>
      <c r="M1269" s="496"/>
      <c r="N1269" s="556"/>
      <c r="O1269" s="498"/>
    </row>
    <row r="1270" spans="1:15" ht="15.6" x14ac:dyDescent="0.25">
      <c r="A1270" s="496"/>
      <c r="B1270" s="556"/>
      <c r="C1270" s="557"/>
      <c r="D1270" s="499"/>
      <c r="E1270" s="485"/>
      <c r="F1270" s="486"/>
      <c r="G1270" s="496"/>
      <c r="H1270" s="558"/>
      <c r="I1270" s="557"/>
      <c r="J1270" s="499"/>
      <c r="K1270" s="485"/>
      <c r="L1270" s="486"/>
      <c r="M1270" s="496"/>
      <c r="N1270" s="556"/>
      <c r="O1270" s="498"/>
    </row>
    <row r="1271" spans="1:15" ht="15.6" x14ac:dyDescent="0.25">
      <c r="A1271" s="496"/>
      <c r="B1271" s="556"/>
      <c r="C1271" s="557"/>
      <c r="D1271" s="499"/>
      <c r="E1271" s="485"/>
      <c r="F1271" s="486"/>
      <c r="G1271" s="496"/>
      <c r="H1271" s="558"/>
      <c r="I1271" s="557"/>
      <c r="J1271" s="499"/>
      <c r="K1271" s="485"/>
      <c r="L1271" s="486"/>
      <c r="M1271" s="496"/>
      <c r="N1271" s="556"/>
      <c r="O1271" s="498"/>
    </row>
    <row r="1272" spans="1:15" ht="15.6" x14ac:dyDescent="0.25">
      <c r="A1272" s="496"/>
      <c r="B1272" s="556"/>
      <c r="C1272" s="557"/>
      <c r="D1272" s="499"/>
      <c r="E1272" s="485"/>
      <c r="F1272" s="486"/>
      <c r="G1272" s="496"/>
      <c r="H1272" s="558"/>
      <c r="I1272" s="557"/>
      <c r="J1272" s="499"/>
      <c r="K1272" s="485"/>
      <c r="L1272" s="486"/>
      <c r="M1272" s="496"/>
      <c r="N1272" s="556"/>
      <c r="O1272" s="498"/>
    </row>
    <row r="1273" spans="1:15" ht="15.6" x14ac:dyDescent="0.25">
      <c r="A1273" s="496"/>
      <c r="B1273" s="556"/>
      <c r="C1273" s="557"/>
      <c r="D1273" s="499"/>
      <c r="E1273" s="485"/>
      <c r="F1273" s="486"/>
      <c r="G1273" s="496"/>
      <c r="H1273" s="558"/>
      <c r="I1273" s="557"/>
      <c r="J1273" s="499"/>
      <c r="K1273" s="485"/>
      <c r="L1273" s="486"/>
      <c r="M1273" s="496"/>
      <c r="N1273" s="556"/>
      <c r="O1273" s="498"/>
    </row>
    <row r="1274" spans="1:15" ht="15.6" x14ac:dyDescent="0.25">
      <c r="A1274" s="496"/>
      <c r="B1274" s="556"/>
      <c r="C1274" s="557"/>
      <c r="D1274" s="499"/>
      <c r="E1274" s="485"/>
      <c r="F1274" s="486"/>
      <c r="G1274" s="496"/>
      <c r="H1274" s="558"/>
      <c r="I1274" s="557"/>
      <c r="J1274" s="499"/>
      <c r="K1274" s="485"/>
      <c r="L1274" s="486"/>
      <c r="M1274" s="496"/>
      <c r="N1274" s="556"/>
      <c r="O1274" s="498"/>
    </row>
    <row r="1275" spans="1:15" ht="15.6" x14ac:dyDescent="0.25">
      <c r="A1275" s="496"/>
      <c r="B1275" s="556"/>
      <c r="C1275" s="557"/>
      <c r="D1275" s="499"/>
      <c r="E1275" s="485"/>
      <c r="F1275" s="486"/>
      <c r="G1275" s="496"/>
      <c r="H1275" s="558"/>
      <c r="I1275" s="557"/>
      <c r="J1275" s="499"/>
      <c r="K1275" s="485"/>
      <c r="L1275" s="486"/>
      <c r="M1275" s="496"/>
      <c r="N1275" s="556"/>
      <c r="O1275" s="498"/>
    </row>
    <row r="1276" spans="1:15" ht="15.6" x14ac:dyDescent="0.25">
      <c r="A1276" s="496"/>
      <c r="B1276" s="556"/>
      <c r="C1276" s="557"/>
      <c r="D1276" s="499"/>
      <c r="E1276" s="485"/>
      <c r="F1276" s="486"/>
      <c r="G1276" s="496"/>
      <c r="H1276" s="558"/>
      <c r="I1276" s="557"/>
      <c r="J1276" s="499"/>
      <c r="K1276" s="485"/>
      <c r="L1276" s="486"/>
      <c r="M1276" s="496"/>
      <c r="N1276" s="556"/>
      <c r="O1276" s="498"/>
    </row>
    <row r="1277" spans="1:15" ht="15.6" x14ac:dyDescent="0.25">
      <c r="A1277" s="496"/>
      <c r="B1277" s="556"/>
      <c r="C1277" s="557"/>
      <c r="D1277" s="499"/>
      <c r="E1277" s="485"/>
      <c r="F1277" s="486"/>
      <c r="G1277" s="496"/>
      <c r="H1277" s="558"/>
      <c r="I1277" s="557"/>
      <c r="J1277" s="499"/>
      <c r="K1277" s="485"/>
      <c r="L1277" s="486"/>
      <c r="M1277" s="496"/>
      <c r="N1277" s="556"/>
      <c r="O1277" s="498"/>
    </row>
    <row r="1278" spans="1:15" ht="15.6" x14ac:dyDescent="0.25">
      <c r="A1278" s="496"/>
      <c r="B1278" s="556"/>
      <c r="C1278" s="557"/>
      <c r="D1278" s="499"/>
      <c r="E1278" s="485"/>
      <c r="F1278" s="486"/>
      <c r="G1278" s="496"/>
      <c r="H1278" s="558"/>
      <c r="I1278" s="557"/>
      <c r="J1278" s="499"/>
      <c r="K1278" s="485"/>
      <c r="L1278" s="486"/>
      <c r="M1278" s="496"/>
      <c r="N1278" s="556"/>
      <c r="O1278" s="498"/>
    </row>
    <row r="1279" spans="1:15" ht="15.6" x14ac:dyDescent="0.25">
      <c r="A1279" s="496"/>
      <c r="B1279" s="556"/>
      <c r="C1279" s="557"/>
      <c r="D1279" s="499"/>
      <c r="E1279" s="485"/>
      <c r="F1279" s="486"/>
      <c r="G1279" s="496"/>
      <c r="H1279" s="558"/>
      <c r="I1279" s="557"/>
      <c r="J1279" s="499"/>
      <c r="K1279" s="485"/>
      <c r="L1279" s="486"/>
      <c r="M1279" s="496"/>
      <c r="N1279" s="556"/>
      <c r="O1279" s="498"/>
    </row>
    <row r="1280" spans="1:15" ht="15.6" x14ac:dyDescent="0.25">
      <c r="A1280" s="496"/>
      <c r="B1280" s="556"/>
      <c r="C1280" s="557"/>
      <c r="D1280" s="499"/>
      <c r="E1280" s="485"/>
      <c r="F1280" s="486"/>
      <c r="G1280" s="496"/>
      <c r="H1280" s="558"/>
      <c r="I1280" s="557"/>
      <c r="J1280" s="499"/>
      <c r="K1280" s="485"/>
      <c r="L1280" s="486"/>
      <c r="M1280" s="496"/>
      <c r="N1280" s="556"/>
      <c r="O1280" s="498"/>
    </row>
    <row r="1281" spans="1:15" ht="15.6" x14ac:dyDescent="0.25">
      <c r="A1281" s="496"/>
      <c r="B1281" s="556"/>
      <c r="C1281" s="557"/>
      <c r="D1281" s="499"/>
      <c r="E1281" s="485"/>
      <c r="F1281" s="486"/>
      <c r="G1281" s="496"/>
      <c r="H1281" s="558"/>
      <c r="I1281" s="557"/>
      <c r="J1281" s="499"/>
      <c r="K1281" s="485"/>
      <c r="L1281" s="486"/>
      <c r="M1281" s="496"/>
      <c r="N1281" s="556"/>
      <c r="O1281" s="498"/>
    </row>
    <row r="1282" spans="1:15" ht="15.6" x14ac:dyDescent="0.25">
      <c r="A1282" s="496"/>
      <c r="B1282" s="556"/>
      <c r="C1282" s="557"/>
      <c r="D1282" s="499"/>
      <c r="E1282" s="485"/>
      <c r="F1282" s="486"/>
      <c r="G1282" s="496"/>
      <c r="H1282" s="558"/>
      <c r="I1282" s="557"/>
      <c r="J1282" s="499"/>
      <c r="K1282" s="485"/>
      <c r="L1282" s="486"/>
      <c r="M1282" s="496"/>
      <c r="N1282" s="556"/>
      <c r="O1282" s="498"/>
    </row>
    <row r="1283" spans="1:15" ht="15.6" x14ac:dyDescent="0.25">
      <c r="A1283" s="496"/>
      <c r="B1283" s="556"/>
      <c r="C1283" s="557"/>
      <c r="D1283" s="499"/>
      <c r="E1283" s="485"/>
      <c r="F1283" s="486"/>
      <c r="G1283" s="496"/>
      <c r="H1283" s="558"/>
      <c r="I1283" s="557"/>
      <c r="J1283" s="499"/>
      <c r="K1283" s="485"/>
      <c r="L1283" s="486"/>
      <c r="M1283" s="496"/>
      <c r="N1283" s="556"/>
      <c r="O1283" s="498"/>
    </row>
    <row r="1284" spans="1:15" ht="15.6" x14ac:dyDescent="0.25">
      <c r="A1284" s="496"/>
      <c r="B1284" s="556"/>
      <c r="C1284" s="557"/>
      <c r="D1284" s="499"/>
      <c r="E1284" s="485"/>
      <c r="F1284" s="486"/>
      <c r="G1284" s="496"/>
      <c r="H1284" s="558"/>
      <c r="I1284" s="557"/>
      <c r="J1284" s="499"/>
      <c r="K1284" s="485"/>
      <c r="L1284" s="486"/>
      <c r="M1284" s="496"/>
      <c r="N1284" s="556"/>
      <c r="O1284" s="498"/>
    </row>
    <row r="1285" spans="1:15" ht="15.6" x14ac:dyDescent="0.25">
      <c r="A1285" s="496"/>
      <c r="B1285" s="556"/>
      <c r="C1285" s="557"/>
      <c r="D1285" s="499"/>
      <c r="E1285" s="485"/>
      <c r="F1285" s="486"/>
      <c r="G1285" s="496"/>
      <c r="H1285" s="558"/>
      <c r="I1285" s="557"/>
      <c r="J1285" s="499"/>
      <c r="K1285" s="485"/>
      <c r="L1285" s="486"/>
      <c r="M1285" s="496"/>
      <c r="N1285" s="556"/>
      <c r="O1285" s="498"/>
    </row>
    <row r="1286" spans="1:15" ht="15.6" x14ac:dyDescent="0.25">
      <c r="A1286" s="496"/>
      <c r="B1286" s="556"/>
      <c r="C1286" s="557"/>
      <c r="D1286" s="499"/>
      <c r="E1286" s="485"/>
      <c r="F1286" s="486"/>
      <c r="G1286" s="496"/>
      <c r="H1286" s="558"/>
      <c r="I1286" s="557"/>
      <c r="J1286" s="499"/>
      <c r="K1286" s="485"/>
      <c r="L1286" s="486"/>
      <c r="M1286" s="496"/>
      <c r="N1286" s="556"/>
      <c r="O1286" s="498"/>
    </row>
    <row r="1287" spans="1:15" ht="15.6" x14ac:dyDescent="0.25">
      <c r="A1287" s="496"/>
      <c r="B1287" s="556"/>
      <c r="C1287" s="557"/>
      <c r="D1287" s="499"/>
      <c r="E1287" s="485"/>
      <c r="F1287" s="486"/>
      <c r="G1287" s="496"/>
      <c r="H1287" s="558"/>
      <c r="I1287" s="557"/>
      <c r="J1287" s="499"/>
      <c r="K1287" s="485"/>
      <c r="L1287" s="486"/>
      <c r="M1287" s="496"/>
      <c r="N1287" s="556"/>
      <c r="O1287" s="498"/>
    </row>
    <row r="1288" spans="1:15" ht="15.6" x14ac:dyDescent="0.25">
      <c r="A1288" s="496"/>
      <c r="B1288" s="556"/>
      <c r="C1288" s="557"/>
      <c r="D1288" s="499"/>
      <c r="E1288" s="485"/>
      <c r="F1288" s="486"/>
      <c r="G1288" s="496"/>
      <c r="H1288" s="558"/>
      <c r="I1288" s="557"/>
      <c r="J1288" s="499"/>
      <c r="K1288" s="485"/>
      <c r="L1288" s="486"/>
      <c r="M1288" s="496"/>
      <c r="N1288" s="556"/>
      <c r="O1288" s="498"/>
    </row>
    <row r="1289" spans="1:15" ht="15.6" x14ac:dyDescent="0.25">
      <c r="A1289" s="496"/>
      <c r="B1289" s="556"/>
      <c r="C1289" s="557"/>
      <c r="D1289" s="499"/>
      <c r="E1289" s="485"/>
      <c r="F1289" s="486"/>
      <c r="G1289" s="496"/>
      <c r="H1289" s="558"/>
      <c r="I1289" s="557"/>
      <c r="J1289" s="499"/>
      <c r="K1289" s="485"/>
      <c r="L1289" s="486"/>
      <c r="M1289" s="496"/>
      <c r="N1289" s="556"/>
      <c r="O1289" s="498"/>
    </row>
    <row r="1290" spans="1:15" ht="15.6" x14ac:dyDescent="0.25">
      <c r="A1290" s="496"/>
      <c r="B1290" s="556"/>
      <c r="C1290" s="557"/>
      <c r="D1290" s="499"/>
      <c r="E1290" s="485"/>
      <c r="F1290" s="486"/>
      <c r="G1290" s="496"/>
      <c r="H1290" s="558"/>
      <c r="I1290" s="557"/>
      <c r="J1290" s="499"/>
      <c r="K1290" s="485"/>
      <c r="L1290" s="486"/>
      <c r="M1290" s="496"/>
      <c r="N1290" s="556"/>
      <c r="O1290" s="498"/>
    </row>
    <row r="1291" spans="1:15" ht="15.6" x14ac:dyDescent="0.25">
      <c r="A1291" s="496"/>
      <c r="B1291" s="556"/>
      <c r="C1291" s="557"/>
      <c r="D1291" s="499"/>
      <c r="E1291" s="485"/>
      <c r="F1291" s="486"/>
      <c r="G1291" s="496"/>
      <c r="H1291" s="558"/>
      <c r="I1291" s="557"/>
      <c r="J1291" s="499"/>
      <c r="K1291" s="485"/>
      <c r="L1291" s="486"/>
      <c r="M1291" s="496"/>
      <c r="N1291" s="556"/>
      <c r="O1291" s="498"/>
    </row>
    <row r="1292" spans="1:15" ht="15.6" x14ac:dyDescent="0.25">
      <c r="A1292" s="496"/>
      <c r="B1292" s="556"/>
      <c r="C1292" s="557"/>
      <c r="D1292" s="499"/>
      <c r="E1292" s="485"/>
      <c r="F1292" s="486"/>
      <c r="G1292" s="496"/>
      <c r="H1292" s="558"/>
      <c r="I1292" s="557"/>
      <c r="J1292" s="499"/>
      <c r="K1292" s="485"/>
      <c r="L1292" s="486"/>
      <c r="M1292" s="496"/>
      <c r="N1292" s="556"/>
      <c r="O1292" s="498"/>
    </row>
    <row r="1293" spans="1:15" ht="15.6" x14ac:dyDescent="0.25">
      <c r="A1293" s="496"/>
      <c r="B1293" s="556"/>
      <c r="C1293" s="557"/>
      <c r="D1293" s="499"/>
      <c r="E1293" s="485"/>
      <c r="F1293" s="486"/>
      <c r="G1293" s="496"/>
      <c r="H1293" s="558"/>
      <c r="I1293" s="557"/>
      <c r="J1293" s="499"/>
      <c r="K1293" s="485"/>
      <c r="L1293" s="486"/>
      <c r="M1293" s="496"/>
      <c r="N1293" s="556"/>
      <c r="O1293" s="498"/>
    </row>
    <row r="1294" spans="1:15" ht="15.6" x14ac:dyDescent="0.25">
      <c r="A1294" s="496"/>
      <c r="B1294" s="556"/>
      <c r="C1294" s="557"/>
      <c r="D1294" s="499"/>
      <c r="E1294" s="485"/>
      <c r="F1294" s="486"/>
      <c r="G1294" s="496"/>
      <c r="H1294" s="558"/>
      <c r="I1294" s="557"/>
      <c r="J1294" s="499"/>
      <c r="K1294" s="485"/>
      <c r="L1294" s="486"/>
      <c r="M1294" s="496"/>
      <c r="N1294" s="556"/>
      <c r="O1294" s="498"/>
    </row>
    <row r="1295" spans="1:15" ht="15.6" x14ac:dyDescent="0.25">
      <c r="A1295" s="496"/>
      <c r="B1295" s="556"/>
      <c r="C1295" s="557"/>
      <c r="D1295" s="499"/>
      <c r="E1295" s="485"/>
      <c r="F1295" s="486"/>
      <c r="G1295" s="496"/>
      <c r="H1295" s="558"/>
      <c r="I1295" s="557"/>
      <c r="J1295" s="499"/>
      <c r="K1295" s="485"/>
      <c r="L1295" s="486"/>
      <c r="M1295" s="496"/>
      <c r="N1295" s="556"/>
      <c r="O1295" s="498"/>
    </row>
    <row r="1296" spans="1:15" ht="15.6" x14ac:dyDescent="0.25">
      <c r="A1296" s="496"/>
      <c r="B1296" s="556"/>
      <c r="C1296" s="557"/>
      <c r="D1296" s="499"/>
      <c r="E1296" s="485"/>
      <c r="F1296" s="486"/>
      <c r="G1296" s="496"/>
      <c r="H1296" s="558"/>
      <c r="I1296" s="557"/>
      <c r="J1296" s="499"/>
      <c r="K1296" s="485"/>
      <c r="L1296" s="486"/>
      <c r="M1296" s="496"/>
      <c r="N1296" s="556"/>
      <c r="O1296" s="498"/>
    </row>
    <row r="1297" spans="1:15" ht="15.6" x14ac:dyDescent="0.25">
      <c r="A1297" s="496"/>
      <c r="B1297" s="556"/>
      <c r="C1297" s="557"/>
      <c r="D1297" s="499"/>
      <c r="E1297" s="485"/>
      <c r="F1297" s="486"/>
      <c r="G1297" s="496"/>
      <c r="H1297" s="558"/>
      <c r="I1297" s="557"/>
      <c r="J1297" s="499"/>
      <c r="K1297" s="485"/>
      <c r="L1297" s="486"/>
      <c r="M1297" s="496"/>
      <c r="N1297" s="556"/>
      <c r="O1297" s="498"/>
    </row>
    <row r="1298" spans="1:15" ht="15.6" x14ac:dyDescent="0.25">
      <c r="A1298" s="496"/>
      <c r="B1298" s="556"/>
      <c r="C1298" s="557"/>
      <c r="D1298" s="499"/>
      <c r="E1298" s="485"/>
      <c r="F1298" s="486"/>
      <c r="G1298" s="496"/>
      <c r="H1298" s="558"/>
      <c r="I1298" s="557"/>
      <c r="J1298" s="499"/>
      <c r="K1298" s="485"/>
      <c r="L1298" s="486"/>
      <c r="M1298" s="496"/>
      <c r="N1298" s="556"/>
      <c r="O1298" s="498"/>
    </row>
    <row r="1299" spans="1:15" ht="15.6" x14ac:dyDescent="0.25">
      <c r="A1299" s="496"/>
      <c r="B1299" s="556"/>
      <c r="C1299" s="557"/>
      <c r="D1299" s="499"/>
      <c r="E1299" s="485"/>
      <c r="F1299" s="486"/>
      <c r="G1299" s="496"/>
      <c r="H1299" s="558"/>
      <c r="I1299" s="557"/>
      <c r="J1299" s="499"/>
      <c r="K1299" s="485"/>
      <c r="L1299" s="486"/>
      <c r="M1299" s="496"/>
      <c r="N1299" s="556"/>
      <c r="O1299" s="498"/>
    </row>
    <row r="1300" spans="1:15" ht="15.6" x14ac:dyDescent="0.25">
      <c r="A1300" s="496"/>
      <c r="B1300" s="556"/>
      <c r="C1300" s="557"/>
      <c r="D1300" s="499"/>
      <c r="E1300" s="485"/>
      <c r="F1300" s="486"/>
      <c r="G1300" s="496"/>
      <c r="H1300" s="558"/>
      <c r="I1300" s="557"/>
      <c r="J1300" s="499"/>
      <c r="K1300" s="485"/>
      <c r="L1300" s="486"/>
      <c r="M1300" s="496"/>
      <c r="N1300" s="556"/>
      <c r="O1300" s="498"/>
    </row>
    <row r="1301" spans="1:15" ht="15.6" x14ac:dyDescent="0.25">
      <c r="A1301" s="496"/>
      <c r="B1301" s="556"/>
      <c r="C1301" s="557"/>
      <c r="D1301" s="499"/>
      <c r="E1301" s="485"/>
      <c r="F1301" s="486"/>
      <c r="G1301" s="496"/>
      <c r="H1301" s="558"/>
      <c r="I1301" s="557"/>
      <c r="J1301" s="499"/>
      <c r="K1301" s="485"/>
      <c r="L1301" s="486"/>
      <c r="M1301" s="496"/>
      <c r="N1301" s="556"/>
      <c r="O1301" s="498"/>
    </row>
    <row r="1302" spans="1:15" ht="15.6" x14ac:dyDescent="0.25">
      <c r="A1302" s="496"/>
      <c r="B1302" s="556"/>
      <c r="C1302" s="557"/>
      <c r="D1302" s="499"/>
      <c r="E1302" s="485"/>
      <c r="F1302" s="486"/>
      <c r="G1302" s="496"/>
      <c r="H1302" s="558"/>
      <c r="I1302" s="557"/>
      <c r="J1302" s="499"/>
      <c r="K1302" s="485"/>
      <c r="L1302" s="486"/>
      <c r="M1302" s="496"/>
      <c r="N1302" s="556"/>
      <c r="O1302" s="498"/>
    </row>
    <row r="1303" spans="1:15" ht="15.6" x14ac:dyDescent="0.25">
      <c r="A1303" s="496"/>
      <c r="B1303" s="556"/>
      <c r="C1303" s="557"/>
      <c r="D1303" s="499"/>
      <c r="E1303" s="485"/>
      <c r="F1303" s="486"/>
      <c r="G1303" s="496"/>
      <c r="H1303" s="558"/>
      <c r="I1303" s="557"/>
      <c r="J1303" s="499"/>
      <c r="K1303" s="485"/>
      <c r="L1303" s="486"/>
      <c r="M1303" s="496"/>
      <c r="N1303" s="556"/>
      <c r="O1303" s="498"/>
    </row>
    <row r="1304" spans="1:15" ht="15.6" x14ac:dyDescent="0.25">
      <c r="A1304" s="496"/>
      <c r="B1304" s="556"/>
      <c r="C1304" s="557"/>
      <c r="D1304" s="499"/>
      <c r="E1304" s="485"/>
      <c r="F1304" s="486"/>
      <c r="G1304" s="496"/>
      <c r="H1304" s="558"/>
      <c r="I1304" s="557"/>
      <c r="J1304" s="499"/>
      <c r="K1304" s="485"/>
      <c r="L1304" s="486"/>
      <c r="M1304" s="496"/>
      <c r="N1304" s="556"/>
      <c r="O1304" s="498"/>
    </row>
    <row r="1305" spans="1:15" ht="15.6" x14ac:dyDescent="0.25">
      <c r="A1305" s="496"/>
      <c r="B1305" s="556"/>
      <c r="C1305" s="557"/>
      <c r="D1305" s="499"/>
      <c r="E1305" s="485"/>
      <c r="F1305" s="486"/>
      <c r="G1305" s="496"/>
      <c r="H1305" s="558"/>
      <c r="I1305" s="557"/>
      <c r="J1305" s="499"/>
      <c r="K1305" s="485"/>
      <c r="L1305" s="486"/>
      <c r="M1305" s="496"/>
      <c r="N1305" s="556"/>
      <c r="O1305" s="498"/>
    </row>
    <row r="1306" spans="1:15" ht="15.6" x14ac:dyDescent="0.25">
      <c r="A1306" s="496"/>
      <c r="B1306" s="556"/>
      <c r="C1306" s="557"/>
      <c r="D1306" s="499"/>
      <c r="E1306" s="485"/>
      <c r="F1306" s="486"/>
      <c r="G1306" s="496"/>
      <c r="H1306" s="558"/>
      <c r="I1306" s="557"/>
      <c r="J1306" s="499"/>
      <c r="K1306" s="485"/>
      <c r="L1306" s="486"/>
      <c r="M1306" s="496"/>
      <c r="N1306" s="556"/>
      <c r="O1306" s="498"/>
    </row>
    <row r="1307" spans="1:15" ht="15.6" x14ac:dyDescent="0.25">
      <c r="A1307" s="496"/>
      <c r="B1307" s="556"/>
      <c r="C1307" s="557"/>
      <c r="D1307" s="499"/>
      <c r="E1307" s="485"/>
      <c r="F1307" s="486"/>
      <c r="G1307" s="496"/>
      <c r="H1307" s="558"/>
      <c r="I1307" s="557"/>
      <c r="J1307" s="499"/>
      <c r="K1307" s="485"/>
      <c r="L1307" s="486"/>
      <c r="M1307" s="496"/>
      <c r="N1307" s="556"/>
      <c r="O1307" s="498"/>
    </row>
    <row r="1308" spans="1:15" ht="15.6" x14ac:dyDescent="0.25">
      <c r="A1308" s="496"/>
      <c r="B1308" s="556"/>
      <c r="C1308" s="557"/>
      <c r="D1308" s="499"/>
      <c r="E1308" s="485"/>
      <c r="F1308" s="486"/>
      <c r="G1308" s="496"/>
      <c r="H1308" s="558"/>
      <c r="I1308" s="557"/>
      <c r="J1308" s="499"/>
      <c r="K1308" s="485"/>
      <c r="L1308" s="486"/>
      <c r="M1308" s="496"/>
      <c r="N1308" s="556"/>
      <c r="O1308" s="498"/>
    </row>
    <row r="1309" spans="1:15" ht="15.6" x14ac:dyDescent="0.25">
      <c r="A1309" s="496"/>
      <c r="B1309" s="556"/>
      <c r="C1309" s="557"/>
      <c r="D1309" s="499"/>
      <c r="E1309" s="485"/>
      <c r="F1309" s="486"/>
      <c r="G1309" s="496"/>
      <c r="H1309" s="558"/>
      <c r="I1309" s="557"/>
      <c r="J1309" s="499"/>
      <c r="K1309" s="485"/>
      <c r="L1309" s="486"/>
      <c r="M1309" s="496"/>
      <c r="N1309" s="556"/>
      <c r="O1309" s="498"/>
    </row>
    <row r="1310" spans="1:15" ht="15.6" x14ac:dyDescent="0.25">
      <c r="A1310" s="496"/>
      <c r="B1310" s="556"/>
      <c r="C1310" s="557"/>
      <c r="D1310" s="499"/>
      <c r="E1310" s="485"/>
      <c r="F1310" s="486"/>
      <c r="G1310" s="496"/>
      <c r="H1310" s="558"/>
      <c r="I1310" s="557"/>
      <c r="J1310" s="499"/>
      <c r="K1310" s="485"/>
      <c r="L1310" s="486"/>
      <c r="M1310" s="496"/>
      <c r="N1310" s="556"/>
      <c r="O1310" s="498"/>
    </row>
    <row r="1311" spans="1:15" ht="15.6" x14ac:dyDescent="0.25">
      <c r="A1311" s="496"/>
      <c r="B1311" s="556"/>
      <c r="C1311" s="557"/>
      <c r="D1311" s="499"/>
      <c r="E1311" s="485"/>
      <c r="F1311" s="486"/>
      <c r="G1311" s="496"/>
      <c r="H1311" s="558"/>
      <c r="I1311" s="557"/>
      <c r="J1311" s="499"/>
      <c r="K1311" s="485"/>
      <c r="L1311" s="486"/>
      <c r="M1311" s="496"/>
      <c r="N1311" s="556"/>
      <c r="O1311" s="498"/>
    </row>
    <row r="1312" spans="1:15" ht="15.6" x14ac:dyDescent="0.25">
      <c r="A1312" s="496"/>
      <c r="B1312" s="556"/>
      <c r="C1312" s="557"/>
      <c r="D1312" s="499"/>
      <c r="E1312" s="485"/>
      <c r="F1312" s="486"/>
      <c r="G1312" s="496"/>
      <c r="H1312" s="558"/>
      <c r="I1312" s="557"/>
      <c r="J1312" s="499"/>
      <c r="K1312" s="485"/>
      <c r="L1312" s="486"/>
      <c r="M1312" s="496"/>
      <c r="N1312" s="556"/>
      <c r="O1312" s="498"/>
    </row>
    <row r="1313" spans="1:15" ht="15.6" x14ac:dyDescent="0.25">
      <c r="A1313" s="496"/>
      <c r="B1313" s="556"/>
      <c r="C1313" s="557"/>
      <c r="D1313" s="499"/>
      <c r="E1313" s="485"/>
      <c r="F1313" s="486"/>
      <c r="G1313" s="496"/>
      <c r="H1313" s="558"/>
      <c r="I1313" s="557"/>
      <c r="J1313" s="499"/>
      <c r="K1313" s="485"/>
      <c r="L1313" s="486"/>
      <c r="M1313" s="496"/>
      <c r="N1313" s="556"/>
      <c r="O1313" s="498"/>
    </row>
    <row r="1314" spans="1:15" ht="15.6" x14ac:dyDescent="0.25">
      <c r="A1314" s="496"/>
      <c r="B1314" s="556"/>
      <c r="C1314" s="557"/>
      <c r="D1314" s="499"/>
      <c r="E1314" s="485"/>
      <c r="F1314" s="486"/>
      <c r="G1314" s="496"/>
      <c r="H1314" s="558"/>
      <c r="I1314" s="557"/>
      <c r="J1314" s="499"/>
      <c r="K1314" s="485"/>
      <c r="L1314" s="486"/>
      <c r="M1314" s="496"/>
      <c r="N1314" s="556"/>
      <c r="O1314" s="498"/>
    </row>
    <row r="1315" spans="1:15" ht="15.6" x14ac:dyDescent="0.25">
      <c r="A1315" s="496"/>
      <c r="B1315" s="556"/>
      <c r="C1315" s="557"/>
      <c r="D1315" s="499"/>
      <c r="E1315" s="485"/>
      <c r="F1315" s="486"/>
      <c r="G1315" s="496"/>
      <c r="H1315" s="558"/>
      <c r="I1315" s="557"/>
      <c r="J1315" s="499"/>
      <c r="K1315" s="485"/>
      <c r="L1315" s="486"/>
      <c r="M1315" s="496"/>
      <c r="N1315" s="556"/>
      <c r="O1315" s="498"/>
    </row>
    <row r="1316" spans="1:15" ht="15.6" x14ac:dyDescent="0.25">
      <c r="A1316" s="496"/>
      <c r="B1316" s="556"/>
      <c r="C1316" s="557"/>
      <c r="D1316" s="499"/>
      <c r="E1316" s="485"/>
      <c r="F1316" s="486"/>
      <c r="G1316" s="496"/>
      <c r="H1316" s="558"/>
      <c r="I1316" s="557"/>
      <c r="J1316" s="499"/>
      <c r="K1316" s="485"/>
      <c r="L1316" s="486"/>
      <c r="M1316" s="496"/>
      <c r="N1316" s="556"/>
      <c r="O1316" s="498"/>
    </row>
    <row r="1317" spans="1:15" ht="15.6" x14ac:dyDescent="0.25">
      <c r="A1317" s="496"/>
      <c r="B1317" s="556"/>
      <c r="C1317" s="557"/>
      <c r="D1317" s="499"/>
      <c r="E1317" s="485"/>
      <c r="F1317" s="486"/>
      <c r="G1317" s="496"/>
      <c r="H1317" s="558"/>
      <c r="I1317" s="557"/>
      <c r="J1317" s="499"/>
      <c r="K1317" s="485"/>
      <c r="L1317" s="486"/>
      <c r="M1317" s="496"/>
      <c r="N1317" s="556"/>
      <c r="O1317" s="498"/>
    </row>
    <row r="1318" spans="1:15" ht="15.6" x14ac:dyDescent="0.25">
      <c r="A1318" s="496"/>
      <c r="B1318" s="556"/>
      <c r="C1318" s="557"/>
      <c r="D1318" s="499"/>
      <c r="E1318" s="485"/>
      <c r="F1318" s="486"/>
      <c r="G1318" s="496"/>
      <c r="H1318" s="558"/>
      <c r="I1318" s="557"/>
      <c r="J1318" s="499"/>
      <c r="K1318" s="485"/>
      <c r="L1318" s="486"/>
      <c r="M1318" s="496"/>
      <c r="N1318" s="556"/>
      <c r="O1318" s="498"/>
    </row>
    <row r="1319" spans="1:15" ht="15.6" x14ac:dyDescent="0.25">
      <c r="A1319" s="496"/>
      <c r="B1319" s="556"/>
      <c r="C1319" s="557"/>
      <c r="D1319" s="499"/>
      <c r="E1319" s="485"/>
      <c r="F1319" s="486"/>
      <c r="G1319" s="496"/>
      <c r="H1319" s="558"/>
      <c r="I1319" s="557"/>
      <c r="J1319" s="499"/>
      <c r="K1319" s="485"/>
      <c r="L1319" s="486"/>
      <c r="M1319" s="496"/>
      <c r="N1319" s="556"/>
      <c r="O1319" s="498"/>
    </row>
    <row r="1320" spans="1:15" ht="15.6" x14ac:dyDescent="0.25">
      <c r="A1320" s="496"/>
      <c r="B1320" s="556"/>
      <c r="C1320" s="557"/>
      <c r="D1320" s="499"/>
      <c r="E1320" s="485"/>
      <c r="F1320" s="486"/>
      <c r="G1320" s="496"/>
      <c r="H1320" s="558"/>
      <c r="I1320" s="557"/>
      <c r="J1320" s="499"/>
      <c r="K1320" s="485"/>
      <c r="L1320" s="486"/>
      <c r="M1320" s="496"/>
      <c r="N1320" s="556"/>
      <c r="O1320" s="498"/>
    </row>
    <row r="1321" spans="1:15" ht="15.6" x14ac:dyDescent="0.25">
      <c r="A1321" s="496"/>
      <c r="B1321" s="556"/>
      <c r="C1321" s="557"/>
      <c r="D1321" s="499"/>
      <c r="E1321" s="485"/>
      <c r="F1321" s="486"/>
      <c r="G1321" s="496"/>
      <c r="H1321" s="558"/>
      <c r="I1321" s="557"/>
      <c r="J1321" s="499"/>
      <c r="K1321" s="485"/>
      <c r="L1321" s="486"/>
      <c r="M1321" s="496"/>
      <c r="N1321" s="556"/>
      <c r="O1321" s="498"/>
    </row>
    <row r="1322" spans="1:15" ht="15.6" x14ac:dyDescent="0.25">
      <c r="A1322" s="496"/>
      <c r="B1322" s="556"/>
      <c r="C1322" s="557"/>
      <c r="D1322" s="499"/>
      <c r="E1322" s="485"/>
      <c r="F1322" s="486"/>
      <c r="G1322" s="496"/>
      <c r="H1322" s="558"/>
      <c r="I1322" s="557"/>
      <c r="J1322" s="499"/>
      <c r="K1322" s="485"/>
      <c r="L1322" s="486"/>
      <c r="M1322" s="496"/>
      <c r="N1322" s="556"/>
      <c r="O1322" s="498"/>
    </row>
    <row r="1323" spans="1:15" ht="15.6" x14ac:dyDescent="0.25">
      <c r="A1323" s="496"/>
      <c r="B1323" s="556"/>
      <c r="C1323" s="557"/>
      <c r="D1323" s="499"/>
      <c r="E1323" s="485"/>
      <c r="F1323" s="486"/>
      <c r="G1323" s="496"/>
      <c r="H1323" s="558"/>
      <c r="I1323" s="557"/>
      <c r="J1323" s="499"/>
      <c r="K1323" s="485"/>
      <c r="L1323" s="486"/>
      <c r="M1323" s="496"/>
      <c r="N1323" s="556"/>
      <c r="O1323" s="498"/>
    </row>
    <row r="1324" spans="1:15" ht="15.6" x14ac:dyDescent="0.25">
      <c r="A1324" s="496"/>
      <c r="B1324" s="556"/>
      <c r="C1324" s="557"/>
      <c r="D1324" s="499"/>
      <c r="E1324" s="485"/>
      <c r="F1324" s="486"/>
      <c r="G1324" s="496"/>
      <c r="H1324" s="558"/>
      <c r="I1324" s="557"/>
      <c r="J1324" s="499"/>
      <c r="K1324" s="485"/>
      <c r="L1324" s="486"/>
      <c r="M1324" s="496"/>
      <c r="N1324" s="556"/>
      <c r="O1324" s="498"/>
    </row>
    <row r="1325" spans="1:15" ht="15.6" x14ac:dyDescent="0.25">
      <c r="A1325" s="496"/>
      <c r="B1325" s="556"/>
      <c r="C1325" s="557"/>
      <c r="D1325" s="499"/>
      <c r="E1325" s="485"/>
      <c r="F1325" s="486"/>
      <c r="G1325" s="496"/>
      <c r="H1325" s="558"/>
      <c r="I1325" s="557"/>
      <c r="J1325" s="499"/>
      <c r="K1325" s="485"/>
      <c r="L1325" s="486"/>
      <c r="M1325" s="496"/>
      <c r="N1325" s="556"/>
      <c r="O1325" s="498"/>
    </row>
    <row r="1326" spans="1:15" ht="15.6" x14ac:dyDescent="0.25">
      <c r="A1326" s="496"/>
      <c r="B1326" s="556"/>
      <c r="C1326" s="557"/>
      <c r="D1326" s="499"/>
      <c r="E1326" s="485"/>
      <c r="F1326" s="486"/>
      <c r="G1326" s="496"/>
      <c r="H1326" s="558"/>
      <c r="I1326" s="557"/>
      <c r="J1326" s="499"/>
      <c r="K1326" s="485"/>
      <c r="L1326" s="486"/>
      <c r="M1326" s="496"/>
      <c r="N1326" s="556"/>
      <c r="O1326" s="498"/>
    </row>
    <row r="1327" spans="1:15" ht="15.6" x14ac:dyDescent="0.25">
      <c r="A1327" s="496"/>
      <c r="B1327" s="556"/>
      <c r="C1327" s="557"/>
      <c r="D1327" s="499"/>
      <c r="E1327" s="485"/>
      <c r="F1327" s="486"/>
      <c r="G1327" s="496"/>
      <c r="H1327" s="558"/>
      <c r="I1327" s="557"/>
      <c r="J1327" s="499"/>
      <c r="K1327" s="485"/>
      <c r="L1327" s="486"/>
      <c r="M1327" s="496"/>
      <c r="N1327" s="556"/>
      <c r="O1327" s="498"/>
    </row>
    <row r="1328" spans="1:15" ht="15.6" x14ac:dyDescent="0.25">
      <c r="A1328" s="496"/>
      <c r="B1328" s="556"/>
      <c r="C1328" s="557"/>
      <c r="D1328" s="499"/>
      <c r="E1328" s="485"/>
      <c r="F1328" s="486"/>
      <c r="G1328" s="496"/>
      <c r="H1328" s="558"/>
      <c r="I1328" s="557"/>
      <c r="J1328" s="499"/>
      <c r="K1328" s="485"/>
      <c r="L1328" s="486"/>
      <c r="M1328" s="496"/>
      <c r="N1328" s="556"/>
      <c r="O1328" s="498"/>
    </row>
    <row r="1329" spans="1:15" ht="15.6" x14ac:dyDescent="0.25">
      <c r="A1329" s="496"/>
      <c r="B1329" s="556"/>
      <c r="C1329" s="557"/>
      <c r="D1329" s="499"/>
      <c r="E1329" s="485"/>
      <c r="F1329" s="486"/>
      <c r="G1329" s="496"/>
      <c r="H1329" s="558"/>
      <c r="I1329" s="557"/>
      <c r="J1329" s="499"/>
      <c r="K1329" s="485"/>
      <c r="L1329" s="486"/>
      <c r="M1329" s="496"/>
      <c r="N1329" s="556"/>
      <c r="O1329" s="498"/>
    </row>
    <row r="1330" spans="1:15" ht="15.6" x14ac:dyDescent="0.25">
      <c r="A1330" s="496"/>
      <c r="B1330" s="556"/>
      <c r="C1330" s="557"/>
      <c r="D1330" s="499"/>
      <c r="E1330" s="485"/>
      <c r="F1330" s="486"/>
      <c r="G1330" s="496"/>
      <c r="H1330" s="558"/>
      <c r="I1330" s="557"/>
      <c r="J1330" s="499"/>
      <c r="K1330" s="485"/>
      <c r="L1330" s="486"/>
      <c r="M1330" s="496"/>
      <c r="N1330" s="556"/>
      <c r="O1330" s="498"/>
    </row>
    <row r="1331" spans="1:15" ht="15.6" x14ac:dyDescent="0.25">
      <c r="A1331" s="496"/>
      <c r="B1331" s="556"/>
      <c r="C1331" s="557"/>
      <c r="D1331" s="499"/>
      <c r="E1331" s="485"/>
      <c r="F1331" s="486"/>
      <c r="G1331" s="496"/>
      <c r="H1331" s="558"/>
      <c r="I1331" s="557"/>
      <c r="J1331" s="499"/>
      <c r="K1331" s="485"/>
      <c r="L1331" s="486"/>
      <c r="M1331" s="496"/>
      <c r="N1331" s="556"/>
      <c r="O1331" s="498"/>
    </row>
    <row r="1332" spans="1:15" ht="15.6" x14ac:dyDescent="0.25">
      <c r="A1332" s="496"/>
      <c r="B1332" s="556"/>
      <c r="C1332" s="557"/>
      <c r="D1332" s="499"/>
      <c r="E1332" s="485"/>
      <c r="F1332" s="486"/>
      <c r="G1332" s="496"/>
      <c r="H1332" s="558"/>
      <c r="I1332" s="557"/>
      <c r="J1332" s="499"/>
      <c r="K1332" s="485"/>
      <c r="L1332" s="486"/>
      <c r="M1332" s="496"/>
      <c r="N1332" s="556"/>
      <c r="O1332" s="498"/>
    </row>
    <row r="1333" spans="1:15" ht="15.6" x14ac:dyDescent="0.25">
      <c r="A1333" s="496"/>
      <c r="B1333" s="556"/>
      <c r="C1333" s="557"/>
      <c r="D1333" s="499"/>
      <c r="E1333" s="485"/>
      <c r="F1333" s="486"/>
      <c r="G1333" s="496"/>
      <c r="H1333" s="558"/>
      <c r="I1333" s="557"/>
      <c r="J1333" s="499"/>
      <c r="K1333" s="485"/>
      <c r="L1333" s="486"/>
      <c r="M1333" s="496"/>
      <c r="N1333" s="556"/>
      <c r="O1333" s="498"/>
    </row>
    <row r="1334" spans="1:15" ht="15.6" x14ac:dyDescent="0.25">
      <c r="A1334" s="496"/>
      <c r="B1334" s="556"/>
      <c r="C1334" s="557"/>
      <c r="D1334" s="499"/>
      <c r="E1334" s="485"/>
      <c r="F1334" s="486"/>
      <c r="G1334" s="496"/>
      <c r="H1334" s="558"/>
      <c r="I1334" s="557"/>
      <c r="J1334" s="499"/>
      <c r="K1334" s="485"/>
      <c r="L1334" s="486"/>
      <c r="M1334" s="496"/>
      <c r="N1334" s="556"/>
      <c r="O1334" s="498"/>
    </row>
    <row r="1335" spans="1:15" ht="15.6" x14ac:dyDescent="0.25">
      <c r="A1335" s="496"/>
      <c r="B1335" s="556"/>
      <c r="C1335" s="557"/>
      <c r="D1335" s="499"/>
      <c r="E1335" s="485"/>
      <c r="F1335" s="486"/>
      <c r="G1335" s="496"/>
      <c r="H1335" s="558"/>
      <c r="I1335" s="557"/>
      <c r="J1335" s="499"/>
      <c r="K1335" s="485"/>
      <c r="L1335" s="486"/>
      <c r="M1335" s="496"/>
      <c r="N1335" s="556"/>
      <c r="O1335" s="498"/>
    </row>
    <row r="1336" spans="1:15" ht="15.6" x14ac:dyDescent="0.25">
      <c r="A1336" s="496"/>
      <c r="B1336" s="556"/>
      <c r="C1336" s="557"/>
      <c r="D1336" s="499"/>
      <c r="E1336" s="485"/>
      <c r="F1336" s="486"/>
      <c r="G1336" s="496"/>
      <c r="H1336" s="558"/>
      <c r="I1336" s="557"/>
      <c r="J1336" s="499"/>
      <c r="K1336" s="485"/>
      <c r="L1336" s="486"/>
      <c r="M1336" s="496"/>
      <c r="N1336" s="556"/>
      <c r="O1336" s="498"/>
    </row>
    <row r="1337" spans="1:15" ht="15.6" x14ac:dyDescent="0.25">
      <c r="A1337" s="496"/>
      <c r="B1337" s="556"/>
      <c r="C1337" s="557"/>
      <c r="D1337" s="499"/>
      <c r="E1337" s="485"/>
      <c r="F1337" s="486"/>
      <c r="G1337" s="496"/>
      <c r="H1337" s="558"/>
      <c r="I1337" s="557"/>
      <c r="J1337" s="499"/>
      <c r="K1337" s="485"/>
      <c r="L1337" s="486"/>
      <c r="M1337" s="496"/>
      <c r="N1337" s="556"/>
      <c r="O1337" s="498"/>
    </row>
    <row r="1338" spans="1:15" ht="15.6" x14ac:dyDescent="0.25">
      <c r="A1338" s="496"/>
      <c r="B1338" s="556"/>
      <c r="C1338" s="557"/>
      <c r="D1338" s="499"/>
      <c r="E1338" s="485"/>
      <c r="F1338" s="486"/>
      <c r="G1338" s="496"/>
      <c r="H1338" s="558"/>
      <c r="I1338" s="557"/>
      <c r="J1338" s="499"/>
      <c r="K1338" s="485"/>
      <c r="L1338" s="486"/>
      <c r="M1338" s="496"/>
      <c r="N1338" s="556"/>
      <c r="O1338" s="498"/>
    </row>
    <row r="1339" spans="1:15" ht="15.6" x14ac:dyDescent="0.25">
      <c r="A1339" s="496"/>
      <c r="B1339" s="556"/>
      <c r="C1339" s="557"/>
      <c r="D1339" s="499"/>
      <c r="E1339" s="485"/>
      <c r="F1339" s="486"/>
      <c r="G1339" s="496"/>
      <c r="H1339" s="558"/>
      <c r="I1339" s="557"/>
      <c r="J1339" s="499"/>
      <c r="K1339" s="485"/>
      <c r="L1339" s="486"/>
      <c r="M1339" s="496"/>
      <c r="N1339" s="556"/>
      <c r="O1339" s="498"/>
    </row>
    <row r="1340" spans="1:15" ht="15.6" x14ac:dyDescent="0.25">
      <c r="A1340" s="496"/>
      <c r="B1340" s="556"/>
      <c r="C1340" s="557"/>
      <c r="D1340" s="499"/>
      <c r="E1340" s="485"/>
      <c r="F1340" s="486"/>
      <c r="G1340" s="496"/>
      <c r="H1340" s="558"/>
      <c r="I1340" s="557"/>
      <c r="J1340" s="499"/>
      <c r="K1340" s="485"/>
      <c r="L1340" s="486"/>
      <c r="M1340" s="496"/>
      <c r="N1340" s="556"/>
      <c r="O1340" s="498"/>
    </row>
    <row r="1341" spans="1:15" ht="15.6" x14ac:dyDescent="0.25">
      <c r="A1341" s="496"/>
      <c r="B1341" s="556"/>
      <c r="C1341" s="557"/>
      <c r="D1341" s="499"/>
      <c r="E1341" s="485"/>
      <c r="F1341" s="486"/>
      <c r="G1341" s="496"/>
      <c r="H1341" s="558"/>
      <c r="I1341" s="557"/>
      <c r="J1341" s="499"/>
      <c r="K1341" s="485"/>
      <c r="L1341" s="486"/>
      <c r="M1341" s="496"/>
      <c r="N1341" s="556"/>
      <c r="O1341" s="498"/>
    </row>
    <row r="1342" spans="1:15" ht="15.6" x14ac:dyDescent="0.25">
      <c r="A1342" s="496"/>
      <c r="B1342" s="556"/>
      <c r="C1342" s="557"/>
      <c r="D1342" s="499"/>
      <c r="E1342" s="485"/>
      <c r="F1342" s="486"/>
      <c r="G1342" s="496"/>
      <c r="H1342" s="558"/>
      <c r="I1342" s="557"/>
      <c r="J1342" s="499"/>
      <c r="K1342" s="485"/>
      <c r="L1342" s="486"/>
      <c r="M1342" s="496"/>
      <c r="N1342" s="556"/>
      <c r="O1342" s="498"/>
    </row>
    <row r="1343" spans="1:15" ht="15.6" x14ac:dyDescent="0.25">
      <c r="A1343" s="496"/>
      <c r="B1343" s="556"/>
      <c r="C1343" s="557"/>
      <c r="D1343" s="499"/>
      <c r="E1343" s="485"/>
      <c r="F1343" s="486"/>
      <c r="G1343" s="496"/>
      <c r="H1343" s="558"/>
      <c r="I1343" s="557"/>
      <c r="J1343" s="499"/>
      <c r="K1343" s="485"/>
      <c r="L1343" s="486"/>
      <c r="M1343" s="496"/>
      <c r="N1343" s="556"/>
      <c r="O1343" s="498"/>
    </row>
    <row r="1344" spans="1:15" ht="15.6" x14ac:dyDescent="0.25">
      <c r="A1344" s="496"/>
      <c r="B1344" s="556"/>
      <c r="C1344" s="557"/>
      <c r="D1344" s="499"/>
      <c r="E1344" s="485"/>
      <c r="F1344" s="486"/>
      <c r="G1344" s="496"/>
      <c r="H1344" s="558"/>
      <c r="I1344" s="557"/>
      <c r="J1344" s="499"/>
      <c r="K1344" s="485"/>
      <c r="L1344" s="486"/>
      <c r="M1344" s="496"/>
      <c r="N1344" s="556"/>
      <c r="O1344" s="498"/>
    </row>
    <row r="1345" spans="1:15" ht="15.6" x14ac:dyDescent="0.25">
      <c r="A1345" s="496"/>
      <c r="B1345" s="556"/>
      <c r="C1345" s="557"/>
      <c r="D1345" s="499"/>
      <c r="E1345" s="485"/>
      <c r="F1345" s="486"/>
      <c r="G1345" s="496"/>
      <c r="H1345" s="558"/>
      <c r="I1345" s="557"/>
      <c r="J1345" s="499"/>
      <c r="K1345" s="485"/>
      <c r="L1345" s="486"/>
      <c r="M1345" s="496"/>
      <c r="N1345" s="556"/>
      <c r="O1345" s="498"/>
    </row>
    <row r="1346" spans="1:15" ht="15.6" x14ac:dyDescent="0.25">
      <c r="A1346" s="496"/>
      <c r="B1346" s="556"/>
      <c r="C1346" s="557"/>
      <c r="D1346" s="499"/>
      <c r="E1346" s="485"/>
      <c r="F1346" s="486"/>
      <c r="G1346" s="496"/>
      <c r="H1346" s="558"/>
      <c r="I1346" s="557"/>
      <c r="J1346" s="499"/>
      <c r="K1346" s="485"/>
      <c r="L1346" s="486"/>
      <c r="M1346" s="496"/>
      <c r="N1346" s="556"/>
      <c r="O1346" s="498"/>
    </row>
    <row r="1347" spans="1:15" ht="15.6" x14ac:dyDescent="0.25">
      <c r="A1347" s="496"/>
      <c r="B1347" s="556"/>
      <c r="C1347" s="557"/>
      <c r="D1347" s="499"/>
      <c r="E1347" s="485"/>
      <c r="F1347" s="486"/>
      <c r="G1347" s="496"/>
      <c r="H1347" s="558"/>
      <c r="I1347" s="557"/>
      <c r="J1347" s="499"/>
      <c r="K1347" s="485"/>
      <c r="L1347" s="486"/>
      <c r="M1347" s="496"/>
      <c r="N1347" s="556"/>
      <c r="O1347" s="498"/>
    </row>
    <row r="1348" spans="1:15" ht="15.6" x14ac:dyDescent="0.25">
      <c r="A1348" s="496"/>
      <c r="B1348" s="556"/>
      <c r="C1348" s="557"/>
      <c r="D1348" s="499"/>
      <c r="E1348" s="485"/>
      <c r="F1348" s="486"/>
      <c r="G1348" s="496"/>
      <c r="H1348" s="558"/>
      <c r="I1348" s="557"/>
      <c r="J1348" s="499"/>
      <c r="K1348" s="485"/>
      <c r="L1348" s="486"/>
      <c r="M1348" s="496"/>
      <c r="N1348" s="556"/>
      <c r="O1348" s="498"/>
    </row>
    <row r="1349" spans="1:15" ht="15.6" x14ac:dyDescent="0.25">
      <c r="A1349" s="496"/>
      <c r="B1349" s="556"/>
      <c r="C1349" s="557"/>
      <c r="D1349" s="499"/>
      <c r="E1349" s="485"/>
      <c r="F1349" s="486"/>
      <c r="G1349" s="496"/>
      <c r="H1349" s="558"/>
      <c r="I1349" s="557"/>
      <c r="J1349" s="499"/>
      <c r="K1349" s="485"/>
      <c r="L1349" s="486"/>
      <c r="M1349" s="496"/>
      <c r="N1349" s="556"/>
      <c r="O1349" s="498"/>
    </row>
    <row r="1350" spans="1:15" ht="15.6" x14ac:dyDescent="0.25">
      <c r="A1350" s="496"/>
      <c r="B1350" s="556"/>
      <c r="C1350" s="557"/>
      <c r="D1350" s="499"/>
      <c r="E1350" s="485"/>
      <c r="F1350" s="486"/>
      <c r="G1350" s="496"/>
      <c r="H1350" s="558"/>
      <c r="I1350" s="557"/>
      <c r="J1350" s="499"/>
      <c r="K1350" s="485"/>
      <c r="L1350" s="486"/>
      <c r="M1350" s="496"/>
      <c r="N1350" s="556"/>
      <c r="O1350" s="498"/>
    </row>
    <row r="1351" spans="1:15" ht="15.6" x14ac:dyDescent="0.25">
      <c r="A1351" s="496"/>
      <c r="B1351" s="556"/>
      <c r="C1351" s="557"/>
      <c r="D1351" s="499"/>
      <c r="E1351" s="485"/>
      <c r="F1351" s="486"/>
      <c r="G1351" s="496"/>
      <c r="H1351" s="558"/>
      <c r="I1351" s="557"/>
      <c r="J1351" s="499"/>
      <c r="K1351" s="485"/>
      <c r="L1351" s="486"/>
      <c r="M1351" s="496"/>
      <c r="N1351" s="556"/>
      <c r="O1351" s="498"/>
    </row>
    <row r="1352" spans="1:15" ht="15.6" x14ac:dyDescent="0.25">
      <c r="A1352" s="496"/>
      <c r="B1352" s="556"/>
      <c r="C1352" s="557"/>
      <c r="D1352" s="499"/>
      <c r="E1352" s="485"/>
      <c r="F1352" s="486"/>
      <c r="G1352" s="496"/>
      <c r="H1352" s="558"/>
      <c r="I1352" s="557"/>
      <c r="J1352" s="499"/>
      <c r="K1352" s="485"/>
      <c r="L1352" s="486"/>
      <c r="M1352" s="496"/>
      <c r="N1352" s="556"/>
      <c r="O1352" s="498"/>
    </row>
    <row r="1353" spans="1:15" ht="15.6" x14ac:dyDescent="0.25">
      <c r="A1353" s="496"/>
      <c r="B1353" s="556"/>
      <c r="C1353" s="557"/>
      <c r="D1353" s="499"/>
      <c r="E1353" s="485"/>
      <c r="F1353" s="486"/>
      <c r="G1353" s="496"/>
      <c r="H1353" s="558"/>
      <c r="I1353" s="557"/>
      <c r="J1353" s="499"/>
      <c r="K1353" s="485"/>
      <c r="L1353" s="486"/>
      <c r="M1353" s="496"/>
      <c r="N1353" s="556"/>
      <c r="O1353" s="498"/>
    </row>
    <row r="1354" spans="1:15" ht="15.6" x14ac:dyDescent="0.25">
      <c r="A1354" s="496"/>
      <c r="B1354" s="556"/>
      <c r="C1354" s="557"/>
      <c r="D1354" s="499"/>
      <c r="E1354" s="485"/>
      <c r="F1354" s="486"/>
      <c r="G1354" s="496"/>
      <c r="H1354" s="558"/>
      <c r="I1354" s="557"/>
      <c r="J1354" s="499"/>
      <c r="K1354" s="485"/>
      <c r="L1354" s="486"/>
      <c r="M1354" s="496"/>
      <c r="N1354" s="556"/>
      <c r="O1354" s="498"/>
    </row>
    <row r="1355" spans="1:15" ht="15.6" x14ac:dyDescent="0.25">
      <c r="A1355" s="496"/>
      <c r="B1355" s="556"/>
      <c r="C1355" s="557"/>
      <c r="D1355" s="499"/>
      <c r="E1355" s="485"/>
      <c r="F1355" s="486"/>
      <c r="G1355" s="496"/>
      <c r="H1355" s="558"/>
      <c r="I1355" s="557"/>
      <c r="J1355" s="499"/>
      <c r="K1355" s="485"/>
      <c r="L1355" s="486"/>
      <c r="M1355" s="496"/>
      <c r="N1355" s="556"/>
      <c r="O1355" s="498"/>
    </row>
    <row r="1356" spans="1:15" ht="15.6" x14ac:dyDescent="0.25">
      <c r="A1356" s="496"/>
      <c r="B1356" s="556"/>
      <c r="C1356" s="557"/>
      <c r="D1356" s="499"/>
      <c r="E1356" s="485"/>
      <c r="F1356" s="486"/>
      <c r="G1356" s="496"/>
      <c r="H1356" s="558"/>
      <c r="I1356" s="557"/>
      <c r="J1356" s="499"/>
      <c r="K1356" s="485"/>
      <c r="L1356" s="486"/>
      <c r="M1356" s="496"/>
      <c r="N1356" s="556"/>
      <c r="O1356" s="498"/>
    </row>
    <row r="1357" spans="1:15" ht="15.6" x14ac:dyDescent="0.25">
      <c r="A1357" s="496"/>
      <c r="B1357" s="556"/>
      <c r="C1357" s="557"/>
      <c r="D1357" s="499"/>
      <c r="E1357" s="485"/>
      <c r="F1357" s="486"/>
      <c r="G1357" s="496"/>
      <c r="H1357" s="558"/>
      <c r="I1357" s="557"/>
      <c r="J1357" s="499"/>
      <c r="K1357" s="485"/>
      <c r="L1357" s="486"/>
      <c r="M1357" s="496"/>
      <c r="N1357" s="556"/>
      <c r="O1357" s="498"/>
    </row>
    <row r="1358" spans="1:15" ht="15.6" x14ac:dyDescent="0.25">
      <c r="A1358" s="496"/>
      <c r="B1358" s="556"/>
      <c r="C1358" s="557"/>
      <c r="D1358" s="499"/>
      <c r="E1358" s="485"/>
      <c r="F1358" s="486"/>
      <c r="G1358" s="496"/>
      <c r="H1358" s="558"/>
      <c r="I1358" s="557"/>
      <c r="J1358" s="499"/>
      <c r="K1358" s="485"/>
      <c r="L1358" s="486"/>
      <c r="M1358" s="496"/>
      <c r="N1358" s="556"/>
      <c r="O1358" s="498"/>
    </row>
    <row r="1359" spans="1:15" ht="15.6" x14ac:dyDescent="0.25">
      <c r="A1359" s="496"/>
      <c r="B1359" s="556"/>
      <c r="C1359" s="557"/>
      <c r="D1359" s="499"/>
      <c r="E1359" s="485"/>
      <c r="F1359" s="486"/>
      <c r="G1359" s="496"/>
      <c r="H1359" s="558"/>
      <c r="I1359" s="557"/>
      <c r="J1359" s="499"/>
      <c r="K1359" s="485"/>
      <c r="L1359" s="486"/>
      <c r="M1359" s="496"/>
      <c r="N1359" s="556"/>
      <c r="O1359" s="498"/>
    </row>
    <row r="1360" spans="1:15" ht="15.6" x14ac:dyDescent="0.25">
      <c r="A1360" s="496"/>
      <c r="B1360" s="556"/>
      <c r="C1360" s="557"/>
      <c r="D1360" s="499"/>
      <c r="E1360" s="485"/>
      <c r="F1360" s="486"/>
      <c r="G1360" s="496"/>
      <c r="H1360" s="558"/>
      <c r="I1360" s="557"/>
      <c r="J1360" s="499"/>
      <c r="K1360" s="485"/>
      <c r="L1360" s="486"/>
      <c r="M1360" s="496"/>
      <c r="N1360" s="556"/>
      <c r="O1360" s="498"/>
    </row>
    <row r="1361" spans="1:15" ht="15.6" x14ac:dyDescent="0.25">
      <c r="A1361" s="496"/>
      <c r="B1361" s="556"/>
      <c r="C1361" s="557"/>
      <c r="D1361" s="499"/>
      <c r="E1361" s="485"/>
      <c r="F1361" s="486"/>
      <c r="G1361" s="496"/>
      <c r="H1361" s="558"/>
      <c r="I1361" s="557"/>
      <c r="J1361" s="499"/>
      <c r="K1361" s="485"/>
      <c r="L1361" s="486"/>
      <c r="M1361" s="496"/>
      <c r="N1361" s="556"/>
      <c r="O1361" s="498"/>
    </row>
    <row r="1362" spans="1:15" ht="15.6" x14ac:dyDescent="0.25">
      <c r="A1362" s="496"/>
      <c r="B1362" s="556"/>
      <c r="C1362" s="557"/>
      <c r="D1362" s="499"/>
      <c r="E1362" s="485"/>
      <c r="F1362" s="486"/>
      <c r="G1362" s="496"/>
      <c r="H1362" s="558"/>
      <c r="I1362" s="557"/>
      <c r="J1362" s="499"/>
      <c r="K1362" s="485"/>
      <c r="L1362" s="486"/>
      <c r="M1362" s="496"/>
      <c r="N1362" s="556"/>
      <c r="O1362" s="498"/>
    </row>
    <row r="1363" spans="1:15" ht="15.6" x14ac:dyDescent="0.25">
      <c r="A1363" s="496"/>
      <c r="B1363" s="556"/>
      <c r="C1363" s="557"/>
      <c r="D1363" s="499"/>
      <c r="E1363" s="485"/>
      <c r="F1363" s="486"/>
      <c r="G1363" s="496"/>
      <c r="H1363" s="558"/>
      <c r="I1363" s="557"/>
      <c r="J1363" s="499"/>
      <c r="K1363" s="485"/>
      <c r="L1363" s="486"/>
      <c r="M1363" s="496"/>
      <c r="N1363" s="556"/>
      <c r="O1363" s="498"/>
    </row>
    <row r="1364" spans="1:15" ht="15.6" x14ac:dyDescent="0.25">
      <c r="A1364" s="496"/>
      <c r="B1364" s="556"/>
      <c r="C1364" s="557"/>
      <c r="D1364" s="499"/>
      <c r="E1364" s="485"/>
      <c r="F1364" s="486"/>
      <c r="G1364" s="496"/>
      <c r="H1364" s="558"/>
      <c r="I1364" s="557"/>
      <c r="J1364" s="499"/>
      <c r="K1364" s="485"/>
      <c r="L1364" s="486"/>
      <c r="M1364" s="496"/>
      <c r="N1364" s="556"/>
      <c r="O1364" s="498"/>
    </row>
    <row r="1365" spans="1:15" ht="15.6" x14ac:dyDescent="0.25">
      <c r="A1365" s="496"/>
      <c r="B1365" s="556"/>
      <c r="C1365" s="557"/>
      <c r="D1365" s="499"/>
      <c r="E1365" s="485"/>
      <c r="F1365" s="486"/>
      <c r="G1365" s="496"/>
      <c r="H1365" s="558"/>
      <c r="I1365" s="557"/>
      <c r="J1365" s="499"/>
      <c r="K1365" s="485"/>
      <c r="L1365" s="486"/>
      <c r="M1365" s="496"/>
      <c r="N1365" s="556"/>
      <c r="O1365" s="498"/>
    </row>
    <row r="1366" spans="1:15" ht="15.6" x14ac:dyDescent="0.25">
      <c r="A1366" s="496"/>
      <c r="B1366" s="556"/>
      <c r="C1366" s="557"/>
      <c r="D1366" s="499"/>
      <c r="E1366" s="485"/>
      <c r="F1366" s="486"/>
      <c r="G1366" s="496"/>
      <c r="H1366" s="558"/>
      <c r="I1366" s="557"/>
      <c r="J1366" s="499"/>
      <c r="K1366" s="485"/>
      <c r="L1366" s="486"/>
      <c r="M1366" s="496"/>
      <c r="N1366" s="556"/>
      <c r="O1366" s="498"/>
    </row>
    <row r="1367" spans="1:15" ht="15.6" x14ac:dyDescent="0.25">
      <c r="A1367" s="496"/>
      <c r="B1367" s="556"/>
      <c r="C1367" s="557"/>
      <c r="D1367" s="499"/>
      <c r="E1367" s="485"/>
      <c r="F1367" s="486"/>
      <c r="G1367" s="496"/>
      <c r="H1367" s="558"/>
      <c r="I1367" s="557"/>
      <c r="J1367" s="499"/>
      <c r="K1367" s="485"/>
      <c r="L1367" s="486"/>
      <c r="M1367" s="496"/>
      <c r="N1367" s="556"/>
      <c r="O1367" s="498"/>
    </row>
    <row r="1368" spans="1:15" ht="15.6" x14ac:dyDescent="0.25">
      <c r="A1368" s="496"/>
      <c r="B1368" s="556"/>
      <c r="C1368" s="557"/>
      <c r="D1368" s="499"/>
      <c r="E1368" s="485"/>
      <c r="F1368" s="486"/>
      <c r="G1368" s="496"/>
      <c r="H1368" s="558"/>
      <c r="I1368" s="557"/>
      <c r="J1368" s="499"/>
      <c r="K1368" s="485"/>
      <c r="L1368" s="486"/>
      <c r="M1368" s="496"/>
      <c r="N1368" s="556"/>
      <c r="O1368" s="498"/>
    </row>
    <row r="1369" spans="1:15" ht="15.6" x14ac:dyDescent="0.25">
      <c r="A1369" s="496"/>
      <c r="B1369" s="556"/>
      <c r="C1369" s="557"/>
      <c r="D1369" s="499"/>
      <c r="E1369" s="485"/>
      <c r="F1369" s="486"/>
      <c r="G1369" s="496"/>
      <c r="H1369" s="558"/>
      <c r="I1369" s="557"/>
      <c r="J1369" s="499"/>
      <c r="K1369" s="485"/>
      <c r="L1369" s="486"/>
      <c r="M1369" s="496"/>
      <c r="N1369" s="556"/>
      <c r="O1369" s="498"/>
    </row>
    <row r="1370" spans="1:15" ht="15.6" x14ac:dyDescent="0.25">
      <c r="A1370" s="496"/>
      <c r="B1370" s="556"/>
      <c r="C1370" s="557"/>
      <c r="D1370" s="499"/>
      <c r="E1370" s="485"/>
      <c r="F1370" s="486"/>
      <c r="G1370" s="496"/>
      <c r="H1370" s="558"/>
      <c r="I1370" s="557"/>
      <c r="J1370" s="499"/>
      <c r="K1370" s="485"/>
      <c r="L1370" s="486"/>
      <c r="M1370" s="496"/>
      <c r="N1370" s="556"/>
      <c r="O1370" s="498"/>
    </row>
    <row r="1371" spans="1:15" ht="15.6" x14ac:dyDescent="0.25">
      <c r="A1371" s="496"/>
      <c r="B1371" s="556"/>
      <c r="C1371" s="557"/>
      <c r="D1371" s="499"/>
      <c r="E1371" s="485"/>
      <c r="F1371" s="486"/>
      <c r="G1371" s="496"/>
      <c r="H1371" s="558"/>
      <c r="I1371" s="557"/>
      <c r="J1371" s="499"/>
      <c r="K1371" s="485"/>
      <c r="L1371" s="486"/>
      <c r="M1371" s="496"/>
      <c r="N1371" s="556"/>
      <c r="O1371" s="498"/>
    </row>
    <row r="1372" spans="1:15" ht="15.6" x14ac:dyDescent="0.25">
      <c r="A1372" s="496"/>
      <c r="B1372" s="556"/>
      <c r="C1372" s="557"/>
      <c r="D1372" s="499"/>
      <c r="E1372" s="485"/>
      <c r="F1372" s="486"/>
      <c r="G1372" s="496"/>
      <c r="H1372" s="558"/>
      <c r="I1372" s="557"/>
      <c r="J1372" s="499"/>
      <c r="K1372" s="485"/>
      <c r="L1372" s="486"/>
      <c r="M1372" s="496"/>
      <c r="N1372" s="556"/>
      <c r="O1372" s="498"/>
    </row>
    <row r="1373" spans="1:15" ht="15.6" x14ac:dyDescent="0.25">
      <c r="A1373" s="496"/>
      <c r="B1373" s="556"/>
      <c r="C1373" s="557"/>
      <c r="D1373" s="499"/>
      <c r="E1373" s="485"/>
      <c r="F1373" s="486"/>
      <c r="G1373" s="496"/>
      <c r="H1373" s="558"/>
      <c r="I1373" s="557"/>
      <c r="J1373" s="499"/>
      <c r="K1373" s="485"/>
      <c r="L1373" s="486"/>
      <c r="M1373" s="496"/>
      <c r="N1373" s="556"/>
      <c r="O1373" s="498"/>
    </row>
    <row r="1374" spans="1:15" ht="15.6" x14ac:dyDescent="0.25">
      <c r="A1374" s="496"/>
      <c r="B1374" s="556"/>
      <c r="C1374" s="557"/>
      <c r="D1374" s="499"/>
      <c r="E1374" s="485"/>
      <c r="F1374" s="486"/>
      <c r="G1374" s="496"/>
      <c r="H1374" s="558"/>
      <c r="I1374" s="557"/>
      <c r="J1374" s="499"/>
      <c r="K1374" s="485"/>
      <c r="L1374" s="486"/>
      <c r="M1374" s="496"/>
      <c r="N1374" s="556"/>
      <c r="O1374" s="498"/>
    </row>
    <row r="1375" spans="1:15" ht="15.6" x14ac:dyDescent="0.25">
      <c r="A1375" s="496"/>
      <c r="B1375" s="556"/>
      <c r="C1375" s="557"/>
      <c r="D1375" s="499"/>
      <c r="E1375" s="485"/>
      <c r="F1375" s="486"/>
      <c r="G1375" s="496"/>
      <c r="H1375" s="558"/>
      <c r="I1375" s="557"/>
      <c r="J1375" s="499"/>
      <c r="K1375" s="485"/>
      <c r="L1375" s="486"/>
      <c r="M1375" s="496"/>
      <c r="N1375" s="556"/>
      <c r="O1375" s="498"/>
    </row>
    <row r="1376" spans="1:15" ht="15.6" x14ac:dyDescent="0.25">
      <c r="A1376" s="496"/>
      <c r="B1376" s="556"/>
      <c r="C1376" s="557"/>
      <c r="D1376" s="499"/>
      <c r="E1376" s="485"/>
      <c r="F1376" s="486"/>
      <c r="G1376" s="496"/>
      <c r="H1376" s="558"/>
      <c r="I1376" s="557"/>
      <c r="J1376" s="499"/>
      <c r="K1376" s="485"/>
      <c r="L1376" s="486"/>
      <c r="M1376" s="496"/>
      <c r="N1376" s="556"/>
      <c r="O1376" s="498"/>
    </row>
    <row r="1377" spans="1:15" ht="15.6" x14ac:dyDescent="0.25">
      <c r="A1377" s="496"/>
      <c r="B1377" s="556"/>
      <c r="C1377" s="557"/>
      <c r="D1377" s="499"/>
      <c r="E1377" s="485"/>
      <c r="F1377" s="486"/>
      <c r="G1377" s="496"/>
      <c r="H1377" s="558"/>
      <c r="I1377" s="557"/>
      <c r="J1377" s="499"/>
      <c r="K1377" s="485"/>
      <c r="L1377" s="486"/>
      <c r="M1377" s="496"/>
      <c r="N1377" s="556"/>
      <c r="O1377" s="498"/>
    </row>
    <row r="1378" spans="1:15" ht="15.6" x14ac:dyDescent="0.25">
      <c r="A1378" s="496"/>
      <c r="B1378" s="556"/>
      <c r="C1378" s="557"/>
      <c r="D1378" s="499"/>
      <c r="E1378" s="485"/>
      <c r="F1378" s="486"/>
      <c r="G1378" s="496"/>
      <c r="H1378" s="558"/>
      <c r="I1378" s="557"/>
      <c r="J1378" s="499"/>
      <c r="K1378" s="485"/>
      <c r="L1378" s="486"/>
      <c r="M1378" s="496"/>
      <c r="N1378" s="556"/>
      <c r="O1378" s="498"/>
    </row>
    <row r="1379" spans="1:15" ht="15.6" x14ac:dyDescent="0.25">
      <c r="A1379" s="496"/>
      <c r="B1379" s="556"/>
      <c r="C1379" s="557"/>
      <c r="D1379" s="499"/>
      <c r="E1379" s="485"/>
      <c r="F1379" s="486"/>
      <c r="G1379" s="496"/>
      <c r="H1379" s="558"/>
      <c r="I1379" s="557"/>
      <c r="J1379" s="499"/>
      <c r="K1379" s="485"/>
      <c r="L1379" s="486"/>
      <c r="M1379" s="496"/>
      <c r="N1379" s="556"/>
      <c r="O1379" s="498"/>
    </row>
    <row r="1380" spans="1:15" ht="15.6" x14ac:dyDescent="0.25">
      <c r="A1380" s="496"/>
      <c r="B1380" s="556"/>
      <c r="C1380" s="557"/>
      <c r="D1380" s="499"/>
      <c r="E1380" s="485"/>
      <c r="F1380" s="486"/>
      <c r="G1380" s="496"/>
      <c r="H1380" s="558"/>
      <c r="I1380" s="557"/>
      <c r="J1380" s="499"/>
      <c r="K1380" s="485"/>
      <c r="L1380" s="486"/>
      <c r="M1380" s="496"/>
      <c r="N1380" s="556"/>
      <c r="O1380" s="498"/>
    </row>
    <row r="1381" spans="1:15" ht="15.6" x14ac:dyDescent="0.25">
      <c r="A1381" s="496"/>
      <c r="B1381" s="556"/>
      <c r="C1381" s="557"/>
      <c r="D1381" s="499"/>
      <c r="E1381" s="485"/>
      <c r="F1381" s="486"/>
      <c r="G1381" s="496"/>
      <c r="H1381" s="558"/>
      <c r="I1381" s="557"/>
      <c r="J1381" s="499"/>
      <c r="K1381" s="485"/>
      <c r="L1381" s="486"/>
      <c r="M1381" s="496"/>
      <c r="N1381" s="556"/>
      <c r="O1381" s="498"/>
    </row>
    <row r="1382" spans="1:15" ht="15.6" x14ac:dyDescent="0.25">
      <c r="A1382" s="496"/>
      <c r="B1382" s="556"/>
      <c r="C1382" s="557"/>
      <c r="D1382" s="499"/>
      <c r="E1382" s="485"/>
      <c r="F1382" s="486"/>
      <c r="G1382" s="496"/>
      <c r="H1382" s="558"/>
      <c r="I1382" s="557"/>
      <c r="J1382" s="499"/>
      <c r="K1382" s="485"/>
      <c r="L1382" s="486"/>
      <c r="M1382" s="496"/>
      <c r="N1382" s="556"/>
      <c r="O1382" s="498"/>
    </row>
    <row r="1383" spans="1:15" ht="15.6" x14ac:dyDescent="0.25">
      <c r="A1383" s="496"/>
      <c r="B1383" s="556"/>
      <c r="C1383" s="557"/>
      <c r="D1383" s="499"/>
      <c r="E1383" s="485"/>
      <c r="F1383" s="486"/>
      <c r="G1383" s="496"/>
      <c r="H1383" s="558"/>
      <c r="I1383" s="557"/>
      <c r="J1383" s="499"/>
      <c r="K1383" s="485"/>
      <c r="L1383" s="486"/>
      <c r="M1383" s="496"/>
      <c r="N1383" s="556"/>
      <c r="O1383" s="498"/>
    </row>
    <row r="1384" spans="1:15" ht="15.6" x14ac:dyDescent="0.25">
      <c r="A1384" s="496"/>
      <c r="B1384" s="556"/>
      <c r="C1384" s="557"/>
      <c r="D1384" s="499"/>
      <c r="E1384" s="485"/>
      <c r="F1384" s="486"/>
      <c r="G1384" s="496"/>
      <c r="H1384" s="558"/>
      <c r="I1384" s="557"/>
      <c r="J1384" s="499"/>
      <c r="K1384" s="485"/>
      <c r="L1384" s="486"/>
      <c r="M1384" s="496"/>
      <c r="N1384" s="556"/>
      <c r="O1384" s="498"/>
    </row>
    <row r="1385" spans="1:15" ht="15.6" x14ac:dyDescent="0.25">
      <c r="A1385" s="496"/>
      <c r="B1385" s="556"/>
      <c r="C1385" s="557"/>
      <c r="D1385" s="499"/>
      <c r="E1385" s="485"/>
      <c r="F1385" s="486"/>
      <c r="G1385" s="496"/>
      <c r="H1385" s="558"/>
      <c r="I1385" s="557"/>
      <c r="J1385" s="499"/>
      <c r="K1385" s="485"/>
      <c r="L1385" s="486"/>
      <c r="M1385" s="496"/>
      <c r="N1385" s="556"/>
      <c r="O1385" s="498"/>
    </row>
    <row r="1386" spans="1:15" ht="15.6" x14ac:dyDescent="0.25">
      <c r="A1386" s="496"/>
      <c r="B1386" s="556"/>
      <c r="C1386" s="557"/>
      <c r="D1386" s="499"/>
      <c r="E1386" s="485"/>
      <c r="F1386" s="486"/>
      <c r="G1386" s="496"/>
      <c r="H1386" s="558"/>
      <c r="I1386" s="557"/>
      <c r="J1386" s="499"/>
      <c r="K1386" s="485"/>
      <c r="L1386" s="486"/>
      <c r="M1386" s="496"/>
      <c r="N1386" s="556"/>
      <c r="O1386" s="498"/>
    </row>
    <row r="1387" spans="1:15" ht="15.6" x14ac:dyDescent="0.25">
      <c r="A1387" s="496"/>
      <c r="B1387" s="556"/>
      <c r="C1387" s="557"/>
      <c r="D1387" s="499"/>
      <c r="E1387" s="485"/>
      <c r="F1387" s="486"/>
      <c r="G1387" s="496"/>
      <c r="H1387" s="558"/>
      <c r="I1387" s="557"/>
      <c r="J1387" s="499"/>
      <c r="K1387" s="485"/>
      <c r="L1387" s="486"/>
      <c r="M1387" s="496"/>
      <c r="N1387" s="556"/>
      <c r="O1387" s="498"/>
    </row>
    <row r="1388" spans="1:15" ht="15.6" x14ac:dyDescent="0.25">
      <c r="A1388" s="496"/>
      <c r="B1388" s="556"/>
      <c r="C1388" s="557"/>
      <c r="D1388" s="499"/>
      <c r="E1388" s="485"/>
      <c r="F1388" s="486"/>
      <c r="G1388" s="496"/>
      <c r="H1388" s="558"/>
      <c r="I1388" s="557"/>
      <c r="J1388" s="499"/>
      <c r="K1388" s="485"/>
      <c r="L1388" s="486"/>
      <c r="M1388" s="496"/>
      <c r="N1388" s="556"/>
      <c r="O1388" s="498"/>
    </row>
    <row r="1389" spans="1:15" ht="15.6" x14ac:dyDescent="0.25">
      <c r="A1389" s="496"/>
      <c r="B1389" s="556"/>
      <c r="C1389" s="557"/>
      <c r="D1389" s="499"/>
      <c r="E1389" s="485"/>
      <c r="F1389" s="486"/>
      <c r="G1389" s="496"/>
      <c r="H1389" s="558"/>
      <c r="I1389" s="557"/>
      <c r="J1389" s="499"/>
      <c r="K1389" s="485"/>
      <c r="L1389" s="486"/>
      <c r="M1389" s="496"/>
      <c r="N1389" s="556"/>
      <c r="O1389" s="498"/>
    </row>
    <row r="1390" spans="1:15" ht="15.6" x14ac:dyDescent="0.25">
      <c r="A1390" s="496"/>
      <c r="B1390" s="556"/>
      <c r="C1390" s="557"/>
      <c r="D1390" s="499"/>
      <c r="E1390" s="485"/>
      <c r="F1390" s="486"/>
      <c r="G1390" s="496"/>
      <c r="H1390" s="558"/>
      <c r="I1390" s="557"/>
      <c r="J1390" s="499"/>
      <c r="K1390" s="485"/>
      <c r="L1390" s="486"/>
      <c r="M1390" s="496"/>
      <c r="N1390" s="556"/>
      <c r="O1390" s="498"/>
    </row>
    <row r="1391" spans="1:15" ht="15.6" x14ac:dyDescent="0.25">
      <c r="A1391" s="496"/>
      <c r="B1391" s="556"/>
      <c r="C1391" s="557"/>
      <c r="D1391" s="499"/>
      <c r="E1391" s="485"/>
      <c r="F1391" s="486"/>
      <c r="G1391" s="496"/>
      <c r="H1391" s="558"/>
      <c r="I1391" s="557"/>
      <c r="J1391" s="499"/>
      <c r="K1391" s="485"/>
      <c r="L1391" s="486"/>
      <c r="M1391" s="496"/>
      <c r="N1391" s="556"/>
      <c r="O1391" s="498"/>
    </row>
    <row r="1392" spans="1:15" ht="15.6" x14ac:dyDescent="0.25">
      <c r="A1392" s="496"/>
      <c r="B1392" s="556"/>
      <c r="C1392" s="557"/>
      <c r="D1392" s="499"/>
      <c r="E1392" s="485"/>
      <c r="F1392" s="486"/>
      <c r="G1392" s="496"/>
      <c r="H1392" s="558"/>
      <c r="I1392" s="557"/>
      <c r="J1392" s="499"/>
      <c r="K1392" s="485"/>
      <c r="L1392" s="486"/>
      <c r="M1392" s="496"/>
      <c r="N1392" s="556"/>
      <c r="O1392" s="498"/>
    </row>
    <row r="1393" spans="1:15" ht="15.6" x14ac:dyDescent="0.25">
      <c r="A1393" s="496"/>
      <c r="B1393" s="556"/>
      <c r="C1393" s="557"/>
      <c r="D1393" s="499"/>
      <c r="E1393" s="485"/>
      <c r="F1393" s="486"/>
      <c r="G1393" s="496"/>
      <c r="H1393" s="558"/>
      <c r="I1393" s="557"/>
      <c r="J1393" s="499"/>
      <c r="K1393" s="485"/>
      <c r="L1393" s="486"/>
      <c r="M1393" s="496"/>
      <c r="N1393" s="556"/>
      <c r="O1393" s="498"/>
    </row>
    <row r="1394" spans="1:15" ht="15.6" x14ac:dyDescent="0.25">
      <c r="A1394" s="496"/>
      <c r="B1394" s="556"/>
      <c r="C1394" s="557"/>
      <c r="D1394" s="499"/>
      <c r="E1394" s="485"/>
      <c r="F1394" s="486"/>
      <c r="G1394" s="496"/>
      <c r="H1394" s="558"/>
      <c r="I1394" s="557"/>
      <c r="J1394" s="499"/>
      <c r="K1394" s="485"/>
      <c r="L1394" s="486"/>
      <c r="M1394" s="496"/>
      <c r="N1394" s="556"/>
      <c r="O1394" s="498"/>
    </row>
    <row r="1395" spans="1:15" ht="15.6" x14ac:dyDescent="0.25">
      <c r="A1395" s="496"/>
      <c r="B1395" s="556"/>
      <c r="C1395" s="557"/>
      <c r="D1395" s="499"/>
      <c r="E1395" s="485"/>
      <c r="F1395" s="486"/>
      <c r="G1395" s="496"/>
      <c r="H1395" s="558"/>
      <c r="I1395" s="557"/>
      <c r="J1395" s="499"/>
      <c r="K1395" s="485"/>
      <c r="L1395" s="486"/>
      <c r="M1395" s="496"/>
      <c r="N1395" s="556"/>
      <c r="O1395" s="498"/>
    </row>
    <row r="1396" spans="1:15" ht="15.6" x14ac:dyDescent="0.25">
      <c r="A1396" s="496"/>
      <c r="B1396" s="556"/>
      <c r="C1396" s="557"/>
      <c r="D1396" s="499"/>
      <c r="E1396" s="485"/>
      <c r="F1396" s="486"/>
      <c r="G1396" s="496"/>
      <c r="H1396" s="558"/>
      <c r="I1396" s="557"/>
      <c r="J1396" s="499"/>
      <c r="K1396" s="485"/>
      <c r="L1396" s="486"/>
      <c r="M1396" s="496"/>
      <c r="N1396" s="556"/>
      <c r="O1396" s="498"/>
    </row>
    <row r="1397" spans="1:15" ht="15.6" x14ac:dyDescent="0.25">
      <c r="A1397" s="496"/>
      <c r="B1397" s="556"/>
      <c r="C1397" s="557"/>
      <c r="D1397" s="499"/>
      <c r="E1397" s="485"/>
      <c r="F1397" s="486"/>
      <c r="G1397" s="496"/>
      <c r="H1397" s="558"/>
      <c r="I1397" s="557"/>
      <c r="J1397" s="499"/>
      <c r="K1397" s="485"/>
      <c r="L1397" s="486"/>
      <c r="M1397" s="496"/>
      <c r="N1397" s="556"/>
      <c r="O1397" s="498"/>
    </row>
    <row r="1398" spans="1:15" ht="15.6" x14ac:dyDescent="0.25">
      <c r="A1398" s="496"/>
      <c r="B1398" s="556"/>
      <c r="C1398" s="557"/>
      <c r="D1398" s="499"/>
      <c r="E1398" s="485"/>
      <c r="F1398" s="486"/>
      <c r="G1398" s="496"/>
      <c r="H1398" s="558"/>
      <c r="I1398" s="557"/>
      <c r="J1398" s="499"/>
      <c r="K1398" s="485"/>
      <c r="L1398" s="486"/>
      <c r="M1398" s="496"/>
      <c r="N1398" s="556"/>
      <c r="O1398" s="498"/>
    </row>
    <row r="1399" spans="1:15" ht="15.6" x14ac:dyDescent="0.25">
      <c r="A1399" s="496"/>
      <c r="B1399" s="556"/>
      <c r="C1399" s="557"/>
      <c r="D1399" s="499"/>
      <c r="E1399" s="485"/>
      <c r="F1399" s="486"/>
      <c r="G1399" s="496"/>
      <c r="H1399" s="558"/>
      <c r="I1399" s="557"/>
      <c r="J1399" s="499"/>
      <c r="K1399" s="485"/>
      <c r="L1399" s="486"/>
      <c r="M1399" s="496"/>
      <c r="N1399" s="556"/>
      <c r="O1399" s="498"/>
    </row>
    <row r="1400" spans="1:15" ht="15.6" x14ac:dyDescent="0.25">
      <c r="A1400" s="496"/>
      <c r="B1400" s="556"/>
      <c r="C1400" s="557"/>
      <c r="D1400" s="499"/>
      <c r="E1400" s="485"/>
      <c r="F1400" s="486"/>
      <c r="G1400" s="496"/>
      <c r="H1400" s="558"/>
      <c r="I1400" s="557"/>
      <c r="J1400" s="499"/>
      <c r="K1400" s="485"/>
      <c r="L1400" s="486"/>
      <c r="M1400" s="496"/>
      <c r="N1400" s="556"/>
      <c r="O1400" s="498"/>
    </row>
    <row r="1401" spans="1:15" ht="15.6" x14ac:dyDescent="0.25">
      <c r="A1401" s="496"/>
      <c r="B1401" s="556"/>
      <c r="C1401" s="557"/>
      <c r="D1401" s="499"/>
      <c r="E1401" s="485"/>
      <c r="F1401" s="486"/>
      <c r="G1401" s="496"/>
      <c r="H1401" s="558"/>
      <c r="I1401" s="557"/>
      <c r="J1401" s="499"/>
      <c r="K1401" s="485"/>
      <c r="L1401" s="486"/>
      <c r="M1401" s="496"/>
      <c r="N1401" s="556"/>
      <c r="O1401" s="498"/>
    </row>
    <row r="1402" spans="1:15" ht="15.6" x14ac:dyDescent="0.25">
      <c r="A1402" s="496"/>
      <c r="B1402" s="556"/>
      <c r="C1402" s="557"/>
      <c r="D1402" s="499"/>
      <c r="E1402" s="485"/>
      <c r="F1402" s="486"/>
      <c r="G1402" s="496"/>
      <c r="H1402" s="558"/>
      <c r="I1402" s="557"/>
      <c r="J1402" s="499"/>
      <c r="K1402" s="485"/>
      <c r="L1402" s="486"/>
      <c r="M1402" s="496"/>
      <c r="N1402" s="556"/>
      <c r="O1402" s="498"/>
    </row>
    <row r="1403" spans="1:15" ht="15.6" x14ac:dyDescent="0.25">
      <c r="A1403" s="496"/>
      <c r="B1403" s="556"/>
      <c r="C1403" s="557"/>
      <c r="D1403" s="499"/>
      <c r="E1403" s="485"/>
      <c r="F1403" s="486"/>
      <c r="G1403" s="496"/>
      <c r="H1403" s="558"/>
      <c r="I1403" s="557"/>
      <c r="J1403" s="499"/>
      <c r="K1403" s="485"/>
      <c r="L1403" s="486"/>
      <c r="M1403" s="496"/>
      <c r="N1403" s="556"/>
      <c r="O1403" s="498"/>
    </row>
    <row r="1404" spans="1:15" ht="15.6" x14ac:dyDescent="0.25">
      <c r="A1404" s="496"/>
      <c r="B1404" s="556"/>
      <c r="C1404" s="557"/>
      <c r="D1404" s="499"/>
      <c r="E1404" s="485"/>
      <c r="F1404" s="486"/>
      <c r="G1404" s="496"/>
      <c r="H1404" s="558"/>
      <c r="I1404" s="557"/>
      <c r="J1404" s="499"/>
      <c r="K1404" s="485"/>
      <c r="L1404" s="486"/>
      <c r="M1404" s="496"/>
      <c r="N1404" s="556"/>
      <c r="O1404" s="498"/>
    </row>
    <row r="1405" spans="1:15" ht="15.6" x14ac:dyDescent="0.25">
      <c r="A1405" s="496"/>
      <c r="B1405" s="556"/>
      <c r="C1405" s="557"/>
      <c r="D1405" s="499"/>
      <c r="E1405" s="485"/>
      <c r="F1405" s="486"/>
      <c r="G1405" s="496"/>
      <c r="H1405" s="558"/>
      <c r="I1405" s="557"/>
      <c r="J1405" s="499"/>
      <c r="K1405" s="485"/>
      <c r="L1405" s="486"/>
      <c r="M1405" s="496"/>
      <c r="N1405" s="556"/>
      <c r="O1405" s="498"/>
    </row>
    <row r="1406" spans="1:15" ht="15.6" x14ac:dyDescent="0.25">
      <c r="A1406" s="496"/>
      <c r="B1406" s="556"/>
      <c r="C1406" s="557"/>
      <c r="D1406" s="499"/>
      <c r="E1406" s="485"/>
      <c r="F1406" s="486"/>
      <c r="G1406" s="496"/>
      <c r="H1406" s="558"/>
      <c r="I1406" s="557"/>
      <c r="J1406" s="499"/>
      <c r="K1406" s="485"/>
      <c r="L1406" s="486"/>
      <c r="M1406" s="496"/>
      <c r="N1406" s="556"/>
      <c r="O1406" s="498"/>
    </row>
    <row r="1407" spans="1:15" ht="15.6" x14ac:dyDescent="0.25">
      <c r="A1407" s="496"/>
      <c r="B1407" s="556"/>
      <c r="C1407" s="557"/>
      <c r="D1407" s="499"/>
      <c r="E1407" s="485"/>
      <c r="F1407" s="486"/>
      <c r="G1407" s="496"/>
      <c r="H1407" s="558"/>
      <c r="I1407" s="557"/>
      <c r="J1407" s="499"/>
      <c r="K1407" s="485"/>
      <c r="L1407" s="486"/>
      <c r="M1407" s="496"/>
      <c r="N1407" s="556"/>
      <c r="O1407" s="498"/>
    </row>
    <row r="1408" spans="1:15" ht="15.6" x14ac:dyDescent="0.25">
      <c r="A1408" s="496"/>
      <c r="B1408" s="556"/>
      <c r="C1408" s="557"/>
      <c r="D1408" s="499"/>
      <c r="E1408" s="485"/>
      <c r="F1408" s="486"/>
      <c r="G1408" s="496"/>
      <c r="H1408" s="558"/>
      <c r="I1408" s="557"/>
      <c r="J1408" s="499"/>
      <c r="K1408" s="485"/>
      <c r="L1408" s="486"/>
      <c r="M1408" s="496"/>
      <c r="N1408" s="556"/>
      <c r="O1408" s="498"/>
    </row>
    <row r="1409" spans="1:15" ht="15.6" x14ac:dyDescent="0.25">
      <c r="A1409" s="496"/>
      <c r="B1409" s="556"/>
      <c r="C1409" s="557"/>
      <c r="D1409" s="499"/>
      <c r="E1409" s="485"/>
      <c r="F1409" s="486"/>
      <c r="G1409" s="496"/>
      <c r="H1409" s="558"/>
      <c r="I1409" s="557"/>
      <c r="J1409" s="499"/>
      <c r="K1409" s="485"/>
      <c r="L1409" s="486"/>
      <c r="M1409" s="496"/>
      <c r="N1409" s="556"/>
      <c r="O1409" s="498"/>
    </row>
    <row r="1410" spans="1:15" ht="15.6" x14ac:dyDescent="0.25">
      <c r="A1410" s="496"/>
      <c r="B1410" s="556"/>
      <c r="C1410" s="557"/>
      <c r="D1410" s="499"/>
      <c r="E1410" s="485"/>
      <c r="F1410" s="486"/>
      <c r="G1410" s="496"/>
      <c r="H1410" s="558"/>
      <c r="I1410" s="557"/>
      <c r="J1410" s="499"/>
      <c r="K1410" s="485"/>
      <c r="L1410" s="486"/>
      <c r="M1410" s="496"/>
      <c r="N1410" s="556"/>
      <c r="O1410" s="498"/>
    </row>
    <row r="1411" spans="1:15" ht="15.6" x14ac:dyDescent="0.25">
      <c r="A1411" s="496"/>
      <c r="B1411" s="556"/>
      <c r="C1411" s="557"/>
      <c r="D1411" s="499"/>
      <c r="E1411" s="485"/>
      <c r="F1411" s="486"/>
      <c r="G1411" s="496"/>
      <c r="H1411" s="558"/>
      <c r="I1411" s="557"/>
      <c r="J1411" s="499"/>
      <c r="K1411" s="485"/>
      <c r="L1411" s="486"/>
      <c r="M1411" s="496"/>
      <c r="N1411" s="556"/>
      <c r="O1411" s="498"/>
    </row>
    <row r="1412" spans="1:15" ht="15.6" x14ac:dyDescent="0.25">
      <c r="A1412" s="496"/>
      <c r="B1412" s="556"/>
      <c r="C1412" s="557"/>
      <c r="D1412" s="499"/>
      <c r="E1412" s="485"/>
      <c r="F1412" s="486"/>
      <c r="G1412" s="496"/>
      <c r="H1412" s="558"/>
      <c r="I1412" s="557"/>
      <c r="J1412" s="499"/>
      <c r="K1412" s="485"/>
      <c r="L1412" s="486"/>
      <c r="M1412" s="496"/>
      <c r="N1412" s="556"/>
      <c r="O1412" s="498"/>
    </row>
    <row r="1413" spans="1:15" ht="15.6" x14ac:dyDescent="0.25">
      <c r="A1413" s="496"/>
      <c r="B1413" s="556"/>
      <c r="C1413" s="557"/>
      <c r="D1413" s="499"/>
      <c r="E1413" s="485"/>
      <c r="F1413" s="486"/>
      <c r="G1413" s="496"/>
      <c r="H1413" s="558"/>
      <c r="I1413" s="557"/>
      <c r="J1413" s="499"/>
      <c r="K1413" s="485"/>
      <c r="L1413" s="486"/>
      <c r="M1413" s="496"/>
      <c r="N1413" s="556"/>
      <c r="O1413" s="498"/>
    </row>
    <row r="1414" spans="1:15" ht="15.6" x14ac:dyDescent="0.25">
      <c r="A1414" s="496"/>
      <c r="B1414" s="556"/>
      <c r="C1414" s="557"/>
      <c r="D1414" s="499"/>
      <c r="E1414" s="485"/>
      <c r="F1414" s="486"/>
      <c r="G1414" s="496"/>
      <c r="H1414" s="558"/>
      <c r="I1414" s="557"/>
      <c r="J1414" s="499"/>
      <c r="K1414" s="485"/>
      <c r="L1414" s="486"/>
      <c r="M1414" s="496"/>
      <c r="N1414" s="556"/>
      <c r="O1414" s="498"/>
    </row>
    <row r="1415" spans="1:15" ht="15.6" x14ac:dyDescent="0.25">
      <c r="A1415" s="496"/>
      <c r="B1415" s="556"/>
      <c r="C1415" s="557"/>
      <c r="D1415" s="499"/>
      <c r="E1415" s="485"/>
      <c r="F1415" s="486"/>
      <c r="G1415" s="496"/>
      <c r="H1415" s="558"/>
      <c r="I1415" s="557"/>
      <c r="J1415" s="499"/>
      <c r="K1415" s="485"/>
      <c r="L1415" s="486"/>
      <c r="M1415" s="496"/>
      <c r="N1415" s="556"/>
      <c r="O1415" s="498"/>
    </row>
    <row r="1416" spans="1:15" ht="15.6" x14ac:dyDescent="0.25">
      <c r="A1416" s="496"/>
      <c r="B1416" s="556"/>
      <c r="C1416" s="557"/>
      <c r="D1416" s="499"/>
      <c r="E1416" s="485"/>
      <c r="F1416" s="486"/>
      <c r="G1416" s="496"/>
      <c r="H1416" s="558"/>
      <c r="I1416" s="557"/>
      <c r="J1416" s="499"/>
      <c r="K1416" s="485"/>
      <c r="L1416" s="486"/>
      <c r="M1416" s="496"/>
      <c r="N1416" s="556"/>
      <c r="O1416" s="498"/>
    </row>
    <row r="1417" spans="1:15" ht="15.6" x14ac:dyDescent="0.25">
      <c r="A1417" s="496"/>
      <c r="B1417" s="556"/>
      <c r="C1417" s="557"/>
      <c r="D1417" s="499"/>
      <c r="E1417" s="485"/>
      <c r="F1417" s="486"/>
      <c r="G1417" s="496"/>
      <c r="H1417" s="558"/>
      <c r="I1417" s="557"/>
      <c r="J1417" s="499"/>
      <c r="K1417" s="485"/>
      <c r="L1417" s="486"/>
      <c r="M1417" s="496"/>
      <c r="N1417" s="556"/>
      <c r="O1417" s="498"/>
    </row>
    <row r="1418" spans="1:15" ht="15.6" x14ac:dyDescent="0.25">
      <c r="A1418" s="496"/>
      <c r="B1418" s="556"/>
      <c r="C1418" s="557"/>
      <c r="D1418" s="499"/>
      <c r="E1418" s="485"/>
      <c r="F1418" s="486"/>
      <c r="G1418" s="496"/>
      <c r="H1418" s="558"/>
      <c r="I1418" s="557"/>
      <c r="J1418" s="499"/>
      <c r="K1418" s="485"/>
      <c r="L1418" s="486"/>
      <c r="M1418" s="496"/>
      <c r="N1418" s="556"/>
      <c r="O1418" s="498"/>
    </row>
    <row r="1419" spans="1:15" ht="15.6" x14ac:dyDescent="0.25">
      <c r="A1419" s="496"/>
      <c r="B1419" s="556"/>
      <c r="C1419" s="557"/>
      <c r="D1419" s="499"/>
      <c r="E1419" s="485"/>
      <c r="F1419" s="486"/>
      <c r="G1419" s="496"/>
      <c r="H1419" s="558"/>
      <c r="I1419" s="557"/>
      <c r="J1419" s="499"/>
      <c r="K1419" s="485"/>
      <c r="L1419" s="486"/>
      <c r="M1419" s="496"/>
      <c r="N1419" s="556"/>
      <c r="O1419" s="498"/>
    </row>
    <row r="1420" spans="1:15" ht="15.6" x14ac:dyDescent="0.25">
      <c r="A1420" s="496"/>
      <c r="B1420" s="556"/>
      <c r="C1420" s="557"/>
      <c r="D1420" s="499"/>
      <c r="E1420" s="485"/>
      <c r="F1420" s="486"/>
      <c r="G1420" s="496"/>
      <c r="H1420" s="558"/>
      <c r="I1420" s="557"/>
      <c r="J1420" s="499"/>
      <c r="K1420" s="485"/>
      <c r="L1420" s="486"/>
      <c r="M1420" s="496"/>
      <c r="N1420" s="556"/>
      <c r="O1420" s="498"/>
    </row>
    <row r="1421" spans="1:15" ht="15.6" x14ac:dyDescent="0.25">
      <c r="A1421" s="496"/>
      <c r="B1421" s="556"/>
      <c r="C1421" s="557"/>
      <c r="D1421" s="499"/>
      <c r="E1421" s="485"/>
      <c r="F1421" s="486"/>
      <c r="G1421" s="496"/>
      <c r="H1421" s="558"/>
      <c r="I1421" s="557"/>
      <c r="J1421" s="499"/>
      <c r="K1421" s="485"/>
      <c r="L1421" s="486"/>
      <c r="M1421" s="496"/>
      <c r="N1421" s="556"/>
      <c r="O1421" s="498"/>
    </row>
    <row r="1422" spans="1:15" ht="15.6" x14ac:dyDescent="0.25">
      <c r="A1422" s="496"/>
      <c r="B1422" s="556"/>
      <c r="C1422" s="557"/>
      <c r="D1422" s="499"/>
      <c r="E1422" s="485"/>
      <c r="F1422" s="486"/>
      <c r="G1422" s="496"/>
      <c r="H1422" s="558"/>
      <c r="I1422" s="557"/>
      <c r="J1422" s="499"/>
      <c r="K1422" s="485"/>
      <c r="L1422" s="486"/>
      <c r="M1422" s="496"/>
      <c r="N1422" s="556"/>
      <c r="O1422" s="498"/>
    </row>
    <row r="1423" spans="1:15" ht="15.6" x14ac:dyDescent="0.25">
      <c r="A1423" s="496"/>
      <c r="B1423" s="556"/>
      <c r="C1423" s="557"/>
      <c r="D1423" s="499"/>
      <c r="E1423" s="485"/>
      <c r="F1423" s="486"/>
      <c r="G1423" s="496"/>
      <c r="H1423" s="558"/>
      <c r="I1423" s="557"/>
      <c r="J1423" s="499"/>
      <c r="K1423" s="485"/>
      <c r="L1423" s="486"/>
      <c r="M1423" s="496"/>
      <c r="N1423" s="556"/>
      <c r="O1423" s="498"/>
    </row>
    <row r="1424" spans="1:15" ht="15.6" x14ac:dyDescent="0.25">
      <c r="A1424" s="496"/>
      <c r="B1424" s="556"/>
      <c r="C1424" s="557"/>
      <c r="D1424" s="499"/>
      <c r="E1424" s="485"/>
      <c r="F1424" s="486"/>
      <c r="G1424" s="496"/>
      <c r="H1424" s="558"/>
      <c r="I1424" s="557"/>
      <c r="J1424" s="499"/>
      <c r="K1424" s="485"/>
      <c r="L1424" s="486"/>
      <c r="M1424" s="496"/>
      <c r="N1424" s="556"/>
      <c r="O1424" s="498"/>
    </row>
    <row r="1425" spans="1:15" ht="15.6" x14ac:dyDescent="0.25">
      <c r="A1425" s="496"/>
      <c r="B1425" s="556"/>
      <c r="C1425" s="557"/>
      <c r="D1425" s="499"/>
      <c r="E1425" s="485"/>
      <c r="F1425" s="486"/>
      <c r="G1425" s="496"/>
      <c r="H1425" s="558"/>
      <c r="I1425" s="557"/>
      <c r="J1425" s="499"/>
      <c r="K1425" s="485"/>
      <c r="L1425" s="486"/>
      <c r="M1425" s="496"/>
      <c r="N1425" s="556"/>
      <c r="O1425" s="498"/>
    </row>
    <row r="1426" spans="1:15" ht="15.6" x14ac:dyDescent="0.25">
      <c r="A1426" s="496"/>
      <c r="B1426" s="556"/>
      <c r="C1426" s="557"/>
      <c r="D1426" s="499"/>
      <c r="E1426" s="485"/>
      <c r="F1426" s="486"/>
      <c r="G1426" s="496"/>
      <c r="H1426" s="558"/>
      <c r="I1426" s="557"/>
      <c r="J1426" s="499"/>
      <c r="K1426" s="485"/>
      <c r="L1426" s="486"/>
      <c r="M1426" s="496"/>
      <c r="N1426" s="556"/>
      <c r="O1426" s="498"/>
    </row>
    <row r="1427" spans="1:15" ht="15.6" x14ac:dyDescent="0.25">
      <c r="A1427" s="496"/>
      <c r="B1427" s="556"/>
      <c r="C1427" s="557"/>
      <c r="D1427" s="499"/>
      <c r="E1427" s="485"/>
      <c r="F1427" s="486"/>
      <c r="G1427" s="496"/>
      <c r="H1427" s="558"/>
      <c r="I1427" s="557"/>
      <c r="J1427" s="499"/>
      <c r="K1427" s="485"/>
      <c r="L1427" s="486"/>
      <c r="M1427" s="496"/>
      <c r="N1427" s="556"/>
      <c r="O1427" s="498"/>
    </row>
    <row r="1428" spans="1:15" ht="15.6" x14ac:dyDescent="0.25">
      <c r="A1428" s="496"/>
      <c r="B1428" s="556"/>
      <c r="C1428" s="557"/>
      <c r="D1428" s="499"/>
      <c r="E1428" s="485"/>
      <c r="F1428" s="486"/>
      <c r="G1428" s="496"/>
      <c r="H1428" s="558"/>
      <c r="I1428" s="557"/>
      <c r="J1428" s="499"/>
      <c r="K1428" s="485"/>
      <c r="L1428" s="486"/>
      <c r="M1428" s="496"/>
      <c r="N1428" s="556"/>
      <c r="O1428" s="498"/>
    </row>
    <row r="1429" spans="1:15" ht="15.6" x14ac:dyDescent="0.25">
      <c r="A1429" s="496"/>
      <c r="B1429" s="556"/>
      <c r="C1429" s="557"/>
      <c r="D1429" s="499"/>
      <c r="E1429" s="485"/>
      <c r="F1429" s="486"/>
      <c r="G1429" s="496"/>
      <c r="H1429" s="558"/>
      <c r="I1429" s="557"/>
      <c r="J1429" s="499"/>
      <c r="K1429" s="485"/>
      <c r="L1429" s="486"/>
      <c r="M1429" s="496"/>
      <c r="N1429" s="556"/>
      <c r="O1429" s="498"/>
    </row>
    <row r="1430" spans="1:15" ht="15.6" x14ac:dyDescent="0.25">
      <c r="A1430" s="496"/>
      <c r="B1430" s="556"/>
      <c r="C1430" s="557"/>
      <c r="D1430" s="499"/>
      <c r="E1430" s="485"/>
      <c r="F1430" s="486"/>
      <c r="G1430" s="496"/>
      <c r="H1430" s="558"/>
      <c r="I1430" s="557"/>
      <c r="J1430" s="499"/>
      <c r="K1430" s="485"/>
      <c r="L1430" s="486"/>
      <c r="M1430" s="496"/>
      <c r="N1430" s="556"/>
      <c r="O1430" s="498"/>
    </row>
    <row r="1431" spans="1:15" ht="15.6" x14ac:dyDescent="0.25">
      <c r="A1431" s="496"/>
      <c r="B1431" s="556"/>
      <c r="C1431" s="557"/>
      <c r="D1431" s="499"/>
      <c r="E1431" s="485"/>
      <c r="F1431" s="486"/>
      <c r="G1431" s="496"/>
      <c r="H1431" s="558"/>
      <c r="I1431" s="557"/>
      <c r="J1431" s="499"/>
      <c r="K1431" s="485"/>
      <c r="L1431" s="486"/>
      <c r="M1431" s="496"/>
      <c r="N1431" s="556"/>
      <c r="O1431" s="498"/>
    </row>
    <row r="1432" spans="1:15" ht="15.6" x14ac:dyDescent="0.25">
      <c r="A1432" s="496"/>
      <c r="B1432" s="556"/>
      <c r="C1432" s="557"/>
      <c r="D1432" s="499"/>
      <c r="E1432" s="485"/>
      <c r="F1432" s="486"/>
      <c r="G1432" s="496"/>
      <c r="H1432" s="558"/>
      <c r="I1432" s="557"/>
      <c r="J1432" s="499"/>
      <c r="K1432" s="485"/>
      <c r="L1432" s="486"/>
      <c r="M1432" s="496"/>
      <c r="N1432" s="556"/>
      <c r="O1432" s="498"/>
    </row>
    <row r="1433" spans="1:15" ht="15.6" x14ac:dyDescent="0.25">
      <c r="A1433" s="496"/>
      <c r="B1433" s="556"/>
      <c r="C1433" s="557"/>
      <c r="D1433" s="499"/>
      <c r="E1433" s="485"/>
      <c r="F1433" s="486"/>
      <c r="G1433" s="496"/>
      <c r="H1433" s="558"/>
      <c r="I1433" s="557"/>
      <c r="J1433" s="499"/>
      <c r="K1433" s="485"/>
      <c r="L1433" s="486"/>
      <c r="M1433" s="496"/>
      <c r="N1433" s="556"/>
      <c r="O1433" s="498"/>
    </row>
    <row r="1434" spans="1:15" ht="15.6" x14ac:dyDescent="0.25">
      <c r="A1434" s="496"/>
      <c r="B1434" s="556"/>
      <c r="C1434" s="557"/>
      <c r="D1434" s="499"/>
      <c r="E1434" s="485"/>
      <c r="F1434" s="486"/>
      <c r="G1434" s="496"/>
      <c r="H1434" s="558"/>
      <c r="I1434" s="557"/>
      <c r="J1434" s="499"/>
      <c r="K1434" s="485"/>
      <c r="L1434" s="486"/>
      <c r="M1434" s="496"/>
      <c r="N1434" s="556"/>
      <c r="O1434" s="498"/>
    </row>
    <row r="1435" spans="1:15" ht="15.6" x14ac:dyDescent="0.25">
      <c r="A1435" s="496"/>
      <c r="B1435" s="556"/>
      <c r="C1435" s="557"/>
      <c r="D1435" s="499"/>
      <c r="E1435" s="485"/>
      <c r="F1435" s="486"/>
      <c r="G1435" s="496"/>
      <c r="H1435" s="558"/>
      <c r="I1435" s="557"/>
      <c r="J1435" s="499"/>
      <c r="K1435" s="485"/>
      <c r="L1435" s="486"/>
      <c r="M1435" s="496"/>
      <c r="N1435" s="556"/>
      <c r="O1435" s="498"/>
    </row>
    <row r="1436" spans="1:15" ht="15.6" x14ac:dyDescent="0.25">
      <c r="A1436" s="496"/>
      <c r="B1436" s="556"/>
      <c r="C1436" s="557"/>
      <c r="D1436" s="499"/>
      <c r="E1436" s="485"/>
      <c r="F1436" s="486"/>
      <c r="G1436" s="496"/>
      <c r="H1436" s="558"/>
      <c r="I1436" s="557"/>
      <c r="J1436" s="499"/>
      <c r="K1436" s="485"/>
      <c r="L1436" s="486"/>
      <c r="M1436" s="496"/>
      <c r="N1436" s="556"/>
      <c r="O1436" s="498"/>
    </row>
    <row r="1437" spans="1:15" ht="15.6" x14ac:dyDescent="0.25">
      <c r="A1437" s="496"/>
      <c r="B1437" s="556"/>
      <c r="C1437" s="557"/>
      <c r="D1437" s="499"/>
      <c r="E1437" s="485"/>
      <c r="F1437" s="486"/>
      <c r="G1437" s="496"/>
      <c r="H1437" s="558"/>
      <c r="I1437" s="557"/>
      <c r="J1437" s="499"/>
      <c r="K1437" s="485"/>
      <c r="L1437" s="486"/>
      <c r="M1437" s="496"/>
      <c r="N1437" s="556"/>
      <c r="O1437" s="498"/>
    </row>
    <row r="1438" spans="1:15" ht="15.6" x14ac:dyDescent="0.25">
      <c r="A1438" s="496"/>
      <c r="B1438" s="556"/>
      <c r="C1438" s="557"/>
      <c r="D1438" s="499"/>
      <c r="E1438" s="485"/>
      <c r="F1438" s="486"/>
      <c r="G1438" s="496"/>
      <c r="H1438" s="558"/>
      <c r="I1438" s="557"/>
      <c r="J1438" s="499"/>
      <c r="K1438" s="485"/>
      <c r="L1438" s="486"/>
      <c r="M1438" s="496"/>
      <c r="N1438" s="556"/>
      <c r="O1438" s="498"/>
    </row>
    <row r="1439" spans="1:15" ht="15.6" x14ac:dyDescent="0.25">
      <c r="A1439" s="496"/>
      <c r="B1439" s="556"/>
      <c r="C1439" s="557"/>
      <c r="D1439" s="499"/>
      <c r="E1439" s="485"/>
      <c r="F1439" s="486"/>
      <c r="G1439" s="496"/>
      <c r="H1439" s="558"/>
      <c r="I1439" s="557"/>
      <c r="J1439" s="499"/>
      <c r="K1439" s="485"/>
      <c r="L1439" s="486"/>
      <c r="M1439" s="496"/>
      <c r="N1439" s="556"/>
      <c r="O1439" s="498"/>
    </row>
    <row r="1440" spans="1:15" ht="15.6" x14ac:dyDescent="0.25">
      <c r="A1440" s="496"/>
      <c r="B1440" s="556"/>
      <c r="C1440" s="557"/>
      <c r="D1440" s="499"/>
      <c r="E1440" s="485"/>
      <c r="F1440" s="486"/>
      <c r="G1440" s="496"/>
      <c r="H1440" s="558"/>
      <c r="I1440" s="557"/>
      <c r="J1440" s="499"/>
      <c r="K1440" s="485"/>
      <c r="L1440" s="486"/>
      <c r="M1440" s="496"/>
      <c r="N1440" s="556"/>
      <c r="O1440" s="498"/>
    </row>
    <row r="1441" spans="1:15" ht="15.6" x14ac:dyDescent="0.25">
      <c r="A1441" s="496"/>
      <c r="B1441" s="556"/>
      <c r="C1441" s="557"/>
      <c r="D1441" s="499"/>
      <c r="E1441" s="485"/>
      <c r="F1441" s="486"/>
      <c r="G1441" s="496"/>
      <c r="H1441" s="558"/>
      <c r="I1441" s="557"/>
      <c r="J1441" s="499"/>
      <c r="K1441" s="485"/>
      <c r="L1441" s="486"/>
      <c r="M1441" s="496"/>
      <c r="N1441" s="556"/>
      <c r="O1441" s="498"/>
    </row>
    <row r="1442" spans="1:15" ht="15.6" x14ac:dyDescent="0.25">
      <c r="A1442" s="496"/>
      <c r="B1442" s="556"/>
      <c r="C1442" s="557"/>
      <c r="D1442" s="499"/>
      <c r="E1442" s="485"/>
      <c r="F1442" s="486"/>
      <c r="G1442" s="496"/>
      <c r="H1442" s="558"/>
      <c r="I1442" s="557"/>
      <c r="J1442" s="499"/>
      <c r="K1442" s="485"/>
      <c r="L1442" s="486"/>
      <c r="M1442" s="496"/>
      <c r="N1442" s="556"/>
      <c r="O1442" s="498"/>
    </row>
    <row r="1443" spans="1:15" ht="15.6" x14ac:dyDescent="0.25">
      <c r="A1443" s="496"/>
      <c r="B1443" s="556"/>
      <c r="C1443" s="557"/>
      <c r="D1443" s="499"/>
      <c r="E1443" s="485"/>
      <c r="F1443" s="486"/>
      <c r="G1443" s="496"/>
      <c r="H1443" s="558"/>
      <c r="I1443" s="557"/>
      <c r="J1443" s="499"/>
      <c r="K1443" s="485"/>
      <c r="L1443" s="486"/>
      <c r="M1443" s="496"/>
      <c r="N1443" s="556"/>
      <c r="O1443" s="498"/>
    </row>
    <row r="1444" spans="1:15" ht="15.6" x14ac:dyDescent="0.25">
      <c r="A1444" s="496"/>
      <c r="B1444" s="556"/>
      <c r="C1444" s="557"/>
      <c r="D1444" s="499"/>
      <c r="E1444" s="485"/>
      <c r="F1444" s="486"/>
      <c r="G1444" s="496"/>
      <c r="H1444" s="558"/>
      <c r="I1444" s="557"/>
      <c r="J1444" s="499"/>
      <c r="K1444" s="485"/>
      <c r="L1444" s="486"/>
      <c r="M1444" s="496"/>
      <c r="N1444" s="556"/>
      <c r="O1444" s="498"/>
    </row>
    <row r="1445" spans="1:15" ht="15.6" x14ac:dyDescent="0.25">
      <c r="A1445" s="496"/>
      <c r="B1445" s="556"/>
      <c r="C1445" s="557"/>
      <c r="D1445" s="499"/>
      <c r="E1445" s="485"/>
      <c r="F1445" s="486"/>
      <c r="G1445" s="496"/>
      <c r="H1445" s="558"/>
      <c r="I1445" s="557"/>
      <c r="J1445" s="499"/>
      <c r="K1445" s="485"/>
      <c r="L1445" s="486"/>
      <c r="M1445" s="496"/>
      <c r="N1445" s="556"/>
      <c r="O1445" s="498"/>
    </row>
    <row r="1446" spans="1:15" ht="15.6" x14ac:dyDescent="0.25">
      <c r="A1446" s="496"/>
      <c r="B1446" s="556"/>
      <c r="C1446" s="557"/>
      <c r="D1446" s="499"/>
      <c r="E1446" s="485"/>
      <c r="F1446" s="486"/>
      <c r="G1446" s="496"/>
      <c r="H1446" s="558"/>
      <c r="I1446" s="557"/>
      <c r="J1446" s="499"/>
      <c r="K1446" s="485"/>
      <c r="L1446" s="486"/>
      <c r="M1446" s="496"/>
      <c r="N1446" s="556"/>
      <c r="O1446" s="498"/>
    </row>
    <row r="1447" spans="1:15" ht="15.6" x14ac:dyDescent="0.25">
      <c r="A1447" s="496"/>
      <c r="B1447" s="556"/>
      <c r="C1447" s="557"/>
      <c r="D1447" s="499"/>
      <c r="E1447" s="485"/>
      <c r="F1447" s="486"/>
      <c r="G1447" s="496"/>
      <c r="H1447" s="558"/>
      <c r="I1447" s="557"/>
      <c r="J1447" s="499"/>
      <c r="K1447" s="485"/>
      <c r="L1447" s="486"/>
      <c r="M1447" s="496"/>
      <c r="N1447" s="556"/>
      <c r="O1447" s="498"/>
    </row>
    <row r="1448" spans="1:15" ht="15.6" x14ac:dyDescent="0.25">
      <c r="A1448" s="496"/>
      <c r="B1448" s="556"/>
      <c r="C1448" s="557"/>
      <c r="D1448" s="499"/>
      <c r="E1448" s="485"/>
      <c r="F1448" s="486"/>
      <c r="G1448" s="496"/>
      <c r="H1448" s="558"/>
      <c r="I1448" s="557"/>
      <c r="J1448" s="499"/>
      <c r="K1448" s="485"/>
      <c r="L1448" s="486"/>
      <c r="M1448" s="496"/>
      <c r="N1448" s="556"/>
      <c r="O1448" s="498"/>
    </row>
    <row r="1449" spans="1:15" ht="15.6" x14ac:dyDescent="0.25">
      <c r="A1449" s="496"/>
      <c r="B1449" s="556"/>
      <c r="C1449" s="557"/>
      <c r="D1449" s="499"/>
      <c r="E1449" s="485"/>
      <c r="F1449" s="486"/>
      <c r="G1449" s="496"/>
      <c r="H1449" s="558"/>
      <c r="I1449" s="557"/>
      <c r="J1449" s="499"/>
      <c r="K1449" s="485"/>
      <c r="L1449" s="486"/>
      <c r="M1449" s="496"/>
      <c r="N1449" s="556"/>
      <c r="O1449" s="498"/>
    </row>
    <row r="1450" spans="1:15" ht="15.6" x14ac:dyDescent="0.25">
      <c r="A1450" s="496"/>
      <c r="B1450" s="556"/>
      <c r="C1450" s="557"/>
      <c r="D1450" s="499"/>
      <c r="E1450" s="485"/>
      <c r="F1450" s="486"/>
      <c r="G1450" s="496"/>
      <c r="H1450" s="558"/>
      <c r="I1450" s="557"/>
      <c r="J1450" s="499"/>
      <c r="K1450" s="485"/>
      <c r="L1450" s="486"/>
      <c r="M1450" s="496"/>
      <c r="N1450" s="556"/>
      <c r="O1450" s="498"/>
    </row>
    <row r="1451" spans="1:15" ht="15.6" x14ac:dyDescent="0.25">
      <c r="A1451" s="496"/>
      <c r="B1451" s="556"/>
      <c r="C1451" s="557"/>
      <c r="D1451" s="499"/>
      <c r="E1451" s="485"/>
      <c r="F1451" s="486"/>
      <c r="G1451" s="496"/>
      <c r="H1451" s="558"/>
      <c r="I1451" s="557"/>
      <c r="J1451" s="499"/>
      <c r="K1451" s="485"/>
      <c r="L1451" s="486"/>
      <c r="M1451" s="496"/>
      <c r="N1451" s="556"/>
      <c r="O1451" s="498"/>
    </row>
    <row r="1452" spans="1:15" ht="15.6" x14ac:dyDescent="0.25">
      <c r="A1452" s="496"/>
      <c r="B1452" s="556"/>
      <c r="C1452" s="557"/>
      <c r="D1452" s="499"/>
      <c r="E1452" s="485"/>
      <c r="F1452" s="486"/>
      <c r="G1452" s="496"/>
      <c r="H1452" s="558"/>
      <c r="I1452" s="557"/>
      <c r="J1452" s="499"/>
      <c r="K1452" s="485"/>
      <c r="L1452" s="486"/>
      <c r="M1452" s="496"/>
      <c r="N1452" s="556"/>
      <c r="O1452" s="498"/>
    </row>
    <row r="1453" spans="1:15" ht="15.6" x14ac:dyDescent="0.25">
      <c r="A1453" s="496"/>
      <c r="B1453" s="556"/>
      <c r="C1453" s="557"/>
      <c r="D1453" s="499"/>
      <c r="E1453" s="485"/>
      <c r="F1453" s="486"/>
      <c r="G1453" s="496"/>
      <c r="H1453" s="558"/>
      <c r="I1453" s="557"/>
      <c r="J1453" s="499"/>
      <c r="K1453" s="485"/>
      <c r="L1453" s="486"/>
      <c r="M1453" s="496"/>
      <c r="N1453" s="556"/>
      <c r="O1453" s="498"/>
    </row>
    <row r="1454" spans="1:15" ht="15.6" x14ac:dyDescent="0.25">
      <c r="A1454" s="496"/>
      <c r="B1454" s="556"/>
      <c r="C1454" s="557"/>
      <c r="D1454" s="499"/>
      <c r="E1454" s="485"/>
      <c r="F1454" s="486"/>
      <c r="G1454" s="496"/>
      <c r="H1454" s="558"/>
      <c r="I1454" s="557"/>
      <c r="J1454" s="499"/>
      <c r="K1454" s="485"/>
      <c r="L1454" s="486"/>
      <c r="M1454" s="496"/>
      <c r="N1454" s="556"/>
      <c r="O1454" s="498"/>
    </row>
    <row r="1455" spans="1:15" ht="15.6" x14ac:dyDescent="0.25">
      <c r="A1455" s="496"/>
      <c r="B1455" s="556"/>
      <c r="C1455" s="557"/>
      <c r="D1455" s="499"/>
      <c r="E1455" s="485"/>
      <c r="F1455" s="486"/>
      <c r="G1455" s="496"/>
      <c r="H1455" s="558"/>
      <c r="I1455" s="557"/>
      <c r="J1455" s="499"/>
      <c r="K1455" s="485"/>
      <c r="L1455" s="486"/>
      <c r="M1455" s="496"/>
      <c r="N1455" s="556"/>
      <c r="O1455" s="498"/>
    </row>
    <row r="1456" spans="1:15" ht="15.6" x14ac:dyDescent="0.25">
      <c r="A1456" s="496"/>
      <c r="B1456" s="556"/>
      <c r="C1456" s="557"/>
      <c r="D1456" s="499"/>
      <c r="E1456" s="485"/>
      <c r="F1456" s="486"/>
      <c r="G1456" s="496"/>
      <c r="H1456" s="558"/>
      <c r="I1456" s="557"/>
      <c r="J1456" s="499"/>
      <c r="K1456" s="485"/>
      <c r="L1456" s="486"/>
      <c r="M1456" s="496"/>
      <c r="N1456" s="556"/>
      <c r="O1456" s="498"/>
    </row>
    <row r="1457" spans="1:15" ht="15.6" x14ac:dyDescent="0.25">
      <c r="A1457" s="496"/>
      <c r="B1457" s="556"/>
      <c r="C1457" s="557"/>
      <c r="D1457" s="499"/>
      <c r="E1457" s="485"/>
      <c r="F1457" s="486"/>
      <c r="G1457" s="496"/>
      <c r="H1457" s="558"/>
      <c r="I1457" s="557"/>
      <c r="J1457" s="499"/>
      <c r="K1457" s="485"/>
      <c r="L1457" s="486"/>
      <c r="M1457" s="496"/>
      <c r="N1457" s="556"/>
      <c r="O1457" s="498"/>
    </row>
    <row r="1458" spans="1:15" ht="15.6" x14ac:dyDescent="0.25">
      <c r="A1458" s="496"/>
      <c r="B1458" s="556"/>
      <c r="C1458" s="557"/>
      <c r="D1458" s="499"/>
      <c r="E1458" s="485"/>
      <c r="F1458" s="486"/>
      <c r="G1458" s="496"/>
      <c r="H1458" s="558"/>
      <c r="I1458" s="557"/>
      <c r="J1458" s="499"/>
      <c r="K1458" s="485"/>
      <c r="L1458" s="486"/>
      <c r="M1458" s="496"/>
      <c r="N1458" s="556"/>
      <c r="O1458" s="498"/>
    </row>
    <row r="1459" spans="1:15" ht="15.6" x14ac:dyDescent="0.25">
      <c r="A1459" s="496"/>
      <c r="B1459" s="556"/>
      <c r="C1459" s="557"/>
      <c r="D1459" s="499"/>
      <c r="E1459" s="485"/>
      <c r="F1459" s="486"/>
      <c r="G1459" s="496"/>
      <c r="H1459" s="558"/>
      <c r="I1459" s="557"/>
      <c r="J1459" s="499"/>
      <c r="K1459" s="485"/>
      <c r="L1459" s="486"/>
      <c r="M1459" s="496"/>
      <c r="N1459" s="556"/>
      <c r="O1459" s="498"/>
    </row>
    <row r="1460" spans="1:15" ht="15.6" x14ac:dyDescent="0.25">
      <c r="A1460" s="496"/>
      <c r="B1460" s="556"/>
      <c r="C1460" s="557"/>
      <c r="D1460" s="499"/>
      <c r="E1460" s="485"/>
      <c r="F1460" s="486"/>
      <c r="G1460" s="496"/>
      <c r="H1460" s="558"/>
      <c r="I1460" s="557"/>
      <c r="J1460" s="499"/>
      <c r="K1460" s="485"/>
      <c r="L1460" s="486"/>
      <c r="M1460" s="496"/>
      <c r="N1460" s="556"/>
      <c r="O1460" s="498"/>
    </row>
    <row r="1461" spans="1:15" ht="15.6" x14ac:dyDescent="0.25">
      <c r="A1461" s="496"/>
      <c r="B1461" s="556"/>
      <c r="C1461" s="557"/>
      <c r="D1461" s="499"/>
      <c r="E1461" s="485"/>
      <c r="F1461" s="486"/>
      <c r="G1461" s="496"/>
      <c r="H1461" s="558"/>
      <c r="I1461" s="557"/>
      <c r="J1461" s="499"/>
      <c r="K1461" s="485"/>
      <c r="L1461" s="486"/>
      <c r="M1461" s="496"/>
      <c r="N1461" s="556"/>
      <c r="O1461" s="498"/>
    </row>
    <row r="1462" spans="1:15" ht="15.6" x14ac:dyDescent="0.25">
      <c r="A1462" s="496"/>
      <c r="B1462" s="556"/>
      <c r="C1462" s="557"/>
      <c r="D1462" s="499"/>
      <c r="E1462" s="485"/>
      <c r="F1462" s="486"/>
      <c r="G1462" s="496"/>
      <c r="H1462" s="558"/>
      <c r="I1462" s="557"/>
      <c r="J1462" s="499"/>
      <c r="K1462" s="485"/>
      <c r="L1462" s="486"/>
      <c r="M1462" s="496"/>
      <c r="N1462" s="556"/>
      <c r="O1462" s="498"/>
    </row>
    <row r="1463" spans="1:15" ht="15.6" x14ac:dyDescent="0.25">
      <c r="A1463" s="496"/>
      <c r="B1463" s="556"/>
      <c r="C1463" s="557"/>
      <c r="D1463" s="499"/>
      <c r="E1463" s="485"/>
      <c r="F1463" s="486"/>
      <c r="G1463" s="496"/>
      <c r="H1463" s="558"/>
      <c r="I1463" s="557"/>
      <c r="J1463" s="499"/>
      <c r="K1463" s="485"/>
      <c r="L1463" s="486"/>
      <c r="M1463" s="496"/>
      <c r="N1463" s="556"/>
      <c r="O1463" s="498"/>
    </row>
    <row r="1464" spans="1:15" ht="15.6" x14ac:dyDescent="0.25">
      <c r="A1464" s="496"/>
      <c r="B1464" s="556"/>
      <c r="C1464" s="557"/>
      <c r="D1464" s="499"/>
      <c r="E1464" s="485"/>
      <c r="F1464" s="486"/>
      <c r="G1464" s="496"/>
      <c r="H1464" s="558"/>
      <c r="I1464" s="557"/>
      <c r="J1464" s="499"/>
      <c r="K1464" s="485"/>
      <c r="L1464" s="486"/>
      <c r="M1464" s="496"/>
      <c r="N1464" s="556"/>
      <c r="O1464" s="498"/>
    </row>
    <row r="1465" spans="1:15" ht="15.6" x14ac:dyDescent="0.25">
      <c r="A1465" s="496"/>
      <c r="B1465" s="556"/>
      <c r="C1465" s="557"/>
      <c r="D1465" s="499"/>
      <c r="E1465" s="485"/>
      <c r="F1465" s="486"/>
      <c r="G1465" s="496"/>
      <c r="H1465" s="558"/>
      <c r="I1465" s="557"/>
      <c r="J1465" s="499"/>
      <c r="K1465" s="485"/>
      <c r="L1465" s="486"/>
      <c r="M1465" s="496"/>
      <c r="N1465" s="556"/>
      <c r="O1465" s="498"/>
    </row>
    <row r="1466" spans="1:15" ht="15.6" x14ac:dyDescent="0.25">
      <c r="A1466" s="496"/>
      <c r="B1466" s="556"/>
      <c r="C1466" s="557"/>
      <c r="D1466" s="499"/>
      <c r="E1466" s="485"/>
      <c r="F1466" s="486"/>
      <c r="G1466" s="496"/>
      <c r="H1466" s="558"/>
      <c r="I1466" s="557"/>
      <c r="J1466" s="499"/>
      <c r="K1466" s="485"/>
      <c r="L1466" s="486"/>
      <c r="M1466" s="496"/>
      <c r="N1466" s="556"/>
      <c r="O1466" s="498"/>
    </row>
    <row r="1467" spans="1:15" ht="15.6" x14ac:dyDescent="0.25">
      <c r="A1467" s="496"/>
      <c r="B1467" s="556"/>
      <c r="C1467" s="557"/>
      <c r="D1467" s="499"/>
      <c r="E1467" s="485"/>
      <c r="F1467" s="486"/>
      <c r="G1467" s="496"/>
      <c r="H1467" s="558"/>
      <c r="I1467" s="557"/>
      <c r="J1467" s="499"/>
      <c r="K1467" s="485"/>
      <c r="L1467" s="486"/>
      <c r="M1467" s="496"/>
      <c r="N1467" s="556"/>
      <c r="O1467" s="498"/>
    </row>
    <row r="1468" spans="1:15" ht="15.6" x14ac:dyDescent="0.25">
      <c r="A1468" s="496"/>
      <c r="B1468" s="556"/>
      <c r="C1468" s="557"/>
      <c r="D1468" s="499"/>
      <c r="E1468" s="485"/>
      <c r="F1468" s="486"/>
      <c r="G1468" s="496"/>
      <c r="H1468" s="558"/>
      <c r="I1468" s="557"/>
      <c r="J1468" s="499"/>
      <c r="K1468" s="485"/>
      <c r="L1468" s="486"/>
      <c r="M1468" s="496"/>
      <c r="N1468" s="556"/>
      <c r="O1468" s="498"/>
    </row>
    <row r="1469" spans="1:15" ht="15.6" x14ac:dyDescent="0.25">
      <c r="A1469" s="496"/>
      <c r="B1469" s="556"/>
      <c r="C1469" s="557"/>
      <c r="D1469" s="499"/>
      <c r="E1469" s="485"/>
      <c r="F1469" s="486"/>
      <c r="G1469" s="496"/>
      <c r="H1469" s="558"/>
      <c r="I1469" s="557"/>
      <c r="J1469" s="499"/>
      <c r="K1469" s="485"/>
      <c r="L1469" s="486"/>
      <c r="M1469" s="496"/>
      <c r="N1469" s="556"/>
      <c r="O1469" s="498"/>
    </row>
    <row r="1470" spans="1:15" ht="15.6" x14ac:dyDescent="0.25">
      <c r="A1470" s="496"/>
      <c r="B1470" s="556"/>
      <c r="C1470" s="557"/>
      <c r="D1470" s="499"/>
      <c r="E1470" s="485"/>
      <c r="F1470" s="486"/>
      <c r="G1470" s="496"/>
      <c r="H1470" s="558"/>
      <c r="I1470" s="557"/>
      <c r="J1470" s="499"/>
      <c r="K1470" s="485"/>
      <c r="L1470" s="486"/>
      <c r="M1470" s="496"/>
      <c r="N1470" s="556"/>
      <c r="O1470" s="498"/>
    </row>
    <row r="1471" spans="1:15" ht="15.6" x14ac:dyDescent="0.25">
      <c r="A1471" s="496"/>
      <c r="B1471" s="556"/>
      <c r="C1471" s="557"/>
      <c r="D1471" s="499"/>
      <c r="E1471" s="485"/>
      <c r="F1471" s="486"/>
      <c r="G1471" s="496"/>
      <c r="H1471" s="558"/>
      <c r="I1471" s="557"/>
      <c r="J1471" s="499"/>
      <c r="K1471" s="485"/>
      <c r="L1471" s="486"/>
      <c r="M1471" s="496"/>
      <c r="N1471" s="556"/>
      <c r="O1471" s="498"/>
    </row>
    <row r="1472" spans="1:15" ht="15.6" x14ac:dyDescent="0.25">
      <c r="A1472" s="496"/>
      <c r="B1472" s="556"/>
      <c r="C1472" s="557"/>
      <c r="D1472" s="499"/>
      <c r="E1472" s="485"/>
      <c r="F1472" s="486"/>
      <c r="G1472" s="496"/>
      <c r="H1472" s="558"/>
      <c r="I1472" s="557"/>
      <c r="J1472" s="499"/>
      <c r="K1472" s="485"/>
      <c r="L1472" s="486"/>
      <c r="M1472" s="496"/>
      <c r="N1472" s="556"/>
      <c r="O1472" s="498"/>
    </row>
    <row r="1473" spans="1:15" ht="15.6" x14ac:dyDescent="0.25">
      <c r="A1473" s="496"/>
      <c r="B1473" s="556"/>
      <c r="C1473" s="557"/>
      <c r="D1473" s="499"/>
      <c r="E1473" s="485"/>
      <c r="F1473" s="486"/>
      <c r="G1473" s="496"/>
      <c r="H1473" s="558"/>
      <c r="I1473" s="557"/>
      <c r="J1473" s="499"/>
      <c r="K1473" s="485"/>
      <c r="L1473" s="486"/>
      <c r="M1473" s="496"/>
      <c r="N1473" s="556"/>
      <c r="O1473" s="498"/>
    </row>
    <row r="1474" spans="1:15" ht="15.6" x14ac:dyDescent="0.25">
      <c r="A1474" s="496"/>
      <c r="B1474" s="556"/>
      <c r="C1474" s="557"/>
      <c r="D1474" s="499"/>
      <c r="E1474" s="485"/>
      <c r="F1474" s="486"/>
      <c r="G1474" s="496"/>
      <c r="H1474" s="558"/>
      <c r="I1474" s="557"/>
      <c r="J1474" s="499"/>
      <c r="K1474" s="485"/>
      <c r="L1474" s="486"/>
      <c r="M1474" s="496"/>
      <c r="N1474" s="556"/>
      <c r="O1474" s="498"/>
    </row>
    <row r="1475" spans="1:15" ht="15.6" x14ac:dyDescent="0.25">
      <c r="A1475" s="496"/>
      <c r="B1475" s="556"/>
      <c r="C1475" s="557"/>
      <c r="D1475" s="499"/>
      <c r="E1475" s="485"/>
      <c r="F1475" s="486"/>
      <c r="G1475" s="496"/>
      <c r="H1475" s="558"/>
      <c r="I1475" s="557"/>
      <c r="J1475" s="499"/>
      <c r="K1475" s="485"/>
      <c r="L1475" s="486"/>
      <c r="M1475" s="496"/>
      <c r="N1475" s="556"/>
      <c r="O1475" s="498"/>
    </row>
    <row r="1476" spans="1:15" ht="15.6" x14ac:dyDescent="0.25">
      <c r="A1476" s="496"/>
      <c r="B1476" s="556"/>
      <c r="C1476" s="557"/>
      <c r="D1476" s="499"/>
      <c r="E1476" s="485"/>
      <c r="F1476" s="486"/>
      <c r="G1476" s="496"/>
      <c r="H1476" s="558"/>
      <c r="I1476" s="557"/>
      <c r="J1476" s="499"/>
      <c r="K1476" s="485"/>
      <c r="L1476" s="486"/>
      <c r="M1476" s="496"/>
      <c r="N1476" s="556"/>
      <c r="O1476" s="498"/>
    </row>
    <row r="1477" spans="1:15" ht="15.6" x14ac:dyDescent="0.25">
      <c r="A1477" s="496"/>
      <c r="B1477" s="556"/>
      <c r="C1477" s="557"/>
      <c r="D1477" s="499"/>
      <c r="E1477" s="485"/>
      <c r="F1477" s="486"/>
      <c r="G1477" s="496"/>
      <c r="H1477" s="558"/>
      <c r="I1477" s="557"/>
      <c r="J1477" s="499"/>
      <c r="K1477" s="485"/>
      <c r="L1477" s="486"/>
      <c r="M1477" s="496"/>
      <c r="N1477" s="556"/>
      <c r="O1477" s="498"/>
    </row>
    <row r="1478" spans="1:15" ht="15.6" x14ac:dyDescent="0.25">
      <c r="A1478" s="496"/>
      <c r="B1478" s="556"/>
      <c r="C1478" s="557"/>
      <c r="D1478" s="499"/>
      <c r="E1478" s="485"/>
      <c r="F1478" s="486"/>
      <c r="G1478" s="496"/>
      <c r="H1478" s="558"/>
      <c r="I1478" s="557"/>
      <c r="J1478" s="499"/>
      <c r="K1478" s="485"/>
      <c r="L1478" s="486"/>
      <c r="M1478" s="496"/>
      <c r="N1478" s="556"/>
      <c r="O1478" s="498"/>
    </row>
    <row r="1479" spans="1:15" ht="15.6" x14ac:dyDescent="0.25">
      <c r="A1479" s="496"/>
      <c r="B1479" s="556"/>
      <c r="C1479" s="557"/>
      <c r="D1479" s="499"/>
      <c r="E1479" s="485"/>
      <c r="F1479" s="486"/>
      <c r="G1479" s="496"/>
      <c r="H1479" s="558"/>
      <c r="I1479" s="557"/>
      <c r="J1479" s="499"/>
      <c r="K1479" s="485"/>
      <c r="L1479" s="486"/>
      <c r="M1479" s="496"/>
      <c r="N1479" s="556"/>
      <c r="O1479" s="498"/>
    </row>
    <row r="1480" spans="1:15" ht="15.6" x14ac:dyDescent="0.25">
      <c r="A1480" s="496"/>
      <c r="B1480" s="556"/>
      <c r="C1480" s="557"/>
      <c r="D1480" s="499"/>
      <c r="E1480" s="485"/>
      <c r="F1480" s="486"/>
      <c r="G1480" s="496"/>
      <c r="H1480" s="558"/>
      <c r="I1480" s="557"/>
      <c r="J1480" s="499"/>
      <c r="K1480" s="485"/>
      <c r="L1480" s="486"/>
      <c r="M1480" s="496"/>
      <c r="N1480" s="556"/>
      <c r="O1480" s="498"/>
    </row>
    <row r="1481" spans="1:15" ht="15.6" x14ac:dyDescent="0.25">
      <c r="A1481" s="496"/>
      <c r="B1481" s="556"/>
      <c r="C1481" s="557"/>
      <c r="D1481" s="499"/>
      <c r="E1481" s="485"/>
      <c r="F1481" s="486"/>
      <c r="G1481" s="496"/>
      <c r="H1481" s="558"/>
      <c r="I1481" s="557"/>
      <c r="J1481" s="499"/>
      <c r="K1481" s="485"/>
      <c r="L1481" s="486"/>
      <c r="M1481" s="496"/>
      <c r="N1481" s="556"/>
      <c r="O1481" s="498"/>
    </row>
    <row r="1482" spans="1:15" ht="15.6" x14ac:dyDescent="0.25">
      <c r="A1482" s="496"/>
      <c r="B1482" s="556"/>
      <c r="C1482" s="557"/>
      <c r="D1482" s="499"/>
      <c r="E1482" s="485"/>
      <c r="F1482" s="486"/>
      <c r="G1482" s="496"/>
      <c r="H1482" s="558"/>
      <c r="I1482" s="557"/>
      <c r="J1482" s="499"/>
      <c r="K1482" s="485"/>
      <c r="L1482" s="486"/>
      <c r="M1482" s="496"/>
      <c r="N1482" s="556"/>
      <c r="O1482" s="498"/>
    </row>
    <row r="1483" spans="1:15" ht="15.6" x14ac:dyDescent="0.25">
      <c r="A1483" s="496"/>
      <c r="B1483" s="556"/>
      <c r="C1483" s="557"/>
      <c r="D1483" s="499"/>
      <c r="E1483" s="485"/>
      <c r="F1483" s="486"/>
      <c r="G1483" s="496"/>
      <c r="H1483" s="558"/>
      <c r="I1483" s="557"/>
      <c r="J1483" s="499"/>
      <c r="K1483" s="485"/>
      <c r="L1483" s="486"/>
      <c r="M1483" s="496"/>
      <c r="N1483" s="556"/>
      <c r="O1483" s="498"/>
    </row>
    <row r="1484" spans="1:15" ht="15.6" x14ac:dyDescent="0.25">
      <c r="A1484" s="496"/>
      <c r="B1484" s="556"/>
      <c r="C1484" s="557"/>
      <c r="D1484" s="499"/>
      <c r="E1484" s="485"/>
      <c r="F1484" s="486"/>
      <c r="G1484" s="496"/>
      <c r="H1484" s="558"/>
      <c r="I1484" s="557"/>
      <c r="J1484" s="499"/>
      <c r="K1484" s="485"/>
      <c r="L1484" s="486"/>
      <c r="M1484" s="496"/>
      <c r="N1484" s="556"/>
      <c r="O1484" s="498"/>
    </row>
    <row r="1485" spans="1:15" ht="15.6" x14ac:dyDescent="0.25">
      <c r="A1485" s="496"/>
      <c r="B1485" s="556"/>
      <c r="C1485" s="557"/>
      <c r="D1485" s="499"/>
      <c r="E1485" s="485"/>
      <c r="F1485" s="486"/>
      <c r="G1485" s="496"/>
      <c r="H1485" s="558"/>
      <c r="I1485" s="557"/>
      <c r="J1485" s="499"/>
      <c r="K1485" s="485"/>
      <c r="L1485" s="486"/>
      <c r="M1485" s="496"/>
      <c r="N1485" s="556"/>
      <c r="O1485" s="498"/>
    </row>
    <row r="1486" spans="1:15" ht="15.6" x14ac:dyDescent="0.25">
      <c r="A1486" s="496"/>
      <c r="B1486" s="556"/>
      <c r="C1486" s="557"/>
      <c r="D1486" s="499"/>
      <c r="E1486" s="485"/>
      <c r="F1486" s="486"/>
      <c r="G1486" s="496"/>
      <c r="H1486" s="558"/>
      <c r="I1486" s="557"/>
      <c r="J1486" s="499"/>
      <c r="K1486" s="485"/>
      <c r="L1486" s="486"/>
      <c r="M1486" s="496"/>
      <c r="N1486" s="556"/>
      <c r="O1486" s="498"/>
    </row>
    <row r="1487" spans="1:15" ht="15.6" x14ac:dyDescent="0.25">
      <c r="A1487" s="496"/>
      <c r="B1487" s="556"/>
      <c r="C1487" s="557"/>
      <c r="D1487" s="499"/>
      <c r="E1487" s="485"/>
      <c r="F1487" s="486"/>
      <c r="G1487" s="496"/>
      <c r="H1487" s="558"/>
      <c r="I1487" s="557"/>
      <c r="J1487" s="499"/>
      <c r="K1487" s="485"/>
      <c r="L1487" s="486"/>
      <c r="M1487" s="496"/>
      <c r="N1487" s="556"/>
      <c r="O1487" s="498"/>
    </row>
    <row r="1488" spans="1:15" ht="15.6" x14ac:dyDescent="0.25">
      <c r="A1488" s="496"/>
      <c r="B1488" s="556"/>
      <c r="C1488" s="557"/>
      <c r="D1488" s="499"/>
      <c r="E1488" s="485"/>
      <c r="F1488" s="486"/>
      <c r="G1488" s="496"/>
      <c r="H1488" s="558"/>
      <c r="I1488" s="557"/>
      <c r="J1488" s="499"/>
      <c r="K1488" s="485"/>
      <c r="L1488" s="486"/>
      <c r="M1488" s="496"/>
      <c r="N1488" s="556"/>
      <c r="O1488" s="498"/>
    </row>
    <row r="1489" spans="1:15" ht="15.6" x14ac:dyDescent="0.25">
      <c r="A1489" s="496"/>
      <c r="B1489" s="556"/>
      <c r="C1489" s="557"/>
      <c r="D1489" s="499"/>
      <c r="E1489" s="485"/>
      <c r="F1489" s="486"/>
      <c r="G1489" s="496"/>
      <c r="H1489" s="558"/>
      <c r="I1489" s="557"/>
      <c r="J1489" s="499"/>
      <c r="K1489" s="485"/>
      <c r="L1489" s="486"/>
      <c r="M1489" s="496"/>
      <c r="N1489" s="556"/>
      <c r="O1489" s="498"/>
    </row>
    <row r="1490" spans="1:15" ht="15.6" x14ac:dyDescent="0.25">
      <c r="A1490" s="496"/>
      <c r="B1490" s="556"/>
      <c r="C1490" s="557"/>
      <c r="D1490" s="499"/>
      <c r="E1490" s="485"/>
      <c r="F1490" s="486"/>
      <c r="G1490" s="496"/>
      <c r="H1490" s="558"/>
      <c r="I1490" s="557"/>
      <c r="J1490" s="499"/>
      <c r="K1490" s="485"/>
      <c r="L1490" s="486"/>
      <c r="M1490" s="496"/>
      <c r="N1490" s="556"/>
      <c r="O1490" s="498"/>
    </row>
    <row r="1491" spans="1:15" ht="15.6" x14ac:dyDescent="0.25">
      <c r="A1491" s="496"/>
      <c r="B1491" s="556"/>
      <c r="C1491" s="557"/>
      <c r="D1491" s="499"/>
      <c r="E1491" s="485"/>
      <c r="F1491" s="486"/>
      <c r="G1491" s="496"/>
      <c r="H1491" s="558"/>
      <c r="I1491" s="557"/>
      <c r="J1491" s="499"/>
      <c r="K1491" s="485"/>
      <c r="L1491" s="486"/>
      <c r="M1491" s="496"/>
      <c r="N1491" s="556"/>
      <c r="O1491" s="498"/>
    </row>
    <row r="1492" spans="1:15" ht="15.6" x14ac:dyDescent="0.25">
      <c r="A1492" s="496"/>
      <c r="B1492" s="556"/>
      <c r="C1492" s="557"/>
      <c r="D1492" s="499"/>
      <c r="E1492" s="485"/>
      <c r="F1492" s="486"/>
      <c r="G1492" s="496"/>
      <c r="H1492" s="558"/>
      <c r="I1492" s="557"/>
      <c r="J1492" s="499"/>
      <c r="K1492" s="485"/>
      <c r="L1492" s="486"/>
      <c r="M1492" s="496"/>
      <c r="N1492" s="556"/>
      <c r="O1492" s="498"/>
    </row>
    <row r="1493" spans="1:15" ht="15.6" x14ac:dyDescent="0.25">
      <c r="A1493" s="496"/>
      <c r="B1493" s="556"/>
      <c r="C1493" s="557"/>
      <c r="D1493" s="499"/>
      <c r="E1493" s="485"/>
      <c r="F1493" s="486"/>
      <c r="G1493" s="496"/>
      <c r="H1493" s="558"/>
      <c r="I1493" s="557"/>
      <c r="J1493" s="499"/>
      <c r="K1493" s="485"/>
      <c r="L1493" s="486"/>
      <c r="M1493" s="496"/>
      <c r="N1493" s="556"/>
      <c r="O1493" s="498"/>
    </row>
    <row r="1494" spans="1:15" ht="15.6" x14ac:dyDescent="0.25">
      <c r="A1494" s="496"/>
      <c r="B1494" s="556"/>
      <c r="C1494" s="557"/>
      <c r="D1494" s="499"/>
      <c r="E1494" s="485"/>
      <c r="F1494" s="486"/>
      <c r="G1494" s="496"/>
      <c r="H1494" s="558"/>
      <c r="I1494" s="557"/>
      <c r="J1494" s="499"/>
      <c r="K1494" s="485"/>
      <c r="L1494" s="486"/>
      <c r="M1494" s="496"/>
      <c r="N1494" s="556"/>
      <c r="O1494" s="498"/>
    </row>
    <row r="1495" spans="1:15" ht="15.6" x14ac:dyDescent="0.25">
      <c r="A1495" s="496"/>
      <c r="B1495" s="556"/>
      <c r="C1495" s="557"/>
      <c r="D1495" s="499"/>
      <c r="E1495" s="485"/>
      <c r="F1495" s="486"/>
      <c r="G1495" s="496"/>
      <c r="H1495" s="558"/>
      <c r="I1495" s="557"/>
      <c r="J1495" s="499"/>
      <c r="K1495" s="485"/>
      <c r="L1495" s="486"/>
      <c r="M1495" s="496"/>
      <c r="N1495" s="556"/>
      <c r="O1495" s="498"/>
    </row>
    <row r="1496" spans="1:15" ht="15.6" x14ac:dyDescent="0.25">
      <c r="A1496" s="496"/>
      <c r="B1496" s="556"/>
      <c r="C1496" s="557"/>
      <c r="D1496" s="499"/>
      <c r="E1496" s="485"/>
      <c r="F1496" s="486"/>
      <c r="G1496" s="496"/>
      <c r="H1496" s="558"/>
      <c r="I1496" s="557"/>
      <c r="J1496" s="499"/>
      <c r="K1496" s="485"/>
      <c r="L1496" s="486"/>
      <c r="M1496" s="496"/>
      <c r="N1496" s="556"/>
      <c r="O1496" s="498"/>
    </row>
    <row r="1497" spans="1:15" ht="15.6" x14ac:dyDescent="0.25">
      <c r="A1497" s="496"/>
      <c r="B1497" s="556"/>
      <c r="C1497" s="557"/>
      <c r="D1497" s="499"/>
      <c r="E1497" s="485"/>
      <c r="F1497" s="486"/>
      <c r="G1497" s="496"/>
      <c r="H1497" s="558"/>
      <c r="I1497" s="557"/>
      <c r="J1497" s="499"/>
      <c r="K1497" s="485"/>
      <c r="L1497" s="486"/>
      <c r="M1497" s="496"/>
      <c r="N1497" s="556"/>
      <c r="O1497" s="498"/>
    </row>
    <row r="1498" spans="1:15" ht="15.6" x14ac:dyDescent="0.25">
      <c r="A1498" s="496"/>
      <c r="B1498" s="556"/>
      <c r="C1498" s="557"/>
      <c r="D1498" s="499"/>
      <c r="E1498" s="485"/>
      <c r="F1498" s="486"/>
      <c r="G1498" s="496"/>
      <c r="H1498" s="558"/>
      <c r="I1498" s="557"/>
      <c r="J1498" s="499"/>
      <c r="K1498" s="485"/>
      <c r="L1498" s="486"/>
      <c r="M1498" s="496"/>
      <c r="N1498" s="556"/>
      <c r="O1498" s="498"/>
    </row>
    <row r="1499" spans="1:15" ht="15.6" x14ac:dyDescent="0.25">
      <c r="A1499" s="496"/>
      <c r="B1499" s="556"/>
      <c r="C1499" s="557"/>
      <c r="D1499" s="499"/>
      <c r="E1499" s="485"/>
      <c r="F1499" s="486"/>
      <c r="G1499" s="496"/>
      <c r="H1499" s="558"/>
      <c r="I1499" s="557"/>
      <c r="J1499" s="499"/>
      <c r="K1499" s="485"/>
      <c r="L1499" s="486"/>
      <c r="M1499" s="496"/>
      <c r="N1499" s="556"/>
      <c r="O1499" s="498"/>
    </row>
    <row r="1500" spans="1:15" ht="15.6" x14ac:dyDescent="0.25">
      <c r="A1500" s="496"/>
      <c r="B1500" s="556"/>
      <c r="C1500" s="557"/>
      <c r="D1500" s="499"/>
      <c r="E1500" s="485"/>
      <c r="F1500" s="486"/>
      <c r="G1500" s="496"/>
      <c r="H1500" s="558"/>
      <c r="I1500" s="557"/>
      <c r="J1500" s="499"/>
      <c r="K1500" s="485"/>
      <c r="L1500" s="486"/>
      <c r="M1500" s="496"/>
      <c r="N1500" s="556"/>
      <c r="O1500" s="498"/>
    </row>
    <row r="1501" spans="1:15" ht="15.6" x14ac:dyDescent="0.25">
      <c r="A1501" s="496"/>
      <c r="B1501" s="556"/>
      <c r="C1501" s="557"/>
      <c r="D1501" s="499"/>
      <c r="E1501" s="485"/>
      <c r="F1501" s="486"/>
      <c r="G1501" s="496"/>
      <c r="H1501" s="558"/>
      <c r="I1501" s="557"/>
      <c r="J1501" s="499"/>
      <c r="K1501" s="485"/>
      <c r="L1501" s="486"/>
      <c r="M1501" s="496"/>
      <c r="N1501" s="556"/>
      <c r="O1501" s="498"/>
    </row>
    <row r="1502" spans="1:15" ht="15.6" x14ac:dyDescent="0.25">
      <c r="A1502" s="496"/>
      <c r="B1502" s="556"/>
      <c r="C1502" s="557"/>
      <c r="D1502" s="499"/>
      <c r="E1502" s="485"/>
      <c r="F1502" s="486"/>
      <c r="G1502" s="496"/>
      <c r="H1502" s="558"/>
      <c r="I1502" s="557"/>
      <c r="J1502" s="499"/>
      <c r="K1502" s="485"/>
      <c r="L1502" s="486"/>
      <c r="M1502" s="496"/>
      <c r="N1502" s="556"/>
      <c r="O1502" s="498"/>
    </row>
    <row r="1503" spans="1:15" ht="15.6" x14ac:dyDescent="0.25">
      <c r="A1503" s="496"/>
      <c r="B1503" s="556"/>
      <c r="C1503" s="557"/>
      <c r="D1503" s="499"/>
      <c r="E1503" s="485"/>
      <c r="F1503" s="486"/>
      <c r="G1503" s="496"/>
      <c r="H1503" s="558"/>
      <c r="I1503" s="557"/>
      <c r="J1503" s="499"/>
      <c r="K1503" s="485"/>
      <c r="L1503" s="486"/>
      <c r="M1503" s="496"/>
      <c r="N1503" s="556"/>
      <c r="O1503" s="498"/>
    </row>
    <row r="1504" spans="1:15" ht="15.6" x14ac:dyDescent="0.25">
      <c r="A1504" s="496"/>
      <c r="B1504" s="556"/>
      <c r="C1504" s="557"/>
      <c r="D1504" s="499"/>
      <c r="E1504" s="485"/>
      <c r="F1504" s="486"/>
      <c r="G1504" s="496"/>
      <c r="H1504" s="558"/>
      <c r="I1504" s="557"/>
      <c r="J1504" s="499"/>
      <c r="K1504" s="485"/>
      <c r="L1504" s="486"/>
      <c r="M1504" s="496"/>
      <c r="N1504" s="556"/>
      <c r="O1504" s="498"/>
    </row>
    <row r="1505" spans="1:15" ht="15.6" x14ac:dyDescent="0.25">
      <c r="A1505" s="496"/>
      <c r="B1505" s="556"/>
      <c r="C1505" s="557"/>
      <c r="D1505" s="499"/>
      <c r="E1505" s="485"/>
      <c r="F1505" s="486"/>
      <c r="G1505" s="496"/>
      <c r="H1505" s="558"/>
      <c r="I1505" s="557"/>
      <c r="J1505" s="499"/>
      <c r="K1505" s="485"/>
      <c r="L1505" s="486"/>
      <c r="M1505" s="496"/>
      <c r="N1505" s="556"/>
      <c r="O1505" s="498"/>
    </row>
    <row r="1506" spans="1:15" ht="15.6" x14ac:dyDescent="0.25">
      <c r="A1506" s="496"/>
      <c r="B1506" s="556"/>
      <c r="C1506" s="557"/>
      <c r="D1506" s="499"/>
      <c r="E1506" s="485"/>
      <c r="F1506" s="486"/>
      <c r="G1506" s="496"/>
      <c r="H1506" s="558"/>
      <c r="I1506" s="557"/>
      <c r="J1506" s="499"/>
      <c r="K1506" s="485"/>
      <c r="L1506" s="486"/>
      <c r="M1506" s="496"/>
      <c r="N1506" s="556"/>
      <c r="O1506" s="498"/>
    </row>
    <row r="1507" spans="1:15" ht="15.6" x14ac:dyDescent="0.25">
      <c r="A1507" s="496"/>
      <c r="B1507" s="556"/>
      <c r="C1507" s="557"/>
      <c r="D1507" s="499"/>
      <c r="E1507" s="485"/>
      <c r="F1507" s="486"/>
      <c r="G1507" s="496"/>
      <c r="H1507" s="558"/>
      <c r="I1507" s="557"/>
      <c r="J1507" s="499"/>
      <c r="K1507" s="485"/>
      <c r="L1507" s="486"/>
      <c r="M1507" s="496"/>
      <c r="N1507" s="556"/>
      <c r="O1507" s="498"/>
    </row>
    <row r="1508" spans="1:15" ht="15.6" x14ac:dyDescent="0.25">
      <c r="A1508" s="496"/>
      <c r="B1508" s="556"/>
      <c r="C1508" s="557"/>
      <c r="D1508" s="499"/>
      <c r="E1508" s="485"/>
      <c r="F1508" s="486"/>
      <c r="G1508" s="496"/>
      <c r="H1508" s="558"/>
      <c r="I1508" s="557"/>
      <c r="J1508" s="499"/>
      <c r="K1508" s="485"/>
      <c r="L1508" s="486"/>
      <c r="M1508" s="496"/>
      <c r="N1508" s="556"/>
      <c r="O1508" s="498"/>
    </row>
    <row r="1509" spans="1:15" ht="15.6" x14ac:dyDescent="0.25">
      <c r="A1509" s="496"/>
      <c r="B1509" s="556"/>
      <c r="C1509" s="557"/>
      <c r="D1509" s="499"/>
      <c r="E1509" s="485"/>
      <c r="F1509" s="486"/>
      <c r="G1509" s="496"/>
      <c r="H1509" s="558"/>
      <c r="I1509" s="557"/>
      <c r="J1509" s="499"/>
      <c r="K1509" s="485"/>
      <c r="L1509" s="486"/>
      <c r="M1509" s="496"/>
      <c r="N1509" s="556"/>
      <c r="O1509" s="498"/>
    </row>
    <row r="1510" spans="1:15" ht="15.6" x14ac:dyDescent="0.25">
      <c r="A1510" s="496"/>
      <c r="B1510" s="556"/>
      <c r="C1510" s="557"/>
      <c r="D1510" s="499"/>
      <c r="E1510" s="485"/>
      <c r="F1510" s="486"/>
      <c r="G1510" s="496"/>
      <c r="H1510" s="558"/>
      <c r="I1510" s="557"/>
      <c r="J1510" s="499"/>
      <c r="K1510" s="485"/>
      <c r="L1510" s="486"/>
      <c r="M1510" s="496"/>
      <c r="N1510" s="556"/>
      <c r="O1510" s="498"/>
    </row>
    <row r="1511" spans="1:15" ht="15.6" x14ac:dyDescent="0.25">
      <c r="A1511" s="496"/>
      <c r="B1511" s="556"/>
      <c r="C1511" s="557"/>
      <c r="D1511" s="499"/>
      <c r="E1511" s="485"/>
      <c r="F1511" s="486"/>
      <c r="G1511" s="496"/>
      <c r="H1511" s="558"/>
      <c r="I1511" s="557"/>
      <c r="J1511" s="499"/>
      <c r="K1511" s="485"/>
      <c r="L1511" s="486"/>
      <c r="M1511" s="496"/>
      <c r="N1511" s="556"/>
      <c r="O1511" s="498"/>
    </row>
    <row r="1512" spans="1:15" ht="15.6" x14ac:dyDescent="0.25">
      <c r="A1512" s="496"/>
      <c r="B1512" s="556"/>
      <c r="C1512" s="557"/>
      <c r="D1512" s="499"/>
      <c r="E1512" s="485"/>
      <c r="F1512" s="486"/>
      <c r="G1512" s="496"/>
      <c r="H1512" s="558"/>
      <c r="I1512" s="557"/>
      <c r="J1512" s="499"/>
      <c r="K1512" s="485"/>
      <c r="L1512" s="486"/>
      <c r="M1512" s="496"/>
      <c r="N1512" s="556"/>
      <c r="O1512" s="498"/>
    </row>
    <row r="1513" spans="1:15" ht="15.6" x14ac:dyDescent="0.25">
      <c r="A1513" s="496"/>
      <c r="B1513" s="556"/>
      <c r="C1513" s="557"/>
      <c r="D1513" s="499"/>
      <c r="E1513" s="485"/>
      <c r="F1513" s="486"/>
      <c r="G1513" s="496"/>
      <c r="H1513" s="558"/>
      <c r="I1513" s="557"/>
      <c r="J1513" s="499"/>
      <c r="K1513" s="485"/>
      <c r="L1513" s="486"/>
      <c r="M1513" s="496"/>
      <c r="N1513" s="556"/>
      <c r="O1513" s="498"/>
    </row>
    <row r="1514" spans="1:15" ht="15.6" x14ac:dyDescent="0.25">
      <c r="A1514" s="496"/>
      <c r="B1514" s="556"/>
      <c r="C1514" s="557"/>
      <c r="D1514" s="499"/>
      <c r="E1514" s="485"/>
      <c r="F1514" s="486"/>
      <c r="G1514" s="496"/>
      <c r="H1514" s="558"/>
      <c r="I1514" s="557"/>
      <c r="J1514" s="499"/>
      <c r="K1514" s="485"/>
      <c r="L1514" s="486"/>
      <c r="M1514" s="496"/>
      <c r="N1514" s="556"/>
      <c r="O1514" s="498"/>
    </row>
    <row r="1515" spans="1:15" ht="15.6" x14ac:dyDescent="0.25">
      <c r="A1515" s="496"/>
      <c r="B1515" s="556"/>
      <c r="C1515" s="557"/>
      <c r="D1515" s="499"/>
      <c r="E1515" s="485"/>
      <c r="F1515" s="486"/>
      <c r="G1515" s="496"/>
      <c r="H1515" s="558"/>
      <c r="I1515" s="557"/>
      <c r="J1515" s="499"/>
      <c r="K1515" s="485"/>
      <c r="L1515" s="486"/>
      <c r="M1515" s="496"/>
      <c r="N1515" s="556"/>
      <c r="O1515" s="498"/>
    </row>
    <row r="1516" spans="1:15" ht="15.6" x14ac:dyDescent="0.25">
      <c r="A1516" s="496"/>
      <c r="B1516" s="556"/>
      <c r="C1516" s="557"/>
      <c r="D1516" s="499"/>
      <c r="E1516" s="485"/>
      <c r="F1516" s="486"/>
      <c r="G1516" s="496"/>
      <c r="H1516" s="558"/>
      <c r="I1516" s="557"/>
      <c r="J1516" s="499"/>
      <c r="K1516" s="485"/>
      <c r="L1516" s="486"/>
      <c r="M1516" s="496"/>
      <c r="N1516" s="556"/>
      <c r="O1516" s="498"/>
    </row>
    <row r="1517" spans="1:15" ht="15.6" x14ac:dyDescent="0.25">
      <c r="A1517" s="496"/>
      <c r="B1517" s="556"/>
      <c r="C1517" s="557"/>
      <c r="D1517" s="499"/>
      <c r="E1517" s="485"/>
      <c r="F1517" s="486"/>
      <c r="G1517" s="496"/>
      <c r="H1517" s="558"/>
      <c r="I1517" s="557"/>
      <c r="J1517" s="499"/>
      <c r="K1517" s="485"/>
      <c r="L1517" s="486"/>
      <c r="M1517" s="496"/>
      <c r="N1517" s="556"/>
      <c r="O1517" s="498"/>
    </row>
    <row r="1518" spans="1:15" ht="15.6" x14ac:dyDescent="0.25">
      <c r="A1518" s="496"/>
      <c r="B1518" s="556"/>
      <c r="C1518" s="557"/>
      <c r="D1518" s="499"/>
      <c r="E1518" s="485"/>
      <c r="F1518" s="486"/>
      <c r="G1518" s="496"/>
      <c r="H1518" s="558"/>
      <c r="I1518" s="557"/>
      <c r="J1518" s="499"/>
      <c r="K1518" s="485"/>
      <c r="L1518" s="486"/>
      <c r="M1518" s="496"/>
      <c r="N1518" s="556"/>
      <c r="O1518" s="498"/>
    </row>
    <row r="1519" spans="1:15" ht="15.6" x14ac:dyDescent="0.25">
      <c r="A1519" s="496"/>
      <c r="B1519" s="556"/>
      <c r="C1519" s="557"/>
      <c r="D1519" s="499"/>
      <c r="E1519" s="485"/>
      <c r="F1519" s="486"/>
      <c r="G1519" s="496"/>
      <c r="H1519" s="558"/>
      <c r="I1519" s="557"/>
      <c r="J1519" s="499"/>
      <c r="K1519" s="485"/>
      <c r="L1519" s="486"/>
      <c r="M1519" s="496"/>
      <c r="N1519" s="556"/>
      <c r="O1519" s="498"/>
    </row>
    <row r="1520" spans="1:15" ht="15.6" x14ac:dyDescent="0.25">
      <c r="A1520" s="496"/>
      <c r="B1520" s="556"/>
      <c r="C1520" s="557"/>
      <c r="D1520" s="499"/>
      <c r="E1520" s="485"/>
      <c r="F1520" s="486"/>
      <c r="G1520" s="496"/>
      <c r="H1520" s="558"/>
      <c r="I1520" s="557"/>
      <c r="J1520" s="499"/>
      <c r="K1520" s="485"/>
      <c r="L1520" s="486"/>
      <c r="M1520" s="496"/>
      <c r="N1520" s="556"/>
      <c r="O1520" s="498"/>
    </row>
    <row r="1521" spans="1:15" ht="15.6" x14ac:dyDescent="0.25">
      <c r="A1521" s="496"/>
      <c r="B1521" s="556"/>
      <c r="C1521" s="557"/>
      <c r="D1521" s="499"/>
      <c r="E1521" s="485"/>
      <c r="F1521" s="486"/>
      <c r="G1521" s="496"/>
      <c r="H1521" s="558"/>
      <c r="I1521" s="557"/>
      <c r="J1521" s="499"/>
      <c r="K1521" s="485"/>
      <c r="L1521" s="486"/>
      <c r="M1521" s="496"/>
      <c r="N1521" s="556"/>
      <c r="O1521" s="498"/>
    </row>
    <row r="1522" spans="1:15" ht="15.6" x14ac:dyDescent="0.25">
      <c r="A1522" s="496"/>
      <c r="B1522" s="556"/>
      <c r="C1522" s="557"/>
      <c r="D1522" s="499"/>
      <c r="E1522" s="485"/>
      <c r="F1522" s="486"/>
      <c r="G1522" s="496"/>
      <c r="H1522" s="558"/>
      <c r="I1522" s="557"/>
      <c r="J1522" s="499"/>
      <c r="K1522" s="485"/>
      <c r="L1522" s="486"/>
      <c r="M1522" s="496"/>
      <c r="N1522" s="556"/>
      <c r="O1522" s="498"/>
    </row>
    <row r="1523" spans="1:15" ht="15.6" x14ac:dyDescent="0.25">
      <c r="A1523" s="496"/>
      <c r="B1523" s="556"/>
      <c r="C1523" s="557"/>
      <c r="D1523" s="499"/>
      <c r="E1523" s="485"/>
      <c r="F1523" s="486"/>
      <c r="G1523" s="496"/>
      <c r="H1523" s="558"/>
      <c r="I1523" s="557"/>
      <c r="J1523" s="499"/>
      <c r="K1523" s="485"/>
      <c r="L1523" s="486"/>
      <c r="M1523" s="496"/>
      <c r="N1523" s="556"/>
      <c r="O1523" s="498"/>
    </row>
    <row r="1524" spans="1:15" ht="15.6" x14ac:dyDescent="0.25">
      <c r="A1524" s="496"/>
      <c r="B1524" s="556"/>
      <c r="C1524" s="557"/>
      <c r="D1524" s="499"/>
      <c r="E1524" s="485"/>
      <c r="F1524" s="486"/>
      <c r="G1524" s="496"/>
      <c r="H1524" s="558"/>
      <c r="I1524" s="557"/>
      <c r="J1524" s="499"/>
      <c r="K1524" s="485"/>
      <c r="L1524" s="486"/>
      <c r="M1524" s="496"/>
      <c r="N1524" s="556"/>
      <c r="O1524" s="498"/>
    </row>
    <row r="1525" spans="1:15" ht="15.6" x14ac:dyDescent="0.25">
      <c r="A1525" s="496"/>
      <c r="B1525" s="556"/>
      <c r="C1525" s="557"/>
      <c r="D1525" s="499"/>
      <c r="E1525" s="485"/>
      <c r="F1525" s="486"/>
      <c r="G1525" s="496"/>
      <c r="H1525" s="558"/>
      <c r="I1525" s="557"/>
      <c r="J1525" s="499"/>
      <c r="K1525" s="485"/>
      <c r="L1525" s="486"/>
      <c r="M1525" s="496"/>
      <c r="N1525" s="556"/>
      <c r="O1525" s="498"/>
    </row>
    <row r="1526" spans="1:15" ht="15.6" x14ac:dyDescent="0.25">
      <c r="A1526" s="496"/>
      <c r="B1526" s="556"/>
      <c r="C1526" s="557"/>
      <c r="D1526" s="499"/>
      <c r="E1526" s="485"/>
      <c r="F1526" s="486"/>
      <c r="G1526" s="496"/>
      <c r="H1526" s="558"/>
      <c r="I1526" s="557"/>
      <c r="J1526" s="499"/>
      <c r="K1526" s="485"/>
      <c r="L1526" s="486"/>
      <c r="M1526" s="496"/>
      <c r="N1526" s="556"/>
      <c r="O1526" s="498"/>
    </row>
    <row r="1527" spans="1:15" ht="15.6" x14ac:dyDescent="0.25">
      <c r="A1527" s="496"/>
      <c r="B1527" s="556"/>
      <c r="C1527" s="557"/>
      <c r="D1527" s="499"/>
      <c r="E1527" s="485"/>
      <c r="F1527" s="486"/>
      <c r="G1527" s="496"/>
      <c r="H1527" s="558"/>
      <c r="I1527" s="557"/>
      <c r="J1527" s="499"/>
      <c r="K1527" s="485"/>
      <c r="L1527" s="486"/>
      <c r="M1527" s="496"/>
      <c r="N1527" s="556"/>
      <c r="O1527" s="498"/>
    </row>
    <row r="1528" spans="1:15" ht="15.6" x14ac:dyDescent="0.25">
      <c r="A1528" s="496"/>
      <c r="B1528" s="556"/>
      <c r="C1528" s="557"/>
      <c r="D1528" s="499"/>
      <c r="E1528" s="485"/>
      <c r="F1528" s="486"/>
      <c r="G1528" s="496"/>
      <c r="H1528" s="558"/>
      <c r="I1528" s="557"/>
      <c r="J1528" s="499"/>
      <c r="K1528" s="485"/>
      <c r="L1528" s="486"/>
      <c r="M1528" s="496"/>
      <c r="N1528" s="556"/>
      <c r="O1528" s="498"/>
    </row>
    <row r="1529" spans="1:15" ht="15.6" x14ac:dyDescent="0.25">
      <c r="A1529" s="496"/>
      <c r="B1529" s="556"/>
      <c r="C1529" s="557"/>
      <c r="D1529" s="499"/>
      <c r="E1529" s="485"/>
      <c r="F1529" s="486"/>
      <c r="G1529" s="496"/>
      <c r="H1529" s="558"/>
      <c r="I1529" s="557"/>
      <c r="J1529" s="499"/>
      <c r="K1529" s="485"/>
      <c r="L1529" s="486"/>
      <c r="M1529" s="496"/>
      <c r="N1529" s="556"/>
      <c r="O1529" s="498"/>
    </row>
    <row r="1530" spans="1:15" ht="15.6" x14ac:dyDescent="0.25">
      <c r="A1530" s="496"/>
      <c r="B1530" s="556"/>
      <c r="C1530" s="557"/>
      <c r="D1530" s="499"/>
      <c r="E1530" s="485"/>
      <c r="F1530" s="486"/>
      <c r="G1530" s="496"/>
      <c r="H1530" s="558"/>
      <c r="I1530" s="557"/>
      <c r="J1530" s="499"/>
      <c r="K1530" s="485"/>
      <c r="L1530" s="486"/>
      <c r="M1530" s="496"/>
      <c r="N1530" s="556"/>
      <c r="O1530" s="498"/>
    </row>
    <row r="1531" spans="1:15" ht="15.6" x14ac:dyDescent="0.25">
      <c r="A1531" s="496"/>
      <c r="B1531" s="556"/>
      <c r="C1531" s="557"/>
      <c r="D1531" s="499"/>
      <c r="E1531" s="485"/>
      <c r="F1531" s="486"/>
      <c r="G1531" s="496"/>
      <c r="H1531" s="558"/>
      <c r="I1531" s="557"/>
      <c r="J1531" s="499"/>
      <c r="K1531" s="485"/>
      <c r="L1531" s="486"/>
      <c r="M1531" s="496"/>
      <c r="N1531" s="556"/>
      <c r="O1531" s="498"/>
    </row>
    <row r="1532" spans="1:15" ht="15.6" x14ac:dyDescent="0.25">
      <c r="A1532" s="496"/>
      <c r="B1532" s="556"/>
      <c r="C1532" s="557"/>
      <c r="D1532" s="499"/>
      <c r="E1532" s="485"/>
      <c r="F1532" s="486"/>
      <c r="G1532" s="496"/>
      <c r="H1532" s="558"/>
      <c r="I1532" s="557"/>
      <c r="J1532" s="499"/>
      <c r="K1532" s="485"/>
      <c r="L1532" s="486"/>
      <c r="M1532" s="496"/>
      <c r="N1532" s="556"/>
      <c r="O1532" s="498"/>
    </row>
    <row r="1533" spans="1:15" ht="15.6" x14ac:dyDescent="0.25">
      <c r="A1533" s="496"/>
      <c r="B1533" s="556"/>
      <c r="C1533" s="557"/>
      <c r="D1533" s="499"/>
      <c r="E1533" s="485"/>
      <c r="F1533" s="486"/>
      <c r="G1533" s="496"/>
      <c r="H1533" s="558"/>
      <c r="I1533" s="557"/>
      <c r="J1533" s="499"/>
      <c r="K1533" s="485"/>
      <c r="L1533" s="486"/>
      <c r="M1533" s="496"/>
      <c r="N1533" s="556"/>
      <c r="O1533" s="498"/>
    </row>
    <row r="1534" spans="1:15" ht="15.6" x14ac:dyDescent="0.25">
      <c r="A1534" s="496"/>
      <c r="B1534" s="556"/>
      <c r="C1534" s="557"/>
      <c r="D1534" s="499"/>
      <c r="E1534" s="485"/>
      <c r="F1534" s="486"/>
      <c r="G1534" s="496"/>
      <c r="H1534" s="558"/>
      <c r="I1534" s="557"/>
      <c r="J1534" s="499"/>
      <c r="K1534" s="485"/>
      <c r="L1534" s="486"/>
      <c r="M1534" s="496"/>
      <c r="N1534" s="556"/>
      <c r="O1534" s="498"/>
    </row>
    <row r="1535" spans="1:15" ht="15.6" x14ac:dyDescent="0.25">
      <c r="A1535" s="496"/>
      <c r="B1535" s="556"/>
      <c r="C1535" s="557"/>
      <c r="D1535" s="499"/>
      <c r="E1535" s="485"/>
      <c r="F1535" s="486"/>
      <c r="G1535" s="496"/>
      <c r="H1535" s="558"/>
      <c r="I1535" s="557"/>
      <c r="J1535" s="499"/>
      <c r="K1535" s="485"/>
      <c r="L1535" s="486"/>
      <c r="M1535" s="496"/>
      <c r="N1535" s="556"/>
      <c r="O1535" s="498"/>
    </row>
    <row r="1536" spans="1:15" ht="15.6" x14ac:dyDescent="0.25">
      <c r="A1536" s="496"/>
      <c r="B1536" s="556"/>
      <c r="C1536" s="557"/>
      <c r="D1536" s="499"/>
      <c r="E1536" s="485"/>
      <c r="F1536" s="486"/>
      <c r="G1536" s="496"/>
      <c r="H1536" s="558"/>
      <c r="I1536" s="557"/>
      <c r="J1536" s="499"/>
      <c r="K1536" s="485"/>
      <c r="L1536" s="486"/>
      <c r="M1536" s="496"/>
      <c r="N1536" s="556"/>
      <c r="O1536" s="498"/>
    </row>
    <row r="1537" spans="1:15" ht="15.6" x14ac:dyDescent="0.25">
      <c r="A1537" s="496"/>
      <c r="B1537" s="556"/>
      <c r="C1537" s="557"/>
      <c r="D1537" s="499"/>
      <c r="E1537" s="485"/>
      <c r="F1537" s="486"/>
      <c r="G1537" s="496"/>
      <c r="H1537" s="558"/>
      <c r="I1537" s="557"/>
      <c r="J1537" s="499"/>
      <c r="K1537" s="485"/>
      <c r="L1537" s="486"/>
      <c r="M1537" s="496"/>
      <c r="N1537" s="556"/>
      <c r="O1537" s="498"/>
    </row>
    <row r="1538" spans="1:15" ht="15.6" x14ac:dyDescent="0.25">
      <c r="A1538" s="496"/>
      <c r="B1538" s="556"/>
      <c r="C1538" s="557"/>
      <c r="D1538" s="499"/>
      <c r="E1538" s="485"/>
      <c r="F1538" s="486"/>
      <c r="G1538" s="496"/>
      <c r="H1538" s="558"/>
      <c r="I1538" s="557"/>
      <c r="J1538" s="499"/>
      <c r="K1538" s="485"/>
      <c r="L1538" s="486"/>
      <c r="M1538" s="496"/>
      <c r="N1538" s="556"/>
      <c r="O1538" s="498"/>
    </row>
    <row r="1539" spans="1:15" ht="15.6" x14ac:dyDescent="0.25">
      <c r="A1539" s="496"/>
      <c r="B1539" s="556"/>
      <c r="C1539" s="557"/>
      <c r="D1539" s="499"/>
      <c r="E1539" s="485"/>
      <c r="F1539" s="486"/>
      <c r="G1539" s="496"/>
      <c r="H1539" s="558"/>
      <c r="I1539" s="557"/>
      <c r="J1539" s="499"/>
      <c r="K1539" s="485"/>
      <c r="L1539" s="486"/>
      <c r="M1539" s="496"/>
      <c r="N1539" s="556"/>
      <c r="O1539" s="498"/>
    </row>
    <row r="1540" spans="1:15" ht="15.6" x14ac:dyDescent="0.25">
      <c r="A1540" s="496"/>
      <c r="B1540" s="556"/>
      <c r="C1540" s="557"/>
      <c r="D1540" s="499"/>
      <c r="E1540" s="485"/>
      <c r="F1540" s="486"/>
      <c r="G1540" s="496"/>
      <c r="H1540" s="558"/>
      <c r="I1540" s="557"/>
      <c r="J1540" s="499"/>
      <c r="K1540" s="485"/>
      <c r="L1540" s="486"/>
      <c r="M1540" s="496"/>
      <c r="N1540" s="556"/>
      <c r="O1540" s="498"/>
    </row>
    <row r="1541" spans="1:15" ht="15.6" x14ac:dyDescent="0.25">
      <c r="A1541" s="496"/>
      <c r="B1541" s="556"/>
      <c r="C1541" s="557"/>
      <c r="D1541" s="499"/>
      <c r="E1541" s="485"/>
      <c r="F1541" s="486"/>
      <c r="G1541" s="496"/>
      <c r="H1541" s="558"/>
      <c r="I1541" s="557"/>
      <c r="J1541" s="499"/>
      <c r="K1541" s="485"/>
      <c r="L1541" s="486"/>
      <c r="M1541" s="496"/>
      <c r="N1541" s="556"/>
      <c r="O1541" s="498"/>
    </row>
    <row r="1542" spans="1:15" ht="15.6" x14ac:dyDescent="0.25">
      <c r="A1542" s="496"/>
      <c r="B1542" s="556"/>
      <c r="C1542" s="557"/>
      <c r="D1542" s="499"/>
      <c r="E1542" s="485"/>
      <c r="F1542" s="486"/>
      <c r="G1542" s="496"/>
      <c r="H1542" s="558"/>
      <c r="I1542" s="557"/>
      <c r="J1542" s="499"/>
      <c r="K1542" s="485"/>
      <c r="L1542" s="486"/>
      <c r="M1542" s="496"/>
      <c r="N1542" s="556"/>
      <c r="O1542" s="498"/>
    </row>
    <row r="1543" spans="1:15" ht="15.6" x14ac:dyDescent="0.25">
      <c r="A1543" s="496"/>
      <c r="B1543" s="556"/>
      <c r="C1543" s="557"/>
      <c r="D1543" s="499"/>
      <c r="E1543" s="485"/>
      <c r="F1543" s="486"/>
      <c r="G1543" s="496"/>
      <c r="H1543" s="558"/>
      <c r="I1543" s="557"/>
      <c r="J1543" s="499"/>
      <c r="K1543" s="485"/>
      <c r="L1543" s="486"/>
      <c r="M1543" s="496"/>
      <c r="N1543" s="556"/>
      <c r="O1543" s="498"/>
    </row>
    <row r="1544" spans="1:15" ht="15.6" x14ac:dyDescent="0.25">
      <c r="A1544" s="496"/>
      <c r="B1544" s="556"/>
      <c r="C1544" s="557"/>
      <c r="D1544" s="499"/>
      <c r="E1544" s="485"/>
      <c r="F1544" s="486"/>
      <c r="G1544" s="496"/>
      <c r="H1544" s="558"/>
      <c r="I1544" s="557"/>
      <c r="J1544" s="499"/>
      <c r="K1544" s="485"/>
      <c r="L1544" s="486"/>
      <c r="M1544" s="496"/>
      <c r="N1544" s="556"/>
      <c r="O1544" s="498"/>
    </row>
    <row r="1545" spans="1:15" ht="15.6" x14ac:dyDescent="0.25">
      <c r="A1545" s="496"/>
      <c r="B1545" s="556"/>
      <c r="C1545" s="557"/>
      <c r="D1545" s="499"/>
      <c r="E1545" s="485"/>
      <c r="F1545" s="486"/>
      <c r="G1545" s="496"/>
      <c r="H1545" s="558"/>
      <c r="I1545" s="557"/>
      <c r="J1545" s="499"/>
      <c r="K1545" s="485"/>
      <c r="L1545" s="486"/>
      <c r="M1545" s="496"/>
      <c r="N1545" s="556"/>
      <c r="O1545" s="498"/>
    </row>
    <row r="1546" spans="1:15" ht="15.6" x14ac:dyDescent="0.25">
      <c r="A1546" s="496"/>
      <c r="B1546" s="556"/>
      <c r="C1546" s="557"/>
      <c r="D1546" s="499"/>
      <c r="E1546" s="485"/>
      <c r="F1546" s="486"/>
      <c r="G1546" s="496"/>
      <c r="H1546" s="558"/>
      <c r="I1546" s="557"/>
      <c r="J1546" s="499"/>
      <c r="K1546" s="485"/>
      <c r="L1546" s="486"/>
      <c r="M1546" s="496"/>
      <c r="N1546" s="556"/>
      <c r="O1546" s="498"/>
    </row>
    <row r="1547" spans="1:15" ht="15.6" x14ac:dyDescent="0.25">
      <c r="A1547" s="496"/>
      <c r="B1547" s="556"/>
      <c r="C1547" s="557"/>
      <c r="D1547" s="499"/>
      <c r="E1547" s="485"/>
      <c r="F1547" s="486"/>
      <c r="G1547" s="496"/>
      <c r="H1547" s="558"/>
      <c r="I1547" s="557"/>
      <c r="J1547" s="499"/>
      <c r="K1547" s="485"/>
      <c r="L1547" s="486"/>
      <c r="M1547" s="496"/>
      <c r="N1547" s="556"/>
      <c r="O1547" s="498"/>
    </row>
    <row r="1548" spans="1:15" ht="15.6" x14ac:dyDescent="0.25">
      <c r="A1548" s="496"/>
      <c r="B1548" s="556"/>
      <c r="C1548" s="557"/>
      <c r="D1548" s="499"/>
      <c r="E1548" s="485"/>
      <c r="F1548" s="486"/>
      <c r="G1548" s="496"/>
      <c r="H1548" s="558"/>
      <c r="I1548" s="557"/>
      <c r="J1548" s="499"/>
      <c r="K1548" s="485"/>
      <c r="L1548" s="486"/>
      <c r="M1548" s="496"/>
      <c r="N1548" s="556"/>
      <c r="O1548" s="498"/>
    </row>
    <row r="1549" spans="1:15" ht="15.6" x14ac:dyDescent="0.25">
      <c r="A1549" s="496"/>
      <c r="B1549" s="556"/>
      <c r="C1549" s="557"/>
      <c r="D1549" s="499"/>
      <c r="E1549" s="485"/>
      <c r="F1549" s="486"/>
      <c r="G1549" s="496"/>
      <c r="H1549" s="558"/>
      <c r="I1549" s="557"/>
      <c r="J1549" s="499"/>
      <c r="K1549" s="485"/>
      <c r="L1549" s="486"/>
      <c r="M1549" s="496"/>
      <c r="N1549" s="556"/>
      <c r="O1549" s="498"/>
    </row>
    <row r="1550" spans="1:15" ht="15.6" x14ac:dyDescent="0.25">
      <c r="A1550" s="496"/>
      <c r="B1550" s="556"/>
      <c r="C1550" s="557"/>
      <c r="D1550" s="499"/>
      <c r="E1550" s="485"/>
      <c r="F1550" s="486"/>
      <c r="G1550" s="496"/>
      <c r="H1550" s="558"/>
      <c r="I1550" s="557"/>
      <c r="J1550" s="499"/>
      <c r="K1550" s="485"/>
      <c r="L1550" s="486"/>
      <c r="M1550" s="496"/>
      <c r="N1550" s="556"/>
      <c r="O1550" s="498"/>
    </row>
    <row r="1551" spans="1:15" ht="15.6" x14ac:dyDescent="0.25">
      <c r="A1551" s="496"/>
      <c r="B1551" s="556"/>
      <c r="C1551" s="557"/>
      <c r="D1551" s="499"/>
      <c r="E1551" s="485"/>
      <c r="F1551" s="486"/>
      <c r="G1551" s="496"/>
      <c r="H1551" s="558"/>
      <c r="I1551" s="557"/>
      <c r="J1551" s="499"/>
      <c r="K1551" s="485"/>
      <c r="L1551" s="486"/>
      <c r="M1551" s="496"/>
      <c r="N1551" s="556"/>
      <c r="O1551" s="498"/>
    </row>
    <row r="1552" spans="1:15" ht="15.6" x14ac:dyDescent="0.25">
      <c r="A1552" s="496"/>
      <c r="B1552" s="556"/>
      <c r="C1552" s="557"/>
      <c r="D1552" s="499"/>
      <c r="E1552" s="485"/>
      <c r="F1552" s="486"/>
      <c r="G1552" s="496"/>
      <c r="H1552" s="558"/>
      <c r="I1552" s="557"/>
      <c r="J1552" s="499"/>
      <c r="K1552" s="485"/>
      <c r="L1552" s="486"/>
      <c r="M1552" s="496"/>
      <c r="N1552" s="556"/>
      <c r="O1552" s="498"/>
    </row>
    <row r="1553" spans="1:15" ht="15.6" x14ac:dyDescent="0.25">
      <c r="A1553" s="496"/>
      <c r="B1553" s="556"/>
      <c r="C1553" s="557"/>
      <c r="D1553" s="499"/>
      <c r="E1553" s="485"/>
      <c r="F1553" s="486"/>
      <c r="G1553" s="496"/>
      <c r="H1553" s="558"/>
      <c r="I1553" s="557"/>
      <c r="J1553" s="499"/>
      <c r="K1553" s="485"/>
      <c r="L1553" s="486"/>
      <c r="M1553" s="496"/>
      <c r="N1553" s="556"/>
      <c r="O1553" s="498"/>
    </row>
    <row r="1554" spans="1:15" ht="15.6" x14ac:dyDescent="0.25">
      <c r="A1554" s="496"/>
      <c r="B1554" s="556"/>
      <c r="C1554" s="557"/>
      <c r="D1554" s="499"/>
      <c r="E1554" s="485"/>
      <c r="F1554" s="486"/>
      <c r="G1554" s="496"/>
      <c r="H1554" s="558"/>
      <c r="I1554" s="557"/>
      <c r="J1554" s="499"/>
      <c r="K1554" s="485"/>
      <c r="L1554" s="486"/>
      <c r="M1554" s="496"/>
      <c r="N1554" s="556"/>
      <c r="O1554" s="498"/>
    </row>
    <row r="1555" spans="1:15" ht="15.6" x14ac:dyDescent="0.25">
      <c r="A1555" s="496"/>
      <c r="B1555" s="556"/>
      <c r="C1555" s="557"/>
      <c r="D1555" s="499"/>
      <c r="E1555" s="485"/>
      <c r="F1555" s="486"/>
      <c r="G1555" s="496"/>
      <c r="H1555" s="558"/>
      <c r="I1555" s="557"/>
      <c r="J1555" s="499"/>
      <c r="K1555" s="485"/>
      <c r="L1555" s="486"/>
      <c r="M1555" s="496"/>
      <c r="N1555" s="556"/>
      <c r="O1555" s="498"/>
    </row>
    <row r="1556" spans="1:15" ht="15.6" x14ac:dyDescent="0.25">
      <c r="A1556" s="496"/>
      <c r="B1556" s="556"/>
      <c r="C1556" s="557"/>
      <c r="D1556" s="499"/>
      <c r="E1556" s="485"/>
      <c r="F1556" s="486"/>
      <c r="G1556" s="496"/>
      <c r="H1556" s="558"/>
      <c r="I1556" s="557"/>
      <c r="J1556" s="499"/>
      <c r="K1556" s="485"/>
      <c r="L1556" s="486"/>
      <c r="M1556" s="496"/>
      <c r="N1556" s="556"/>
      <c r="O1556" s="498"/>
    </row>
    <row r="1557" spans="1:15" ht="15.6" x14ac:dyDescent="0.25">
      <c r="A1557" s="496"/>
      <c r="B1557" s="556"/>
      <c r="C1557" s="557"/>
      <c r="D1557" s="499"/>
      <c r="E1557" s="485"/>
      <c r="F1557" s="486"/>
      <c r="G1557" s="496"/>
      <c r="H1557" s="558"/>
      <c r="I1557" s="557"/>
      <c r="J1557" s="499"/>
      <c r="K1557" s="485"/>
      <c r="L1557" s="486"/>
      <c r="M1557" s="496"/>
      <c r="N1557" s="556"/>
      <c r="O1557" s="498"/>
    </row>
    <row r="1558" spans="1:15" ht="15.6" x14ac:dyDescent="0.25">
      <c r="A1558" s="496"/>
      <c r="B1558" s="556"/>
      <c r="C1558" s="557"/>
      <c r="D1558" s="499"/>
      <c r="E1558" s="485"/>
      <c r="F1558" s="486"/>
      <c r="G1558" s="496"/>
      <c r="H1558" s="558"/>
      <c r="I1558" s="557"/>
      <c r="J1558" s="499"/>
      <c r="K1558" s="485"/>
      <c r="L1558" s="486"/>
      <c r="M1558" s="496"/>
      <c r="N1558" s="556"/>
      <c r="O1558" s="498"/>
    </row>
    <row r="1559" spans="1:15" ht="15.6" x14ac:dyDescent="0.25">
      <c r="A1559" s="496"/>
      <c r="B1559" s="556"/>
      <c r="C1559" s="557"/>
      <c r="D1559" s="499"/>
      <c r="E1559" s="485"/>
      <c r="F1559" s="486"/>
      <c r="G1559" s="496"/>
      <c r="H1559" s="558"/>
      <c r="I1559" s="557"/>
      <c r="J1559" s="499"/>
      <c r="K1559" s="485"/>
      <c r="L1559" s="486"/>
      <c r="M1559" s="496"/>
      <c r="N1559" s="556"/>
      <c r="O1559" s="498"/>
    </row>
    <row r="1560" spans="1:15" ht="15.6" x14ac:dyDescent="0.25">
      <c r="A1560" s="496"/>
      <c r="B1560" s="556"/>
      <c r="C1560" s="557"/>
      <c r="D1560" s="499"/>
      <c r="E1560" s="485"/>
      <c r="F1560" s="486"/>
      <c r="G1560" s="496"/>
      <c r="H1560" s="558"/>
      <c r="I1560" s="557"/>
      <c r="J1560" s="499"/>
      <c r="K1560" s="485"/>
      <c r="L1560" s="486"/>
      <c r="M1560" s="496"/>
      <c r="N1560" s="556"/>
      <c r="O1560" s="498"/>
    </row>
    <row r="1561" spans="1:15" ht="15.6" x14ac:dyDescent="0.25">
      <c r="A1561" s="496"/>
      <c r="B1561" s="556"/>
      <c r="C1561" s="557"/>
      <c r="D1561" s="499"/>
      <c r="E1561" s="485"/>
      <c r="F1561" s="486"/>
      <c r="G1561" s="496"/>
      <c r="H1561" s="558"/>
      <c r="I1561" s="557"/>
      <c r="J1561" s="499"/>
      <c r="K1561" s="485"/>
      <c r="L1561" s="486"/>
      <c r="M1561" s="496"/>
      <c r="N1561" s="556"/>
      <c r="O1561" s="498"/>
    </row>
    <row r="1562" spans="1:15" ht="15.6" x14ac:dyDescent="0.25">
      <c r="A1562" s="496"/>
      <c r="B1562" s="556"/>
      <c r="C1562" s="557"/>
      <c r="D1562" s="499"/>
      <c r="E1562" s="485"/>
      <c r="F1562" s="486"/>
      <c r="G1562" s="496"/>
      <c r="H1562" s="558"/>
      <c r="I1562" s="557"/>
      <c r="J1562" s="499"/>
      <c r="K1562" s="485"/>
      <c r="L1562" s="486"/>
      <c r="M1562" s="496"/>
      <c r="N1562" s="556"/>
      <c r="O1562" s="498"/>
    </row>
    <row r="1563" spans="1:15" ht="15.6" x14ac:dyDescent="0.25">
      <c r="A1563" s="496"/>
      <c r="B1563" s="556"/>
      <c r="C1563" s="557"/>
      <c r="D1563" s="499"/>
      <c r="E1563" s="485"/>
      <c r="F1563" s="486"/>
      <c r="G1563" s="496"/>
      <c r="H1563" s="558"/>
      <c r="I1563" s="557"/>
      <c r="J1563" s="499"/>
      <c r="K1563" s="485"/>
      <c r="L1563" s="486"/>
      <c r="M1563" s="496"/>
      <c r="N1563" s="556"/>
      <c r="O1563" s="498"/>
    </row>
    <row r="1564" spans="1:15" ht="15.6" x14ac:dyDescent="0.25">
      <c r="A1564" s="496"/>
      <c r="B1564" s="556"/>
      <c r="C1564" s="557"/>
      <c r="D1564" s="499"/>
      <c r="E1564" s="485"/>
      <c r="F1564" s="486"/>
      <c r="G1564" s="496"/>
      <c r="H1564" s="558"/>
      <c r="I1564" s="557"/>
      <c r="J1564" s="499"/>
      <c r="K1564" s="485"/>
      <c r="L1564" s="486"/>
      <c r="M1564" s="496"/>
      <c r="N1564" s="556"/>
      <c r="O1564" s="498"/>
    </row>
    <row r="1565" spans="1:15" ht="15.6" x14ac:dyDescent="0.25">
      <c r="A1565" s="496"/>
      <c r="B1565" s="556"/>
      <c r="C1565" s="557"/>
      <c r="D1565" s="499"/>
      <c r="E1565" s="485"/>
      <c r="F1565" s="486"/>
      <c r="G1565" s="496"/>
      <c r="H1565" s="558"/>
      <c r="I1565" s="557"/>
      <c r="J1565" s="499"/>
      <c r="K1565" s="485"/>
      <c r="L1565" s="486"/>
      <c r="M1565" s="496"/>
      <c r="N1565" s="556"/>
      <c r="O1565" s="498"/>
    </row>
    <row r="1566" spans="1:15" ht="15.6" x14ac:dyDescent="0.25">
      <c r="A1566" s="496"/>
      <c r="B1566" s="556"/>
      <c r="C1566" s="557"/>
      <c r="D1566" s="499"/>
      <c r="E1566" s="485"/>
      <c r="F1566" s="486"/>
      <c r="G1566" s="496"/>
      <c r="H1566" s="558"/>
      <c r="I1566" s="557"/>
      <c r="J1566" s="499"/>
      <c r="K1566" s="485"/>
      <c r="L1566" s="486"/>
      <c r="M1566" s="496"/>
      <c r="N1566" s="556"/>
      <c r="O1566" s="498"/>
    </row>
    <row r="1567" spans="1:15" ht="15.6" x14ac:dyDescent="0.25">
      <c r="A1567" s="496"/>
      <c r="B1567" s="556"/>
      <c r="C1567" s="557"/>
      <c r="D1567" s="499"/>
      <c r="E1567" s="485"/>
      <c r="F1567" s="486"/>
      <c r="G1567" s="496"/>
      <c r="H1567" s="558"/>
      <c r="I1567" s="557"/>
      <c r="J1567" s="499"/>
      <c r="K1567" s="485"/>
      <c r="L1567" s="486"/>
      <c r="M1567" s="496"/>
      <c r="N1567" s="556"/>
      <c r="O1567" s="498"/>
    </row>
    <row r="1568" spans="1:15" ht="15.6" x14ac:dyDescent="0.25">
      <c r="A1568" s="496"/>
      <c r="B1568" s="556"/>
      <c r="C1568" s="557"/>
      <c r="D1568" s="499"/>
      <c r="E1568" s="485"/>
      <c r="F1568" s="486"/>
      <c r="G1568" s="496"/>
      <c r="H1568" s="558"/>
      <c r="I1568" s="557"/>
      <c r="J1568" s="499"/>
      <c r="K1568" s="485"/>
      <c r="L1568" s="486"/>
      <c r="M1568" s="496"/>
      <c r="N1568" s="556"/>
      <c r="O1568" s="498"/>
    </row>
    <row r="1569" spans="1:15" ht="15.6" x14ac:dyDescent="0.25">
      <c r="A1569" s="496"/>
      <c r="B1569" s="556"/>
      <c r="C1569" s="557"/>
      <c r="D1569" s="499"/>
      <c r="E1569" s="485"/>
      <c r="F1569" s="486"/>
      <c r="G1569" s="496"/>
      <c r="H1569" s="558"/>
      <c r="I1569" s="557"/>
      <c r="J1569" s="499"/>
      <c r="K1569" s="485"/>
      <c r="L1569" s="486"/>
      <c r="M1569" s="496"/>
      <c r="N1569" s="556"/>
      <c r="O1569" s="498"/>
    </row>
    <row r="1570" spans="1:15" ht="15.6" x14ac:dyDescent="0.25">
      <c r="A1570" s="496"/>
      <c r="B1570" s="556"/>
      <c r="C1570" s="557"/>
      <c r="D1570" s="499"/>
      <c r="E1570" s="485"/>
      <c r="F1570" s="486"/>
      <c r="G1570" s="496"/>
      <c r="H1570" s="558"/>
      <c r="I1570" s="557"/>
      <c r="J1570" s="499"/>
      <c r="K1570" s="485"/>
      <c r="L1570" s="486"/>
      <c r="M1570" s="496"/>
      <c r="N1570" s="556"/>
      <c r="O1570" s="498"/>
    </row>
    <row r="1571" spans="1:15" ht="15.6" x14ac:dyDescent="0.25">
      <c r="A1571" s="496"/>
      <c r="B1571" s="556"/>
      <c r="C1571" s="557"/>
      <c r="D1571" s="499"/>
      <c r="E1571" s="485"/>
      <c r="F1571" s="486"/>
      <c r="G1571" s="496"/>
      <c r="H1571" s="558"/>
      <c r="I1571" s="557"/>
      <c r="J1571" s="499"/>
      <c r="K1571" s="485"/>
      <c r="L1571" s="486"/>
      <c r="M1571" s="496"/>
      <c r="N1571" s="556"/>
      <c r="O1571" s="498"/>
    </row>
    <row r="1572" spans="1:15" ht="15.6" x14ac:dyDescent="0.25">
      <c r="A1572" s="496"/>
      <c r="B1572" s="556"/>
      <c r="C1572" s="557"/>
      <c r="D1572" s="499"/>
      <c r="E1572" s="485"/>
      <c r="F1572" s="486"/>
      <c r="G1572" s="496"/>
      <c r="H1572" s="558"/>
      <c r="I1572" s="557"/>
      <c r="J1572" s="499"/>
      <c r="K1572" s="485"/>
      <c r="L1572" s="486"/>
      <c r="M1572" s="496"/>
      <c r="N1572" s="556"/>
      <c r="O1572" s="498"/>
    </row>
    <row r="1573" spans="1:15" ht="15.6" x14ac:dyDescent="0.25">
      <c r="A1573" s="496"/>
      <c r="B1573" s="556"/>
      <c r="C1573" s="557"/>
      <c r="D1573" s="499"/>
      <c r="E1573" s="485"/>
      <c r="F1573" s="486"/>
      <c r="G1573" s="496"/>
      <c r="H1573" s="558"/>
      <c r="I1573" s="557"/>
      <c r="J1573" s="499"/>
      <c r="K1573" s="485"/>
      <c r="L1573" s="486"/>
      <c r="M1573" s="496"/>
      <c r="N1573" s="556"/>
      <c r="O1573" s="498"/>
    </row>
    <row r="1574" spans="1:15" ht="15.6" x14ac:dyDescent="0.25">
      <c r="A1574" s="496"/>
      <c r="B1574" s="556"/>
      <c r="C1574" s="557"/>
      <c r="D1574" s="499"/>
      <c r="E1574" s="485"/>
      <c r="F1574" s="486"/>
      <c r="G1574" s="496"/>
      <c r="H1574" s="558"/>
      <c r="I1574" s="557"/>
      <c r="J1574" s="499"/>
      <c r="K1574" s="485"/>
      <c r="L1574" s="486"/>
      <c r="M1574" s="496"/>
      <c r="N1574" s="556"/>
      <c r="O1574" s="498"/>
    </row>
    <row r="1575" spans="1:15" ht="15.6" x14ac:dyDescent="0.25">
      <c r="A1575" s="496"/>
      <c r="B1575" s="556"/>
      <c r="C1575" s="557"/>
      <c r="D1575" s="499"/>
      <c r="E1575" s="485"/>
      <c r="F1575" s="486"/>
      <c r="G1575" s="496"/>
      <c r="H1575" s="558"/>
      <c r="I1575" s="557"/>
      <c r="J1575" s="499"/>
      <c r="K1575" s="485"/>
      <c r="L1575" s="486"/>
      <c r="M1575" s="496"/>
      <c r="N1575" s="556"/>
      <c r="O1575" s="498"/>
    </row>
    <row r="1576" spans="1:15" ht="15.6" x14ac:dyDescent="0.25">
      <c r="A1576" s="496"/>
      <c r="B1576" s="556"/>
      <c r="C1576" s="557"/>
      <c r="D1576" s="499"/>
      <c r="E1576" s="485"/>
      <c r="F1576" s="486"/>
      <c r="G1576" s="496"/>
      <c r="H1576" s="558"/>
      <c r="I1576" s="557"/>
      <c r="J1576" s="499"/>
      <c r="K1576" s="485"/>
      <c r="L1576" s="486"/>
      <c r="M1576" s="496"/>
      <c r="N1576" s="556"/>
      <c r="O1576" s="498"/>
    </row>
    <row r="1577" spans="1:15" ht="15.6" x14ac:dyDescent="0.25">
      <c r="A1577" s="496"/>
      <c r="B1577" s="556"/>
      <c r="C1577" s="557"/>
      <c r="D1577" s="499"/>
      <c r="E1577" s="485"/>
      <c r="F1577" s="486"/>
      <c r="G1577" s="496"/>
      <c r="H1577" s="558"/>
      <c r="I1577" s="557"/>
      <c r="J1577" s="499"/>
      <c r="K1577" s="485"/>
      <c r="L1577" s="486"/>
      <c r="M1577" s="496"/>
      <c r="N1577" s="556"/>
      <c r="O1577" s="498"/>
    </row>
    <row r="1578" spans="1:15" ht="15.6" x14ac:dyDescent="0.25">
      <c r="A1578" s="496"/>
      <c r="B1578" s="556"/>
      <c r="C1578" s="557"/>
      <c r="D1578" s="499"/>
      <c r="E1578" s="485"/>
      <c r="F1578" s="486"/>
      <c r="G1578" s="496"/>
      <c r="H1578" s="558"/>
      <c r="I1578" s="557"/>
      <c r="J1578" s="499"/>
      <c r="K1578" s="485"/>
      <c r="L1578" s="486"/>
      <c r="M1578" s="496"/>
      <c r="N1578" s="556"/>
      <c r="O1578" s="498"/>
    </row>
    <row r="1579" spans="1:15" ht="15.6" x14ac:dyDescent="0.25">
      <c r="A1579" s="496"/>
      <c r="B1579" s="556"/>
      <c r="C1579" s="557"/>
      <c r="D1579" s="499"/>
      <c r="E1579" s="485"/>
      <c r="F1579" s="486"/>
      <c r="G1579" s="496"/>
      <c r="H1579" s="558"/>
      <c r="I1579" s="557"/>
      <c r="J1579" s="499"/>
      <c r="K1579" s="485"/>
      <c r="L1579" s="486"/>
      <c r="M1579" s="496"/>
      <c r="N1579" s="556"/>
      <c r="O1579" s="498"/>
    </row>
    <row r="1580" spans="1:15" ht="15.6" x14ac:dyDescent="0.25">
      <c r="A1580" s="496"/>
      <c r="B1580" s="556"/>
      <c r="C1580" s="557"/>
      <c r="D1580" s="499"/>
      <c r="E1580" s="485"/>
      <c r="F1580" s="486"/>
      <c r="G1580" s="496"/>
      <c r="H1580" s="558"/>
      <c r="I1580" s="557"/>
      <c r="J1580" s="499"/>
      <c r="K1580" s="485"/>
      <c r="L1580" s="486"/>
      <c r="M1580" s="496"/>
      <c r="N1580" s="556"/>
      <c r="O1580" s="498"/>
    </row>
    <row r="1581" spans="1:15" ht="15.6" x14ac:dyDescent="0.25">
      <c r="A1581" s="496"/>
      <c r="B1581" s="556"/>
      <c r="C1581" s="557"/>
      <c r="D1581" s="499"/>
      <c r="E1581" s="485"/>
      <c r="F1581" s="486"/>
      <c r="G1581" s="496"/>
      <c r="H1581" s="558"/>
      <c r="I1581" s="557"/>
      <c r="J1581" s="499"/>
      <c r="K1581" s="485"/>
      <c r="L1581" s="486"/>
      <c r="M1581" s="496"/>
      <c r="N1581" s="556"/>
      <c r="O1581" s="498"/>
    </row>
    <row r="1582" spans="1:15" ht="15.6" x14ac:dyDescent="0.25">
      <c r="A1582" s="496"/>
      <c r="B1582" s="556"/>
      <c r="C1582" s="557"/>
      <c r="D1582" s="499"/>
      <c r="E1582" s="485"/>
      <c r="F1582" s="486"/>
      <c r="G1582" s="496"/>
      <c r="H1582" s="558"/>
      <c r="I1582" s="557"/>
      <c r="J1582" s="499"/>
      <c r="K1582" s="485"/>
      <c r="L1582" s="486"/>
      <c r="M1582" s="496"/>
      <c r="N1582" s="556"/>
      <c r="O1582" s="498"/>
    </row>
    <row r="1583" spans="1:15" ht="15.6" x14ac:dyDescent="0.25">
      <c r="A1583" s="496"/>
      <c r="B1583" s="556"/>
      <c r="C1583" s="557"/>
      <c r="D1583" s="499"/>
      <c r="E1583" s="485"/>
      <c r="F1583" s="486"/>
      <c r="G1583" s="496"/>
      <c r="H1583" s="558"/>
      <c r="I1583" s="557"/>
      <c r="J1583" s="499"/>
      <c r="K1583" s="485"/>
      <c r="L1583" s="486"/>
      <c r="M1583" s="496"/>
      <c r="N1583" s="556"/>
      <c r="O1583" s="498"/>
    </row>
    <row r="1584" spans="1:15" ht="15.6" x14ac:dyDescent="0.25">
      <c r="A1584" s="496"/>
      <c r="B1584" s="556"/>
      <c r="C1584" s="557"/>
      <c r="D1584" s="499"/>
      <c r="E1584" s="485"/>
      <c r="F1584" s="486"/>
      <c r="G1584" s="496"/>
      <c r="H1584" s="558"/>
      <c r="I1584" s="557"/>
      <c r="J1584" s="499"/>
      <c r="K1584" s="485"/>
      <c r="L1584" s="486"/>
      <c r="M1584" s="496"/>
      <c r="N1584" s="556"/>
      <c r="O1584" s="498"/>
    </row>
    <row r="1585" spans="1:15" ht="15.6" x14ac:dyDescent="0.25">
      <c r="A1585" s="496"/>
      <c r="B1585" s="556"/>
      <c r="C1585" s="557"/>
      <c r="D1585" s="499"/>
      <c r="E1585" s="485"/>
      <c r="F1585" s="486"/>
      <c r="G1585" s="496"/>
      <c r="H1585" s="558"/>
      <c r="I1585" s="557"/>
      <c r="J1585" s="499"/>
      <c r="K1585" s="485"/>
      <c r="L1585" s="486"/>
      <c r="M1585" s="496"/>
      <c r="N1585" s="556"/>
      <c r="O1585" s="498"/>
    </row>
    <row r="1586" spans="1:15" ht="15.6" x14ac:dyDescent="0.25">
      <c r="A1586" s="496"/>
      <c r="B1586" s="556"/>
      <c r="C1586" s="557"/>
      <c r="D1586" s="499"/>
      <c r="E1586" s="485"/>
      <c r="F1586" s="486"/>
      <c r="G1586" s="496"/>
      <c r="H1586" s="558"/>
      <c r="I1586" s="557"/>
      <c r="J1586" s="499"/>
      <c r="K1586" s="485"/>
      <c r="L1586" s="486"/>
      <c r="M1586" s="496"/>
      <c r="N1586" s="556"/>
      <c r="O1586" s="498"/>
    </row>
    <row r="1587" spans="1:15" ht="15.6" x14ac:dyDescent="0.25">
      <c r="A1587" s="496"/>
      <c r="B1587" s="556"/>
      <c r="C1587" s="557"/>
      <c r="D1587" s="499"/>
      <c r="E1587" s="485"/>
      <c r="F1587" s="486"/>
      <c r="G1587" s="496"/>
      <c r="H1587" s="558"/>
      <c r="I1587" s="557"/>
      <c r="J1587" s="499"/>
      <c r="K1587" s="485"/>
      <c r="L1587" s="486"/>
      <c r="M1587" s="496"/>
      <c r="N1587" s="556"/>
      <c r="O1587" s="498"/>
    </row>
    <row r="1588" spans="1:15" ht="15.6" x14ac:dyDescent="0.25">
      <c r="A1588" s="496"/>
      <c r="B1588" s="556"/>
      <c r="C1588" s="557"/>
      <c r="D1588" s="499"/>
      <c r="E1588" s="485"/>
      <c r="F1588" s="486"/>
      <c r="G1588" s="496"/>
      <c r="H1588" s="558"/>
      <c r="I1588" s="557"/>
      <c r="J1588" s="499"/>
      <c r="K1588" s="485"/>
      <c r="L1588" s="486"/>
      <c r="M1588" s="496"/>
      <c r="N1588" s="556"/>
      <c r="O1588" s="498"/>
    </row>
    <row r="1589" spans="1:15" ht="15.6" x14ac:dyDescent="0.25">
      <c r="A1589" s="496"/>
      <c r="B1589" s="556"/>
      <c r="C1589" s="557"/>
      <c r="D1589" s="499"/>
      <c r="E1589" s="485"/>
      <c r="F1589" s="486"/>
      <c r="G1589" s="496"/>
      <c r="H1589" s="558"/>
      <c r="I1589" s="557"/>
      <c r="J1589" s="499"/>
      <c r="K1589" s="485"/>
      <c r="L1589" s="486"/>
      <c r="M1589" s="496"/>
      <c r="N1589" s="556"/>
      <c r="O1589" s="498"/>
    </row>
    <row r="1590" spans="1:15" ht="15.6" x14ac:dyDescent="0.25">
      <c r="A1590" s="496"/>
      <c r="B1590" s="556"/>
      <c r="C1590" s="557"/>
      <c r="D1590" s="499"/>
      <c r="E1590" s="485"/>
      <c r="F1590" s="486"/>
      <c r="G1590" s="496"/>
      <c r="H1590" s="558"/>
      <c r="I1590" s="557"/>
      <c r="J1590" s="499"/>
      <c r="K1590" s="485"/>
      <c r="L1590" s="486"/>
      <c r="M1590" s="496"/>
      <c r="N1590" s="556"/>
      <c r="O1590" s="498"/>
    </row>
    <row r="1591" spans="1:15" ht="15.6" x14ac:dyDescent="0.25">
      <c r="A1591" s="496"/>
      <c r="B1591" s="556"/>
      <c r="C1591" s="557"/>
      <c r="D1591" s="499"/>
      <c r="E1591" s="485"/>
      <c r="F1591" s="486"/>
      <c r="G1591" s="496"/>
      <c r="H1591" s="558"/>
      <c r="I1591" s="557"/>
      <c r="J1591" s="499"/>
      <c r="K1591" s="485"/>
      <c r="L1591" s="486"/>
      <c r="M1591" s="496"/>
      <c r="N1591" s="556"/>
      <c r="O1591" s="498"/>
    </row>
    <row r="1592" spans="1:15" ht="15.6" x14ac:dyDescent="0.25">
      <c r="A1592" s="496"/>
      <c r="B1592" s="556"/>
      <c r="C1592" s="557"/>
      <c r="D1592" s="499"/>
      <c r="E1592" s="485"/>
      <c r="F1592" s="486"/>
      <c r="G1592" s="496"/>
      <c r="H1592" s="558"/>
      <c r="I1592" s="557"/>
      <c r="J1592" s="499"/>
      <c r="K1592" s="485"/>
      <c r="L1592" s="486"/>
      <c r="M1592" s="496"/>
      <c r="N1592" s="556"/>
      <c r="O1592" s="498"/>
    </row>
    <row r="1593" spans="1:15" ht="15.6" x14ac:dyDescent="0.25">
      <c r="A1593" s="496"/>
      <c r="B1593" s="556"/>
      <c r="C1593" s="557"/>
      <c r="D1593" s="499"/>
      <c r="E1593" s="485"/>
      <c r="F1593" s="486"/>
      <c r="G1593" s="496"/>
      <c r="H1593" s="558"/>
      <c r="I1593" s="557"/>
      <c r="J1593" s="499"/>
      <c r="K1593" s="485"/>
      <c r="L1593" s="486"/>
      <c r="M1593" s="496"/>
      <c r="N1593" s="556"/>
      <c r="O1593" s="498"/>
    </row>
    <row r="1594" spans="1:15" ht="15.6" x14ac:dyDescent="0.25">
      <c r="A1594" s="496"/>
      <c r="B1594" s="556"/>
      <c r="C1594" s="557"/>
      <c r="D1594" s="499"/>
      <c r="E1594" s="485"/>
      <c r="F1594" s="486"/>
      <c r="G1594" s="496"/>
      <c r="H1594" s="558"/>
      <c r="I1594" s="557"/>
      <c r="J1594" s="499"/>
      <c r="K1594" s="485"/>
      <c r="L1594" s="486"/>
      <c r="M1594" s="496"/>
      <c r="N1594" s="556"/>
      <c r="O1594" s="498"/>
    </row>
    <row r="1595" spans="1:15" ht="15.6" x14ac:dyDescent="0.25">
      <c r="A1595" s="496"/>
      <c r="B1595" s="556"/>
      <c r="C1595" s="557"/>
      <c r="D1595" s="499"/>
      <c r="E1595" s="485"/>
      <c r="F1595" s="486"/>
      <c r="G1595" s="496"/>
      <c r="H1595" s="558"/>
      <c r="I1595" s="557"/>
      <c r="J1595" s="499"/>
      <c r="K1595" s="485"/>
      <c r="L1595" s="486"/>
      <c r="M1595" s="496"/>
      <c r="N1595" s="556"/>
      <c r="O1595" s="498"/>
    </row>
    <row r="1596" spans="1:15" ht="15.6" x14ac:dyDescent="0.25">
      <c r="A1596" s="496"/>
      <c r="B1596" s="556"/>
      <c r="C1596" s="557"/>
      <c r="D1596" s="499"/>
      <c r="E1596" s="485"/>
      <c r="F1596" s="486"/>
      <c r="G1596" s="496"/>
      <c r="H1596" s="558"/>
      <c r="I1596" s="557"/>
      <c r="J1596" s="499"/>
      <c r="K1596" s="485"/>
      <c r="L1596" s="486"/>
      <c r="M1596" s="496"/>
      <c r="N1596" s="556"/>
      <c r="O1596" s="498"/>
    </row>
    <row r="1597" spans="1:15" ht="15.6" x14ac:dyDescent="0.25">
      <c r="A1597" s="496"/>
      <c r="B1597" s="556"/>
      <c r="C1597" s="557"/>
      <c r="D1597" s="499"/>
      <c r="E1597" s="485"/>
      <c r="F1597" s="486"/>
      <c r="G1597" s="496"/>
      <c r="H1597" s="558"/>
      <c r="I1597" s="557"/>
      <c r="J1597" s="499"/>
      <c r="K1597" s="485"/>
      <c r="L1597" s="486"/>
      <c r="M1597" s="496"/>
      <c r="N1597" s="556"/>
      <c r="O1597" s="498"/>
    </row>
    <row r="1598" spans="1:15" ht="15.6" x14ac:dyDescent="0.25">
      <c r="A1598" s="496"/>
      <c r="B1598" s="556"/>
      <c r="C1598" s="557"/>
      <c r="D1598" s="499"/>
      <c r="E1598" s="485"/>
      <c r="F1598" s="486"/>
      <c r="G1598" s="496"/>
      <c r="H1598" s="558"/>
      <c r="I1598" s="557"/>
      <c r="J1598" s="499"/>
      <c r="K1598" s="485"/>
      <c r="L1598" s="486"/>
      <c r="M1598" s="496"/>
      <c r="N1598" s="556"/>
      <c r="O1598" s="498"/>
    </row>
    <row r="1599" spans="1:15" ht="15.6" x14ac:dyDescent="0.25">
      <c r="A1599" s="496"/>
      <c r="B1599" s="556"/>
      <c r="C1599" s="557"/>
      <c r="D1599" s="499"/>
      <c r="E1599" s="485"/>
      <c r="F1599" s="486"/>
      <c r="G1599" s="496"/>
      <c r="H1599" s="558"/>
      <c r="I1599" s="557"/>
      <c r="J1599" s="499"/>
      <c r="K1599" s="485"/>
      <c r="L1599" s="486"/>
      <c r="M1599" s="496"/>
      <c r="N1599" s="556"/>
      <c r="O1599" s="498"/>
    </row>
    <row r="1600" spans="1:15" ht="15.6" x14ac:dyDescent="0.25">
      <c r="A1600" s="496"/>
      <c r="B1600" s="556"/>
      <c r="C1600" s="557"/>
      <c r="D1600" s="499"/>
      <c r="E1600" s="485"/>
      <c r="F1600" s="486"/>
      <c r="G1600" s="496"/>
      <c r="H1600" s="558"/>
      <c r="I1600" s="557"/>
      <c r="J1600" s="499"/>
      <c r="K1600" s="485"/>
      <c r="L1600" s="486"/>
      <c r="M1600" s="496"/>
      <c r="N1600" s="556"/>
      <c r="O1600" s="498"/>
    </row>
    <row r="1601" spans="1:15" ht="15.6" x14ac:dyDescent="0.25">
      <c r="A1601" s="496"/>
      <c r="B1601" s="556"/>
      <c r="C1601" s="557"/>
      <c r="D1601" s="499"/>
      <c r="E1601" s="485"/>
      <c r="F1601" s="486"/>
      <c r="G1601" s="496"/>
      <c r="H1601" s="558"/>
      <c r="I1601" s="557"/>
      <c r="J1601" s="499"/>
      <c r="K1601" s="485"/>
      <c r="L1601" s="486"/>
      <c r="M1601" s="496"/>
      <c r="N1601" s="556"/>
      <c r="O1601" s="498"/>
    </row>
    <row r="1602" spans="1:15" ht="15.6" x14ac:dyDescent="0.25">
      <c r="A1602" s="496"/>
      <c r="B1602" s="556"/>
      <c r="C1602" s="557"/>
      <c r="D1602" s="499"/>
      <c r="E1602" s="485"/>
      <c r="F1602" s="486"/>
      <c r="G1602" s="496"/>
      <c r="H1602" s="558"/>
      <c r="I1602" s="557"/>
      <c r="J1602" s="499"/>
      <c r="K1602" s="485"/>
      <c r="L1602" s="486"/>
      <c r="M1602" s="496"/>
      <c r="N1602" s="556"/>
      <c r="O1602" s="498"/>
    </row>
    <row r="1603" spans="1:15" ht="15.6" x14ac:dyDescent="0.25">
      <c r="A1603" s="496"/>
      <c r="B1603" s="556"/>
      <c r="C1603" s="557"/>
      <c r="D1603" s="499"/>
      <c r="E1603" s="485"/>
      <c r="F1603" s="486"/>
      <c r="G1603" s="496"/>
      <c r="H1603" s="558"/>
      <c r="I1603" s="557"/>
      <c r="J1603" s="499"/>
      <c r="K1603" s="485"/>
      <c r="L1603" s="486"/>
      <c r="M1603" s="496"/>
      <c r="N1603" s="556"/>
      <c r="O1603" s="498"/>
    </row>
    <row r="1604" spans="1:15" ht="15.6" x14ac:dyDescent="0.25">
      <c r="A1604" s="496"/>
      <c r="B1604" s="556"/>
      <c r="C1604" s="557"/>
      <c r="D1604" s="499"/>
      <c r="E1604" s="485"/>
      <c r="F1604" s="486"/>
      <c r="G1604" s="496"/>
      <c r="H1604" s="558"/>
      <c r="I1604" s="557"/>
      <c r="J1604" s="499"/>
      <c r="K1604" s="485"/>
      <c r="L1604" s="486"/>
      <c r="M1604" s="496"/>
      <c r="N1604" s="556"/>
      <c r="O1604" s="498"/>
    </row>
    <row r="1605" spans="1:15" ht="15.6" x14ac:dyDescent="0.25">
      <c r="A1605" s="496"/>
      <c r="B1605" s="556"/>
      <c r="C1605" s="557"/>
      <c r="D1605" s="499"/>
      <c r="E1605" s="485"/>
      <c r="F1605" s="486"/>
      <c r="G1605" s="496"/>
      <c r="H1605" s="558"/>
      <c r="I1605" s="557"/>
      <c r="J1605" s="499"/>
      <c r="K1605" s="485"/>
      <c r="L1605" s="486"/>
      <c r="M1605" s="496"/>
      <c r="N1605" s="556"/>
      <c r="O1605" s="498"/>
    </row>
    <row r="1606" spans="1:15" ht="15.6" x14ac:dyDescent="0.25">
      <c r="A1606" s="496"/>
      <c r="B1606" s="556"/>
      <c r="C1606" s="557"/>
      <c r="D1606" s="499"/>
      <c r="E1606" s="485"/>
      <c r="F1606" s="486"/>
      <c r="G1606" s="496"/>
      <c r="H1606" s="558"/>
      <c r="I1606" s="557"/>
      <c r="J1606" s="499"/>
      <c r="K1606" s="485"/>
      <c r="L1606" s="486"/>
      <c r="M1606" s="496"/>
      <c r="N1606" s="556"/>
      <c r="O1606" s="498"/>
    </row>
    <row r="1607" spans="1:15" ht="15.6" x14ac:dyDescent="0.25">
      <c r="A1607" s="496"/>
      <c r="B1607" s="556"/>
      <c r="C1607" s="557"/>
      <c r="D1607" s="499"/>
      <c r="E1607" s="485"/>
      <c r="F1607" s="486"/>
      <c r="G1607" s="496"/>
      <c r="H1607" s="558"/>
      <c r="I1607" s="557"/>
      <c r="J1607" s="499"/>
      <c r="K1607" s="485"/>
      <c r="L1607" s="486"/>
      <c r="M1607" s="496"/>
      <c r="N1607" s="556"/>
      <c r="O1607" s="498"/>
    </row>
    <row r="1608" spans="1:15" ht="15.6" x14ac:dyDescent="0.25">
      <c r="A1608" s="496"/>
      <c r="B1608" s="556"/>
      <c r="C1608" s="557"/>
      <c r="D1608" s="499"/>
      <c r="E1608" s="485"/>
      <c r="F1608" s="486"/>
      <c r="G1608" s="496"/>
      <c r="H1608" s="558"/>
      <c r="I1608" s="557"/>
      <c r="J1608" s="499"/>
      <c r="K1608" s="485"/>
      <c r="L1608" s="486"/>
      <c r="M1608" s="496"/>
      <c r="N1608" s="556"/>
      <c r="O1608" s="498"/>
    </row>
    <row r="1609" spans="1:15" ht="15.6" x14ac:dyDescent="0.25">
      <c r="A1609" s="496"/>
      <c r="B1609" s="556"/>
      <c r="C1609" s="557"/>
      <c r="D1609" s="499"/>
      <c r="E1609" s="485"/>
      <c r="F1609" s="486"/>
      <c r="G1609" s="496"/>
      <c r="H1609" s="558"/>
      <c r="I1609" s="557"/>
      <c r="J1609" s="499"/>
      <c r="K1609" s="485"/>
      <c r="L1609" s="486"/>
      <c r="M1609" s="496"/>
      <c r="N1609" s="556"/>
      <c r="O1609" s="498"/>
    </row>
    <row r="1610" spans="1:15" ht="15.6" x14ac:dyDescent="0.25">
      <c r="A1610" s="496"/>
      <c r="B1610" s="556"/>
      <c r="C1610" s="557"/>
      <c r="D1610" s="499"/>
      <c r="E1610" s="485"/>
      <c r="F1610" s="486"/>
      <c r="G1610" s="496"/>
      <c r="H1610" s="558"/>
      <c r="I1610" s="557"/>
      <c r="J1610" s="499"/>
      <c r="K1610" s="485"/>
      <c r="L1610" s="486"/>
      <c r="M1610" s="496"/>
      <c r="N1610" s="556"/>
      <c r="O1610" s="498"/>
    </row>
    <row r="1611" spans="1:15" ht="15.6" x14ac:dyDescent="0.25">
      <c r="A1611" s="496"/>
      <c r="B1611" s="556"/>
      <c r="C1611" s="557"/>
      <c r="D1611" s="499"/>
      <c r="E1611" s="485"/>
      <c r="F1611" s="486"/>
      <c r="G1611" s="496"/>
      <c r="H1611" s="558"/>
      <c r="I1611" s="557"/>
      <c r="J1611" s="499"/>
      <c r="K1611" s="485"/>
      <c r="L1611" s="486"/>
      <c r="M1611" s="496"/>
      <c r="N1611" s="556"/>
      <c r="O1611" s="498"/>
    </row>
    <row r="1612" spans="1:15" ht="15.6" x14ac:dyDescent="0.25">
      <c r="A1612" s="496"/>
      <c r="B1612" s="556"/>
      <c r="C1612" s="557"/>
      <c r="D1612" s="499"/>
      <c r="E1612" s="485"/>
      <c r="F1612" s="486"/>
      <c r="G1612" s="496"/>
      <c r="H1612" s="558"/>
      <c r="I1612" s="557"/>
      <c r="J1612" s="499"/>
      <c r="K1612" s="485"/>
      <c r="L1612" s="486"/>
      <c r="M1612" s="496"/>
      <c r="N1612" s="556"/>
      <c r="O1612" s="498"/>
    </row>
    <row r="1613" spans="1:15" ht="15.6" x14ac:dyDescent="0.25">
      <c r="A1613" s="496"/>
      <c r="B1613" s="556"/>
      <c r="C1613" s="557"/>
      <c r="D1613" s="499"/>
      <c r="E1613" s="485"/>
      <c r="F1613" s="486"/>
      <c r="G1613" s="496"/>
      <c r="H1613" s="558"/>
      <c r="I1613" s="557"/>
      <c r="J1613" s="499"/>
      <c r="K1613" s="485"/>
      <c r="L1613" s="486"/>
      <c r="M1613" s="496"/>
      <c r="N1613" s="556"/>
      <c r="O1613" s="498"/>
    </row>
    <row r="1614" spans="1:15" ht="15.6" x14ac:dyDescent="0.25">
      <c r="A1614" s="496"/>
      <c r="B1614" s="556"/>
      <c r="C1614" s="557"/>
      <c r="D1614" s="499"/>
      <c r="E1614" s="485"/>
      <c r="F1614" s="486"/>
      <c r="G1614" s="496"/>
      <c r="H1614" s="558"/>
      <c r="I1614" s="557"/>
      <c r="J1614" s="499"/>
      <c r="K1614" s="485"/>
      <c r="L1614" s="486"/>
      <c r="M1614" s="496"/>
      <c r="N1614" s="556"/>
      <c r="O1614" s="498"/>
    </row>
    <row r="1615" spans="1:15" ht="15.6" x14ac:dyDescent="0.25">
      <c r="A1615" s="496"/>
      <c r="B1615" s="556"/>
      <c r="C1615" s="557"/>
      <c r="D1615" s="499"/>
      <c r="E1615" s="485"/>
      <c r="F1615" s="486"/>
      <c r="G1615" s="496"/>
      <c r="H1615" s="558"/>
      <c r="I1615" s="557"/>
      <c r="J1615" s="499"/>
      <c r="K1615" s="485"/>
      <c r="L1615" s="486"/>
      <c r="M1615" s="496"/>
      <c r="N1615" s="556"/>
      <c r="O1615" s="498"/>
    </row>
    <row r="1616" spans="1:15" ht="15.6" x14ac:dyDescent="0.25">
      <c r="A1616" s="496"/>
      <c r="B1616" s="556"/>
      <c r="C1616" s="557"/>
      <c r="D1616" s="499"/>
      <c r="E1616" s="485"/>
      <c r="F1616" s="486"/>
      <c r="G1616" s="496"/>
      <c r="H1616" s="558"/>
      <c r="I1616" s="557"/>
      <c r="J1616" s="499"/>
      <c r="K1616" s="485"/>
      <c r="L1616" s="486"/>
      <c r="M1616" s="496"/>
      <c r="N1616" s="556"/>
      <c r="O1616" s="498"/>
    </row>
    <row r="1617" spans="1:15" ht="15.6" x14ac:dyDescent="0.25">
      <c r="A1617" s="496"/>
      <c r="B1617" s="556"/>
      <c r="C1617" s="557"/>
      <c r="D1617" s="499"/>
      <c r="E1617" s="485"/>
      <c r="F1617" s="486"/>
      <c r="G1617" s="496"/>
      <c r="H1617" s="558"/>
      <c r="I1617" s="557"/>
      <c r="J1617" s="499"/>
      <c r="K1617" s="485"/>
      <c r="L1617" s="486"/>
      <c r="M1617" s="496"/>
      <c r="N1617" s="556"/>
      <c r="O1617" s="498"/>
    </row>
    <row r="1618" spans="1:15" ht="15.6" x14ac:dyDescent="0.25">
      <c r="A1618" s="496"/>
      <c r="B1618" s="556"/>
      <c r="C1618" s="557"/>
      <c r="D1618" s="499"/>
      <c r="E1618" s="485"/>
      <c r="F1618" s="486"/>
      <c r="G1618" s="496"/>
      <c r="H1618" s="558"/>
      <c r="I1618" s="557"/>
      <c r="J1618" s="499"/>
      <c r="K1618" s="485"/>
      <c r="L1618" s="486"/>
      <c r="M1618" s="496"/>
      <c r="N1618" s="556"/>
      <c r="O1618" s="498"/>
    </row>
    <row r="1619" spans="1:15" ht="15.6" x14ac:dyDescent="0.25">
      <c r="A1619" s="496"/>
      <c r="B1619" s="556"/>
      <c r="C1619" s="557"/>
      <c r="D1619" s="499"/>
      <c r="E1619" s="485"/>
      <c r="F1619" s="486"/>
      <c r="G1619" s="496"/>
      <c r="H1619" s="558"/>
      <c r="I1619" s="557"/>
      <c r="J1619" s="499"/>
      <c r="K1619" s="485"/>
      <c r="L1619" s="486"/>
      <c r="M1619" s="496"/>
      <c r="N1619" s="556"/>
      <c r="O1619" s="498"/>
    </row>
    <row r="1620" spans="1:15" ht="15.6" x14ac:dyDescent="0.25">
      <c r="A1620" s="496"/>
      <c r="B1620" s="556"/>
      <c r="C1620" s="557"/>
      <c r="D1620" s="499"/>
      <c r="E1620" s="485"/>
      <c r="F1620" s="486"/>
      <c r="G1620" s="496"/>
      <c r="H1620" s="558"/>
      <c r="I1620" s="557"/>
      <c r="J1620" s="499"/>
      <c r="K1620" s="485"/>
      <c r="L1620" s="486"/>
      <c r="M1620" s="496"/>
      <c r="N1620" s="556"/>
      <c r="O1620" s="498"/>
    </row>
    <row r="1621" spans="1:15" ht="15.6" x14ac:dyDescent="0.25">
      <c r="A1621" s="496"/>
      <c r="B1621" s="556"/>
      <c r="C1621" s="557"/>
      <c r="D1621" s="499"/>
      <c r="E1621" s="485"/>
      <c r="F1621" s="486"/>
      <c r="G1621" s="496"/>
      <c r="H1621" s="558"/>
      <c r="I1621" s="557"/>
      <c r="J1621" s="499"/>
      <c r="K1621" s="485"/>
      <c r="L1621" s="486"/>
      <c r="M1621" s="496"/>
      <c r="N1621" s="556"/>
      <c r="O1621" s="498"/>
    </row>
    <row r="1622" spans="1:15" ht="15.6" x14ac:dyDescent="0.25">
      <c r="A1622" s="496"/>
      <c r="B1622" s="556"/>
      <c r="C1622" s="557"/>
      <c r="D1622" s="499"/>
      <c r="E1622" s="485"/>
      <c r="F1622" s="486"/>
      <c r="G1622" s="496"/>
      <c r="H1622" s="558"/>
      <c r="I1622" s="557"/>
      <c r="J1622" s="499"/>
      <c r="K1622" s="485"/>
      <c r="L1622" s="486"/>
      <c r="M1622" s="496"/>
      <c r="N1622" s="556"/>
      <c r="O1622" s="498"/>
    </row>
    <row r="1623" spans="1:15" ht="15.6" x14ac:dyDescent="0.25">
      <c r="A1623" s="496"/>
      <c r="B1623" s="556"/>
      <c r="C1623" s="557"/>
      <c r="D1623" s="499"/>
      <c r="E1623" s="485"/>
      <c r="F1623" s="486"/>
      <c r="G1623" s="496"/>
      <c r="H1623" s="558"/>
      <c r="I1623" s="557"/>
      <c r="J1623" s="499"/>
      <c r="K1623" s="485"/>
      <c r="L1623" s="486"/>
      <c r="M1623" s="496"/>
      <c r="N1623" s="556"/>
      <c r="O1623" s="498"/>
    </row>
    <row r="1624" spans="1:15" ht="15.6" x14ac:dyDescent="0.25">
      <c r="A1624" s="496"/>
      <c r="B1624" s="556"/>
      <c r="C1624" s="557"/>
      <c r="D1624" s="499"/>
      <c r="E1624" s="485"/>
      <c r="F1624" s="486"/>
      <c r="G1624" s="496"/>
      <c r="H1624" s="558"/>
      <c r="I1624" s="557"/>
      <c r="J1624" s="499"/>
      <c r="K1624" s="485"/>
      <c r="L1624" s="486"/>
      <c r="M1624" s="496"/>
      <c r="N1624" s="556"/>
      <c r="O1624" s="498"/>
    </row>
    <row r="1625" spans="1:15" ht="15.6" x14ac:dyDescent="0.25">
      <c r="A1625" s="496"/>
      <c r="B1625" s="556"/>
      <c r="C1625" s="557"/>
      <c r="D1625" s="499"/>
      <c r="E1625" s="485"/>
      <c r="F1625" s="486"/>
      <c r="G1625" s="496"/>
      <c r="H1625" s="558"/>
      <c r="I1625" s="557"/>
      <c r="J1625" s="499"/>
      <c r="K1625" s="485"/>
      <c r="L1625" s="486"/>
      <c r="M1625" s="496"/>
      <c r="N1625" s="556"/>
      <c r="O1625" s="498"/>
    </row>
    <row r="1626" spans="1:15" ht="15.6" x14ac:dyDescent="0.25">
      <c r="A1626" s="496"/>
      <c r="B1626" s="556"/>
      <c r="C1626" s="557"/>
      <c r="D1626" s="499"/>
      <c r="E1626" s="485"/>
      <c r="F1626" s="486"/>
      <c r="G1626" s="496"/>
      <c r="H1626" s="558"/>
      <c r="I1626" s="557"/>
      <c r="J1626" s="499"/>
      <c r="K1626" s="485"/>
      <c r="L1626" s="486"/>
      <c r="M1626" s="496"/>
      <c r="N1626" s="556"/>
      <c r="O1626" s="498"/>
    </row>
    <row r="1627" spans="1:15" ht="15.6" x14ac:dyDescent="0.25">
      <c r="A1627" s="496"/>
      <c r="B1627" s="556"/>
      <c r="C1627" s="557"/>
      <c r="D1627" s="499"/>
      <c r="E1627" s="485"/>
      <c r="F1627" s="486"/>
      <c r="G1627" s="496"/>
      <c r="H1627" s="558"/>
      <c r="I1627" s="557"/>
      <c r="J1627" s="499"/>
      <c r="K1627" s="485"/>
      <c r="L1627" s="486"/>
      <c r="M1627" s="496"/>
      <c r="N1627" s="556"/>
      <c r="O1627" s="498"/>
    </row>
    <row r="1628" spans="1:15" ht="15.6" x14ac:dyDescent="0.25">
      <c r="A1628" s="496"/>
      <c r="B1628" s="556"/>
      <c r="C1628" s="557"/>
      <c r="D1628" s="499"/>
      <c r="E1628" s="485"/>
      <c r="F1628" s="486"/>
      <c r="G1628" s="496"/>
      <c r="H1628" s="558"/>
      <c r="I1628" s="557"/>
      <c r="J1628" s="499"/>
      <c r="K1628" s="485"/>
      <c r="L1628" s="486"/>
      <c r="M1628" s="496"/>
      <c r="N1628" s="556"/>
      <c r="O1628" s="498"/>
    </row>
    <row r="1629" spans="1:15" ht="15.6" x14ac:dyDescent="0.25">
      <c r="A1629" s="496"/>
      <c r="B1629" s="556"/>
      <c r="C1629" s="557"/>
      <c r="D1629" s="499"/>
      <c r="E1629" s="485"/>
      <c r="F1629" s="486"/>
      <c r="G1629" s="496"/>
      <c r="H1629" s="558"/>
      <c r="I1629" s="557"/>
      <c r="J1629" s="499"/>
      <c r="K1629" s="485"/>
      <c r="L1629" s="486"/>
      <c r="M1629" s="496"/>
      <c r="N1629" s="556"/>
      <c r="O1629" s="498"/>
    </row>
    <row r="1630" spans="1:15" ht="15.6" x14ac:dyDescent="0.25">
      <c r="A1630" s="496"/>
      <c r="B1630" s="556"/>
      <c r="C1630" s="557"/>
      <c r="D1630" s="499"/>
      <c r="E1630" s="485"/>
      <c r="F1630" s="486"/>
      <c r="G1630" s="496"/>
      <c r="H1630" s="558"/>
      <c r="I1630" s="557"/>
      <c r="J1630" s="499"/>
      <c r="K1630" s="485"/>
      <c r="L1630" s="486"/>
      <c r="M1630" s="496"/>
      <c r="N1630" s="556"/>
      <c r="O1630" s="498"/>
    </row>
    <row r="1631" spans="1:15" ht="15.6" x14ac:dyDescent="0.25">
      <c r="A1631" s="496"/>
      <c r="B1631" s="556"/>
      <c r="C1631" s="557"/>
      <c r="D1631" s="499"/>
      <c r="E1631" s="485"/>
      <c r="F1631" s="486"/>
      <c r="G1631" s="496"/>
      <c r="H1631" s="558"/>
      <c r="I1631" s="557"/>
      <c r="J1631" s="499"/>
      <c r="K1631" s="485"/>
      <c r="L1631" s="486"/>
      <c r="M1631" s="496"/>
      <c r="N1631" s="556"/>
      <c r="O1631" s="498"/>
    </row>
    <row r="1632" spans="1:15" ht="15.6" x14ac:dyDescent="0.25">
      <c r="A1632" s="496"/>
      <c r="B1632" s="556"/>
      <c r="C1632" s="557"/>
      <c r="D1632" s="499"/>
      <c r="E1632" s="485"/>
      <c r="F1632" s="486"/>
      <c r="G1632" s="496"/>
      <c r="H1632" s="558"/>
      <c r="I1632" s="557"/>
      <c r="J1632" s="499"/>
      <c r="K1632" s="485"/>
      <c r="L1632" s="486"/>
      <c r="M1632" s="496"/>
      <c r="N1632" s="556"/>
      <c r="O1632" s="498"/>
    </row>
    <row r="1633" spans="1:15" ht="15.6" x14ac:dyDescent="0.25">
      <c r="A1633" s="496"/>
      <c r="B1633" s="556"/>
      <c r="C1633" s="557"/>
      <c r="D1633" s="499"/>
      <c r="E1633" s="485"/>
      <c r="F1633" s="486"/>
      <c r="G1633" s="496"/>
      <c r="H1633" s="558"/>
      <c r="I1633" s="557"/>
      <c r="J1633" s="499"/>
      <c r="K1633" s="485"/>
      <c r="L1633" s="486"/>
      <c r="M1633" s="496"/>
      <c r="N1633" s="556"/>
      <c r="O1633" s="498"/>
    </row>
    <row r="1634" spans="1:15" ht="15.6" x14ac:dyDescent="0.25">
      <c r="A1634" s="496"/>
      <c r="B1634" s="556"/>
      <c r="C1634" s="557"/>
      <c r="D1634" s="499"/>
      <c r="E1634" s="485"/>
      <c r="F1634" s="486"/>
      <c r="G1634" s="496"/>
      <c r="H1634" s="558"/>
      <c r="I1634" s="557"/>
      <c r="J1634" s="499"/>
      <c r="K1634" s="485"/>
      <c r="L1634" s="486"/>
      <c r="M1634" s="496"/>
      <c r="N1634" s="556"/>
      <c r="O1634" s="498"/>
    </row>
    <row r="1635" spans="1:15" ht="15.6" x14ac:dyDescent="0.25">
      <c r="A1635" s="496"/>
      <c r="B1635" s="556"/>
      <c r="C1635" s="557"/>
      <c r="D1635" s="499"/>
      <c r="E1635" s="485"/>
      <c r="F1635" s="486"/>
      <c r="G1635" s="496"/>
      <c r="H1635" s="558"/>
      <c r="I1635" s="557"/>
      <c r="J1635" s="499"/>
      <c r="K1635" s="485"/>
      <c r="L1635" s="486"/>
      <c r="M1635" s="496"/>
      <c r="N1635" s="556"/>
      <c r="O1635" s="498"/>
    </row>
    <row r="1636" spans="1:15" ht="15.6" x14ac:dyDescent="0.25">
      <c r="A1636" s="496"/>
      <c r="B1636" s="556"/>
      <c r="C1636" s="557"/>
      <c r="D1636" s="499"/>
      <c r="E1636" s="485"/>
      <c r="F1636" s="486"/>
      <c r="G1636" s="496"/>
      <c r="H1636" s="558"/>
      <c r="I1636" s="557"/>
      <c r="J1636" s="499"/>
      <c r="K1636" s="485"/>
      <c r="L1636" s="486"/>
      <c r="M1636" s="496"/>
      <c r="N1636" s="556"/>
      <c r="O1636" s="498"/>
    </row>
    <row r="1637" spans="1:15" ht="15.6" x14ac:dyDescent="0.25">
      <c r="A1637" s="496"/>
      <c r="B1637" s="556"/>
      <c r="C1637" s="557"/>
      <c r="D1637" s="499"/>
      <c r="E1637" s="485"/>
      <c r="F1637" s="486"/>
      <c r="G1637" s="496"/>
      <c r="H1637" s="558"/>
      <c r="I1637" s="557"/>
      <c r="J1637" s="499"/>
      <c r="K1637" s="485"/>
      <c r="L1637" s="486"/>
      <c r="M1637" s="496"/>
      <c r="N1637" s="556"/>
      <c r="O1637" s="498"/>
    </row>
    <row r="1638" spans="1:15" ht="15.6" x14ac:dyDescent="0.25">
      <c r="A1638" s="496"/>
      <c r="B1638" s="556"/>
      <c r="C1638" s="557"/>
      <c r="D1638" s="499"/>
      <c r="E1638" s="485"/>
      <c r="F1638" s="486"/>
      <c r="G1638" s="496"/>
      <c r="H1638" s="558"/>
      <c r="I1638" s="557"/>
      <c r="J1638" s="499"/>
      <c r="K1638" s="485"/>
      <c r="L1638" s="486"/>
      <c r="M1638" s="496"/>
      <c r="N1638" s="556"/>
      <c r="O1638" s="498"/>
    </row>
    <row r="1639" spans="1:15" ht="15.6" x14ac:dyDescent="0.25">
      <c r="A1639" s="496"/>
      <c r="B1639" s="556"/>
      <c r="C1639" s="557"/>
      <c r="D1639" s="499"/>
      <c r="E1639" s="485"/>
      <c r="F1639" s="486"/>
      <c r="G1639" s="496"/>
      <c r="H1639" s="558"/>
      <c r="I1639" s="557"/>
      <c r="J1639" s="499"/>
      <c r="K1639" s="485"/>
      <c r="L1639" s="486"/>
      <c r="M1639" s="496"/>
      <c r="N1639" s="556"/>
      <c r="O1639" s="498"/>
    </row>
    <row r="1640" spans="1:15" ht="15.6" x14ac:dyDescent="0.25">
      <c r="A1640" s="496"/>
      <c r="B1640" s="556"/>
      <c r="C1640" s="557"/>
      <c r="D1640" s="499"/>
      <c r="E1640" s="485"/>
      <c r="F1640" s="486"/>
      <c r="G1640" s="496"/>
      <c r="H1640" s="558"/>
      <c r="I1640" s="557"/>
      <c r="J1640" s="499"/>
      <c r="K1640" s="485"/>
      <c r="L1640" s="486"/>
      <c r="M1640" s="496"/>
      <c r="N1640" s="556"/>
      <c r="O1640" s="498"/>
    </row>
    <row r="1641" spans="1:15" ht="15.6" x14ac:dyDescent="0.25">
      <c r="A1641" s="496"/>
      <c r="B1641" s="556"/>
      <c r="C1641" s="557"/>
      <c r="D1641" s="499"/>
      <c r="E1641" s="485"/>
      <c r="F1641" s="486"/>
      <c r="G1641" s="496"/>
      <c r="H1641" s="558"/>
      <c r="I1641" s="557"/>
      <c r="J1641" s="499"/>
      <c r="K1641" s="485"/>
      <c r="L1641" s="486"/>
      <c r="M1641" s="496"/>
      <c r="N1641" s="556"/>
      <c r="O1641" s="498"/>
    </row>
    <row r="1642" spans="1:15" ht="15.6" x14ac:dyDescent="0.25">
      <c r="A1642" s="496"/>
      <c r="B1642" s="556"/>
      <c r="C1642" s="557"/>
      <c r="D1642" s="499"/>
      <c r="E1642" s="485"/>
      <c r="F1642" s="486"/>
      <c r="G1642" s="496"/>
      <c r="H1642" s="558"/>
      <c r="I1642" s="557"/>
      <c r="J1642" s="499"/>
      <c r="K1642" s="485"/>
      <c r="L1642" s="486"/>
      <c r="M1642" s="496"/>
      <c r="N1642" s="556"/>
      <c r="O1642" s="498"/>
    </row>
    <row r="1643" spans="1:15" ht="15.6" x14ac:dyDescent="0.25">
      <c r="A1643" s="496"/>
      <c r="B1643" s="556"/>
      <c r="C1643" s="557"/>
      <c r="D1643" s="499"/>
      <c r="E1643" s="485"/>
      <c r="F1643" s="486"/>
      <c r="G1643" s="496"/>
      <c r="H1643" s="558"/>
      <c r="I1643" s="557"/>
      <c r="J1643" s="499"/>
      <c r="K1643" s="485"/>
      <c r="L1643" s="486"/>
      <c r="M1643" s="496"/>
      <c r="N1643" s="556"/>
      <c r="O1643" s="498"/>
    </row>
    <row r="1644" spans="1:15" ht="15.6" x14ac:dyDescent="0.25">
      <c r="A1644" s="496"/>
      <c r="B1644" s="556"/>
      <c r="C1644" s="557"/>
      <c r="D1644" s="499"/>
      <c r="E1644" s="485"/>
      <c r="F1644" s="486"/>
      <c r="G1644" s="496"/>
      <c r="H1644" s="558"/>
      <c r="I1644" s="557"/>
      <c r="J1644" s="499"/>
      <c r="K1644" s="485"/>
      <c r="L1644" s="486"/>
      <c r="M1644" s="496"/>
      <c r="N1644" s="556"/>
      <c r="O1644" s="498"/>
    </row>
    <row r="1645" spans="1:15" ht="15.6" x14ac:dyDescent="0.25">
      <c r="A1645" s="496"/>
      <c r="B1645" s="556"/>
      <c r="C1645" s="557"/>
      <c r="D1645" s="499"/>
      <c r="E1645" s="485"/>
      <c r="F1645" s="486"/>
      <c r="G1645" s="496"/>
      <c r="H1645" s="558"/>
      <c r="I1645" s="557"/>
      <c r="J1645" s="499"/>
      <c r="K1645" s="485"/>
      <c r="L1645" s="486"/>
      <c r="M1645" s="496"/>
      <c r="N1645" s="556"/>
      <c r="O1645" s="498"/>
    </row>
    <row r="1646" spans="1:15" ht="15.6" x14ac:dyDescent="0.25">
      <c r="A1646" s="496"/>
      <c r="B1646" s="556"/>
      <c r="C1646" s="557"/>
      <c r="D1646" s="499"/>
      <c r="E1646" s="485"/>
      <c r="F1646" s="486"/>
      <c r="G1646" s="496"/>
      <c r="H1646" s="558"/>
      <c r="I1646" s="557"/>
      <c r="J1646" s="499"/>
      <c r="K1646" s="485"/>
      <c r="L1646" s="486"/>
      <c r="M1646" s="496"/>
      <c r="N1646" s="556"/>
      <c r="O1646" s="498"/>
    </row>
    <row r="1647" spans="1:15" ht="15.6" x14ac:dyDescent="0.25">
      <c r="A1647" s="496"/>
      <c r="B1647" s="556"/>
      <c r="C1647" s="557"/>
      <c r="D1647" s="499"/>
      <c r="E1647" s="485"/>
      <c r="F1647" s="486"/>
      <c r="G1647" s="496"/>
      <c r="H1647" s="558"/>
      <c r="I1647" s="557"/>
      <c r="J1647" s="499"/>
      <c r="K1647" s="485"/>
      <c r="L1647" s="486"/>
      <c r="M1647" s="496"/>
      <c r="N1647" s="556"/>
      <c r="O1647" s="498"/>
    </row>
    <row r="1648" spans="1:15" ht="15.6" x14ac:dyDescent="0.25">
      <c r="A1648" s="496"/>
      <c r="B1648" s="556"/>
      <c r="C1648" s="557"/>
      <c r="D1648" s="499"/>
      <c r="E1648" s="485"/>
      <c r="F1648" s="486"/>
      <c r="G1648" s="496"/>
      <c r="H1648" s="558"/>
      <c r="I1648" s="557"/>
      <c r="J1648" s="499"/>
      <c r="K1648" s="485"/>
      <c r="L1648" s="486"/>
      <c r="M1648" s="496"/>
      <c r="N1648" s="556"/>
      <c r="O1648" s="498"/>
    </row>
    <row r="1649" spans="1:15" ht="15.6" x14ac:dyDescent="0.25">
      <c r="A1649" s="496"/>
      <c r="B1649" s="556"/>
      <c r="C1649" s="557"/>
      <c r="D1649" s="499"/>
      <c r="E1649" s="485"/>
      <c r="F1649" s="486"/>
      <c r="G1649" s="496"/>
      <c r="H1649" s="558"/>
      <c r="I1649" s="557"/>
      <c r="J1649" s="499"/>
      <c r="K1649" s="485"/>
      <c r="L1649" s="486"/>
      <c r="M1649" s="496"/>
      <c r="N1649" s="556"/>
      <c r="O1649" s="498"/>
    </row>
    <row r="1650" spans="1:15" ht="15.6" x14ac:dyDescent="0.25">
      <c r="A1650" s="496"/>
      <c r="B1650" s="556"/>
      <c r="C1650" s="557"/>
      <c r="D1650" s="499"/>
      <c r="E1650" s="485"/>
      <c r="F1650" s="486"/>
      <c r="G1650" s="496"/>
      <c r="H1650" s="558"/>
      <c r="I1650" s="557"/>
      <c r="J1650" s="499"/>
      <c r="K1650" s="485"/>
      <c r="L1650" s="486"/>
      <c r="M1650" s="496"/>
      <c r="N1650" s="556"/>
      <c r="O1650" s="498"/>
    </row>
    <row r="1651" spans="1:15" ht="15.6" x14ac:dyDescent="0.25">
      <c r="A1651" s="496"/>
      <c r="B1651" s="556"/>
      <c r="C1651" s="557"/>
      <c r="D1651" s="499"/>
      <c r="E1651" s="485"/>
      <c r="F1651" s="486"/>
      <c r="G1651" s="496"/>
      <c r="H1651" s="558"/>
      <c r="I1651" s="557"/>
      <c r="J1651" s="499"/>
      <c r="K1651" s="485"/>
      <c r="L1651" s="486"/>
      <c r="M1651" s="496"/>
      <c r="N1651" s="556"/>
      <c r="O1651" s="498"/>
    </row>
    <row r="1652" spans="1:15" ht="15.6" x14ac:dyDescent="0.25">
      <c r="A1652" s="496"/>
      <c r="B1652" s="556"/>
      <c r="C1652" s="557"/>
      <c r="D1652" s="499"/>
      <c r="E1652" s="485"/>
      <c r="F1652" s="486"/>
      <c r="G1652" s="496"/>
      <c r="H1652" s="558"/>
      <c r="I1652" s="557"/>
      <c r="J1652" s="499"/>
      <c r="K1652" s="485"/>
      <c r="L1652" s="486"/>
      <c r="M1652" s="496"/>
      <c r="N1652" s="556"/>
      <c r="O1652" s="498"/>
    </row>
    <row r="1653" spans="1:15" ht="15.6" x14ac:dyDescent="0.25">
      <c r="A1653" s="496"/>
      <c r="B1653" s="556"/>
      <c r="C1653" s="557"/>
      <c r="D1653" s="499"/>
      <c r="E1653" s="485"/>
      <c r="F1653" s="486"/>
      <c r="G1653" s="496"/>
      <c r="H1653" s="558"/>
      <c r="I1653" s="557"/>
      <c r="J1653" s="499"/>
      <c r="K1653" s="485"/>
      <c r="L1653" s="486"/>
      <c r="M1653" s="496"/>
      <c r="N1653" s="556"/>
      <c r="O1653" s="498"/>
    </row>
    <row r="1654" spans="1:15" ht="15.6" x14ac:dyDescent="0.25">
      <c r="A1654" s="496"/>
      <c r="B1654" s="556"/>
      <c r="C1654" s="557"/>
      <c r="D1654" s="499"/>
      <c r="E1654" s="485"/>
      <c r="F1654" s="486"/>
      <c r="G1654" s="496"/>
      <c r="H1654" s="558"/>
      <c r="I1654" s="557"/>
      <c r="J1654" s="499"/>
      <c r="K1654" s="485"/>
      <c r="L1654" s="486"/>
      <c r="M1654" s="496"/>
      <c r="N1654" s="556"/>
      <c r="O1654" s="498"/>
    </row>
    <row r="1655" spans="1:15" ht="15.6" x14ac:dyDescent="0.25">
      <c r="A1655" s="496"/>
      <c r="B1655" s="556"/>
      <c r="C1655" s="557"/>
      <c r="D1655" s="499"/>
      <c r="E1655" s="485"/>
      <c r="F1655" s="486"/>
      <c r="G1655" s="496"/>
      <c r="H1655" s="558"/>
      <c r="I1655" s="557"/>
      <c r="J1655" s="499"/>
      <c r="K1655" s="485"/>
      <c r="L1655" s="486"/>
      <c r="M1655" s="496"/>
      <c r="N1655" s="556"/>
      <c r="O1655" s="498"/>
    </row>
    <row r="1656" spans="1:15" ht="15.6" x14ac:dyDescent="0.25">
      <c r="A1656" s="496"/>
      <c r="B1656" s="556"/>
      <c r="C1656" s="557"/>
      <c r="D1656" s="499"/>
      <c r="E1656" s="485"/>
      <c r="F1656" s="486"/>
      <c r="G1656" s="496"/>
      <c r="H1656" s="558"/>
      <c r="I1656" s="557"/>
      <c r="J1656" s="499"/>
      <c r="K1656" s="485"/>
      <c r="L1656" s="486"/>
      <c r="M1656" s="496"/>
      <c r="N1656" s="556"/>
      <c r="O1656" s="498"/>
    </row>
    <row r="1657" spans="1:15" ht="15.6" x14ac:dyDescent="0.25">
      <c r="A1657" s="496"/>
      <c r="B1657" s="556"/>
      <c r="C1657" s="557"/>
      <c r="D1657" s="499"/>
      <c r="E1657" s="485"/>
      <c r="F1657" s="486"/>
      <c r="G1657" s="496"/>
      <c r="H1657" s="558"/>
      <c r="I1657" s="557"/>
      <c r="J1657" s="499"/>
      <c r="K1657" s="485"/>
      <c r="L1657" s="486"/>
      <c r="M1657" s="496"/>
      <c r="N1657" s="556"/>
      <c r="O1657" s="498"/>
    </row>
    <row r="1658" spans="1:15" ht="15.6" x14ac:dyDescent="0.25">
      <c r="A1658" s="496"/>
      <c r="B1658" s="556"/>
      <c r="C1658" s="557"/>
      <c r="D1658" s="499"/>
      <c r="E1658" s="485"/>
      <c r="F1658" s="486"/>
      <c r="G1658" s="496"/>
      <c r="H1658" s="558"/>
      <c r="I1658" s="557"/>
      <c r="J1658" s="499"/>
      <c r="K1658" s="485"/>
      <c r="L1658" s="486"/>
      <c r="M1658" s="496"/>
      <c r="N1658" s="556"/>
      <c r="O1658" s="498"/>
    </row>
    <row r="1659" spans="1:15" ht="15.6" x14ac:dyDescent="0.25">
      <c r="A1659" s="496"/>
      <c r="B1659" s="556"/>
      <c r="C1659" s="557"/>
      <c r="D1659" s="499"/>
      <c r="E1659" s="485"/>
      <c r="F1659" s="486"/>
      <c r="G1659" s="496"/>
      <c r="H1659" s="558"/>
      <c r="I1659" s="557"/>
      <c r="J1659" s="499"/>
      <c r="K1659" s="485"/>
      <c r="L1659" s="486"/>
      <c r="M1659" s="496"/>
      <c r="N1659" s="556"/>
      <c r="O1659" s="498"/>
    </row>
    <row r="1660" spans="1:15" ht="15.6" x14ac:dyDescent="0.25">
      <c r="A1660" s="496"/>
      <c r="B1660" s="556"/>
      <c r="C1660" s="557"/>
      <c r="D1660" s="499"/>
      <c r="E1660" s="485"/>
      <c r="F1660" s="486"/>
      <c r="G1660" s="496"/>
      <c r="H1660" s="558"/>
      <c r="I1660" s="557"/>
      <c r="J1660" s="499"/>
      <c r="K1660" s="485"/>
      <c r="L1660" s="486"/>
      <c r="M1660" s="496"/>
      <c r="N1660" s="556"/>
      <c r="O1660" s="498"/>
    </row>
    <row r="1661" spans="1:15" ht="15.6" x14ac:dyDescent="0.25">
      <c r="A1661" s="496"/>
      <c r="B1661" s="556"/>
      <c r="C1661" s="557"/>
      <c r="D1661" s="499"/>
      <c r="E1661" s="485"/>
      <c r="F1661" s="486"/>
      <c r="G1661" s="496"/>
      <c r="H1661" s="558"/>
      <c r="I1661" s="557"/>
      <c r="J1661" s="499"/>
      <c r="K1661" s="485"/>
      <c r="L1661" s="486"/>
      <c r="M1661" s="496"/>
      <c r="N1661" s="556"/>
      <c r="O1661" s="498"/>
    </row>
    <row r="1662" spans="1:15" ht="15.6" x14ac:dyDescent="0.25">
      <c r="A1662" s="496"/>
      <c r="B1662" s="556"/>
      <c r="C1662" s="557"/>
      <c r="D1662" s="499"/>
      <c r="E1662" s="485"/>
      <c r="F1662" s="486"/>
      <c r="G1662" s="496"/>
      <c r="H1662" s="558"/>
      <c r="I1662" s="557"/>
      <c r="J1662" s="499"/>
      <c r="K1662" s="485"/>
      <c r="L1662" s="486"/>
      <c r="M1662" s="496"/>
      <c r="N1662" s="556"/>
      <c r="O1662" s="498"/>
    </row>
    <row r="1663" spans="1:15" ht="15.6" x14ac:dyDescent="0.25">
      <c r="A1663" s="496"/>
      <c r="B1663" s="556"/>
      <c r="C1663" s="557"/>
      <c r="D1663" s="499"/>
      <c r="E1663" s="485"/>
      <c r="F1663" s="486"/>
      <c r="G1663" s="496"/>
      <c r="H1663" s="558"/>
      <c r="I1663" s="557"/>
      <c r="J1663" s="499"/>
      <c r="K1663" s="485"/>
      <c r="L1663" s="486"/>
      <c r="M1663" s="496"/>
      <c r="N1663" s="556"/>
      <c r="O1663" s="498"/>
    </row>
    <row r="1664" spans="1:15" ht="15.6" x14ac:dyDescent="0.25">
      <c r="A1664" s="496"/>
      <c r="B1664" s="556"/>
      <c r="C1664" s="557"/>
      <c r="D1664" s="499"/>
      <c r="E1664" s="485"/>
      <c r="F1664" s="486"/>
      <c r="G1664" s="496"/>
      <c r="H1664" s="558"/>
      <c r="I1664" s="557"/>
      <c r="J1664" s="499"/>
      <c r="K1664" s="485"/>
      <c r="L1664" s="486"/>
      <c r="M1664" s="496"/>
      <c r="N1664" s="556"/>
      <c r="O1664" s="498"/>
    </row>
    <row r="1665" spans="1:15" ht="15.6" x14ac:dyDescent="0.25">
      <c r="A1665" s="496"/>
      <c r="B1665" s="556"/>
      <c r="C1665" s="557"/>
      <c r="D1665" s="499"/>
      <c r="E1665" s="485"/>
      <c r="F1665" s="486"/>
      <c r="G1665" s="496"/>
      <c r="H1665" s="558"/>
      <c r="I1665" s="557"/>
      <c r="J1665" s="499"/>
      <c r="K1665" s="485"/>
      <c r="L1665" s="486"/>
      <c r="M1665" s="496"/>
      <c r="N1665" s="556"/>
      <c r="O1665" s="498"/>
    </row>
    <row r="1666" spans="1:15" ht="15.6" x14ac:dyDescent="0.25">
      <c r="A1666" s="496"/>
      <c r="B1666" s="556"/>
      <c r="C1666" s="557"/>
      <c r="D1666" s="499"/>
      <c r="E1666" s="485"/>
      <c r="F1666" s="486"/>
      <c r="G1666" s="496"/>
      <c r="H1666" s="558"/>
      <c r="I1666" s="557"/>
      <c r="J1666" s="499"/>
      <c r="K1666" s="485"/>
      <c r="L1666" s="486"/>
      <c r="M1666" s="496"/>
      <c r="N1666" s="556"/>
      <c r="O1666" s="498"/>
    </row>
    <row r="1667" spans="1:15" ht="15.6" x14ac:dyDescent="0.25">
      <c r="A1667" s="496"/>
      <c r="B1667" s="556"/>
      <c r="C1667" s="557"/>
      <c r="D1667" s="499"/>
      <c r="E1667" s="485"/>
      <c r="F1667" s="486"/>
      <c r="G1667" s="496"/>
      <c r="H1667" s="558"/>
      <c r="I1667" s="557"/>
      <c r="J1667" s="499"/>
      <c r="K1667" s="485"/>
      <c r="L1667" s="486"/>
      <c r="M1667" s="496"/>
      <c r="N1667" s="556"/>
      <c r="O1667" s="498"/>
    </row>
    <row r="1668" spans="1:15" ht="15.6" x14ac:dyDescent="0.25">
      <c r="A1668" s="496"/>
      <c r="B1668" s="556"/>
      <c r="C1668" s="557"/>
      <c r="D1668" s="499"/>
      <c r="E1668" s="485"/>
      <c r="F1668" s="486"/>
      <c r="G1668" s="496"/>
      <c r="H1668" s="558"/>
      <c r="I1668" s="557"/>
      <c r="J1668" s="499"/>
      <c r="K1668" s="485"/>
      <c r="L1668" s="486"/>
      <c r="M1668" s="496"/>
      <c r="N1668" s="556"/>
      <c r="O1668" s="498"/>
    </row>
    <row r="1669" spans="1:15" ht="15.6" x14ac:dyDescent="0.25">
      <c r="A1669" s="496"/>
      <c r="B1669" s="556"/>
      <c r="C1669" s="557"/>
      <c r="D1669" s="499"/>
      <c r="E1669" s="485"/>
      <c r="F1669" s="486"/>
      <c r="G1669" s="496"/>
      <c r="H1669" s="558"/>
      <c r="I1669" s="557"/>
      <c r="J1669" s="499"/>
      <c r="K1669" s="485"/>
      <c r="L1669" s="486"/>
      <c r="M1669" s="496"/>
      <c r="N1669" s="556"/>
      <c r="O1669" s="498"/>
    </row>
    <row r="1670" spans="1:15" ht="15.6" x14ac:dyDescent="0.25">
      <c r="A1670" s="496"/>
      <c r="B1670" s="556"/>
      <c r="C1670" s="557"/>
      <c r="D1670" s="499"/>
      <c r="E1670" s="485"/>
      <c r="F1670" s="486"/>
      <c r="G1670" s="496"/>
      <c r="H1670" s="558"/>
      <c r="I1670" s="557"/>
      <c r="J1670" s="499"/>
      <c r="K1670" s="485"/>
      <c r="L1670" s="486"/>
      <c r="M1670" s="496"/>
      <c r="N1670" s="556"/>
      <c r="O1670" s="498"/>
    </row>
    <row r="1671" spans="1:15" ht="15.6" x14ac:dyDescent="0.25">
      <c r="A1671" s="496"/>
      <c r="B1671" s="556"/>
      <c r="C1671" s="557"/>
      <c r="D1671" s="499"/>
      <c r="E1671" s="485"/>
      <c r="F1671" s="486"/>
      <c r="G1671" s="496"/>
      <c r="H1671" s="558"/>
      <c r="I1671" s="557"/>
      <c r="J1671" s="499"/>
      <c r="K1671" s="485"/>
      <c r="L1671" s="486"/>
      <c r="M1671" s="496"/>
      <c r="N1671" s="556"/>
      <c r="O1671" s="498"/>
    </row>
    <row r="1672" spans="1:15" ht="15.6" x14ac:dyDescent="0.25">
      <c r="A1672" s="496"/>
      <c r="B1672" s="556"/>
      <c r="C1672" s="557"/>
      <c r="D1672" s="499"/>
      <c r="E1672" s="485"/>
      <c r="F1672" s="486"/>
      <c r="G1672" s="496"/>
      <c r="H1672" s="558"/>
      <c r="I1672" s="557"/>
      <c r="J1672" s="499"/>
      <c r="K1672" s="485"/>
      <c r="L1672" s="486"/>
      <c r="M1672" s="496"/>
      <c r="N1672" s="556"/>
      <c r="O1672" s="498"/>
    </row>
    <row r="1673" spans="1:15" ht="15.6" x14ac:dyDescent="0.25">
      <c r="A1673" s="496"/>
      <c r="B1673" s="556"/>
      <c r="C1673" s="557"/>
      <c r="D1673" s="499"/>
      <c r="E1673" s="485"/>
      <c r="F1673" s="486"/>
      <c r="G1673" s="496"/>
      <c r="H1673" s="558"/>
      <c r="I1673" s="557"/>
      <c r="J1673" s="499"/>
      <c r="K1673" s="485"/>
      <c r="L1673" s="486"/>
      <c r="M1673" s="496"/>
      <c r="N1673" s="556"/>
      <c r="O1673" s="498"/>
    </row>
    <row r="1674" spans="1:15" ht="15.6" x14ac:dyDescent="0.25">
      <c r="A1674" s="496"/>
      <c r="B1674" s="556"/>
      <c r="C1674" s="557"/>
      <c r="D1674" s="499"/>
      <c r="E1674" s="485"/>
      <c r="F1674" s="486"/>
      <c r="G1674" s="496"/>
      <c r="H1674" s="558"/>
      <c r="I1674" s="557"/>
      <c r="J1674" s="499"/>
      <c r="K1674" s="485"/>
      <c r="L1674" s="486"/>
      <c r="M1674" s="496"/>
      <c r="N1674" s="556"/>
      <c r="O1674" s="498"/>
    </row>
    <row r="1675" spans="1:15" ht="15.6" x14ac:dyDescent="0.25">
      <c r="A1675" s="496"/>
      <c r="B1675" s="556"/>
      <c r="C1675" s="557"/>
      <c r="D1675" s="499"/>
      <c r="E1675" s="485"/>
      <c r="F1675" s="486"/>
      <c r="G1675" s="496"/>
      <c r="H1675" s="558"/>
      <c r="I1675" s="557"/>
      <c r="J1675" s="499"/>
      <c r="K1675" s="485"/>
      <c r="L1675" s="486"/>
      <c r="M1675" s="496"/>
      <c r="N1675" s="556"/>
      <c r="O1675" s="498"/>
    </row>
    <row r="1676" spans="1:15" ht="15.6" x14ac:dyDescent="0.25">
      <c r="A1676" s="496"/>
      <c r="B1676" s="556"/>
      <c r="C1676" s="557"/>
      <c r="D1676" s="499"/>
      <c r="E1676" s="485"/>
      <c r="F1676" s="486"/>
      <c r="G1676" s="496"/>
      <c r="H1676" s="558"/>
      <c r="I1676" s="557"/>
      <c r="J1676" s="499"/>
      <c r="K1676" s="485"/>
      <c r="L1676" s="486"/>
      <c r="M1676" s="496"/>
      <c r="N1676" s="556"/>
      <c r="O1676" s="498"/>
    </row>
    <row r="1677" spans="1:15" ht="15.6" x14ac:dyDescent="0.25">
      <c r="A1677" s="496"/>
      <c r="B1677" s="556"/>
      <c r="C1677" s="557"/>
      <c r="D1677" s="499"/>
      <c r="E1677" s="485"/>
      <c r="F1677" s="486"/>
      <c r="G1677" s="496"/>
      <c r="H1677" s="558"/>
      <c r="I1677" s="557"/>
      <c r="J1677" s="499"/>
      <c r="K1677" s="485"/>
      <c r="L1677" s="486"/>
      <c r="M1677" s="496"/>
      <c r="N1677" s="556"/>
      <c r="O1677" s="498"/>
    </row>
    <row r="1678" spans="1:15" ht="15.6" x14ac:dyDescent="0.25">
      <c r="A1678" s="496"/>
      <c r="B1678" s="556"/>
      <c r="C1678" s="557"/>
      <c r="D1678" s="499"/>
      <c r="E1678" s="485"/>
      <c r="F1678" s="486"/>
      <c r="G1678" s="496"/>
      <c r="H1678" s="558"/>
      <c r="I1678" s="557"/>
      <c r="J1678" s="499"/>
      <c r="K1678" s="485"/>
      <c r="L1678" s="486"/>
      <c r="M1678" s="496"/>
      <c r="N1678" s="556"/>
      <c r="O1678" s="498"/>
    </row>
    <row r="1679" spans="1:15" ht="15.6" x14ac:dyDescent="0.25">
      <c r="A1679" s="496"/>
      <c r="B1679" s="556"/>
      <c r="C1679" s="557"/>
      <c r="D1679" s="499"/>
      <c r="E1679" s="485"/>
      <c r="F1679" s="486"/>
      <c r="G1679" s="496"/>
      <c r="H1679" s="558"/>
      <c r="I1679" s="557"/>
      <c r="J1679" s="499"/>
      <c r="K1679" s="485"/>
      <c r="L1679" s="486"/>
      <c r="M1679" s="496"/>
      <c r="N1679" s="556"/>
      <c r="O1679" s="498"/>
    </row>
    <row r="1680" spans="1:15" ht="15.6" x14ac:dyDescent="0.25">
      <c r="A1680" s="496"/>
      <c r="B1680" s="556"/>
      <c r="C1680" s="557"/>
      <c r="D1680" s="499"/>
      <c r="E1680" s="485"/>
      <c r="F1680" s="486"/>
      <c r="G1680" s="496"/>
      <c r="H1680" s="558"/>
      <c r="I1680" s="557"/>
      <c r="J1680" s="499"/>
      <c r="K1680" s="485"/>
      <c r="L1680" s="486"/>
      <c r="M1680" s="496"/>
      <c r="N1680" s="556"/>
      <c r="O1680" s="498"/>
    </row>
    <row r="1681" spans="1:15" ht="15.6" x14ac:dyDescent="0.25">
      <c r="A1681" s="496"/>
      <c r="B1681" s="556"/>
      <c r="C1681" s="557"/>
      <c r="D1681" s="499"/>
      <c r="E1681" s="485"/>
      <c r="F1681" s="486"/>
      <c r="G1681" s="496"/>
      <c r="H1681" s="558"/>
      <c r="I1681" s="557"/>
      <c r="J1681" s="499"/>
      <c r="K1681" s="485"/>
      <c r="L1681" s="486"/>
      <c r="M1681" s="496"/>
      <c r="N1681" s="556"/>
      <c r="O1681" s="498"/>
    </row>
    <row r="1682" spans="1:15" ht="15.6" x14ac:dyDescent="0.25">
      <c r="A1682" s="496"/>
      <c r="B1682" s="556"/>
      <c r="C1682" s="557"/>
      <c r="D1682" s="499"/>
      <c r="E1682" s="485"/>
      <c r="F1682" s="486"/>
      <c r="G1682" s="496"/>
      <c r="H1682" s="558"/>
      <c r="I1682" s="557"/>
      <c r="J1682" s="499"/>
      <c r="K1682" s="485"/>
      <c r="L1682" s="486"/>
      <c r="M1682" s="496"/>
      <c r="N1682" s="556"/>
      <c r="O1682" s="498"/>
    </row>
    <row r="1683" spans="1:15" ht="15.6" x14ac:dyDescent="0.25">
      <c r="A1683" s="496"/>
      <c r="B1683" s="556"/>
      <c r="C1683" s="557"/>
      <c r="D1683" s="499"/>
      <c r="E1683" s="485"/>
      <c r="F1683" s="486"/>
      <c r="G1683" s="496"/>
      <c r="H1683" s="558"/>
      <c r="I1683" s="557"/>
      <c r="J1683" s="499"/>
      <c r="K1683" s="485"/>
      <c r="L1683" s="486"/>
      <c r="M1683" s="496"/>
      <c r="N1683" s="556"/>
      <c r="O1683" s="498"/>
    </row>
    <row r="1684" spans="1:15" ht="15.6" x14ac:dyDescent="0.25">
      <c r="A1684" s="496"/>
      <c r="B1684" s="556"/>
      <c r="C1684" s="557"/>
      <c r="D1684" s="499"/>
      <c r="E1684" s="485"/>
      <c r="F1684" s="486"/>
      <c r="G1684" s="496"/>
      <c r="H1684" s="558"/>
      <c r="I1684" s="557"/>
      <c r="J1684" s="499"/>
      <c r="K1684" s="485"/>
      <c r="L1684" s="486"/>
      <c r="M1684" s="496"/>
      <c r="N1684" s="556"/>
      <c r="O1684" s="498"/>
    </row>
    <row r="1685" spans="1:15" ht="15.6" x14ac:dyDescent="0.25">
      <c r="A1685" s="496"/>
      <c r="B1685" s="556"/>
      <c r="C1685" s="557"/>
      <c r="D1685" s="499"/>
      <c r="E1685" s="485"/>
      <c r="F1685" s="486"/>
      <c r="G1685" s="496"/>
      <c r="H1685" s="558"/>
      <c r="I1685" s="557"/>
      <c r="J1685" s="499"/>
      <c r="K1685" s="485"/>
      <c r="L1685" s="486"/>
      <c r="M1685" s="496"/>
      <c r="N1685" s="556"/>
      <c r="O1685" s="498"/>
    </row>
    <row r="1686" spans="1:15" ht="15.6" x14ac:dyDescent="0.25">
      <c r="A1686" s="496"/>
      <c r="B1686" s="556"/>
      <c r="C1686" s="557"/>
      <c r="D1686" s="499"/>
      <c r="E1686" s="485"/>
      <c r="F1686" s="486"/>
      <c r="G1686" s="496"/>
      <c r="H1686" s="558"/>
      <c r="I1686" s="557"/>
      <c r="J1686" s="499"/>
      <c r="K1686" s="485"/>
      <c r="L1686" s="486"/>
      <c r="M1686" s="496"/>
      <c r="N1686" s="556"/>
      <c r="O1686" s="498"/>
    </row>
    <row r="1687" spans="1:15" ht="15.6" x14ac:dyDescent="0.25">
      <c r="A1687" s="496"/>
      <c r="B1687" s="556"/>
      <c r="C1687" s="557"/>
      <c r="D1687" s="499"/>
      <c r="E1687" s="485"/>
      <c r="F1687" s="486"/>
      <c r="G1687" s="496"/>
      <c r="H1687" s="558"/>
      <c r="I1687" s="557"/>
      <c r="J1687" s="499"/>
      <c r="K1687" s="485"/>
      <c r="L1687" s="486"/>
      <c r="M1687" s="496"/>
      <c r="N1687" s="556"/>
      <c r="O1687" s="498"/>
    </row>
    <row r="1688" spans="1:15" ht="15.6" x14ac:dyDescent="0.25">
      <c r="A1688" s="496"/>
      <c r="B1688" s="556"/>
      <c r="C1688" s="557"/>
      <c r="D1688" s="499"/>
      <c r="E1688" s="485"/>
      <c r="F1688" s="486"/>
      <c r="G1688" s="496"/>
      <c r="H1688" s="558"/>
      <c r="I1688" s="557"/>
      <c r="J1688" s="499"/>
      <c r="K1688" s="485"/>
      <c r="L1688" s="486"/>
      <c r="M1688" s="496"/>
      <c r="N1688" s="556"/>
      <c r="O1688" s="498"/>
    </row>
    <row r="1689" spans="1:15" ht="15.6" x14ac:dyDescent="0.25">
      <c r="A1689" s="496"/>
      <c r="B1689" s="556"/>
      <c r="C1689" s="557"/>
      <c r="D1689" s="499"/>
      <c r="E1689" s="485"/>
      <c r="F1689" s="486"/>
      <c r="G1689" s="496"/>
      <c r="H1689" s="558"/>
      <c r="I1689" s="557"/>
      <c r="J1689" s="499"/>
      <c r="K1689" s="485"/>
      <c r="L1689" s="486"/>
      <c r="M1689" s="496"/>
      <c r="N1689" s="556"/>
      <c r="O1689" s="498"/>
    </row>
    <row r="1690" spans="1:15" ht="15.6" x14ac:dyDescent="0.25">
      <c r="A1690" s="496"/>
      <c r="B1690" s="556"/>
      <c r="C1690" s="557"/>
      <c r="D1690" s="499"/>
      <c r="E1690" s="485"/>
      <c r="F1690" s="486"/>
      <c r="G1690" s="496"/>
      <c r="H1690" s="558"/>
      <c r="I1690" s="557"/>
      <c r="J1690" s="499"/>
      <c r="K1690" s="485"/>
      <c r="L1690" s="486"/>
      <c r="M1690" s="496"/>
      <c r="N1690" s="556"/>
      <c r="O1690" s="498"/>
    </row>
    <row r="1691" spans="1:15" ht="15.6" x14ac:dyDescent="0.25">
      <c r="A1691" s="496"/>
      <c r="B1691" s="556"/>
      <c r="C1691" s="557"/>
      <c r="D1691" s="499"/>
      <c r="E1691" s="485"/>
      <c r="F1691" s="486"/>
      <c r="G1691" s="496"/>
      <c r="H1691" s="558"/>
      <c r="I1691" s="557"/>
      <c r="J1691" s="499"/>
      <c r="K1691" s="485"/>
      <c r="L1691" s="486"/>
      <c r="M1691" s="496"/>
      <c r="N1691" s="556"/>
      <c r="O1691" s="498"/>
    </row>
    <row r="1692" spans="1:15" ht="15.6" x14ac:dyDescent="0.25">
      <c r="A1692" s="496"/>
      <c r="B1692" s="556"/>
      <c r="C1692" s="557"/>
      <c r="D1692" s="499"/>
      <c r="E1692" s="485"/>
      <c r="F1692" s="486"/>
      <c r="G1692" s="496"/>
      <c r="H1692" s="558"/>
      <c r="I1692" s="557"/>
      <c r="J1692" s="499"/>
      <c r="K1692" s="485"/>
      <c r="L1692" s="486"/>
      <c r="M1692" s="496"/>
      <c r="N1692" s="556"/>
      <c r="O1692" s="498"/>
    </row>
    <row r="1693" spans="1:15" ht="15.6" x14ac:dyDescent="0.25">
      <c r="A1693" s="496"/>
      <c r="B1693" s="556"/>
      <c r="C1693" s="557"/>
      <c r="D1693" s="499"/>
      <c r="E1693" s="485"/>
      <c r="F1693" s="486"/>
      <c r="G1693" s="496"/>
      <c r="H1693" s="558"/>
      <c r="I1693" s="557"/>
      <c r="J1693" s="499"/>
      <c r="K1693" s="485"/>
      <c r="L1693" s="486"/>
      <c r="M1693" s="496"/>
      <c r="N1693" s="556"/>
      <c r="O1693" s="498"/>
    </row>
    <row r="1694" spans="1:15" ht="15.6" x14ac:dyDescent="0.25">
      <c r="A1694" s="496"/>
      <c r="B1694" s="556"/>
      <c r="C1694" s="557"/>
      <c r="D1694" s="499"/>
      <c r="E1694" s="485"/>
      <c r="F1694" s="486"/>
      <c r="G1694" s="496"/>
      <c r="H1694" s="558"/>
      <c r="I1694" s="557"/>
      <c r="J1694" s="499"/>
      <c r="K1694" s="485"/>
      <c r="L1694" s="486"/>
      <c r="M1694" s="496"/>
      <c r="N1694" s="556"/>
      <c r="O1694" s="498"/>
    </row>
    <row r="1695" spans="1:15" ht="15.6" x14ac:dyDescent="0.25">
      <c r="A1695" s="496"/>
      <c r="B1695" s="556"/>
      <c r="C1695" s="557"/>
      <c r="D1695" s="499"/>
      <c r="E1695" s="485"/>
      <c r="F1695" s="486"/>
      <c r="G1695" s="496"/>
      <c r="H1695" s="558"/>
      <c r="I1695" s="557"/>
      <c r="J1695" s="499"/>
      <c r="K1695" s="485"/>
      <c r="L1695" s="486"/>
      <c r="M1695" s="496"/>
      <c r="N1695" s="556"/>
      <c r="O1695" s="498"/>
    </row>
    <row r="1696" spans="1:15" ht="15.6" x14ac:dyDescent="0.25">
      <c r="A1696" s="496"/>
      <c r="B1696" s="556"/>
      <c r="C1696" s="557"/>
      <c r="D1696" s="499"/>
      <c r="E1696" s="485"/>
      <c r="F1696" s="486"/>
      <c r="G1696" s="496"/>
      <c r="H1696" s="558"/>
      <c r="I1696" s="557"/>
      <c r="J1696" s="499"/>
      <c r="K1696" s="485"/>
      <c r="L1696" s="486"/>
      <c r="M1696" s="496"/>
      <c r="N1696" s="556"/>
      <c r="O1696" s="498"/>
    </row>
    <row r="1697" spans="1:15" ht="15.6" x14ac:dyDescent="0.25">
      <c r="A1697" s="496"/>
      <c r="B1697" s="556"/>
      <c r="C1697" s="557"/>
      <c r="D1697" s="499"/>
      <c r="E1697" s="485"/>
      <c r="F1697" s="486"/>
      <c r="G1697" s="496"/>
      <c r="H1697" s="558"/>
      <c r="I1697" s="557"/>
      <c r="J1697" s="499"/>
      <c r="K1697" s="485"/>
      <c r="L1697" s="486"/>
      <c r="M1697" s="496"/>
      <c r="N1697" s="556"/>
      <c r="O1697" s="498"/>
    </row>
    <row r="1698" spans="1:15" ht="15.6" x14ac:dyDescent="0.25">
      <c r="A1698" s="496"/>
      <c r="B1698" s="556"/>
      <c r="C1698" s="557"/>
      <c r="D1698" s="499"/>
      <c r="E1698" s="485"/>
      <c r="F1698" s="486"/>
      <c r="G1698" s="496"/>
      <c r="H1698" s="558"/>
      <c r="I1698" s="557"/>
      <c r="J1698" s="499"/>
      <c r="K1698" s="485"/>
      <c r="L1698" s="486"/>
      <c r="M1698" s="496"/>
      <c r="N1698" s="556"/>
      <c r="O1698" s="498"/>
    </row>
    <row r="1699" spans="1:15" ht="15.6" x14ac:dyDescent="0.25">
      <c r="A1699" s="496"/>
      <c r="B1699" s="556"/>
      <c r="C1699" s="557"/>
      <c r="D1699" s="499"/>
      <c r="E1699" s="485"/>
      <c r="F1699" s="486"/>
      <c r="G1699" s="496"/>
      <c r="H1699" s="558"/>
      <c r="I1699" s="557"/>
      <c r="J1699" s="499"/>
      <c r="K1699" s="485"/>
      <c r="L1699" s="486"/>
      <c r="M1699" s="496"/>
      <c r="N1699" s="556"/>
      <c r="O1699" s="498"/>
    </row>
    <row r="1700" spans="1:15" ht="15.6" x14ac:dyDescent="0.25">
      <c r="A1700" s="496"/>
      <c r="B1700" s="556"/>
      <c r="C1700" s="557"/>
      <c r="D1700" s="499"/>
      <c r="E1700" s="485"/>
      <c r="F1700" s="486"/>
      <c r="G1700" s="496"/>
      <c r="H1700" s="558"/>
      <c r="I1700" s="557"/>
      <c r="J1700" s="499"/>
      <c r="K1700" s="485"/>
      <c r="L1700" s="486"/>
      <c r="M1700" s="496"/>
      <c r="N1700" s="556"/>
      <c r="O1700" s="498"/>
    </row>
    <row r="1701" spans="1:15" ht="15.6" x14ac:dyDescent="0.25">
      <c r="A1701" s="496"/>
      <c r="B1701" s="556"/>
      <c r="C1701" s="557"/>
      <c r="D1701" s="499"/>
      <c r="E1701" s="485"/>
      <c r="F1701" s="486"/>
      <c r="G1701" s="496"/>
      <c r="H1701" s="558"/>
      <c r="I1701" s="557"/>
      <c r="J1701" s="499"/>
      <c r="K1701" s="485"/>
      <c r="L1701" s="486"/>
      <c r="M1701" s="496"/>
      <c r="N1701" s="556"/>
      <c r="O1701" s="498"/>
    </row>
    <row r="1702" spans="1:15" ht="15.6" x14ac:dyDescent="0.25">
      <c r="A1702" s="496"/>
      <c r="B1702" s="556"/>
      <c r="C1702" s="557"/>
      <c r="D1702" s="499"/>
      <c r="E1702" s="485"/>
      <c r="F1702" s="486"/>
      <c r="G1702" s="496"/>
      <c r="H1702" s="558"/>
      <c r="I1702" s="557"/>
      <c r="J1702" s="499"/>
      <c r="K1702" s="485"/>
      <c r="L1702" s="486"/>
      <c r="M1702" s="496"/>
      <c r="N1702" s="556"/>
      <c r="O1702" s="498"/>
    </row>
    <row r="1703" spans="1:15" ht="15.6" x14ac:dyDescent="0.25">
      <c r="A1703" s="496"/>
      <c r="B1703" s="556"/>
      <c r="C1703" s="557"/>
      <c r="D1703" s="499"/>
      <c r="E1703" s="485"/>
      <c r="F1703" s="486"/>
      <c r="G1703" s="496"/>
      <c r="H1703" s="558"/>
      <c r="I1703" s="557"/>
      <c r="J1703" s="499"/>
      <c r="K1703" s="485"/>
      <c r="L1703" s="486"/>
      <c r="M1703" s="496"/>
      <c r="N1703" s="556"/>
      <c r="O1703" s="498"/>
    </row>
    <row r="1704" spans="1:15" ht="15.6" x14ac:dyDescent="0.25">
      <c r="A1704" s="496"/>
      <c r="B1704" s="556"/>
      <c r="C1704" s="557"/>
      <c r="D1704" s="499"/>
      <c r="E1704" s="485"/>
      <c r="F1704" s="486"/>
      <c r="G1704" s="496"/>
      <c r="H1704" s="558"/>
      <c r="I1704" s="557"/>
      <c r="J1704" s="499"/>
      <c r="K1704" s="485"/>
      <c r="L1704" s="486"/>
      <c r="M1704" s="496"/>
      <c r="N1704" s="556"/>
      <c r="O1704" s="498"/>
    </row>
    <row r="1705" spans="1:15" ht="15.6" x14ac:dyDescent="0.25">
      <c r="A1705" s="496"/>
      <c r="B1705" s="556"/>
      <c r="C1705" s="557"/>
      <c r="D1705" s="499"/>
      <c r="E1705" s="485"/>
      <c r="F1705" s="486"/>
      <c r="G1705" s="496"/>
      <c r="H1705" s="558"/>
      <c r="I1705" s="557"/>
      <c r="J1705" s="499"/>
      <c r="K1705" s="485"/>
      <c r="L1705" s="486"/>
      <c r="M1705" s="496"/>
      <c r="N1705" s="556"/>
      <c r="O1705" s="498"/>
    </row>
    <row r="1706" spans="1:15" ht="15.6" x14ac:dyDescent="0.25">
      <c r="A1706" s="496"/>
      <c r="B1706" s="556"/>
      <c r="C1706" s="557"/>
      <c r="D1706" s="499"/>
      <c r="E1706" s="485"/>
      <c r="F1706" s="486"/>
      <c r="G1706" s="496"/>
      <c r="H1706" s="558"/>
      <c r="I1706" s="557"/>
      <c r="J1706" s="499"/>
      <c r="K1706" s="485"/>
      <c r="L1706" s="486"/>
      <c r="M1706" s="496"/>
      <c r="N1706" s="556"/>
      <c r="O1706" s="498"/>
    </row>
    <row r="1707" spans="1:15" ht="15.6" x14ac:dyDescent="0.25">
      <c r="A1707" s="496"/>
      <c r="B1707" s="556"/>
      <c r="C1707" s="557"/>
      <c r="D1707" s="499"/>
      <c r="E1707" s="485"/>
      <c r="F1707" s="486"/>
      <c r="G1707" s="496"/>
      <c r="H1707" s="558"/>
      <c r="I1707" s="557"/>
      <c r="J1707" s="499"/>
      <c r="K1707" s="485"/>
      <c r="L1707" s="486"/>
      <c r="M1707" s="496"/>
      <c r="N1707" s="556"/>
      <c r="O1707" s="498"/>
    </row>
    <row r="1708" spans="1:15" ht="15.6" x14ac:dyDescent="0.25">
      <c r="A1708" s="496"/>
      <c r="B1708" s="556"/>
      <c r="C1708" s="557"/>
      <c r="D1708" s="499"/>
      <c r="E1708" s="485"/>
      <c r="F1708" s="486"/>
      <c r="G1708" s="496"/>
      <c r="H1708" s="558"/>
      <c r="I1708" s="557"/>
      <c r="J1708" s="499"/>
      <c r="K1708" s="485"/>
      <c r="L1708" s="486"/>
      <c r="M1708" s="496"/>
      <c r="N1708" s="556"/>
      <c r="O1708" s="498"/>
    </row>
    <row r="1709" spans="1:15" ht="15.6" x14ac:dyDescent="0.25">
      <c r="A1709" s="496"/>
      <c r="B1709" s="556"/>
      <c r="C1709" s="557"/>
      <c r="D1709" s="499"/>
      <c r="E1709" s="485"/>
      <c r="F1709" s="486"/>
      <c r="G1709" s="496"/>
      <c r="H1709" s="558"/>
      <c r="I1709" s="557"/>
      <c r="J1709" s="499"/>
      <c r="K1709" s="485"/>
      <c r="L1709" s="486"/>
      <c r="M1709" s="496"/>
      <c r="N1709" s="556"/>
      <c r="O1709" s="498"/>
    </row>
    <row r="1710" spans="1:15" ht="15.6" x14ac:dyDescent="0.25">
      <c r="A1710" s="496"/>
      <c r="B1710" s="556"/>
      <c r="C1710" s="557"/>
      <c r="D1710" s="499"/>
      <c r="E1710" s="485"/>
      <c r="F1710" s="486"/>
      <c r="G1710" s="496"/>
      <c r="H1710" s="558"/>
      <c r="I1710" s="557"/>
      <c r="J1710" s="499"/>
      <c r="K1710" s="485"/>
      <c r="L1710" s="486"/>
      <c r="M1710" s="496"/>
      <c r="N1710" s="556"/>
      <c r="O1710" s="498"/>
    </row>
    <row r="1711" spans="1:15" ht="15.6" x14ac:dyDescent="0.25">
      <c r="A1711" s="496"/>
      <c r="B1711" s="556"/>
      <c r="C1711" s="557"/>
      <c r="D1711" s="499"/>
      <c r="E1711" s="485"/>
      <c r="F1711" s="486"/>
      <c r="G1711" s="496"/>
      <c r="H1711" s="558"/>
      <c r="I1711" s="557"/>
      <c r="J1711" s="499"/>
      <c r="K1711" s="485"/>
      <c r="L1711" s="486"/>
      <c r="M1711" s="496"/>
      <c r="N1711" s="556"/>
      <c r="O1711" s="498"/>
    </row>
    <row r="1712" spans="1:15" ht="15.6" x14ac:dyDescent="0.25">
      <c r="A1712" s="496"/>
      <c r="B1712" s="556"/>
      <c r="C1712" s="557"/>
      <c r="D1712" s="499"/>
      <c r="E1712" s="485"/>
      <c r="F1712" s="486"/>
      <c r="G1712" s="496"/>
      <c r="H1712" s="558"/>
      <c r="I1712" s="557"/>
      <c r="J1712" s="499"/>
      <c r="K1712" s="485"/>
      <c r="L1712" s="486"/>
      <c r="M1712" s="496"/>
      <c r="N1712" s="556"/>
      <c r="O1712" s="498"/>
    </row>
    <row r="1713" spans="1:15" ht="15.6" x14ac:dyDescent="0.25">
      <c r="A1713" s="496"/>
      <c r="B1713" s="556"/>
      <c r="C1713" s="557"/>
      <c r="D1713" s="499"/>
      <c r="E1713" s="485"/>
      <c r="F1713" s="486"/>
      <c r="G1713" s="496"/>
      <c r="H1713" s="558"/>
      <c r="I1713" s="557"/>
      <c r="J1713" s="499"/>
      <c r="K1713" s="485"/>
      <c r="L1713" s="486"/>
      <c r="M1713" s="496"/>
      <c r="N1713" s="556"/>
      <c r="O1713" s="498"/>
    </row>
    <row r="1714" spans="1:15" ht="15.6" x14ac:dyDescent="0.25">
      <c r="A1714" s="496"/>
      <c r="B1714" s="556"/>
      <c r="C1714" s="557"/>
      <c r="D1714" s="499"/>
      <c r="E1714" s="485"/>
      <c r="F1714" s="486"/>
      <c r="G1714" s="496"/>
      <c r="H1714" s="558"/>
      <c r="I1714" s="557"/>
      <c r="J1714" s="499"/>
      <c r="K1714" s="485"/>
      <c r="L1714" s="486"/>
      <c r="M1714" s="496"/>
      <c r="N1714" s="556"/>
      <c r="O1714" s="498"/>
    </row>
    <row r="1715" spans="1:15" ht="15.6" x14ac:dyDescent="0.25">
      <c r="A1715" s="496"/>
      <c r="B1715" s="556"/>
      <c r="C1715" s="557"/>
      <c r="D1715" s="499"/>
      <c r="E1715" s="485"/>
      <c r="F1715" s="486"/>
      <c r="G1715" s="496"/>
      <c r="H1715" s="558"/>
      <c r="I1715" s="557"/>
      <c r="J1715" s="499"/>
      <c r="K1715" s="485"/>
      <c r="L1715" s="486"/>
      <c r="M1715" s="496"/>
      <c r="N1715" s="556"/>
      <c r="O1715" s="498"/>
    </row>
    <row r="1716" spans="1:15" ht="15.6" x14ac:dyDescent="0.25">
      <c r="A1716" s="496"/>
      <c r="B1716" s="556"/>
      <c r="C1716" s="557"/>
      <c r="D1716" s="499"/>
      <c r="E1716" s="485"/>
      <c r="F1716" s="486"/>
      <c r="G1716" s="496"/>
      <c r="H1716" s="558"/>
      <c r="I1716" s="557"/>
      <c r="J1716" s="499"/>
      <c r="K1716" s="485"/>
      <c r="L1716" s="486"/>
      <c r="M1716" s="496"/>
      <c r="N1716" s="556"/>
      <c r="O1716" s="498"/>
    </row>
    <row r="1717" spans="1:15" ht="15.6" x14ac:dyDescent="0.25">
      <c r="A1717" s="496"/>
      <c r="B1717" s="556"/>
      <c r="C1717" s="557"/>
      <c r="D1717" s="499"/>
      <c r="E1717" s="485"/>
      <c r="F1717" s="486"/>
      <c r="G1717" s="496"/>
      <c r="H1717" s="558"/>
      <c r="I1717" s="557"/>
      <c r="J1717" s="499"/>
      <c r="K1717" s="485"/>
      <c r="L1717" s="486"/>
      <c r="M1717" s="496"/>
      <c r="N1717" s="556"/>
      <c r="O1717" s="498"/>
    </row>
    <row r="1718" spans="1:15" ht="15.6" x14ac:dyDescent="0.25">
      <c r="A1718" s="496"/>
      <c r="B1718" s="556"/>
      <c r="C1718" s="557"/>
      <c r="D1718" s="499"/>
      <c r="E1718" s="485"/>
      <c r="F1718" s="486"/>
      <c r="G1718" s="496"/>
      <c r="H1718" s="558"/>
      <c r="I1718" s="557"/>
      <c r="J1718" s="499"/>
      <c r="K1718" s="485"/>
      <c r="L1718" s="486"/>
      <c r="M1718" s="496"/>
      <c r="N1718" s="556"/>
      <c r="O1718" s="498"/>
    </row>
    <row r="1719" spans="1:15" ht="15.6" x14ac:dyDescent="0.25">
      <c r="A1719" s="496"/>
      <c r="B1719" s="556"/>
      <c r="C1719" s="557"/>
      <c r="D1719" s="499"/>
      <c r="E1719" s="485"/>
      <c r="F1719" s="486"/>
      <c r="G1719" s="496"/>
      <c r="H1719" s="558"/>
      <c r="I1719" s="557"/>
      <c r="J1719" s="499"/>
      <c r="K1719" s="485"/>
      <c r="L1719" s="486"/>
      <c r="M1719" s="496"/>
      <c r="N1719" s="556"/>
      <c r="O1719" s="498"/>
    </row>
    <row r="1720" spans="1:15" ht="15.6" x14ac:dyDescent="0.25">
      <c r="A1720" s="496"/>
      <c r="B1720" s="556"/>
      <c r="C1720" s="557"/>
      <c r="D1720" s="499"/>
      <c r="E1720" s="485"/>
      <c r="F1720" s="486"/>
      <c r="G1720" s="496"/>
      <c r="H1720" s="558"/>
      <c r="I1720" s="557"/>
      <c r="J1720" s="499"/>
      <c r="K1720" s="485"/>
      <c r="L1720" s="486"/>
      <c r="M1720" s="496"/>
      <c r="N1720" s="556"/>
      <c r="O1720" s="498"/>
    </row>
    <row r="1721" spans="1:15" ht="15.6" x14ac:dyDescent="0.25">
      <c r="A1721" s="496"/>
      <c r="B1721" s="556"/>
      <c r="C1721" s="557"/>
      <c r="D1721" s="499"/>
      <c r="E1721" s="485"/>
      <c r="F1721" s="486"/>
      <c r="G1721" s="496"/>
      <c r="H1721" s="558"/>
      <c r="I1721" s="557"/>
      <c r="J1721" s="499"/>
      <c r="K1721" s="485"/>
      <c r="L1721" s="486"/>
      <c r="M1721" s="496"/>
      <c r="N1721" s="556"/>
      <c r="O1721" s="498"/>
    </row>
    <row r="1722" spans="1:15" ht="15.6" x14ac:dyDescent="0.25">
      <c r="A1722" s="496"/>
      <c r="B1722" s="556"/>
      <c r="C1722" s="557"/>
      <c r="D1722" s="499"/>
      <c r="E1722" s="485"/>
      <c r="F1722" s="486"/>
      <c r="G1722" s="496"/>
      <c r="H1722" s="558"/>
      <c r="I1722" s="557"/>
      <c r="J1722" s="499"/>
      <c r="K1722" s="485"/>
      <c r="L1722" s="486"/>
      <c r="M1722" s="496"/>
      <c r="N1722" s="556"/>
      <c r="O1722" s="498"/>
    </row>
    <row r="1723" spans="1:15" ht="15.6" x14ac:dyDescent="0.25">
      <c r="A1723" s="496"/>
      <c r="B1723" s="556"/>
      <c r="C1723" s="557"/>
      <c r="D1723" s="499"/>
      <c r="E1723" s="485"/>
      <c r="F1723" s="486"/>
      <c r="G1723" s="496"/>
      <c r="H1723" s="558"/>
      <c r="I1723" s="557"/>
      <c r="J1723" s="499"/>
      <c r="K1723" s="485"/>
      <c r="L1723" s="486"/>
      <c r="M1723" s="496"/>
      <c r="N1723" s="556"/>
      <c r="O1723" s="498"/>
    </row>
    <row r="1724" spans="1:15" ht="15.6" x14ac:dyDescent="0.25">
      <c r="A1724" s="496"/>
      <c r="B1724" s="556"/>
      <c r="C1724" s="557"/>
      <c r="D1724" s="499"/>
      <c r="E1724" s="485"/>
      <c r="F1724" s="486"/>
      <c r="G1724" s="496"/>
      <c r="H1724" s="558"/>
      <c r="I1724" s="557"/>
      <c r="J1724" s="499"/>
      <c r="K1724" s="485"/>
      <c r="L1724" s="486"/>
      <c r="M1724" s="496"/>
      <c r="N1724" s="556"/>
      <c r="O1724" s="498"/>
    </row>
    <row r="1725" spans="1:15" ht="15.6" x14ac:dyDescent="0.25">
      <c r="A1725" s="496"/>
      <c r="B1725" s="556"/>
      <c r="C1725" s="557"/>
      <c r="D1725" s="499"/>
      <c r="E1725" s="485"/>
      <c r="F1725" s="486"/>
      <c r="G1725" s="496"/>
      <c r="H1725" s="558"/>
      <c r="I1725" s="557"/>
      <c r="J1725" s="499"/>
      <c r="K1725" s="485"/>
      <c r="L1725" s="486"/>
      <c r="M1725" s="496"/>
      <c r="N1725" s="556"/>
      <c r="O1725" s="498"/>
    </row>
    <row r="1726" spans="1:15" ht="15.6" x14ac:dyDescent="0.25">
      <c r="A1726" s="496"/>
      <c r="B1726" s="556"/>
      <c r="C1726" s="557"/>
      <c r="D1726" s="499"/>
      <c r="E1726" s="485"/>
      <c r="F1726" s="486"/>
      <c r="G1726" s="496"/>
      <c r="H1726" s="558"/>
      <c r="I1726" s="557"/>
      <c r="J1726" s="499"/>
      <c r="K1726" s="485"/>
      <c r="L1726" s="486"/>
      <c r="M1726" s="496"/>
      <c r="N1726" s="556"/>
      <c r="O1726" s="498"/>
    </row>
    <row r="1727" spans="1:15" ht="15.6" x14ac:dyDescent="0.25">
      <c r="A1727" s="496"/>
      <c r="B1727" s="556"/>
      <c r="C1727" s="557"/>
      <c r="D1727" s="499"/>
      <c r="E1727" s="485"/>
      <c r="F1727" s="486"/>
      <c r="G1727" s="496"/>
      <c r="H1727" s="558"/>
      <c r="I1727" s="557"/>
      <c r="J1727" s="499"/>
      <c r="K1727" s="485"/>
      <c r="L1727" s="486"/>
      <c r="M1727" s="496"/>
      <c r="N1727" s="556"/>
      <c r="O1727" s="498"/>
    </row>
    <row r="1728" spans="1:15" ht="15.6" x14ac:dyDescent="0.25">
      <c r="A1728" s="496"/>
      <c r="B1728" s="556"/>
      <c r="C1728" s="557"/>
      <c r="D1728" s="499"/>
      <c r="E1728" s="485"/>
      <c r="F1728" s="486"/>
      <c r="G1728" s="496"/>
      <c r="H1728" s="558"/>
      <c r="I1728" s="557"/>
      <c r="J1728" s="499"/>
      <c r="K1728" s="485"/>
      <c r="L1728" s="486"/>
      <c r="M1728" s="496"/>
      <c r="N1728" s="556"/>
      <c r="O1728" s="498"/>
    </row>
    <row r="1729" spans="1:15" ht="15.6" x14ac:dyDescent="0.25">
      <c r="A1729" s="496"/>
      <c r="B1729" s="556"/>
      <c r="C1729" s="557"/>
      <c r="D1729" s="499"/>
      <c r="E1729" s="485"/>
      <c r="F1729" s="486"/>
      <c r="G1729" s="496"/>
      <c r="H1729" s="558"/>
      <c r="I1729" s="557"/>
      <c r="J1729" s="499"/>
      <c r="K1729" s="485"/>
      <c r="L1729" s="486"/>
      <c r="M1729" s="496"/>
      <c r="N1729" s="556"/>
      <c r="O1729" s="498"/>
    </row>
    <row r="1730" spans="1:15" ht="15.6" x14ac:dyDescent="0.25">
      <c r="A1730" s="496"/>
      <c r="B1730" s="556"/>
      <c r="C1730" s="557"/>
      <c r="D1730" s="499"/>
      <c r="E1730" s="485"/>
      <c r="F1730" s="486"/>
      <c r="G1730" s="496"/>
      <c r="H1730" s="558"/>
      <c r="I1730" s="557"/>
      <c r="J1730" s="499"/>
      <c r="K1730" s="485"/>
      <c r="L1730" s="486"/>
      <c r="M1730" s="496"/>
      <c r="N1730" s="556"/>
      <c r="O1730" s="498"/>
    </row>
    <row r="1731" spans="1:15" ht="15.6" x14ac:dyDescent="0.25">
      <c r="A1731" s="496"/>
      <c r="B1731" s="556"/>
      <c r="C1731" s="557"/>
      <c r="D1731" s="499"/>
      <c r="E1731" s="485"/>
      <c r="F1731" s="486"/>
      <c r="G1731" s="496"/>
      <c r="H1731" s="558"/>
      <c r="I1731" s="557"/>
      <c r="J1731" s="499"/>
      <c r="K1731" s="485"/>
      <c r="L1731" s="486"/>
      <c r="M1731" s="496"/>
      <c r="N1731" s="556"/>
      <c r="O1731" s="498"/>
    </row>
    <row r="1732" spans="1:15" ht="15.6" x14ac:dyDescent="0.25">
      <c r="A1732" s="496"/>
      <c r="B1732" s="556"/>
      <c r="C1732" s="557"/>
      <c r="D1732" s="499"/>
      <c r="E1732" s="485"/>
      <c r="F1732" s="486"/>
      <c r="G1732" s="496"/>
      <c r="H1732" s="558"/>
      <c r="I1732" s="557"/>
      <c r="J1732" s="499"/>
      <c r="K1732" s="485"/>
      <c r="L1732" s="486"/>
      <c r="M1732" s="496"/>
      <c r="N1732" s="556"/>
      <c r="O1732" s="498"/>
    </row>
    <row r="1733" spans="1:15" ht="15.6" x14ac:dyDescent="0.25">
      <c r="A1733" s="496"/>
      <c r="B1733" s="556"/>
      <c r="C1733" s="557"/>
      <c r="D1733" s="499"/>
      <c r="E1733" s="485"/>
      <c r="F1733" s="486"/>
      <c r="G1733" s="496"/>
      <c r="H1733" s="558"/>
      <c r="I1733" s="557"/>
      <c r="J1733" s="499"/>
      <c r="K1733" s="485"/>
      <c r="L1733" s="486"/>
      <c r="M1733" s="496"/>
      <c r="N1733" s="556"/>
      <c r="O1733" s="498"/>
    </row>
    <row r="1734" spans="1:15" ht="15.6" x14ac:dyDescent="0.25">
      <c r="A1734" s="496"/>
      <c r="B1734" s="556"/>
      <c r="C1734" s="557"/>
      <c r="D1734" s="499"/>
      <c r="E1734" s="485"/>
      <c r="F1734" s="486"/>
      <c r="G1734" s="496"/>
      <c r="H1734" s="558"/>
      <c r="I1734" s="557"/>
      <c r="J1734" s="499"/>
      <c r="K1734" s="485"/>
      <c r="L1734" s="486"/>
      <c r="M1734" s="496"/>
      <c r="N1734" s="556"/>
      <c r="O1734" s="498"/>
    </row>
    <row r="1735" spans="1:15" ht="15.6" x14ac:dyDescent="0.25">
      <c r="A1735" s="496"/>
      <c r="B1735" s="556"/>
      <c r="C1735" s="557"/>
      <c r="D1735" s="499"/>
      <c r="E1735" s="485"/>
      <c r="F1735" s="486"/>
      <c r="G1735" s="496"/>
      <c r="H1735" s="558"/>
      <c r="I1735" s="557"/>
      <c r="J1735" s="499"/>
      <c r="K1735" s="485"/>
      <c r="L1735" s="486"/>
      <c r="M1735" s="496"/>
      <c r="N1735" s="556"/>
      <c r="O1735" s="498"/>
    </row>
    <row r="1736" spans="1:15" ht="15.6" x14ac:dyDescent="0.25">
      <c r="A1736" s="496"/>
      <c r="B1736" s="556"/>
      <c r="C1736" s="557"/>
      <c r="D1736" s="499"/>
      <c r="E1736" s="485"/>
      <c r="F1736" s="486"/>
      <c r="G1736" s="496"/>
      <c r="H1736" s="558"/>
      <c r="I1736" s="557"/>
      <c r="J1736" s="499"/>
      <c r="K1736" s="485"/>
      <c r="L1736" s="486"/>
      <c r="M1736" s="496"/>
      <c r="N1736" s="556"/>
      <c r="O1736" s="498"/>
    </row>
    <row r="1737" spans="1:15" ht="15.6" x14ac:dyDescent="0.25">
      <c r="A1737" s="496"/>
      <c r="B1737" s="556"/>
      <c r="C1737" s="557"/>
      <c r="D1737" s="499"/>
      <c r="E1737" s="485"/>
      <c r="F1737" s="486"/>
      <c r="G1737" s="496"/>
      <c r="H1737" s="558"/>
      <c r="I1737" s="557"/>
      <c r="J1737" s="499"/>
      <c r="K1737" s="485"/>
      <c r="L1737" s="486"/>
      <c r="M1737" s="496"/>
      <c r="N1737" s="556"/>
      <c r="O1737" s="498"/>
    </row>
    <row r="1738" spans="1:15" ht="15.6" x14ac:dyDescent="0.25">
      <c r="A1738" s="496"/>
      <c r="B1738" s="556"/>
      <c r="C1738" s="557"/>
      <c r="D1738" s="499"/>
      <c r="E1738" s="485"/>
      <c r="F1738" s="486"/>
      <c r="G1738" s="496"/>
      <c r="H1738" s="558"/>
      <c r="I1738" s="557"/>
      <c r="J1738" s="499"/>
      <c r="K1738" s="485"/>
      <c r="L1738" s="486"/>
      <c r="M1738" s="496"/>
      <c r="N1738" s="556"/>
      <c r="O1738" s="498"/>
    </row>
    <row r="1739" spans="1:15" ht="15.6" x14ac:dyDescent="0.25">
      <c r="A1739" s="496"/>
      <c r="B1739" s="556"/>
      <c r="C1739" s="557"/>
      <c r="D1739" s="499"/>
      <c r="E1739" s="485"/>
      <c r="F1739" s="486"/>
      <c r="G1739" s="496"/>
      <c r="H1739" s="558"/>
      <c r="I1739" s="557"/>
      <c r="J1739" s="499"/>
      <c r="K1739" s="485"/>
      <c r="L1739" s="486"/>
      <c r="M1739" s="496"/>
      <c r="N1739" s="556"/>
      <c r="O1739" s="498"/>
    </row>
    <row r="1740" spans="1:15" ht="15.6" x14ac:dyDescent="0.25">
      <c r="A1740" s="496"/>
      <c r="B1740" s="556"/>
      <c r="C1740" s="557"/>
      <c r="D1740" s="499"/>
      <c r="E1740" s="485"/>
      <c r="F1740" s="486"/>
      <c r="G1740" s="496"/>
      <c r="H1740" s="558"/>
      <c r="I1740" s="557"/>
      <c r="J1740" s="499"/>
      <c r="K1740" s="485"/>
      <c r="L1740" s="486"/>
      <c r="M1740" s="496"/>
      <c r="N1740" s="556"/>
      <c r="O1740" s="498"/>
    </row>
    <row r="1741" spans="1:15" ht="15.6" x14ac:dyDescent="0.25">
      <c r="A1741" s="496"/>
      <c r="B1741" s="556"/>
      <c r="C1741" s="557"/>
      <c r="D1741" s="499"/>
      <c r="E1741" s="485"/>
      <c r="F1741" s="486"/>
      <c r="G1741" s="496"/>
      <c r="H1741" s="558"/>
      <c r="I1741" s="557"/>
      <c r="J1741" s="499"/>
      <c r="K1741" s="485"/>
      <c r="L1741" s="486"/>
      <c r="M1741" s="496"/>
      <c r="N1741" s="556"/>
      <c r="O1741" s="498"/>
    </row>
    <row r="1742" spans="1:15" ht="15.6" x14ac:dyDescent="0.25">
      <c r="A1742" s="496"/>
      <c r="B1742" s="556"/>
      <c r="C1742" s="557"/>
      <c r="D1742" s="499"/>
      <c r="E1742" s="485"/>
      <c r="F1742" s="486"/>
      <c r="G1742" s="496"/>
      <c r="H1742" s="558"/>
      <c r="I1742" s="557"/>
      <c r="J1742" s="499"/>
      <c r="K1742" s="485"/>
      <c r="L1742" s="486"/>
      <c r="M1742" s="496"/>
      <c r="N1742" s="556"/>
      <c r="O1742" s="498"/>
    </row>
    <row r="1743" spans="1:15" ht="15.6" x14ac:dyDescent="0.25">
      <c r="A1743" s="496"/>
      <c r="B1743" s="556"/>
      <c r="C1743" s="557"/>
      <c r="D1743" s="499"/>
      <c r="E1743" s="485"/>
      <c r="F1743" s="486"/>
      <c r="G1743" s="496"/>
      <c r="H1743" s="558"/>
      <c r="I1743" s="557"/>
      <c r="J1743" s="499"/>
      <c r="K1743" s="485"/>
      <c r="L1743" s="486"/>
      <c r="M1743" s="496"/>
      <c r="N1743" s="556"/>
      <c r="O1743" s="498"/>
    </row>
    <row r="1744" spans="1:15" ht="15.6" x14ac:dyDescent="0.25">
      <c r="A1744" s="496"/>
      <c r="B1744" s="556"/>
      <c r="C1744" s="557"/>
      <c r="D1744" s="499"/>
      <c r="E1744" s="485"/>
      <c r="F1744" s="486"/>
      <c r="G1744" s="496"/>
      <c r="H1744" s="558"/>
      <c r="I1744" s="557"/>
      <c r="J1744" s="499"/>
      <c r="K1744" s="485"/>
      <c r="L1744" s="486"/>
      <c r="M1744" s="496"/>
      <c r="N1744" s="556"/>
      <c r="O1744" s="498"/>
    </row>
    <row r="1745" spans="1:15" ht="15.6" x14ac:dyDescent="0.25">
      <c r="A1745" s="496"/>
      <c r="B1745" s="556"/>
      <c r="C1745" s="557"/>
      <c r="D1745" s="499"/>
      <c r="E1745" s="485"/>
      <c r="F1745" s="486"/>
      <c r="G1745" s="496"/>
      <c r="H1745" s="558"/>
      <c r="I1745" s="557"/>
      <c r="J1745" s="499"/>
      <c r="K1745" s="485"/>
      <c r="L1745" s="486"/>
      <c r="M1745" s="496"/>
      <c r="N1745" s="556"/>
      <c r="O1745" s="498"/>
    </row>
    <row r="1746" spans="1:15" ht="15.6" x14ac:dyDescent="0.25">
      <c r="A1746" s="496"/>
      <c r="B1746" s="556"/>
      <c r="C1746" s="557"/>
      <c r="D1746" s="499"/>
      <c r="E1746" s="485"/>
      <c r="F1746" s="486"/>
      <c r="G1746" s="496"/>
      <c r="H1746" s="558"/>
      <c r="I1746" s="557"/>
      <c r="J1746" s="499"/>
      <c r="K1746" s="485"/>
      <c r="L1746" s="486"/>
      <c r="M1746" s="496"/>
      <c r="N1746" s="556"/>
      <c r="O1746" s="498"/>
    </row>
    <row r="1747" spans="1:15" ht="15.6" x14ac:dyDescent="0.25">
      <c r="A1747" s="496"/>
      <c r="B1747" s="556"/>
      <c r="C1747" s="557"/>
      <c r="D1747" s="499"/>
      <c r="E1747" s="485"/>
      <c r="F1747" s="486"/>
      <c r="G1747" s="496"/>
      <c r="H1747" s="558"/>
      <c r="I1747" s="557"/>
      <c r="J1747" s="499"/>
      <c r="K1747" s="485"/>
      <c r="L1747" s="486"/>
      <c r="M1747" s="496"/>
      <c r="N1747" s="556"/>
      <c r="O1747" s="498"/>
    </row>
    <row r="1748" spans="1:15" ht="15.6" x14ac:dyDescent="0.25">
      <c r="A1748" s="496"/>
      <c r="B1748" s="556"/>
      <c r="C1748" s="557"/>
      <c r="D1748" s="499"/>
      <c r="E1748" s="485"/>
      <c r="F1748" s="486"/>
      <c r="G1748" s="496"/>
      <c r="H1748" s="558"/>
      <c r="I1748" s="557"/>
      <c r="J1748" s="499"/>
      <c r="K1748" s="485"/>
      <c r="L1748" s="486"/>
      <c r="M1748" s="496"/>
      <c r="N1748" s="556"/>
      <c r="O1748" s="498"/>
    </row>
    <row r="1749" spans="1:15" ht="15.6" x14ac:dyDescent="0.25">
      <c r="A1749" s="496"/>
      <c r="B1749" s="556"/>
      <c r="C1749" s="557"/>
      <c r="D1749" s="499"/>
      <c r="E1749" s="485"/>
      <c r="F1749" s="486"/>
      <c r="G1749" s="496"/>
      <c r="H1749" s="558"/>
      <c r="I1749" s="557"/>
      <c r="J1749" s="499"/>
      <c r="K1749" s="485"/>
      <c r="L1749" s="486"/>
      <c r="M1749" s="496"/>
      <c r="N1749" s="556"/>
      <c r="O1749" s="498"/>
    </row>
    <row r="1750" spans="1:15" ht="15.6" x14ac:dyDescent="0.25">
      <c r="A1750" s="496"/>
      <c r="B1750" s="556"/>
      <c r="C1750" s="557"/>
      <c r="D1750" s="499"/>
      <c r="E1750" s="485"/>
      <c r="F1750" s="486"/>
      <c r="G1750" s="496"/>
      <c r="H1750" s="558"/>
      <c r="I1750" s="557"/>
      <c r="J1750" s="499"/>
      <c r="K1750" s="485"/>
      <c r="L1750" s="486"/>
      <c r="M1750" s="496"/>
      <c r="N1750" s="556"/>
      <c r="O1750" s="498"/>
    </row>
    <row r="1751" spans="1:15" ht="15.6" x14ac:dyDescent="0.25">
      <c r="A1751" s="496"/>
      <c r="B1751" s="556"/>
      <c r="C1751" s="557"/>
      <c r="D1751" s="499"/>
      <c r="E1751" s="485"/>
      <c r="F1751" s="486"/>
      <c r="G1751" s="496"/>
      <c r="H1751" s="558"/>
      <c r="I1751" s="557"/>
      <c r="J1751" s="499"/>
      <c r="K1751" s="485"/>
      <c r="L1751" s="486"/>
      <c r="M1751" s="496"/>
      <c r="N1751" s="556"/>
      <c r="O1751" s="498"/>
    </row>
    <row r="1752" spans="1:15" ht="15.6" x14ac:dyDescent="0.25">
      <c r="A1752" s="496"/>
      <c r="B1752" s="556"/>
      <c r="C1752" s="557"/>
      <c r="D1752" s="499"/>
      <c r="E1752" s="485"/>
      <c r="F1752" s="486"/>
      <c r="G1752" s="496"/>
      <c r="H1752" s="558"/>
      <c r="I1752" s="557"/>
      <c r="J1752" s="499"/>
      <c r="K1752" s="485"/>
      <c r="L1752" s="486"/>
      <c r="M1752" s="496"/>
      <c r="N1752" s="556"/>
      <c r="O1752" s="498"/>
    </row>
    <row r="1753" spans="1:15" ht="15.6" x14ac:dyDescent="0.25">
      <c r="A1753" s="496"/>
      <c r="B1753" s="556"/>
      <c r="C1753" s="557"/>
      <c r="D1753" s="499"/>
      <c r="E1753" s="485"/>
      <c r="F1753" s="486"/>
      <c r="G1753" s="496"/>
      <c r="H1753" s="558"/>
      <c r="I1753" s="557"/>
      <c r="J1753" s="499"/>
      <c r="K1753" s="485"/>
      <c r="L1753" s="486"/>
      <c r="M1753" s="496"/>
      <c r="N1753" s="556"/>
      <c r="O1753" s="498"/>
    </row>
    <row r="1754" spans="1:15" ht="15.6" x14ac:dyDescent="0.25">
      <c r="A1754" s="496"/>
      <c r="B1754" s="556"/>
      <c r="C1754" s="557"/>
      <c r="D1754" s="499"/>
      <c r="E1754" s="485"/>
      <c r="F1754" s="486"/>
      <c r="G1754" s="496"/>
      <c r="H1754" s="558"/>
      <c r="I1754" s="557"/>
      <c r="J1754" s="499"/>
      <c r="K1754" s="485"/>
      <c r="L1754" s="486"/>
      <c r="M1754" s="496"/>
      <c r="N1754" s="556"/>
      <c r="O1754" s="498"/>
    </row>
    <row r="1755" spans="1:15" ht="15.6" x14ac:dyDescent="0.25">
      <c r="A1755" s="496"/>
      <c r="B1755" s="556"/>
      <c r="C1755" s="557"/>
      <c r="D1755" s="499"/>
      <c r="E1755" s="485"/>
      <c r="F1755" s="486"/>
      <c r="G1755" s="496"/>
      <c r="H1755" s="558"/>
      <c r="I1755" s="557"/>
      <c r="J1755" s="499"/>
      <c r="K1755" s="485"/>
      <c r="L1755" s="486"/>
      <c r="M1755" s="496"/>
      <c r="N1755" s="556"/>
      <c r="O1755" s="498"/>
    </row>
    <row r="1756" spans="1:15" ht="15.6" x14ac:dyDescent="0.25">
      <c r="A1756" s="496"/>
      <c r="B1756" s="556"/>
      <c r="C1756" s="557"/>
      <c r="D1756" s="499"/>
      <c r="E1756" s="485"/>
      <c r="F1756" s="486"/>
      <c r="G1756" s="496"/>
      <c r="H1756" s="558"/>
      <c r="I1756" s="557"/>
      <c r="J1756" s="499"/>
      <c r="K1756" s="485"/>
      <c r="L1756" s="486"/>
      <c r="M1756" s="496"/>
      <c r="N1756" s="556"/>
      <c r="O1756" s="498"/>
    </row>
    <row r="1757" spans="1:15" ht="15.6" x14ac:dyDescent="0.25">
      <c r="A1757" s="496"/>
      <c r="B1757" s="556"/>
      <c r="C1757" s="557"/>
      <c r="D1757" s="499"/>
      <c r="E1757" s="485"/>
      <c r="F1757" s="486"/>
      <c r="G1757" s="496"/>
      <c r="H1757" s="558"/>
      <c r="I1757" s="557"/>
      <c r="J1757" s="499"/>
      <c r="K1757" s="485"/>
      <c r="L1757" s="486"/>
      <c r="M1757" s="496"/>
      <c r="N1757" s="556"/>
      <c r="O1757" s="498"/>
    </row>
    <row r="1758" spans="1:15" ht="15.6" x14ac:dyDescent="0.25">
      <c r="A1758" s="496"/>
      <c r="B1758" s="556"/>
      <c r="C1758" s="557"/>
      <c r="D1758" s="499"/>
      <c r="E1758" s="485"/>
      <c r="F1758" s="486"/>
      <c r="G1758" s="496"/>
      <c r="H1758" s="558"/>
      <c r="I1758" s="557"/>
      <c r="J1758" s="499"/>
      <c r="K1758" s="485"/>
      <c r="L1758" s="486"/>
      <c r="M1758" s="496"/>
      <c r="N1758" s="556"/>
      <c r="O1758" s="498"/>
    </row>
    <row r="1759" spans="1:15" ht="15.6" x14ac:dyDescent="0.25">
      <c r="A1759" s="496"/>
      <c r="B1759" s="556"/>
      <c r="C1759" s="557"/>
      <c r="D1759" s="499"/>
      <c r="E1759" s="485"/>
      <c r="F1759" s="486"/>
      <c r="G1759" s="496"/>
      <c r="H1759" s="558"/>
      <c r="I1759" s="557"/>
      <c r="J1759" s="499"/>
      <c r="K1759" s="485"/>
      <c r="L1759" s="486"/>
      <c r="M1759" s="496"/>
      <c r="N1759" s="556"/>
      <c r="O1759" s="498"/>
    </row>
    <row r="1760" spans="1:15" ht="15.6" x14ac:dyDescent="0.25">
      <c r="A1760" s="496"/>
      <c r="B1760" s="556"/>
      <c r="C1760" s="557"/>
      <c r="D1760" s="499"/>
      <c r="E1760" s="485"/>
      <c r="F1760" s="486"/>
      <c r="G1760" s="496"/>
      <c r="H1760" s="558"/>
      <c r="I1760" s="557"/>
      <c r="J1760" s="499"/>
      <c r="K1760" s="485"/>
      <c r="L1760" s="486"/>
      <c r="M1760" s="496"/>
      <c r="N1760" s="556"/>
      <c r="O1760" s="498"/>
    </row>
    <row r="1761" spans="1:15" ht="15.6" x14ac:dyDescent="0.25">
      <c r="A1761" s="496"/>
      <c r="B1761" s="556"/>
      <c r="C1761" s="557"/>
      <c r="D1761" s="499"/>
      <c r="E1761" s="485"/>
      <c r="F1761" s="486"/>
      <c r="G1761" s="496"/>
      <c r="H1761" s="558"/>
      <c r="I1761" s="557"/>
      <c r="J1761" s="499"/>
      <c r="K1761" s="485"/>
      <c r="L1761" s="486"/>
      <c r="M1761" s="496"/>
      <c r="N1761" s="556"/>
      <c r="O1761" s="498"/>
    </row>
    <row r="1762" spans="1:15" ht="15.6" x14ac:dyDescent="0.25">
      <c r="A1762" s="496"/>
      <c r="B1762" s="556"/>
      <c r="C1762" s="557"/>
      <c r="D1762" s="499"/>
      <c r="E1762" s="485"/>
      <c r="F1762" s="486"/>
      <c r="G1762" s="496"/>
      <c r="H1762" s="558"/>
      <c r="I1762" s="557"/>
      <c r="J1762" s="499"/>
      <c r="K1762" s="485"/>
      <c r="L1762" s="486"/>
      <c r="M1762" s="496"/>
      <c r="N1762" s="556"/>
      <c r="O1762" s="498"/>
    </row>
    <row r="1763" spans="1:15" ht="15.6" x14ac:dyDescent="0.25">
      <c r="A1763" s="496"/>
      <c r="B1763" s="556"/>
      <c r="C1763" s="557"/>
      <c r="D1763" s="499"/>
      <c r="E1763" s="485"/>
      <c r="F1763" s="486"/>
      <c r="G1763" s="496"/>
      <c r="H1763" s="558"/>
      <c r="I1763" s="557"/>
      <c r="J1763" s="499"/>
      <c r="K1763" s="485"/>
      <c r="L1763" s="486"/>
      <c r="M1763" s="496"/>
      <c r="N1763" s="556"/>
      <c r="O1763" s="498"/>
    </row>
    <row r="1764" spans="1:15" ht="15.6" x14ac:dyDescent="0.25">
      <c r="A1764" s="496"/>
      <c r="B1764" s="556"/>
      <c r="C1764" s="557"/>
      <c r="D1764" s="499"/>
      <c r="E1764" s="485"/>
      <c r="F1764" s="486"/>
      <c r="G1764" s="496"/>
      <c r="H1764" s="558"/>
      <c r="I1764" s="557"/>
      <c r="J1764" s="499"/>
      <c r="K1764" s="485"/>
      <c r="L1764" s="486"/>
      <c r="M1764" s="496"/>
      <c r="N1764" s="556"/>
      <c r="O1764" s="498"/>
    </row>
    <row r="1765" spans="1:15" ht="15.6" x14ac:dyDescent="0.25">
      <c r="A1765" s="496"/>
      <c r="B1765" s="556"/>
      <c r="C1765" s="557"/>
      <c r="D1765" s="499"/>
      <c r="E1765" s="485"/>
      <c r="F1765" s="486"/>
      <c r="G1765" s="496"/>
      <c r="H1765" s="558"/>
      <c r="I1765" s="557"/>
      <c r="J1765" s="499"/>
      <c r="K1765" s="485"/>
      <c r="L1765" s="486"/>
      <c r="M1765" s="496"/>
      <c r="N1765" s="556"/>
      <c r="O1765" s="498"/>
    </row>
    <row r="1766" spans="1:15" ht="15.6" x14ac:dyDescent="0.25">
      <c r="A1766" s="496"/>
      <c r="B1766" s="556"/>
      <c r="C1766" s="557"/>
      <c r="D1766" s="499"/>
      <c r="E1766" s="485"/>
      <c r="F1766" s="486"/>
      <c r="G1766" s="496"/>
      <c r="H1766" s="558"/>
      <c r="I1766" s="557"/>
      <c r="J1766" s="499"/>
      <c r="K1766" s="485"/>
      <c r="L1766" s="486"/>
      <c r="M1766" s="496"/>
      <c r="N1766" s="556"/>
      <c r="O1766" s="498"/>
    </row>
    <row r="1767" spans="1:15" ht="15.6" x14ac:dyDescent="0.25">
      <c r="A1767" s="496"/>
      <c r="B1767" s="556"/>
      <c r="C1767" s="557"/>
      <c r="D1767" s="499"/>
      <c r="E1767" s="485"/>
      <c r="F1767" s="486"/>
      <c r="G1767" s="496"/>
      <c r="H1767" s="558"/>
      <c r="I1767" s="557"/>
      <c r="J1767" s="499"/>
      <c r="K1767" s="485"/>
      <c r="L1767" s="486"/>
      <c r="M1767" s="496"/>
      <c r="N1767" s="556"/>
      <c r="O1767" s="498"/>
    </row>
    <row r="1768" spans="1:15" ht="15.6" x14ac:dyDescent="0.25">
      <c r="A1768" s="496"/>
      <c r="B1768" s="556"/>
      <c r="C1768" s="557"/>
      <c r="D1768" s="499"/>
      <c r="E1768" s="485"/>
      <c r="F1768" s="486"/>
      <c r="G1768" s="496"/>
      <c r="H1768" s="558"/>
      <c r="I1768" s="557"/>
      <c r="J1768" s="499"/>
      <c r="K1768" s="485"/>
      <c r="L1768" s="486"/>
      <c r="M1768" s="496"/>
      <c r="N1768" s="556"/>
      <c r="O1768" s="498"/>
    </row>
    <row r="1769" spans="1:15" ht="15.6" x14ac:dyDescent="0.25">
      <c r="A1769" s="496"/>
      <c r="B1769" s="556"/>
      <c r="C1769" s="557"/>
      <c r="D1769" s="499"/>
      <c r="E1769" s="485"/>
      <c r="F1769" s="486"/>
      <c r="G1769" s="496"/>
      <c r="H1769" s="558"/>
      <c r="I1769" s="557"/>
      <c r="J1769" s="499"/>
      <c r="K1769" s="485"/>
      <c r="L1769" s="486"/>
      <c r="M1769" s="496"/>
      <c r="N1769" s="556"/>
      <c r="O1769" s="498"/>
    </row>
    <row r="1770" spans="1:15" ht="15.6" x14ac:dyDescent="0.25">
      <c r="A1770" s="496"/>
      <c r="B1770" s="556"/>
      <c r="C1770" s="557"/>
      <c r="D1770" s="499"/>
      <c r="E1770" s="485"/>
      <c r="F1770" s="486"/>
      <c r="G1770" s="496"/>
      <c r="H1770" s="558"/>
      <c r="I1770" s="557"/>
      <c r="J1770" s="499"/>
      <c r="K1770" s="485"/>
      <c r="L1770" s="486"/>
      <c r="M1770" s="496"/>
      <c r="N1770" s="556"/>
      <c r="O1770" s="498"/>
    </row>
    <row r="1771" spans="1:15" ht="15.6" x14ac:dyDescent="0.25">
      <c r="A1771" s="496"/>
      <c r="B1771" s="556"/>
      <c r="C1771" s="557"/>
      <c r="D1771" s="499"/>
      <c r="E1771" s="485"/>
      <c r="F1771" s="486"/>
      <c r="G1771" s="496"/>
      <c r="H1771" s="558"/>
      <c r="I1771" s="557"/>
      <c r="J1771" s="499"/>
      <c r="K1771" s="485"/>
      <c r="L1771" s="486"/>
      <c r="M1771" s="496"/>
      <c r="N1771" s="556"/>
      <c r="O1771" s="498"/>
    </row>
    <row r="1772" spans="1:15" ht="15.6" x14ac:dyDescent="0.25">
      <c r="A1772" s="496"/>
      <c r="B1772" s="556"/>
      <c r="C1772" s="557"/>
      <c r="D1772" s="499"/>
      <c r="E1772" s="485"/>
      <c r="F1772" s="486"/>
      <c r="G1772" s="496"/>
      <c r="H1772" s="558"/>
      <c r="I1772" s="557"/>
      <c r="J1772" s="499"/>
      <c r="K1772" s="485"/>
      <c r="L1772" s="486"/>
      <c r="M1772" s="496"/>
      <c r="N1772" s="556"/>
      <c r="O1772" s="498"/>
    </row>
    <row r="1773" spans="1:15" ht="15.6" x14ac:dyDescent="0.25">
      <c r="A1773" s="496"/>
      <c r="B1773" s="556"/>
      <c r="C1773" s="557"/>
      <c r="D1773" s="499"/>
      <c r="E1773" s="485"/>
      <c r="F1773" s="486"/>
      <c r="G1773" s="496"/>
      <c r="H1773" s="558"/>
      <c r="I1773" s="557"/>
      <c r="J1773" s="499"/>
      <c r="K1773" s="485"/>
      <c r="L1773" s="486"/>
      <c r="M1773" s="496"/>
      <c r="N1773" s="556"/>
      <c r="O1773" s="498"/>
    </row>
    <row r="1774" spans="1:15" ht="15.6" x14ac:dyDescent="0.25">
      <c r="A1774" s="496"/>
      <c r="B1774" s="556"/>
      <c r="C1774" s="557"/>
      <c r="D1774" s="499"/>
      <c r="E1774" s="485"/>
      <c r="F1774" s="486"/>
      <c r="G1774" s="496"/>
      <c r="H1774" s="558"/>
      <c r="I1774" s="557"/>
      <c r="J1774" s="499"/>
      <c r="K1774" s="485"/>
      <c r="L1774" s="486"/>
      <c r="M1774" s="496"/>
      <c r="N1774" s="556"/>
      <c r="O1774" s="498"/>
    </row>
    <row r="1775" spans="1:15" ht="15.6" x14ac:dyDescent="0.25">
      <c r="A1775" s="496"/>
      <c r="B1775" s="556"/>
      <c r="C1775" s="557"/>
      <c r="D1775" s="499"/>
      <c r="E1775" s="485"/>
      <c r="F1775" s="486"/>
      <c r="G1775" s="496"/>
      <c r="H1775" s="558"/>
      <c r="I1775" s="557"/>
      <c r="J1775" s="499"/>
      <c r="K1775" s="485"/>
      <c r="L1775" s="486"/>
      <c r="M1775" s="496"/>
      <c r="N1775" s="556"/>
      <c r="O1775" s="498"/>
    </row>
    <row r="1776" spans="1:15" ht="15.6" x14ac:dyDescent="0.25">
      <c r="A1776" s="496"/>
      <c r="B1776" s="556"/>
      <c r="C1776" s="557"/>
      <c r="D1776" s="499"/>
      <c r="E1776" s="485"/>
      <c r="F1776" s="486"/>
      <c r="G1776" s="496"/>
      <c r="H1776" s="558"/>
      <c r="I1776" s="557"/>
      <c r="J1776" s="499"/>
      <c r="K1776" s="485"/>
      <c r="L1776" s="486"/>
      <c r="M1776" s="496"/>
      <c r="N1776" s="556"/>
      <c r="O1776" s="498"/>
    </row>
    <row r="1777" spans="1:15" ht="15.6" x14ac:dyDescent="0.25">
      <c r="A1777" s="496"/>
      <c r="B1777" s="556"/>
      <c r="C1777" s="557"/>
      <c r="D1777" s="499"/>
      <c r="E1777" s="485"/>
      <c r="F1777" s="486"/>
      <c r="G1777" s="496"/>
      <c r="H1777" s="558"/>
      <c r="I1777" s="557"/>
      <c r="J1777" s="499"/>
      <c r="K1777" s="485"/>
      <c r="L1777" s="486"/>
      <c r="M1777" s="496"/>
      <c r="N1777" s="556"/>
      <c r="O1777" s="498"/>
    </row>
    <row r="1778" spans="1:15" ht="15.6" x14ac:dyDescent="0.25">
      <c r="A1778" s="496"/>
      <c r="B1778" s="556"/>
      <c r="C1778" s="557"/>
      <c r="D1778" s="499"/>
      <c r="E1778" s="485"/>
      <c r="F1778" s="486"/>
      <c r="G1778" s="496"/>
      <c r="H1778" s="558"/>
      <c r="I1778" s="557"/>
      <c r="J1778" s="499"/>
      <c r="K1778" s="485"/>
      <c r="L1778" s="486"/>
      <c r="M1778" s="496"/>
      <c r="N1778" s="556"/>
      <c r="O1778" s="498"/>
    </row>
    <row r="1779" spans="1:15" ht="15.6" x14ac:dyDescent="0.25">
      <c r="A1779" s="496"/>
      <c r="B1779" s="556"/>
      <c r="C1779" s="557"/>
      <c r="D1779" s="499"/>
      <c r="E1779" s="485"/>
      <c r="F1779" s="486"/>
      <c r="G1779" s="496"/>
      <c r="H1779" s="558"/>
      <c r="I1779" s="557"/>
      <c r="J1779" s="499"/>
      <c r="K1779" s="485"/>
      <c r="L1779" s="486"/>
      <c r="M1779" s="496"/>
      <c r="N1779" s="556"/>
      <c r="O1779" s="498"/>
    </row>
    <row r="1780" spans="1:15" ht="15.6" x14ac:dyDescent="0.25">
      <c r="A1780" s="496"/>
      <c r="B1780" s="556"/>
      <c r="C1780" s="557"/>
      <c r="D1780" s="499"/>
      <c r="E1780" s="485"/>
      <c r="F1780" s="486"/>
      <c r="G1780" s="496"/>
      <c r="H1780" s="558"/>
      <c r="I1780" s="557"/>
      <c r="J1780" s="499"/>
      <c r="K1780" s="485"/>
      <c r="L1780" s="486"/>
      <c r="M1780" s="496"/>
      <c r="N1780" s="556"/>
      <c r="O1780" s="498"/>
    </row>
    <row r="1781" spans="1:15" ht="15.6" x14ac:dyDescent="0.25">
      <c r="A1781" s="496"/>
      <c r="B1781" s="556"/>
      <c r="C1781" s="557"/>
      <c r="D1781" s="499"/>
      <c r="E1781" s="485"/>
      <c r="F1781" s="486"/>
      <c r="G1781" s="496"/>
      <c r="H1781" s="558"/>
      <c r="I1781" s="557"/>
      <c r="J1781" s="499"/>
      <c r="K1781" s="485"/>
      <c r="L1781" s="486"/>
      <c r="M1781" s="496"/>
      <c r="N1781" s="556"/>
      <c r="O1781" s="498"/>
    </row>
    <row r="1782" spans="1:15" ht="15.6" x14ac:dyDescent="0.25">
      <c r="A1782" s="496"/>
      <c r="B1782" s="556"/>
      <c r="C1782" s="557"/>
      <c r="D1782" s="499"/>
      <c r="E1782" s="485"/>
      <c r="F1782" s="486"/>
      <c r="G1782" s="496"/>
      <c r="H1782" s="558"/>
      <c r="I1782" s="557"/>
      <c r="J1782" s="499"/>
      <c r="K1782" s="485"/>
      <c r="L1782" s="486"/>
      <c r="M1782" s="496"/>
      <c r="N1782" s="556"/>
      <c r="O1782" s="498"/>
    </row>
    <row r="1783" spans="1:15" ht="15.6" x14ac:dyDescent="0.25">
      <c r="A1783" s="496"/>
      <c r="B1783" s="556"/>
      <c r="C1783" s="557"/>
      <c r="D1783" s="499"/>
      <c r="E1783" s="485"/>
      <c r="F1783" s="486"/>
      <c r="G1783" s="496"/>
      <c r="H1783" s="558"/>
      <c r="I1783" s="557"/>
      <c r="J1783" s="499"/>
      <c r="K1783" s="485"/>
      <c r="L1783" s="486"/>
      <c r="M1783" s="496"/>
      <c r="N1783" s="556"/>
      <c r="O1783" s="498"/>
    </row>
    <row r="1784" spans="1:15" ht="15.6" x14ac:dyDescent="0.25">
      <c r="A1784" s="496"/>
      <c r="B1784" s="556"/>
      <c r="C1784" s="557"/>
      <c r="D1784" s="499"/>
      <c r="E1784" s="485"/>
      <c r="F1784" s="486"/>
      <c r="G1784" s="496"/>
      <c r="H1784" s="558"/>
      <c r="I1784" s="557"/>
      <c r="J1784" s="499"/>
      <c r="K1784" s="485"/>
      <c r="L1784" s="486"/>
      <c r="M1784" s="496"/>
      <c r="N1784" s="556"/>
      <c r="O1784" s="498"/>
    </row>
    <row r="1785" spans="1:15" ht="15.6" x14ac:dyDescent="0.25">
      <c r="A1785" s="496"/>
      <c r="B1785" s="556"/>
      <c r="C1785" s="557"/>
      <c r="D1785" s="499"/>
      <c r="E1785" s="485"/>
      <c r="F1785" s="486"/>
      <c r="G1785" s="496"/>
      <c r="H1785" s="558"/>
      <c r="I1785" s="557"/>
      <c r="J1785" s="499"/>
      <c r="K1785" s="485"/>
      <c r="L1785" s="486"/>
      <c r="M1785" s="496"/>
      <c r="N1785" s="556"/>
      <c r="O1785" s="498"/>
    </row>
    <row r="1786" spans="1:15" ht="15.6" x14ac:dyDescent="0.25">
      <c r="A1786" s="496"/>
      <c r="B1786" s="556"/>
      <c r="C1786" s="557"/>
      <c r="D1786" s="499"/>
      <c r="E1786" s="485"/>
      <c r="F1786" s="486"/>
      <c r="G1786" s="496"/>
      <c r="H1786" s="558"/>
      <c r="I1786" s="557"/>
      <c r="J1786" s="499"/>
      <c r="K1786" s="485"/>
      <c r="L1786" s="486"/>
      <c r="M1786" s="496"/>
      <c r="N1786" s="556"/>
      <c r="O1786" s="498"/>
    </row>
    <row r="1787" spans="1:15" ht="15.6" x14ac:dyDescent="0.25">
      <c r="A1787" s="496"/>
      <c r="B1787" s="556"/>
      <c r="C1787" s="557"/>
      <c r="D1787" s="499"/>
      <c r="E1787" s="485"/>
      <c r="F1787" s="486"/>
      <c r="G1787" s="496"/>
      <c r="H1787" s="558"/>
      <c r="I1787" s="557"/>
      <c r="J1787" s="499"/>
      <c r="K1787" s="485"/>
      <c r="L1787" s="486"/>
      <c r="M1787" s="496"/>
      <c r="N1787" s="556"/>
      <c r="O1787" s="498"/>
    </row>
    <row r="1788" spans="1:15" ht="15.6" x14ac:dyDescent="0.25">
      <c r="A1788" s="496"/>
      <c r="B1788" s="556"/>
      <c r="C1788" s="557"/>
      <c r="D1788" s="499"/>
      <c r="E1788" s="485"/>
      <c r="F1788" s="486"/>
      <c r="G1788" s="496"/>
      <c r="H1788" s="558"/>
      <c r="I1788" s="557"/>
      <c r="J1788" s="499"/>
      <c r="K1788" s="485"/>
      <c r="L1788" s="486"/>
      <c r="M1788" s="496"/>
      <c r="N1788" s="556"/>
      <c r="O1788" s="498"/>
    </row>
    <row r="1789" spans="1:15" ht="15.6" x14ac:dyDescent="0.25">
      <c r="A1789" s="496"/>
      <c r="B1789" s="556"/>
      <c r="C1789" s="557"/>
      <c r="D1789" s="499"/>
      <c r="E1789" s="485"/>
      <c r="F1789" s="486"/>
      <c r="G1789" s="496"/>
      <c r="H1789" s="558"/>
      <c r="I1789" s="557"/>
      <c r="J1789" s="499"/>
      <c r="K1789" s="485"/>
      <c r="L1789" s="486"/>
      <c r="M1789" s="496"/>
      <c r="N1789" s="556"/>
      <c r="O1789" s="498"/>
    </row>
    <row r="1790" spans="1:15" ht="15.6" x14ac:dyDescent="0.25">
      <c r="A1790" s="496"/>
      <c r="B1790" s="556"/>
      <c r="C1790" s="557"/>
      <c r="D1790" s="499"/>
      <c r="E1790" s="485"/>
      <c r="F1790" s="486"/>
      <c r="G1790" s="496"/>
      <c r="H1790" s="558"/>
      <c r="I1790" s="557"/>
      <c r="J1790" s="499"/>
      <c r="K1790" s="485"/>
      <c r="L1790" s="486"/>
      <c r="M1790" s="496"/>
      <c r="N1790" s="556"/>
      <c r="O1790" s="498"/>
    </row>
    <row r="1791" spans="1:15" ht="15.6" x14ac:dyDescent="0.25">
      <c r="A1791" s="496"/>
      <c r="B1791" s="556"/>
      <c r="C1791" s="557"/>
      <c r="D1791" s="499"/>
      <c r="E1791" s="485"/>
      <c r="F1791" s="486"/>
      <c r="G1791" s="496"/>
      <c r="H1791" s="558"/>
      <c r="I1791" s="557"/>
      <c r="J1791" s="499"/>
      <c r="K1791" s="485"/>
      <c r="L1791" s="486"/>
      <c r="M1791" s="496"/>
      <c r="N1791" s="556"/>
      <c r="O1791" s="498"/>
    </row>
    <row r="1792" spans="1:15" ht="15.6" x14ac:dyDescent="0.25">
      <c r="A1792" s="496"/>
      <c r="B1792" s="556"/>
      <c r="C1792" s="557"/>
      <c r="D1792" s="499"/>
      <c r="E1792" s="485"/>
      <c r="F1792" s="486"/>
      <c r="G1792" s="496"/>
      <c r="H1792" s="558"/>
      <c r="I1792" s="557"/>
      <c r="J1792" s="499"/>
      <c r="K1792" s="485"/>
      <c r="L1792" s="486"/>
      <c r="M1792" s="496"/>
      <c r="N1792" s="556"/>
      <c r="O1792" s="498"/>
    </row>
    <row r="1793" spans="1:15" ht="15.6" x14ac:dyDescent="0.25">
      <c r="A1793" s="496"/>
      <c r="B1793" s="556"/>
      <c r="C1793" s="557"/>
      <c r="D1793" s="499"/>
      <c r="E1793" s="485"/>
      <c r="F1793" s="486"/>
      <c r="G1793" s="496"/>
      <c r="H1793" s="558"/>
      <c r="I1793" s="557"/>
      <c r="J1793" s="499"/>
      <c r="K1793" s="485"/>
      <c r="L1793" s="486"/>
      <c r="M1793" s="496"/>
      <c r="N1793" s="556"/>
      <c r="O1793" s="498"/>
    </row>
    <row r="1794" spans="1:15" ht="15.6" x14ac:dyDescent="0.25">
      <c r="A1794" s="496"/>
      <c r="B1794" s="556"/>
      <c r="C1794" s="557"/>
      <c r="D1794" s="499"/>
      <c r="E1794" s="485"/>
      <c r="F1794" s="486"/>
      <c r="G1794" s="496"/>
      <c r="H1794" s="558"/>
      <c r="I1794" s="557"/>
      <c r="J1794" s="499"/>
      <c r="K1794" s="485"/>
      <c r="L1794" s="486"/>
      <c r="M1794" s="496"/>
      <c r="N1794" s="556"/>
      <c r="O1794" s="498"/>
    </row>
    <row r="1795" spans="1:15" ht="15.6" x14ac:dyDescent="0.25">
      <c r="A1795" s="496"/>
      <c r="B1795" s="556"/>
      <c r="C1795" s="557"/>
      <c r="D1795" s="499"/>
      <c r="E1795" s="485"/>
      <c r="F1795" s="486"/>
      <c r="G1795" s="496"/>
      <c r="H1795" s="558"/>
      <c r="I1795" s="557"/>
      <c r="J1795" s="499"/>
      <c r="K1795" s="485"/>
      <c r="L1795" s="486"/>
      <c r="M1795" s="496"/>
      <c r="N1795" s="556"/>
      <c r="O1795" s="498"/>
    </row>
    <row r="1796" spans="1:15" ht="15.6" x14ac:dyDescent="0.25">
      <c r="A1796" s="496"/>
      <c r="B1796" s="556"/>
      <c r="C1796" s="557"/>
      <c r="D1796" s="499"/>
      <c r="E1796" s="485"/>
      <c r="F1796" s="486"/>
      <c r="G1796" s="496"/>
      <c r="H1796" s="558"/>
      <c r="I1796" s="557"/>
      <c r="J1796" s="499"/>
      <c r="K1796" s="485"/>
      <c r="L1796" s="486"/>
      <c r="M1796" s="496"/>
      <c r="N1796" s="556"/>
      <c r="O1796" s="498"/>
    </row>
    <row r="1797" spans="1:15" ht="15.6" x14ac:dyDescent="0.25">
      <c r="A1797" s="496"/>
      <c r="B1797" s="556"/>
      <c r="C1797" s="557"/>
      <c r="D1797" s="499"/>
      <c r="E1797" s="485"/>
      <c r="F1797" s="486"/>
      <c r="G1797" s="496"/>
      <c r="H1797" s="558"/>
      <c r="I1797" s="557"/>
      <c r="J1797" s="499"/>
      <c r="K1797" s="485"/>
      <c r="L1797" s="486"/>
      <c r="M1797" s="496"/>
      <c r="N1797" s="556"/>
      <c r="O1797" s="498"/>
    </row>
    <row r="1798" spans="1:15" ht="15.6" x14ac:dyDescent="0.25">
      <c r="A1798" s="496"/>
      <c r="B1798" s="556"/>
      <c r="C1798" s="557"/>
      <c r="D1798" s="499"/>
      <c r="E1798" s="485"/>
      <c r="F1798" s="486"/>
      <c r="G1798" s="496"/>
      <c r="H1798" s="558"/>
      <c r="I1798" s="557"/>
      <c r="J1798" s="499"/>
      <c r="K1798" s="485"/>
      <c r="L1798" s="486"/>
      <c r="M1798" s="496"/>
      <c r="N1798" s="556"/>
      <c r="O1798" s="498"/>
    </row>
    <row r="1799" spans="1:15" ht="15.6" x14ac:dyDescent="0.25">
      <c r="A1799" s="496"/>
      <c r="B1799" s="556"/>
      <c r="C1799" s="557"/>
      <c r="D1799" s="499"/>
      <c r="E1799" s="485"/>
      <c r="F1799" s="486"/>
      <c r="G1799" s="496"/>
      <c r="H1799" s="558"/>
      <c r="I1799" s="557"/>
      <c r="J1799" s="499"/>
      <c r="K1799" s="485"/>
      <c r="L1799" s="486"/>
      <c r="M1799" s="496"/>
      <c r="N1799" s="556"/>
      <c r="O1799" s="498"/>
    </row>
    <row r="1800" spans="1:15" ht="15.6" x14ac:dyDescent="0.25">
      <c r="A1800" s="496"/>
      <c r="B1800" s="556"/>
      <c r="C1800" s="557"/>
      <c r="D1800" s="499"/>
      <c r="E1800" s="485"/>
      <c r="F1800" s="486"/>
      <c r="G1800" s="496"/>
      <c r="H1800" s="558"/>
      <c r="I1800" s="557"/>
      <c r="J1800" s="499"/>
      <c r="K1800" s="485"/>
      <c r="L1800" s="486"/>
      <c r="M1800" s="496"/>
      <c r="N1800" s="556"/>
      <c r="O1800" s="498"/>
    </row>
    <row r="1801" spans="1:15" ht="15.6" x14ac:dyDescent="0.25">
      <c r="A1801" s="496"/>
      <c r="B1801" s="556"/>
      <c r="C1801" s="557"/>
      <c r="D1801" s="499"/>
      <c r="E1801" s="485"/>
      <c r="F1801" s="486"/>
      <c r="G1801" s="496"/>
      <c r="H1801" s="558"/>
      <c r="I1801" s="557"/>
      <c r="J1801" s="499"/>
      <c r="K1801" s="485"/>
      <c r="L1801" s="486"/>
      <c r="M1801" s="496"/>
      <c r="N1801" s="556"/>
      <c r="O1801" s="498"/>
    </row>
    <row r="1802" spans="1:15" ht="15.6" x14ac:dyDescent="0.25">
      <c r="A1802" s="496"/>
      <c r="B1802" s="556"/>
      <c r="C1802" s="557"/>
      <c r="D1802" s="499"/>
      <c r="E1802" s="485"/>
      <c r="F1802" s="486"/>
      <c r="G1802" s="496"/>
      <c r="H1802" s="558"/>
      <c r="I1802" s="557"/>
      <c r="J1802" s="499"/>
      <c r="K1802" s="485"/>
      <c r="L1802" s="486"/>
      <c r="M1802" s="496"/>
      <c r="N1802" s="556"/>
      <c r="O1802" s="498"/>
    </row>
    <row r="1803" spans="1:15" ht="15.6" x14ac:dyDescent="0.25">
      <c r="A1803" s="496"/>
      <c r="B1803" s="556"/>
      <c r="C1803" s="557"/>
      <c r="D1803" s="499"/>
      <c r="E1803" s="485"/>
      <c r="F1803" s="486"/>
      <c r="G1803" s="496"/>
      <c r="H1803" s="558"/>
      <c r="I1803" s="557"/>
      <c r="J1803" s="499"/>
      <c r="K1803" s="485"/>
      <c r="L1803" s="486"/>
      <c r="M1803" s="496"/>
      <c r="N1803" s="556"/>
      <c r="O1803" s="498"/>
    </row>
    <row r="1804" spans="1:15" ht="15.6" x14ac:dyDescent="0.25">
      <c r="A1804" s="496"/>
      <c r="B1804" s="556"/>
      <c r="C1804" s="557"/>
      <c r="D1804" s="499"/>
      <c r="E1804" s="485"/>
      <c r="F1804" s="486"/>
      <c r="G1804" s="496"/>
      <c r="H1804" s="558"/>
      <c r="I1804" s="557"/>
      <c r="J1804" s="499"/>
      <c r="K1804" s="485"/>
      <c r="L1804" s="486"/>
      <c r="M1804" s="496"/>
      <c r="N1804" s="556"/>
      <c r="O1804" s="498"/>
    </row>
    <row r="1805" spans="1:15" ht="15.6" x14ac:dyDescent="0.25">
      <c r="A1805" s="496"/>
      <c r="B1805" s="556"/>
      <c r="C1805" s="557"/>
      <c r="D1805" s="499"/>
      <c r="E1805" s="485"/>
      <c r="F1805" s="486"/>
      <c r="G1805" s="496"/>
      <c r="H1805" s="558"/>
      <c r="I1805" s="557"/>
      <c r="J1805" s="499"/>
      <c r="K1805" s="485"/>
      <c r="L1805" s="486"/>
      <c r="M1805" s="496"/>
      <c r="N1805" s="556"/>
      <c r="O1805" s="498"/>
    </row>
    <row r="1806" spans="1:15" ht="15.6" x14ac:dyDescent="0.25">
      <c r="A1806" s="496"/>
      <c r="B1806" s="556"/>
      <c r="C1806" s="557"/>
      <c r="D1806" s="499"/>
      <c r="E1806" s="485"/>
      <c r="F1806" s="486"/>
      <c r="G1806" s="496"/>
      <c r="H1806" s="558"/>
      <c r="I1806" s="557"/>
      <c r="J1806" s="499"/>
      <c r="K1806" s="485"/>
      <c r="L1806" s="486"/>
      <c r="M1806" s="496"/>
      <c r="N1806" s="556"/>
      <c r="O1806" s="498"/>
    </row>
    <row r="1807" spans="1:15" ht="15.6" x14ac:dyDescent="0.25">
      <c r="A1807" s="496"/>
      <c r="B1807" s="556"/>
      <c r="C1807" s="557"/>
      <c r="D1807" s="499"/>
      <c r="E1807" s="485"/>
      <c r="F1807" s="486"/>
      <c r="G1807" s="496"/>
      <c r="H1807" s="558"/>
      <c r="I1807" s="557"/>
      <c r="J1807" s="499"/>
      <c r="K1807" s="485"/>
      <c r="L1807" s="486"/>
      <c r="M1807" s="496"/>
      <c r="N1807" s="556"/>
      <c r="O1807" s="498"/>
    </row>
    <row r="1808" spans="1:15" ht="15.6" x14ac:dyDescent="0.25">
      <c r="A1808" s="496"/>
      <c r="B1808" s="556"/>
      <c r="C1808" s="557"/>
      <c r="D1808" s="499"/>
      <c r="E1808" s="485"/>
      <c r="F1808" s="486"/>
      <c r="G1808" s="496"/>
      <c r="H1808" s="558"/>
      <c r="I1808" s="557"/>
      <c r="J1808" s="499"/>
      <c r="K1808" s="485"/>
      <c r="L1808" s="486"/>
      <c r="M1808" s="496"/>
      <c r="N1808" s="556"/>
      <c r="O1808" s="498"/>
    </row>
    <row r="1809" spans="1:15" ht="15.6" x14ac:dyDescent="0.25">
      <c r="A1809" s="496"/>
      <c r="B1809" s="556"/>
      <c r="C1809" s="557"/>
      <c r="D1809" s="499"/>
      <c r="E1809" s="485"/>
      <c r="F1809" s="486"/>
      <c r="G1809" s="496"/>
      <c r="H1809" s="558"/>
      <c r="I1809" s="557"/>
      <c r="J1809" s="499"/>
      <c r="K1809" s="485"/>
      <c r="L1809" s="486"/>
      <c r="M1809" s="496"/>
      <c r="N1809" s="556"/>
      <c r="O1809" s="498"/>
    </row>
    <row r="1810" spans="1:15" ht="15.6" x14ac:dyDescent="0.25">
      <c r="A1810" s="496"/>
      <c r="B1810" s="556"/>
      <c r="C1810" s="557"/>
      <c r="D1810" s="499"/>
      <c r="E1810" s="485"/>
      <c r="F1810" s="486"/>
      <c r="G1810" s="496"/>
      <c r="H1810" s="558"/>
      <c r="I1810" s="557"/>
      <c r="J1810" s="499"/>
      <c r="K1810" s="485"/>
      <c r="L1810" s="486"/>
      <c r="M1810" s="496"/>
      <c r="N1810" s="556"/>
      <c r="O1810" s="498"/>
    </row>
    <row r="1811" spans="1:15" ht="15.6" x14ac:dyDescent="0.25">
      <c r="A1811" s="496"/>
      <c r="B1811" s="556"/>
      <c r="C1811" s="557"/>
      <c r="D1811" s="499"/>
      <c r="E1811" s="485"/>
      <c r="F1811" s="486"/>
      <c r="G1811" s="496"/>
      <c r="H1811" s="558"/>
      <c r="I1811" s="557"/>
      <c r="J1811" s="499"/>
      <c r="K1811" s="485"/>
      <c r="L1811" s="486"/>
      <c r="M1811" s="496"/>
      <c r="N1811" s="556"/>
      <c r="O1811" s="498"/>
    </row>
    <row r="1812" spans="1:15" ht="15.6" x14ac:dyDescent="0.25">
      <c r="A1812" s="496"/>
      <c r="B1812" s="556"/>
      <c r="C1812" s="557"/>
      <c r="D1812" s="499"/>
      <c r="E1812" s="485"/>
      <c r="F1812" s="486"/>
      <c r="G1812" s="496"/>
      <c r="H1812" s="558"/>
      <c r="I1812" s="557"/>
      <c r="J1812" s="499"/>
      <c r="K1812" s="485"/>
      <c r="L1812" s="486"/>
      <c r="M1812" s="496"/>
      <c r="N1812" s="556"/>
      <c r="O1812" s="498"/>
    </row>
    <row r="1813" spans="1:15" ht="15.6" x14ac:dyDescent="0.25">
      <c r="A1813" s="496"/>
      <c r="B1813" s="556"/>
      <c r="C1813" s="557"/>
      <c r="D1813" s="499"/>
      <c r="E1813" s="485"/>
      <c r="F1813" s="486"/>
      <c r="G1813" s="496"/>
      <c r="H1813" s="558"/>
      <c r="I1813" s="557"/>
      <c r="J1813" s="499"/>
      <c r="K1813" s="485"/>
      <c r="L1813" s="486"/>
      <c r="M1813" s="496"/>
      <c r="N1813" s="556"/>
      <c r="O1813" s="498"/>
    </row>
    <row r="1814" spans="1:15" ht="15.6" x14ac:dyDescent="0.25">
      <c r="A1814" s="496"/>
      <c r="B1814" s="556"/>
      <c r="C1814" s="557"/>
      <c r="D1814" s="499"/>
      <c r="E1814" s="485"/>
      <c r="F1814" s="486"/>
      <c r="G1814" s="496"/>
      <c r="H1814" s="558"/>
      <c r="I1814" s="557"/>
      <c r="J1814" s="499"/>
      <c r="K1814" s="485"/>
      <c r="L1814" s="486"/>
      <c r="M1814" s="496"/>
      <c r="N1814" s="556"/>
      <c r="O1814" s="498"/>
    </row>
    <row r="1815" spans="1:15" ht="15.6" x14ac:dyDescent="0.25">
      <c r="A1815" s="496"/>
      <c r="B1815" s="556"/>
      <c r="C1815" s="557"/>
      <c r="D1815" s="499"/>
      <c r="E1815" s="485"/>
      <c r="F1815" s="486"/>
      <c r="G1815" s="496"/>
      <c r="H1815" s="558"/>
      <c r="I1815" s="557"/>
      <c r="J1815" s="499"/>
      <c r="K1815" s="485"/>
      <c r="L1815" s="486"/>
      <c r="M1815" s="496"/>
      <c r="N1815" s="556"/>
      <c r="O1815" s="498"/>
    </row>
    <row r="1816" spans="1:15" ht="15.6" x14ac:dyDescent="0.25">
      <c r="A1816" s="496"/>
      <c r="B1816" s="556"/>
      <c r="C1816" s="557"/>
      <c r="D1816" s="499"/>
      <c r="E1816" s="485"/>
      <c r="F1816" s="486"/>
      <c r="G1816" s="496"/>
      <c r="H1816" s="558"/>
      <c r="I1816" s="557"/>
      <c r="J1816" s="499"/>
      <c r="K1816" s="485"/>
      <c r="L1816" s="486"/>
      <c r="M1816" s="496"/>
      <c r="N1816" s="556"/>
      <c r="O1816" s="498"/>
    </row>
    <row r="1817" spans="1:15" ht="15.6" x14ac:dyDescent="0.25">
      <c r="A1817" s="496"/>
      <c r="B1817" s="556"/>
      <c r="C1817" s="557"/>
      <c r="D1817" s="499"/>
      <c r="E1817" s="485"/>
      <c r="F1817" s="486"/>
      <c r="G1817" s="496"/>
      <c r="H1817" s="558"/>
      <c r="I1817" s="557"/>
      <c r="J1817" s="499"/>
      <c r="K1817" s="485"/>
      <c r="L1817" s="486"/>
      <c r="M1817" s="496"/>
      <c r="N1817" s="556"/>
      <c r="O1817" s="498"/>
    </row>
    <row r="1818" spans="1:15" ht="15.6" x14ac:dyDescent="0.25">
      <c r="A1818" s="496"/>
      <c r="B1818" s="556"/>
      <c r="C1818" s="557"/>
      <c r="D1818" s="499"/>
      <c r="E1818" s="485"/>
      <c r="F1818" s="486"/>
      <c r="G1818" s="496"/>
      <c r="H1818" s="558"/>
      <c r="I1818" s="557"/>
      <c r="J1818" s="499"/>
      <c r="K1818" s="485"/>
      <c r="L1818" s="486"/>
      <c r="M1818" s="496"/>
      <c r="N1818" s="556"/>
      <c r="O1818" s="498"/>
    </row>
    <row r="1819" spans="1:15" ht="15.6" x14ac:dyDescent="0.25">
      <c r="A1819" s="496"/>
      <c r="B1819" s="556"/>
      <c r="C1819" s="557"/>
      <c r="D1819" s="499"/>
      <c r="E1819" s="485"/>
      <c r="F1819" s="486"/>
      <c r="G1819" s="496"/>
      <c r="H1819" s="558"/>
      <c r="I1819" s="557"/>
      <c r="J1819" s="499"/>
      <c r="K1819" s="485"/>
      <c r="L1819" s="486"/>
      <c r="M1819" s="496"/>
      <c r="N1819" s="556"/>
      <c r="O1819" s="498"/>
    </row>
    <row r="1820" spans="1:15" ht="15.6" x14ac:dyDescent="0.25">
      <c r="A1820" s="496"/>
      <c r="B1820" s="556"/>
      <c r="C1820" s="557"/>
      <c r="D1820" s="499"/>
      <c r="E1820" s="485"/>
      <c r="F1820" s="486"/>
      <c r="G1820" s="496"/>
      <c r="H1820" s="558"/>
      <c r="I1820" s="557"/>
      <c r="J1820" s="499"/>
      <c r="K1820" s="485"/>
      <c r="L1820" s="486"/>
      <c r="M1820" s="496"/>
      <c r="N1820" s="556"/>
      <c r="O1820" s="498"/>
    </row>
    <row r="1821" spans="1:15" ht="15.6" x14ac:dyDescent="0.25">
      <c r="A1821" s="496"/>
      <c r="B1821" s="556"/>
      <c r="C1821" s="557"/>
      <c r="D1821" s="499"/>
      <c r="E1821" s="485"/>
      <c r="F1821" s="486"/>
      <c r="G1821" s="496"/>
      <c r="H1821" s="558"/>
      <c r="I1821" s="557"/>
      <c r="J1821" s="499"/>
      <c r="K1821" s="485"/>
      <c r="L1821" s="486"/>
      <c r="M1821" s="496"/>
      <c r="N1821" s="556"/>
      <c r="O1821" s="498"/>
    </row>
    <row r="1822" spans="1:15" ht="15.6" x14ac:dyDescent="0.25">
      <c r="A1822" s="496"/>
      <c r="B1822" s="556"/>
      <c r="C1822" s="557"/>
      <c r="D1822" s="499"/>
      <c r="E1822" s="485"/>
      <c r="F1822" s="486"/>
      <c r="G1822" s="496"/>
      <c r="H1822" s="558"/>
      <c r="I1822" s="557"/>
      <c r="J1822" s="499"/>
      <c r="K1822" s="485"/>
      <c r="L1822" s="486"/>
      <c r="M1822" s="496"/>
      <c r="N1822" s="556"/>
      <c r="O1822" s="498"/>
    </row>
    <row r="1823" spans="1:15" ht="15.6" x14ac:dyDescent="0.25">
      <c r="A1823" s="496"/>
      <c r="B1823" s="556"/>
      <c r="C1823" s="557"/>
      <c r="D1823" s="499"/>
      <c r="E1823" s="485"/>
      <c r="F1823" s="486"/>
      <c r="G1823" s="496"/>
      <c r="H1823" s="558"/>
      <c r="I1823" s="557"/>
      <c r="J1823" s="499"/>
      <c r="K1823" s="485"/>
      <c r="L1823" s="486"/>
      <c r="M1823" s="496"/>
      <c r="N1823" s="556"/>
      <c r="O1823" s="498"/>
    </row>
    <row r="1824" spans="1:15" ht="15.6" x14ac:dyDescent="0.25">
      <c r="A1824" s="496"/>
      <c r="B1824" s="556"/>
      <c r="C1824" s="557"/>
      <c r="D1824" s="499"/>
      <c r="E1824" s="485"/>
      <c r="F1824" s="486"/>
      <c r="G1824" s="496"/>
      <c r="H1824" s="558"/>
      <c r="I1824" s="557"/>
      <c r="J1824" s="499"/>
      <c r="K1824" s="485"/>
      <c r="L1824" s="486"/>
      <c r="M1824" s="496"/>
      <c r="N1824" s="556"/>
      <c r="O1824" s="498"/>
    </row>
    <row r="1825" spans="1:15" ht="15.6" x14ac:dyDescent="0.25">
      <c r="A1825" s="496"/>
      <c r="B1825" s="556"/>
      <c r="C1825" s="557"/>
      <c r="D1825" s="499"/>
      <c r="E1825" s="485"/>
      <c r="F1825" s="486"/>
      <c r="G1825" s="496"/>
      <c r="H1825" s="558"/>
      <c r="I1825" s="557"/>
      <c r="J1825" s="499"/>
      <c r="K1825" s="485"/>
      <c r="L1825" s="486"/>
      <c r="M1825" s="496"/>
      <c r="N1825" s="556"/>
      <c r="O1825" s="498"/>
    </row>
    <row r="1826" spans="1:15" ht="15.6" x14ac:dyDescent="0.25">
      <c r="A1826" s="496"/>
      <c r="B1826" s="556"/>
      <c r="C1826" s="557"/>
      <c r="D1826" s="499"/>
      <c r="E1826" s="485"/>
      <c r="F1826" s="486"/>
      <c r="G1826" s="496"/>
      <c r="H1826" s="558"/>
      <c r="I1826" s="557"/>
      <c r="J1826" s="499"/>
      <c r="K1826" s="485"/>
      <c r="L1826" s="486"/>
      <c r="M1826" s="496"/>
      <c r="N1826" s="556"/>
      <c r="O1826" s="498"/>
    </row>
    <row r="1827" spans="1:15" ht="15.6" x14ac:dyDescent="0.25">
      <c r="A1827" s="496"/>
      <c r="B1827" s="556"/>
      <c r="C1827" s="557"/>
      <c r="D1827" s="499"/>
      <c r="E1827" s="485"/>
      <c r="F1827" s="486"/>
      <c r="G1827" s="496"/>
      <c r="H1827" s="558"/>
      <c r="I1827" s="557"/>
      <c r="J1827" s="499"/>
      <c r="K1827" s="485"/>
      <c r="L1827" s="486"/>
      <c r="M1827" s="496"/>
      <c r="N1827" s="556"/>
      <c r="O1827" s="498"/>
    </row>
    <row r="1828" spans="1:15" ht="15.6" x14ac:dyDescent="0.25">
      <c r="A1828" s="496"/>
      <c r="B1828" s="556"/>
      <c r="C1828" s="557"/>
      <c r="D1828" s="499"/>
      <c r="E1828" s="485"/>
      <c r="F1828" s="486"/>
      <c r="G1828" s="496"/>
      <c r="H1828" s="558"/>
      <c r="I1828" s="557"/>
      <c r="J1828" s="499"/>
      <c r="K1828" s="485"/>
      <c r="L1828" s="486"/>
      <c r="M1828" s="496"/>
      <c r="N1828" s="556"/>
      <c r="O1828" s="498"/>
    </row>
    <row r="1829" spans="1:15" ht="15.6" x14ac:dyDescent="0.25">
      <c r="A1829" s="496"/>
      <c r="B1829" s="556"/>
      <c r="C1829" s="557"/>
      <c r="D1829" s="499"/>
      <c r="E1829" s="485"/>
      <c r="F1829" s="486"/>
      <c r="G1829" s="496"/>
      <c r="H1829" s="558"/>
      <c r="I1829" s="557"/>
      <c r="J1829" s="499"/>
      <c r="K1829" s="485"/>
      <c r="L1829" s="486"/>
      <c r="M1829" s="496"/>
      <c r="N1829" s="556"/>
      <c r="O1829" s="498"/>
    </row>
    <row r="1830" spans="1:15" ht="15.6" x14ac:dyDescent="0.25">
      <c r="A1830" s="496"/>
      <c r="B1830" s="556"/>
      <c r="C1830" s="557"/>
      <c r="D1830" s="499"/>
      <c r="E1830" s="485"/>
      <c r="F1830" s="486"/>
      <c r="G1830" s="496"/>
      <c r="H1830" s="558"/>
      <c r="I1830" s="557"/>
      <c r="J1830" s="499"/>
      <c r="K1830" s="485"/>
      <c r="L1830" s="486"/>
      <c r="M1830" s="496"/>
      <c r="N1830" s="556"/>
      <c r="O1830" s="498"/>
    </row>
    <row r="1831" spans="1:15" ht="15.6" x14ac:dyDescent="0.25">
      <c r="A1831" s="496"/>
      <c r="B1831" s="556"/>
      <c r="C1831" s="557"/>
      <c r="D1831" s="499"/>
      <c r="E1831" s="485"/>
      <c r="F1831" s="486"/>
      <c r="G1831" s="496"/>
      <c r="H1831" s="558"/>
      <c r="I1831" s="557"/>
      <c r="J1831" s="499"/>
      <c r="K1831" s="485"/>
      <c r="L1831" s="486"/>
      <c r="M1831" s="496"/>
      <c r="N1831" s="556"/>
      <c r="O1831" s="498"/>
    </row>
    <row r="1832" spans="1:15" ht="15.6" x14ac:dyDescent="0.25">
      <c r="A1832" s="496"/>
      <c r="B1832" s="556"/>
      <c r="C1832" s="557"/>
      <c r="D1832" s="499"/>
      <c r="E1832" s="485"/>
      <c r="F1832" s="486"/>
      <c r="G1832" s="496"/>
      <c r="H1832" s="558"/>
      <c r="I1832" s="557"/>
      <c r="J1832" s="499"/>
      <c r="K1832" s="485"/>
      <c r="L1832" s="486"/>
      <c r="M1832" s="496"/>
      <c r="N1832" s="556"/>
      <c r="O1832" s="498"/>
    </row>
    <row r="1833" spans="1:15" ht="15.6" x14ac:dyDescent="0.25">
      <c r="A1833" s="496"/>
      <c r="B1833" s="556"/>
      <c r="C1833" s="557"/>
      <c r="D1833" s="499"/>
      <c r="E1833" s="485"/>
      <c r="F1833" s="486"/>
      <c r="G1833" s="496"/>
      <c r="H1833" s="558"/>
      <c r="I1833" s="557"/>
      <c r="J1833" s="499"/>
      <c r="K1833" s="485"/>
      <c r="L1833" s="486"/>
      <c r="M1833" s="496"/>
      <c r="N1833" s="556"/>
      <c r="O1833" s="498"/>
    </row>
    <row r="1834" spans="1:15" ht="15.6" x14ac:dyDescent="0.25">
      <c r="A1834" s="496"/>
      <c r="B1834" s="556"/>
      <c r="C1834" s="557"/>
      <c r="D1834" s="499"/>
      <c r="E1834" s="485"/>
      <c r="F1834" s="486"/>
      <c r="G1834" s="496"/>
      <c r="H1834" s="558"/>
      <c r="I1834" s="557"/>
      <c r="J1834" s="499"/>
      <c r="K1834" s="485"/>
      <c r="L1834" s="486"/>
      <c r="M1834" s="496"/>
      <c r="N1834" s="556"/>
      <c r="O1834" s="498"/>
    </row>
    <row r="1835" spans="1:15" ht="15.6" x14ac:dyDescent="0.25">
      <c r="A1835" s="496"/>
      <c r="B1835" s="556"/>
      <c r="C1835" s="557"/>
      <c r="D1835" s="499"/>
      <c r="E1835" s="485"/>
      <c r="F1835" s="486"/>
      <c r="G1835" s="496"/>
      <c r="H1835" s="558"/>
      <c r="I1835" s="557"/>
      <c r="J1835" s="499"/>
      <c r="K1835" s="485"/>
      <c r="L1835" s="486"/>
      <c r="M1835" s="496"/>
      <c r="N1835" s="556"/>
      <c r="O1835" s="498"/>
    </row>
    <row r="1836" spans="1:15" ht="15.6" x14ac:dyDescent="0.25">
      <c r="A1836" s="496"/>
      <c r="B1836" s="556"/>
      <c r="C1836" s="557"/>
      <c r="D1836" s="499"/>
      <c r="E1836" s="485"/>
      <c r="F1836" s="486"/>
      <c r="G1836" s="496"/>
      <c r="H1836" s="558"/>
      <c r="I1836" s="557"/>
      <c r="J1836" s="499"/>
      <c r="K1836" s="485"/>
      <c r="L1836" s="486"/>
      <c r="M1836" s="496"/>
      <c r="N1836" s="556"/>
      <c r="O1836" s="498"/>
    </row>
    <row r="1837" spans="1:15" ht="15.6" x14ac:dyDescent="0.25">
      <c r="A1837" s="496"/>
      <c r="B1837" s="556"/>
      <c r="C1837" s="557"/>
      <c r="D1837" s="499"/>
      <c r="E1837" s="485"/>
      <c r="F1837" s="486"/>
      <c r="G1837" s="496"/>
      <c r="H1837" s="558"/>
      <c r="I1837" s="557"/>
      <c r="J1837" s="499"/>
      <c r="K1837" s="485"/>
      <c r="L1837" s="486"/>
      <c r="M1837" s="496"/>
      <c r="N1837" s="556"/>
      <c r="O1837" s="498"/>
    </row>
    <row r="1838" spans="1:15" ht="15.6" x14ac:dyDescent="0.25">
      <c r="A1838" s="496"/>
      <c r="B1838" s="556"/>
      <c r="C1838" s="557"/>
      <c r="D1838" s="499"/>
      <c r="E1838" s="485"/>
      <c r="F1838" s="486"/>
      <c r="G1838" s="496"/>
      <c r="H1838" s="558"/>
      <c r="I1838" s="557"/>
      <c r="J1838" s="499"/>
      <c r="K1838" s="485"/>
      <c r="L1838" s="486"/>
      <c r="M1838" s="496"/>
      <c r="N1838" s="556"/>
      <c r="O1838" s="498"/>
    </row>
    <row r="1839" spans="1:15" ht="15.6" x14ac:dyDescent="0.25">
      <c r="A1839" s="496"/>
      <c r="B1839" s="556"/>
      <c r="C1839" s="557"/>
      <c r="D1839" s="499"/>
      <c r="E1839" s="485"/>
      <c r="F1839" s="486"/>
      <c r="G1839" s="496"/>
      <c r="H1839" s="558"/>
      <c r="I1839" s="557"/>
      <c r="J1839" s="499"/>
      <c r="K1839" s="485"/>
      <c r="L1839" s="486"/>
      <c r="M1839" s="496"/>
      <c r="N1839" s="556"/>
      <c r="O1839" s="498"/>
    </row>
    <row r="1840" spans="1:15" ht="15.6" x14ac:dyDescent="0.25">
      <c r="A1840" s="496"/>
      <c r="B1840" s="556"/>
      <c r="C1840" s="557"/>
      <c r="D1840" s="499"/>
      <c r="E1840" s="485"/>
      <c r="F1840" s="486"/>
      <c r="G1840" s="496"/>
      <c r="H1840" s="558"/>
      <c r="I1840" s="557"/>
      <c r="J1840" s="499"/>
      <c r="K1840" s="485"/>
      <c r="L1840" s="486"/>
      <c r="M1840" s="496"/>
      <c r="N1840" s="556"/>
      <c r="O1840" s="498"/>
    </row>
    <row r="1841" spans="1:15" ht="15.6" x14ac:dyDescent="0.25">
      <c r="A1841" s="496"/>
      <c r="B1841" s="556"/>
      <c r="C1841" s="557"/>
      <c r="D1841" s="499"/>
      <c r="E1841" s="485"/>
      <c r="F1841" s="486"/>
      <c r="G1841" s="496"/>
      <c r="H1841" s="558"/>
      <c r="I1841" s="557"/>
      <c r="J1841" s="499"/>
      <c r="K1841" s="485"/>
      <c r="L1841" s="486"/>
      <c r="M1841" s="496"/>
      <c r="N1841" s="556"/>
      <c r="O1841" s="498"/>
    </row>
    <row r="1842" spans="1:15" ht="15.6" x14ac:dyDescent="0.25">
      <c r="A1842" s="496"/>
      <c r="B1842" s="556"/>
      <c r="C1842" s="557"/>
      <c r="D1842" s="499"/>
      <c r="E1842" s="485"/>
      <c r="F1842" s="486"/>
      <c r="G1842" s="496"/>
      <c r="H1842" s="558"/>
      <c r="I1842" s="557"/>
      <c r="J1842" s="499"/>
      <c r="K1842" s="485"/>
      <c r="L1842" s="486"/>
      <c r="M1842" s="496"/>
      <c r="N1842" s="556"/>
      <c r="O1842" s="498"/>
    </row>
    <row r="1843" spans="1:15" ht="15.6" x14ac:dyDescent="0.25">
      <c r="A1843" s="496"/>
      <c r="B1843" s="556"/>
      <c r="C1843" s="557"/>
      <c r="D1843" s="499"/>
      <c r="E1843" s="485"/>
      <c r="F1843" s="486"/>
      <c r="G1843" s="496"/>
      <c r="H1843" s="558"/>
      <c r="I1843" s="557"/>
      <c r="J1843" s="499"/>
      <c r="K1843" s="485"/>
      <c r="L1843" s="486"/>
      <c r="M1843" s="496"/>
      <c r="N1843" s="556"/>
      <c r="O1843" s="498"/>
    </row>
    <row r="1844" spans="1:15" ht="15.6" x14ac:dyDescent="0.25">
      <c r="A1844" s="496"/>
      <c r="B1844" s="556"/>
      <c r="C1844" s="557"/>
      <c r="D1844" s="499"/>
      <c r="E1844" s="485"/>
      <c r="F1844" s="486"/>
      <c r="G1844" s="496"/>
      <c r="H1844" s="558"/>
      <c r="I1844" s="557"/>
      <c r="J1844" s="499"/>
      <c r="K1844" s="485"/>
      <c r="L1844" s="486"/>
      <c r="M1844" s="496"/>
      <c r="N1844" s="556"/>
      <c r="O1844" s="498"/>
    </row>
    <row r="1845" spans="1:15" ht="15.6" x14ac:dyDescent="0.25">
      <c r="A1845" s="496"/>
      <c r="B1845" s="556"/>
      <c r="C1845" s="557"/>
      <c r="D1845" s="499"/>
      <c r="E1845" s="485"/>
      <c r="F1845" s="486"/>
      <c r="G1845" s="496"/>
      <c r="H1845" s="558"/>
      <c r="I1845" s="557"/>
      <c r="J1845" s="499"/>
      <c r="K1845" s="485"/>
      <c r="L1845" s="486"/>
      <c r="M1845" s="496"/>
      <c r="N1845" s="556"/>
      <c r="O1845" s="498"/>
    </row>
    <row r="1846" spans="1:15" ht="15.6" x14ac:dyDescent="0.25">
      <c r="A1846" s="496"/>
      <c r="B1846" s="556"/>
      <c r="C1846" s="557"/>
      <c r="D1846" s="499"/>
      <c r="E1846" s="485"/>
      <c r="F1846" s="486"/>
      <c r="G1846" s="496"/>
      <c r="H1846" s="558"/>
      <c r="I1846" s="557"/>
      <c r="J1846" s="499"/>
      <c r="K1846" s="485"/>
      <c r="L1846" s="486"/>
      <c r="M1846" s="496"/>
      <c r="N1846" s="556"/>
      <c r="O1846" s="498"/>
    </row>
    <row r="1847" spans="1:15" ht="15.6" x14ac:dyDescent="0.25">
      <c r="A1847" s="496"/>
      <c r="B1847" s="556"/>
      <c r="C1847" s="557"/>
      <c r="D1847" s="499"/>
      <c r="E1847" s="485"/>
      <c r="F1847" s="486"/>
      <c r="G1847" s="496"/>
      <c r="H1847" s="558"/>
      <c r="I1847" s="557"/>
      <c r="J1847" s="499"/>
      <c r="K1847" s="485"/>
      <c r="L1847" s="486"/>
      <c r="M1847" s="496"/>
      <c r="N1847" s="556"/>
      <c r="O1847" s="498"/>
    </row>
    <row r="1848" spans="1:15" ht="15.6" x14ac:dyDescent="0.25">
      <c r="A1848" s="496"/>
      <c r="B1848" s="556"/>
      <c r="C1848" s="557"/>
      <c r="D1848" s="499"/>
      <c r="E1848" s="485"/>
      <c r="F1848" s="486"/>
      <c r="G1848" s="496"/>
      <c r="H1848" s="558"/>
      <c r="I1848" s="557"/>
      <c r="J1848" s="499"/>
      <c r="K1848" s="485"/>
      <c r="L1848" s="486"/>
      <c r="M1848" s="496"/>
      <c r="N1848" s="556"/>
      <c r="O1848" s="498"/>
    </row>
    <row r="1849" spans="1:15" ht="15.6" x14ac:dyDescent="0.25">
      <c r="A1849" s="496"/>
      <c r="B1849" s="556"/>
      <c r="C1849" s="557"/>
      <c r="D1849" s="499"/>
      <c r="E1849" s="485"/>
      <c r="F1849" s="486"/>
      <c r="G1849" s="496"/>
      <c r="H1849" s="558"/>
      <c r="I1849" s="557"/>
      <c r="J1849" s="499"/>
      <c r="K1849" s="485"/>
      <c r="L1849" s="486"/>
      <c r="M1849" s="496"/>
      <c r="N1849" s="556"/>
      <c r="O1849" s="498"/>
    </row>
    <row r="1850" spans="1:15" ht="15.6" x14ac:dyDescent="0.25">
      <c r="A1850" s="496"/>
      <c r="B1850" s="556"/>
      <c r="C1850" s="557"/>
      <c r="D1850" s="499"/>
      <c r="E1850" s="485"/>
      <c r="F1850" s="486"/>
      <c r="G1850" s="496"/>
      <c r="H1850" s="558"/>
      <c r="I1850" s="557"/>
      <c r="J1850" s="499"/>
      <c r="K1850" s="485"/>
      <c r="L1850" s="486"/>
      <c r="M1850" s="496"/>
      <c r="N1850" s="556"/>
      <c r="O1850" s="498"/>
    </row>
    <row r="1851" spans="1:15" ht="15.6" x14ac:dyDescent="0.25">
      <c r="A1851" s="496"/>
      <c r="B1851" s="556"/>
      <c r="C1851" s="557"/>
      <c r="D1851" s="499"/>
      <c r="E1851" s="485"/>
      <c r="F1851" s="486"/>
      <c r="G1851" s="496"/>
      <c r="H1851" s="558"/>
      <c r="I1851" s="557"/>
      <c r="J1851" s="499"/>
      <c r="K1851" s="485"/>
      <c r="L1851" s="486"/>
      <c r="M1851" s="496"/>
      <c r="N1851" s="556"/>
      <c r="O1851" s="498"/>
    </row>
    <row r="1852" spans="1:15" ht="15.6" x14ac:dyDescent="0.25">
      <c r="A1852" s="496"/>
      <c r="B1852" s="556"/>
      <c r="C1852" s="557"/>
      <c r="D1852" s="499"/>
      <c r="E1852" s="485"/>
      <c r="F1852" s="486"/>
      <c r="G1852" s="496"/>
      <c r="H1852" s="558"/>
      <c r="I1852" s="557"/>
      <c r="J1852" s="499"/>
      <c r="K1852" s="485"/>
      <c r="L1852" s="486"/>
      <c r="M1852" s="496"/>
      <c r="N1852" s="556"/>
      <c r="O1852" s="498"/>
    </row>
    <row r="1853" spans="1:15" ht="15.6" x14ac:dyDescent="0.25">
      <c r="A1853" s="496"/>
      <c r="B1853" s="556"/>
      <c r="C1853" s="557"/>
      <c r="D1853" s="499"/>
      <c r="E1853" s="485"/>
      <c r="F1853" s="486"/>
      <c r="G1853" s="496"/>
      <c r="H1853" s="558"/>
      <c r="I1853" s="557"/>
      <c r="J1853" s="499"/>
      <c r="K1853" s="485"/>
      <c r="L1853" s="486"/>
      <c r="M1853" s="496"/>
      <c r="N1853" s="556"/>
      <c r="O1853" s="498"/>
    </row>
    <row r="1854" spans="1:15" ht="15.6" x14ac:dyDescent="0.25">
      <c r="A1854" s="496"/>
      <c r="B1854" s="556"/>
      <c r="C1854" s="557"/>
      <c r="D1854" s="499"/>
      <c r="E1854" s="485"/>
      <c r="F1854" s="486"/>
      <c r="G1854" s="496"/>
      <c r="H1854" s="558"/>
      <c r="I1854" s="557"/>
      <c r="J1854" s="499"/>
      <c r="K1854" s="485"/>
      <c r="L1854" s="486"/>
      <c r="M1854" s="496"/>
      <c r="N1854" s="556"/>
      <c r="O1854" s="498"/>
    </row>
    <row r="1855" spans="1:15" ht="15.6" x14ac:dyDescent="0.25">
      <c r="A1855" s="496"/>
      <c r="B1855" s="556"/>
      <c r="C1855" s="557"/>
      <c r="D1855" s="499"/>
      <c r="E1855" s="485"/>
      <c r="F1855" s="486"/>
      <c r="G1855" s="496"/>
      <c r="H1855" s="558"/>
      <c r="I1855" s="557"/>
      <c r="J1855" s="499"/>
      <c r="K1855" s="485"/>
      <c r="L1855" s="486"/>
      <c r="M1855" s="496"/>
      <c r="N1855" s="556"/>
      <c r="O1855" s="498"/>
    </row>
    <row r="1856" spans="1:15" ht="15.6" x14ac:dyDescent="0.25">
      <c r="A1856" s="496"/>
      <c r="B1856" s="556"/>
      <c r="C1856" s="557"/>
      <c r="D1856" s="499"/>
      <c r="E1856" s="485"/>
      <c r="F1856" s="486"/>
      <c r="G1856" s="496"/>
      <c r="H1856" s="558"/>
      <c r="I1856" s="557"/>
      <c r="J1856" s="499"/>
      <c r="K1856" s="485"/>
      <c r="L1856" s="486"/>
      <c r="M1856" s="496"/>
      <c r="N1856" s="556"/>
      <c r="O1856" s="498"/>
    </row>
    <row r="1857" spans="1:15" ht="15.6" x14ac:dyDescent="0.25">
      <c r="A1857" s="496"/>
      <c r="B1857" s="556"/>
      <c r="C1857" s="557"/>
      <c r="D1857" s="499"/>
      <c r="E1857" s="485"/>
      <c r="F1857" s="486"/>
      <c r="G1857" s="496"/>
      <c r="H1857" s="558"/>
      <c r="I1857" s="557"/>
      <c r="J1857" s="499"/>
      <c r="K1857" s="485"/>
      <c r="L1857" s="486"/>
      <c r="M1857" s="496"/>
      <c r="N1857" s="556"/>
      <c r="O1857" s="498"/>
    </row>
    <row r="1858" spans="1:15" ht="15.6" x14ac:dyDescent="0.25">
      <c r="A1858" s="496"/>
      <c r="B1858" s="556"/>
      <c r="C1858" s="557"/>
      <c r="D1858" s="499"/>
      <c r="E1858" s="485"/>
      <c r="F1858" s="486"/>
      <c r="G1858" s="496"/>
      <c r="H1858" s="558"/>
      <c r="I1858" s="557"/>
      <c r="J1858" s="499"/>
      <c r="K1858" s="485"/>
      <c r="L1858" s="486"/>
      <c r="M1858" s="496"/>
      <c r="N1858" s="556"/>
      <c r="O1858" s="498"/>
    </row>
    <row r="1859" spans="1:15" ht="15.6" x14ac:dyDescent="0.25">
      <c r="A1859" s="496"/>
      <c r="B1859" s="556"/>
      <c r="C1859" s="557"/>
      <c r="D1859" s="499"/>
      <c r="E1859" s="485"/>
      <c r="F1859" s="486"/>
      <c r="G1859" s="496"/>
      <c r="H1859" s="558"/>
      <c r="I1859" s="557"/>
      <c r="J1859" s="499"/>
      <c r="K1859" s="485"/>
      <c r="L1859" s="486"/>
      <c r="M1859" s="496"/>
      <c r="N1859" s="556"/>
      <c r="O1859" s="498"/>
    </row>
    <row r="1860" spans="1:15" ht="15.6" x14ac:dyDescent="0.25">
      <c r="A1860" s="496"/>
      <c r="B1860" s="556"/>
      <c r="C1860" s="557"/>
      <c r="D1860" s="499"/>
      <c r="E1860" s="485"/>
      <c r="F1860" s="486"/>
      <c r="G1860" s="496"/>
      <c r="H1860" s="558"/>
      <c r="I1860" s="557"/>
      <c r="J1860" s="499"/>
      <c r="K1860" s="485"/>
      <c r="L1860" s="486"/>
      <c r="M1860" s="496"/>
      <c r="N1860" s="556"/>
      <c r="O1860" s="498"/>
    </row>
    <row r="1861" spans="1:15" ht="15.6" x14ac:dyDescent="0.25">
      <c r="A1861" s="496"/>
      <c r="B1861" s="556"/>
      <c r="C1861" s="557"/>
      <c r="D1861" s="499"/>
      <c r="E1861" s="485"/>
      <c r="F1861" s="486"/>
      <c r="G1861" s="496"/>
      <c r="H1861" s="558"/>
      <c r="I1861" s="557"/>
      <c r="J1861" s="499"/>
      <c r="K1861" s="485"/>
      <c r="L1861" s="486"/>
      <c r="M1861" s="496"/>
      <c r="N1861" s="556"/>
      <c r="O1861" s="498"/>
    </row>
    <row r="1862" spans="1:15" ht="15.6" x14ac:dyDescent="0.25">
      <c r="A1862" s="496"/>
      <c r="B1862" s="556"/>
      <c r="C1862" s="557"/>
      <c r="D1862" s="499"/>
      <c r="E1862" s="485"/>
      <c r="F1862" s="486"/>
      <c r="G1862" s="496"/>
      <c r="H1862" s="558"/>
      <c r="I1862" s="557"/>
      <c r="J1862" s="499"/>
      <c r="K1862" s="485"/>
      <c r="L1862" s="486"/>
      <c r="M1862" s="496"/>
      <c r="N1862" s="556"/>
      <c r="O1862" s="498"/>
    </row>
    <row r="1863" spans="1:15" ht="15.6" x14ac:dyDescent="0.25">
      <c r="A1863" s="496"/>
      <c r="B1863" s="556"/>
      <c r="C1863" s="557"/>
      <c r="D1863" s="499"/>
      <c r="E1863" s="485"/>
      <c r="F1863" s="486"/>
      <c r="G1863" s="496"/>
      <c r="H1863" s="558"/>
      <c r="I1863" s="557"/>
      <c r="J1863" s="499"/>
      <c r="K1863" s="485"/>
      <c r="L1863" s="486"/>
      <c r="M1863" s="496"/>
      <c r="N1863" s="556"/>
      <c r="O1863" s="498"/>
    </row>
    <row r="1864" spans="1:15" ht="15.6" x14ac:dyDescent="0.25">
      <c r="A1864" s="496"/>
      <c r="B1864" s="556"/>
      <c r="C1864" s="557"/>
      <c r="D1864" s="499"/>
      <c r="E1864" s="485"/>
      <c r="F1864" s="486"/>
      <c r="G1864" s="496"/>
      <c r="H1864" s="558"/>
      <c r="I1864" s="557"/>
      <c r="J1864" s="499"/>
      <c r="K1864" s="485"/>
      <c r="L1864" s="486"/>
      <c r="M1864" s="496"/>
      <c r="N1864" s="556"/>
      <c r="O1864" s="498"/>
    </row>
    <row r="1865" spans="1:15" ht="15.6" x14ac:dyDescent="0.25">
      <c r="A1865" s="496"/>
      <c r="B1865" s="556"/>
      <c r="C1865" s="557"/>
      <c r="D1865" s="499"/>
      <c r="E1865" s="485"/>
      <c r="F1865" s="486"/>
      <c r="G1865" s="496"/>
      <c r="H1865" s="558"/>
      <c r="I1865" s="557"/>
      <c r="J1865" s="499"/>
      <c r="K1865" s="485"/>
      <c r="L1865" s="486"/>
      <c r="M1865" s="496"/>
      <c r="N1865" s="556"/>
      <c r="O1865" s="498"/>
    </row>
    <row r="1866" spans="1:15" ht="15.6" x14ac:dyDescent="0.25">
      <c r="A1866" s="496"/>
      <c r="B1866" s="556"/>
      <c r="C1866" s="557"/>
      <c r="D1866" s="499"/>
      <c r="E1866" s="485"/>
      <c r="F1866" s="486"/>
      <c r="G1866" s="496"/>
      <c r="H1866" s="558"/>
      <c r="I1866" s="557"/>
      <c r="J1866" s="499"/>
      <c r="K1866" s="485"/>
      <c r="L1866" s="486"/>
      <c r="M1866" s="496"/>
      <c r="N1866" s="556"/>
      <c r="O1866" s="498"/>
    </row>
    <row r="1867" spans="1:15" ht="15.6" x14ac:dyDescent="0.25">
      <c r="A1867" s="496"/>
      <c r="B1867" s="556"/>
      <c r="C1867" s="557"/>
      <c r="D1867" s="499"/>
      <c r="E1867" s="485"/>
      <c r="F1867" s="486"/>
      <c r="G1867" s="496"/>
      <c r="H1867" s="558"/>
      <c r="I1867" s="557"/>
      <c r="J1867" s="499"/>
      <c r="K1867" s="485"/>
      <c r="L1867" s="486"/>
      <c r="M1867" s="496"/>
      <c r="N1867" s="556"/>
      <c r="O1867" s="498"/>
    </row>
    <row r="1868" spans="1:15" ht="15.6" x14ac:dyDescent="0.25">
      <c r="A1868" s="496"/>
      <c r="B1868" s="556"/>
      <c r="C1868" s="557"/>
      <c r="D1868" s="499"/>
      <c r="E1868" s="485"/>
      <c r="F1868" s="486"/>
      <c r="G1868" s="496"/>
      <c r="H1868" s="558"/>
      <c r="I1868" s="557"/>
      <c r="J1868" s="499"/>
      <c r="K1868" s="485"/>
      <c r="L1868" s="486"/>
      <c r="M1868" s="496"/>
      <c r="N1868" s="556"/>
      <c r="O1868" s="498"/>
    </row>
    <row r="1869" spans="1:15" ht="15.6" x14ac:dyDescent="0.25">
      <c r="A1869" s="496"/>
      <c r="B1869" s="556"/>
      <c r="C1869" s="557"/>
      <c r="D1869" s="499"/>
      <c r="E1869" s="485"/>
      <c r="F1869" s="486"/>
      <c r="G1869" s="496"/>
      <c r="H1869" s="558"/>
      <c r="I1869" s="557"/>
      <c r="J1869" s="499"/>
      <c r="K1869" s="485"/>
      <c r="L1869" s="486"/>
      <c r="M1869" s="496"/>
      <c r="N1869" s="556"/>
      <c r="O1869" s="498"/>
    </row>
    <row r="1870" spans="1:15" ht="15.6" x14ac:dyDescent="0.25">
      <c r="A1870" s="496"/>
      <c r="B1870" s="556"/>
      <c r="C1870" s="557"/>
      <c r="D1870" s="499"/>
      <c r="E1870" s="485"/>
      <c r="F1870" s="486"/>
      <c r="G1870" s="496"/>
      <c r="H1870" s="558"/>
      <c r="I1870" s="557"/>
      <c r="J1870" s="499"/>
      <c r="K1870" s="485"/>
      <c r="L1870" s="486"/>
      <c r="M1870" s="496"/>
      <c r="N1870" s="556"/>
      <c r="O1870" s="498"/>
    </row>
    <row r="1871" spans="1:15" ht="15.6" x14ac:dyDescent="0.25">
      <c r="A1871" s="496"/>
      <c r="B1871" s="556"/>
      <c r="C1871" s="557"/>
      <c r="D1871" s="499"/>
      <c r="E1871" s="485"/>
      <c r="F1871" s="486"/>
      <c r="G1871" s="496"/>
      <c r="H1871" s="558"/>
      <c r="I1871" s="557"/>
      <c r="J1871" s="499"/>
      <c r="K1871" s="485"/>
      <c r="L1871" s="486"/>
      <c r="M1871" s="496"/>
      <c r="N1871" s="556"/>
      <c r="O1871" s="498"/>
    </row>
    <row r="1872" spans="1:15" ht="15.6" x14ac:dyDescent="0.25">
      <c r="A1872" s="496"/>
      <c r="B1872" s="556"/>
      <c r="C1872" s="557"/>
      <c r="D1872" s="499"/>
      <c r="E1872" s="485"/>
      <c r="F1872" s="486"/>
      <c r="G1872" s="496"/>
      <c r="H1872" s="558"/>
      <c r="I1872" s="557"/>
      <c r="J1872" s="499"/>
      <c r="K1872" s="485"/>
      <c r="L1872" s="486"/>
      <c r="M1872" s="496"/>
      <c r="N1872" s="556"/>
      <c r="O1872" s="498"/>
    </row>
    <row r="1873" spans="1:15" ht="15.6" x14ac:dyDescent="0.25">
      <c r="A1873" s="496"/>
      <c r="B1873" s="556"/>
      <c r="C1873" s="557"/>
      <c r="D1873" s="499"/>
      <c r="E1873" s="485"/>
      <c r="F1873" s="486"/>
      <c r="G1873" s="496"/>
      <c r="H1873" s="558"/>
      <c r="I1873" s="557"/>
      <c r="J1873" s="499"/>
      <c r="K1873" s="485"/>
      <c r="L1873" s="486"/>
      <c r="M1873" s="496"/>
      <c r="N1873" s="556"/>
      <c r="O1873" s="498"/>
    </row>
    <row r="1874" spans="1:15" ht="15.6" x14ac:dyDescent="0.25">
      <c r="A1874" s="496"/>
      <c r="B1874" s="556"/>
      <c r="C1874" s="557"/>
      <c r="D1874" s="499"/>
      <c r="E1874" s="485"/>
      <c r="F1874" s="486"/>
      <c r="G1874" s="496"/>
      <c r="H1874" s="558"/>
      <c r="I1874" s="557"/>
      <c r="J1874" s="499"/>
      <c r="K1874" s="485"/>
      <c r="L1874" s="486"/>
      <c r="M1874" s="496"/>
      <c r="N1874" s="556"/>
      <c r="O1874" s="498"/>
    </row>
    <row r="1875" spans="1:15" ht="15.6" x14ac:dyDescent="0.25">
      <c r="A1875" s="496"/>
      <c r="B1875" s="556"/>
      <c r="C1875" s="557"/>
      <c r="D1875" s="499"/>
      <c r="E1875" s="485"/>
      <c r="F1875" s="486"/>
      <c r="G1875" s="496"/>
      <c r="H1875" s="558"/>
      <c r="I1875" s="557"/>
      <c r="J1875" s="499"/>
      <c r="K1875" s="485"/>
      <c r="L1875" s="486"/>
      <c r="M1875" s="496"/>
      <c r="N1875" s="556"/>
      <c r="O1875" s="498"/>
    </row>
    <row r="1876" spans="1:15" ht="15.6" x14ac:dyDescent="0.25">
      <c r="A1876" s="496"/>
      <c r="B1876" s="556"/>
      <c r="C1876" s="557"/>
      <c r="D1876" s="499"/>
      <c r="E1876" s="485"/>
      <c r="F1876" s="486"/>
      <c r="G1876" s="496"/>
      <c r="H1876" s="558"/>
      <c r="I1876" s="557"/>
      <c r="J1876" s="499"/>
      <c r="K1876" s="485"/>
      <c r="L1876" s="486"/>
      <c r="M1876" s="496"/>
      <c r="N1876" s="556"/>
      <c r="O1876" s="498"/>
    </row>
    <row r="1877" spans="1:15" ht="15.6" x14ac:dyDescent="0.25">
      <c r="A1877" s="496"/>
      <c r="B1877" s="556"/>
      <c r="C1877" s="557"/>
      <c r="D1877" s="499"/>
      <c r="E1877" s="485"/>
      <c r="F1877" s="486"/>
      <c r="G1877" s="496"/>
      <c r="H1877" s="558"/>
      <c r="I1877" s="557"/>
      <c r="J1877" s="499"/>
      <c r="K1877" s="485"/>
      <c r="L1877" s="486"/>
      <c r="M1877" s="496"/>
      <c r="N1877" s="556"/>
      <c r="O1877" s="498"/>
    </row>
    <row r="1878" spans="1:15" ht="15.6" x14ac:dyDescent="0.25">
      <c r="A1878" s="496"/>
      <c r="B1878" s="556"/>
      <c r="C1878" s="557"/>
      <c r="D1878" s="499"/>
      <c r="E1878" s="485"/>
      <c r="F1878" s="486"/>
      <c r="G1878" s="496"/>
      <c r="H1878" s="558"/>
      <c r="I1878" s="557"/>
      <c r="J1878" s="499"/>
      <c r="K1878" s="485"/>
      <c r="L1878" s="486"/>
      <c r="M1878" s="496"/>
      <c r="N1878" s="556"/>
      <c r="O1878" s="498"/>
    </row>
    <row r="1879" spans="1:15" ht="15.6" x14ac:dyDescent="0.25">
      <c r="A1879" s="496"/>
      <c r="B1879" s="556"/>
      <c r="C1879" s="557"/>
      <c r="D1879" s="499"/>
      <c r="E1879" s="485"/>
      <c r="F1879" s="486"/>
      <c r="G1879" s="496"/>
      <c r="H1879" s="558"/>
      <c r="I1879" s="557"/>
      <c r="J1879" s="499"/>
      <c r="K1879" s="485"/>
      <c r="L1879" s="486"/>
      <c r="M1879" s="496"/>
      <c r="N1879" s="556"/>
      <c r="O1879" s="498"/>
    </row>
    <row r="1880" spans="1:15" ht="15.6" x14ac:dyDescent="0.25">
      <c r="A1880" s="496"/>
      <c r="B1880" s="556"/>
      <c r="C1880" s="557"/>
      <c r="D1880" s="499"/>
      <c r="E1880" s="485"/>
      <c r="F1880" s="486"/>
      <c r="G1880" s="496"/>
      <c r="H1880" s="558"/>
      <c r="I1880" s="557"/>
      <c r="J1880" s="499"/>
      <c r="K1880" s="485"/>
      <c r="L1880" s="486"/>
      <c r="M1880" s="496"/>
      <c r="N1880" s="556"/>
      <c r="O1880" s="498"/>
    </row>
    <row r="1881" spans="1:15" ht="15.6" x14ac:dyDescent="0.25">
      <c r="A1881" s="496"/>
      <c r="B1881" s="556"/>
      <c r="C1881" s="557"/>
      <c r="D1881" s="499"/>
      <c r="E1881" s="485"/>
      <c r="F1881" s="486"/>
      <c r="G1881" s="496"/>
      <c r="H1881" s="558"/>
      <c r="I1881" s="557"/>
      <c r="J1881" s="499"/>
      <c r="K1881" s="485"/>
      <c r="L1881" s="486"/>
      <c r="M1881" s="496"/>
      <c r="N1881" s="556"/>
      <c r="O1881" s="498"/>
    </row>
    <row r="1882" spans="1:15" ht="15.6" x14ac:dyDescent="0.25">
      <c r="A1882" s="496"/>
      <c r="B1882" s="556"/>
      <c r="C1882" s="557"/>
      <c r="D1882" s="499"/>
      <c r="E1882" s="485"/>
      <c r="F1882" s="486"/>
      <c r="G1882" s="496"/>
      <c r="H1882" s="558"/>
      <c r="I1882" s="557"/>
      <c r="J1882" s="499"/>
      <c r="K1882" s="485"/>
      <c r="L1882" s="486"/>
      <c r="M1882" s="496"/>
      <c r="N1882" s="556"/>
      <c r="O1882" s="498"/>
    </row>
    <row r="1883" spans="1:15" ht="15.6" x14ac:dyDescent="0.25">
      <c r="A1883" s="496"/>
      <c r="B1883" s="556"/>
      <c r="C1883" s="557"/>
      <c r="D1883" s="499"/>
      <c r="E1883" s="485"/>
      <c r="F1883" s="486"/>
      <c r="G1883" s="496"/>
      <c r="H1883" s="558"/>
      <c r="I1883" s="557"/>
      <c r="J1883" s="499"/>
      <c r="K1883" s="485"/>
      <c r="L1883" s="486"/>
      <c r="M1883" s="496"/>
      <c r="N1883" s="556"/>
      <c r="O1883" s="498"/>
    </row>
    <row r="1884" spans="1:15" ht="15.6" x14ac:dyDescent="0.25">
      <c r="A1884" s="496"/>
      <c r="B1884" s="556"/>
      <c r="C1884" s="557"/>
      <c r="D1884" s="499"/>
      <c r="E1884" s="485"/>
      <c r="F1884" s="486"/>
      <c r="G1884" s="496"/>
      <c r="H1884" s="558"/>
      <c r="I1884" s="557"/>
      <c r="J1884" s="499"/>
      <c r="K1884" s="485"/>
      <c r="L1884" s="486"/>
      <c r="M1884" s="496"/>
      <c r="N1884" s="556"/>
      <c r="O1884" s="498"/>
    </row>
    <row r="1885" spans="1:15" ht="15.6" x14ac:dyDescent="0.25">
      <c r="A1885" s="496"/>
      <c r="B1885" s="556"/>
      <c r="C1885" s="557"/>
      <c r="D1885" s="499"/>
      <c r="E1885" s="485"/>
      <c r="F1885" s="486"/>
      <c r="G1885" s="496"/>
      <c r="H1885" s="558"/>
      <c r="I1885" s="557"/>
      <c r="J1885" s="499"/>
      <c r="K1885" s="485"/>
      <c r="L1885" s="486"/>
      <c r="M1885" s="496"/>
      <c r="N1885" s="556"/>
      <c r="O1885" s="498"/>
    </row>
    <row r="1886" spans="1:15" ht="15.6" x14ac:dyDescent="0.25">
      <c r="A1886" s="496"/>
      <c r="B1886" s="556"/>
      <c r="C1886" s="557"/>
      <c r="D1886" s="499"/>
      <c r="E1886" s="485"/>
      <c r="F1886" s="486"/>
      <c r="G1886" s="496"/>
      <c r="H1886" s="558"/>
      <c r="I1886" s="557"/>
      <c r="J1886" s="499"/>
      <c r="K1886" s="485"/>
      <c r="L1886" s="486"/>
      <c r="M1886" s="496"/>
      <c r="N1886" s="556"/>
      <c r="O1886" s="498"/>
    </row>
    <row r="1887" spans="1:15" ht="15.6" x14ac:dyDescent="0.25">
      <c r="A1887" s="496"/>
      <c r="B1887" s="556"/>
      <c r="C1887" s="557"/>
      <c r="D1887" s="499"/>
      <c r="E1887" s="485"/>
      <c r="F1887" s="486"/>
      <c r="G1887" s="496"/>
      <c r="H1887" s="558"/>
      <c r="I1887" s="557"/>
      <c r="J1887" s="499"/>
      <c r="K1887" s="485"/>
      <c r="L1887" s="486"/>
      <c r="M1887" s="496"/>
      <c r="N1887" s="556"/>
      <c r="O1887" s="498"/>
    </row>
    <row r="1888" spans="1:15" ht="15.6" x14ac:dyDescent="0.25">
      <c r="A1888" s="496"/>
      <c r="B1888" s="556"/>
      <c r="C1888" s="557"/>
      <c r="D1888" s="499"/>
      <c r="E1888" s="485"/>
      <c r="F1888" s="486"/>
      <c r="G1888" s="496"/>
      <c r="H1888" s="558"/>
      <c r="I1888" s="557"/>
      <c r="J1888" s="499"/>
      <c r="K1888" s="485"/>
      <c r="L1888" s="486"/>
      <c r="M1888" s="496"/>
      <c r="N1888" s="556"/>
      <c r="O1888" s="498"/>
    </row>
    <row r="1889" spans="1:15" ht="15.6" x14ac:dyDescent="0.25">
      <c r="A1889" s="496"/>
      <c r="B1889" s="556"/>
      <c r="C1889" s="557"/>
      <c r="D1889" s="499"/>
      <c r="E1889" s="485"/>
      <c r="F1889" s="486"/>
      <c r="G1889" s="496"/>
      <c r="H1889" s="558"/>
      <c r="I1889" s="557"/>
      <c r="J1889" s="499"/>
      <c r="K1889" s="485"/>
      <c r="L1889" s="486"/>
      <c r="M1889" s="496"/>
      <c r="N1889" s="556"/>
      <c r="O1889" s="498"/>
    </row>
    <row r="1890" spans="1:15" ht="15.6" x14ac:dyDescent="0.25">
      <c r="A1890" s="496"/>
      <c r="B1890" s="556"/>
      <c r="C1890" s="557"/>
      <c r="D1890" s="499"/>
      <c r="E1890" s="485"/>
      <c r="F1890" s="486"/>
      <c r="G1890" s="496"/>
      <c r="H1890" s="558"/>
      <c r="I1890" s="557"/>
      <c r="J1890" s="499"/>
      <c r="K1890" s="485"/>
      <c r="L1890" s="486"/>
      <c r="M1890" s="496"/>
      <c r="N1890" s="556"/>
      <c r="O1890" s="498"/>
    </row>
    <row r="1891" spans="1:15" ht="15.6" x14ac:dyDescent="0.25">
      <c r="A1891" s="496"/>
      <c r="B1891" s="556"/>
      <c r="C1891" s="557"/>
      <c r="D1891" s="499"/>
      <c r="E1891" s="485"/>
      <c r="F1891" s="486"/>
      <c r="G1891" s="496"/>
      <c r="H1891" s="558"/>
      <c r="I1891" s="557"/>
      <c r="J1891" s="499"/>
      <c r="K1891" s="485"/>
      <c r="L1891" s="486"/>
      <c r="M1891" s="496"/>
      <c r="N1891" s="556"/>
      <c r="O1891" s="498"/>
    </row>
    <row r="1892" spans="1:15" ht="15.6" x14ac:dyDescent="0.25">
      <c r="A1892" s="496"/>
      <c r="B1892" s="556"/>
      <c r="C1892" s="557"/>
      <c r="D1892" s="499"/>
      <c r="E1892" s="485"/>
      <c r="F1892" s="486"/>
      <c r="G1892" s="496"/>
      <c r="H1892" s="558"/>
      <c r="I1892" s="557"/>
      <c r="J1892" s="499"/>
      <c r="K1892" s="485"/>
      <c r="L1892" s="486"/>
      <c r="M1892" s="496"/>
      <c r="N1892" s="556"/>
      <c r="O1892" s="498"/>
    </row>
    <row r="1893" spans="1:15" ht="15.6" x14ac:dyDescent="0.25">
      <c r="A1893" s="496"/>
      <c r="B1893" s="556"/>
      <c r="C1893" s="557"/>
      <c r="D1893" s="499"/>
      <c r="E1893" s="485"/>
      <c r="F1893" s="486"/>
      <c r="G1893" s="496"/>
      <c r="H1893" s="558"/>
      <c r="I1893" s="557"/>
      <c r="J1893" s="499"/>
      <c r="K1893" s="485"/>
      <c r="L1893" s="486"/>
      <c r="M1893" s="496"/>
      <c r="N1893" s="556"/>
      <c r="O1893" s="498"/>
    </row>
    <row r="1894" spans="1:15" ht="15.6" x14ac:dyDescent="0.25">
      <c r="A1894" s="496"/>
      <c r="B1894" s="556"/>
      <c r="C1894" s="557"/>
      <c r="D1894" s="499"/>
      <c r="E1894" s="485"/>
      <c r="F1894" s="486"/>
      <c r="G1894" s="496"/>
      <c r="H1894" s="558"/>
      <c r="I1894" s="557"/>
      <c r="J1894" s="499"/>
      <c r="K1894" s="485"/>
      <c r="L1894" s="486"/>
      <c r="M1894" s="496"/>
      <c r="N1894" s="556"/>
      <c r="O1894" s="498"/>
    </row>
    <row r="1895" spans="1:15" ht="15.6" x14ac:dyDescent="0.25">
      <c r="A1895" s="496"/>
      <c r="B1895" s="556"/>
      <c r="C1895" s="557"/>
      <c r="D1895" s="499"/>
      <c r="E1895" s="485"/>
      <c r="F1895" s="486"/>
      <c r="G1895" s="496"/>
      <c r="H1895" s="558"/>
      <c r="I1895" s="557"/>
      <c r="J1895" s="499"/>
      <c r="K1895" s="485"/>
      <c r="L1895" s="486"/>
      <c r="M1895" s="496"/>
      <c r="N1895" s="556"/>
      <c r="O1895" s="498"/>
    </row>
    <row r="1896" spans="1:15" ht="15.6" x14ac:dyDescent="0.25">
      <c r="A1896" s="496"/>
      <c r="B1896" s="556"/>
      <c r="C1896" s="557"/>
      <c r="D1896" s="499"/>
      <c r="E1896" s="485"/>
      <c r="F1896" s="486"/>
      <c r="G1896" s="496"/>
      <c r="H1896" s="558"/>
      <c r="I1896" s="557"/>
      <c r="J1896" s="499"/>
      <c r="K1896" s="485"/>
      <c r="L1896" s="486"/>
      <c r="M1896" s="496"/>
      <c r="N1896" s="556"/>
      <c r="O1896" s="498"/>
    </row>
    <row r="1897" spans="1:15" ht="15.6" x14ac:dyDescent="0.25">
      <c r="A1897" s="496"/>
      <c r="B1897" s="556"/>
      <c r="C1897" s="557"/>
      <c r="D1897" s="499"/>
      <c r="E1897" s="485"/>
      <c r="F1897" s="486"/>
      <c r="G1897" s="496"/>
      <c r="H1897" s="558"/>
      <c r="I1897" s="557"/>
      <c r="J1897" s="499"/>
      <c r="K1897" s="485"/>
      <c r="L1897" s="486"/>
      <c r="M1897" s="496"/>
      <c r="N1897" s="556"/>
      <c r="O1897" s="498"/>
    </row>
    <row r="1898" spans="1:15" ht="15.6" x14ac:dyDescent="0.25">
      <c r="A1898" s="496"/>
      <c r="B1898" s="556"/>
      <c r="C1898" s="557"/>
      <c r="D1898" s="499"/>
      <c r="E1898" s="485"/>
      <c r="F1898" s="486"/>
      <c r="G1898" s="496"/>
      <c r="H1898" s="558"/>
      <c r="I1898" s="557"/>
      <c r="J1898" s="499"/>
      <c r="K1898" s="485"/>
      <c r="L1898" s="486"/>
      <c r="M1898" s="496"/>
      <c r="N1898" s="556"/>
      <c r="O1898" s="498"/>
    </row>
    <row r="1899" spans="1:15" ht="15.6" x14ac:dyDescent="0.25">
      <c r="A1899" s="496"/>
      <c r="B1899" s="556"/>
      <c r="C1899" s="557"/>
      <c r="D1899" s="499"/>
      <c r="E1899" s="485"/>
      <c r="F1899" s="486"/>
      <c r="G1899" s="496"/>
      <c r="H1899" s="558"/>
      <c r="I1899" s="557"/>
      <c r="J1899" s="499"/>
      <c r="K1899" s="485"/>
      <c r="L1899" s="486"/>
      <c r="M1899" s="496"/>
      <c r="N1899" s="556"/>
      <c r="O1899" s="498"/>
    </row>
    <row r="1900" spans="1:15" ht="15.6" x14ac:dyDescent="0.25">
      <c r="A1900" s="496"/>
      <c r="B1900" s="556"/>
      <c r="C1900" s="557"/>
      <c r="D1900" s="499"/>
      <c r="E1900" s="485"/>
      <c r="F1900" s="486"/>
      <c r="G1900" s="496"/>
      <c r="H1900" s="558"/>
      <c r="I1900" s="557"/>
      <c r="J1900" s="499"/>
      <c r="K1900" s="485"/>
      <c r="L1900" s="486"/>
      <c r="M1900" s="496"/>
      <c r="N1900" s="556"/>
      <c r="O1900" s="498"/>
    </row>
    <row r="1901" spans="1:15" ht="15.6" x14ac:dyDescent="0.25">
      <c r="A1901" s="496"/>
      <c r="B1901" s="556"/>
      <c r="C1901" s="557"/>
      <c r="D1901" s="499"/>
      <c r="E1901" s="485"/>
      <c r="F1901" s="486"/>
      <c r="G1901" s="496"/>
      <c r="H1901" s="558"/>
      <c r="I1901" s="557"/>
      <c r="J1901" s="499"/>
      <c r="K1901" s="485"/>
      <c r="L1901" s="486"/>
      <c r="M1901" s="496"/>
      <c r="N1901" s="556"/>
      <c r="O1901" s="498"/>
    </row>
    <row r="1902" spans="1:15" ht="15.6" x14ac:dyDescent="0.25">
      <c r="A1902" s="496"/>
      <c r="B1902" s="556"/>
      <c r="C1902" s="557"/>
      <c r="D1902" s="499"/>
      <c r="E1902" s="485"/>
      <c r="F1902" s="486"/>
      <c r="G1902" s="496"/>
      <c r="H1902" s="558"/>
      <c r="I1902" s="557"/>
      <c r="J1902" s="499"/>
      <c r="K1902" s="485"/>
      <c r="L1902" s="486"/>
      <c r="M1902" s="496"/>
      <c r="N1902" s="556"/>
      <c r="O1902" s="498"/>
    </row>
    <row r="1903" spans="1:15" ht="15.6" x14ac:dyDescent="0.25">
      <c r="A1903" s="496"/>
      <c r="B1903" s="556"/>
      <c r="C1903" s="557"/>
      <c r="D1903" s="499"/>
      <c r="E1903" s="485"/>
      <c r="F1903" s="486"/>
      <c r="G1903" s="496"/>
      <c r="H1903" s="558"/>
      <c r="I1903" s="557"/>
      <c r="J1903" s="499"/>
      <c r="K1903" s="485"/>
      <c r="L1903" s="486"/>
      <c r="M1903" s="496"/>
      <c r="N1903" s="556"/>
      <c r="O1903" s="498"/>
    </row>
    <row r="1904" spans="1:15" ht="15.6" x14ac:dyDescent="0.25">
      <c r="A1904" s="496"/>
      <c r="B1904" s="556"/>
      <c r="C1904" s="557"/>
      <c r="D1904" s="499"/>
      <c r="E1904" s="485"/>
      <c r="F1904" s="486"/>
      <c r="G1904" s="496"/>
      <c r="H1904" s="558"/>
      <c r="I1904" s="557"/>
      <c r="J1904" s="499"/>
      <c r="K1904" s="485"/>
      <c r="L1904" s="486"/>
      <c r="M1904" s="496"/>
      <c r="N1904" s="556"/>
      <c r="O1904" s="498"/>
    </row>
    <row r="1905" spans="1:15" ht="15.6" x14ac:dyDescent="0.25">
      <c r="A1905" s="496"/>
      <c r="B1905" s="556"/>
      <c r="C1905" s="557"/>
      <c r="D1905" s="499"/>
      <c r="E1905" s="485"/>
      <c r="F1905" s="486"/>
      <c r="G1905" s="496"/>
      <c r="H1905" s="558"/>
      <c r="I1905" s="557"/>
      <c r="J1905" s="499"/>
      <c r="K1905" s="485"/>
      <c r="L1905" s="486"/>
      <c r="M1905" s="496"/>
      <c r="N1905" s="556"/>
      <c r="O1905" s="498"/>
    </row>
    <row r="1906" spans="1:15" ht="15.6" x14ac:dyDescent="0.25">
      <c r="A1906" s="496"/>
      <c r="B1906" s="556"/>
      <c r="C1906" s="557"/>
      <c r="D1906" s="499"/>
      <c r="E1906" s="485"/>
      <c r="F1906" s="486"/>
      <c r="G1906" s="496"/>
      <c r="H1906" s="558"/>
      <c r="I1906" s="557"/>
      <c r="J1906" s="499"/>
      <c r="K1906" s="485"/>
      <c r="L1906" s="486"/>
      <c r="M1906" s="496"/>
      <c r="N1906" s="556"/>
      <c r="O1906" s="498"/>
    </row>
    <row r="1907" spans="1:15" ht="15.6" x14ac:dyDescent="0.25">
      <c r="A1907" s="496"/>
      <c r="B1907" s="556"/>
      <c r="C1907" s="557"/>
      <c r="D1907" s="499"/>
      <c r="E1907" s="485"/>
      <c r="F1907" s="486"/>
      <c r="G1907" s="496"/>
      <c r="H1907" s="558"/>
      <c r="I1907" s="557"/>
      <c r="J1907" s="499"/>
      <c r="K1907" s="485"/>
      <c r="L1907" s="486"/>
      <c r="M1907" s="496"/>
      <c r="N1907" s="556"/>
      <c r="O1907" s="498"/>
    </row>
    <row r="1908" spans="1:15" ht="15.6" x14ac:dyDescent="0.25">
      <c r="A1908" s="496"/>
      <c r="B1908" s="556"/>
      <c r="C1908" s="557"/>
      <c r="D1908" s="499"/>
      <c r="E1908" s="485"/>
      <c r="F1908" s="486"/>
      <c r="G1908" s="496"/>
      <c r="H1908" s="558"/>
      <c r="I1908" s="557"/>
      <c r="J1908" s="499"/>
      <c r="K1908" s="485"/>
      <c r="L1908" s="486"/>
      <c r="M1908" s="496"/>
      <c r="N1908" s="556"/>
      <c r="O1908" s="498"/>
    </row>
    <row r="1909" spans="1:15" ht="15.6" x14ac:dyDescent="0.25">
      <c r="A1909" s="496"/>
      <c r="B1909" s="556"/>
      <c r="C1909" s="557"/>
      <c r="D1909" s="499"/>
      <c r="E1909" s="485"/>
      <c r="F1909" s="486"/>
      <c r="G1909" s="496"/>
      <c r="H1909" s="558"/>
      <c r="I1909" s="557"/>
      <c r="J1909" s="499"/>
      <c r="K1909" s="485"/>
      <c r="L1909" s="486"/>
      <c r="M1909" s="496"/>
      <c r="N1909" s="556"/>
      <c r="O1909" s="498"/>
    </row>
    <row r="1910" spans="1:15" ht="15.6" x14ac:dyDescent="0.25">
      <c r="A1910" s="496"/>
      <c r="B1910" s="556"/>
      <c r="C1910" s="557"/>
      <c r="D1910" s="499"/>
      <c r="E1910" s="485"/>
      <c r="F1910" s="486"/>
      <c r="G1910" s="496"/>
      <c r="H1910" s="558"/>
      <c r="I1910" s="557"/>
      <c r="J1910" s="499"/>
      <c r="K1910" s="485"/>
      <c r="L1910" s="486"/>
      <c r="M1910" s="496"/>
      <c r="N1910" s="556"/>
      <c r="O1910" s="498"/>
    </row>
    <row r="1911" spans="1:15" ht="15.6" x14ac:dyDescent="0.25">
      <c r="A1911" s="496"/>
      <c r="B1911" s="556"/>
      <c r="C1911" s="557"/>
      <c r="D1911" s="499"/>
      <c r="E1911" s="485"/>
      <c r="F1911" s="486"/>
      <c r="G1911" s="496"/>
      <c r="H1911" s="558"/>
      <c r="I1911" s="557"/>
      <c r="J1911" s="499"/>
      <c r="K1911" s="485"/>
      <c r="L1911" s="486"/>
      <c r="M1911" s="496"/>
      <c r="N1911" s="556"/>
      <c r="O1911" s="498"/>
    </row>
    <row r="1912" spans="1:15" ht="15.6" x14ac:dyDescent="0.25">
      <c r="A1912" s="496"/>
      <c r="B1912" s="556"/>
      <c r="C1912" s="557"/>
      <c r="D1912" s="499"/>
      <c r="E1912" s="485"/>
      <c r="F1912" s="486"/>
      <c r="G1912" s="496"/>
      <c r="H1912" s="558"/>
      <c r="I1912" s="557"/>
      <c r="J1912" s="499"/>
      <c r="K1912" s="485"/>
      <c r="L1912" s="486"/>
      <c r="M1912" s="496"/>
      <c r="N1912" s="556"/>
      <c r="O1912" s="498"/>
    </row>
    <row r="1913" spans="1:15" ht="15.6" x14ac:dyDescent="0.25">
      <c r="A1913" s="496"/>
      <c r="B1913" s="556"/>
      <c r="C1913" s="557"/>
      <c r="D1913" s="499"/>
      <c r="E1913" s="485"/>
      <c r="F1913" s="486"/>
      <c r="G1913" s="496"/>
      <c r="H1913" s="558"/>
      <c r="I1913" s="557"/>
      <c r="J1913" s="499"/>
      <c r="K1913" s="485"/>
      <c r="L1913" s="486"/>
      <c r="M1913" s="496"/>
      <c r="N1913" s="556"/>
      <c r="O1913" s="498"/>
    </row>
    <row r="1914" spans="1:15" ht="15.6" x14ac:dyDescent="0.25">
      <c r="A1914" s="496"/>
      <c r="B1914" s="556"/>
      <c r="C1914" s="557"/>
      <c r="D1914" s="499"/>
      <c r="E1914" s="485"/>
      <c r="F1914" s="486"/>
      <c r="G1914" s="496"/>
      <c r="H1914" s="558"/>
      <c r="I1914" s="557"/>
      <c r="J1914" s="499"/>
      <c r="K1914" s="485"/>
      <c r="L1914" s="486"/>
      <c r="M1914" s="496"/>
      <c r="N1914" s="556"/>
      <c r="O1914" s="498"/>
    </row>
    <row r="1915" spans="1:15" ht="15.6" x14ac:dyDescent="0.25">
      <c r="A1915" s="496"/>
      <c r="B1915" s="556"/>
      <c r="C1915" s="557"/>
      <c r="D1915" s="499"/>
      <c r="E1915" s="485"/>
      <c r="F1915" s="486"/>
      <c r="G1915" s="496"/>
      <c r="H1915" s="558"/>
      <c r="I1915" s="557"/>
      <c r="J1915" s="499"/>
      <c r="K1915" s="485"/>
      <c r="L1915" s="486"/>
      <c r="M1915" s="496"/>
      <c r="N1915" s="556"/>
      <c r="O1915" s="498"/>
    </row>
    <row r="1916" spans="1:15" ht="15.6" x14ac:dyDescent="0.25">
      <c r="A1916" s="496"/>
      <c r="B1916" s="556"/>
      <c r="C1916" s="557"/>
      <c r="D1916" s="499"/>
      <c r="E1916" s="485"/>
      <c r="F1916" s="486"/>
      <c r="G1916" s="496"/>
      <c r="H1916" s="558"/>
      <c r="I1916" s="557"/>
      <c r="J1916" s="499"/>
      <c r="K1916" s="485"/>
      <c r="L1916" s="486"/>
      <c r="M1916" s="496"/>
      <c r="N1916" s="556"/>
      <c r="O1916" s="498"/>
    </row>
    <row r="1917" spans="1:15" ht="15.6" x14ac:dyDescent="0.25">
      <c r="A1917" s="496"/>
      <c r="B1917" s="556"/>
      <c r="C1917" s="557"/>
      <c r="D1917" s="499"/>
      <c r="E1917" s="485"/>
      <c r="F1917" s="486"/>
      <c r="G1917" s="496"/>
      <c r="H1917" s="558"/>
      <c r="I1917" s="557"/>
      <c r="J1917" s="499"/>
      <c r="K1917" s="485"/>
      <c r="L1917" s="486"/>
      <c r="M1917" s="496"/>
      <c r="N1917" s="556"/>
      <c r="O1917" s="498"/>
    </row>
    <row r="1918" spans="1:15" ht="15.6" x14ac:dyDescent="0.25">
      <c r="A1918" s="496"/>
      <c r="B1918" s="556"/>
      <c r="C1918" s="557"/>
      <c r="D1918" s="499"/>
      <c r="E1918" s="485"/>
      <c r="F1918" s="486"/>
      <c r="G1918" s="496"/>
      <c r="H1918" s="558"/>
      <c r="I1918" s="557"/>
      <c r="J1918" s="499"/>
      <c r="K1918" s="485"/>
      <c r="L1918" s="486"/>
      <c r="M1918" s="496"/>
      <c r="N1918" s="556"/>
      <c r="O1918" s="498"/>
    </row>
    <row r="1919" spans="1:15" ht="15.6" x14ac:dyDescent="0.25">
      <c r="A1919" s="496"/>
      <c r="B1919" s="556"/>
      <c r="C1919" s="557"/>
      <c r="D1919" s="499"/>
      <c r="E1919" s="485"/>
      <c r="F1919" s="486"/>
      <c r="G1919" s="496"/>
      <c r="H1919" s="558"/>
      <c r="I1919" s="557"/>
      <c r="J1919" s="499"/>
      <c r="K1919" s="485"/>
      <c r="L1919" s="486"/>
      <c r="M1919" s="496"/>
      <c r="N1919" s="556"/>
      <c r="O1919" s="498"/>
    </row>
    <row r="1920" spans="1:15" ht="15.6" x14ac:dyDescent="0.25">
      <c r="A1920" s="496"/>
      <c r="B1920" s="556"/>
      <c r="C1920" s="557"/>
      <c r="D1920" s="499"/>
      <c r="E1920" s="485"/>
      <c r="F1920" s="486"/>
      <c r="G1920" s="496"/>
      <c r="H1920" s="558"/>
      <c r="I1920" s="557"/>
      <c r="J1920" s="499"/>
      <c r="K1920" s="485"/>
      <c r="L1920" s="486"/>
      <c r="M1920" s="496"/>
      <c r="N1920" s="556"/>
      <c r="O1920" s="498"/>
    </row>
    <row r="1921" spans="1:15" ht="15.6" x14ac:dyDescent="0.25">
      <c r="A1921" s="496"/>
      <c r="B1921" s="556"/>
      <c r="C1921" s="557"/>
      <c r="D1921" s="499"/>
      <c r="E1921" s="485"/>
      <c r="F1921" s="486"/>
      <c r="G1921" s="496"/>
      <c r="H1921" s="558"/>
      <c r="I1921" s="557"/>
      <c r="J1921" s="499"/>
      <c r="K1921" s="485"/>
      <c r="L1921" s="486"/>
      <c r="M1921" s="496"/>
      <c r="N1921" s="556"/>
      <c r="O1921" s="498"/>
    </row>
    <row r="1922" spans="1:15" ht="15.6" x14ac:dyDescent="0.25">
      <c r="A1922" s="496"/>
      <c r="B1922" s="556"/>
      <c r="C1922" s="557"/>
      <c r="D1922" s="499"/>
      <c r="E1922" s="485"/>
      <c r="F1922" s="486"/>
      <c r="G1922" s="496"/>
      <c r="H1922" s="558"/>
      <c r="I1922" s="557"/>
      <c r="J1922" s="499"/>
      <c r="K1922" s="485"/>
      <c r="L1922" s="486"/>
      <c r="M1922" s="496"/>
      <c r="N1922" s="556"/>
      <c r="O1922" s="498"/>
    </row>
    <row r="1923" spans="1:15" ht="15.6" x14ac:dyDescent="0.25">
      <c r="A1923" s="496"/>
      <c r="B1923" s="556"/>
      <c r="C1923" s="557"/>
      <c r="D1923" s="499"/>
      <c r="E1923" s="485"/>
      <c r="F1923" s="486"/>
      <c r="G1923" s="496"/>
      <c r="H1923" s="558"/>
      <c r="I1923" s="557"/>
      <c r="J1923" s="499"/>
      <c r="K1923" s="485"/>
      <c r="L1923" s="486"/>
      <c r="M1923" s="496"/>
      <c r="N1923" s="556"/>
      <c r="O1923" s="498"/>
    </row>
    <row r="1924" spans="1:15" ht="15.6" x14ac:dyDescent="0.25">
      <c r="A1924" s="496"/>
      <c r="B1924" s="556"/>
      <c r="C1924" s="557"/>
      <c r="D1924" s="499"/>
      <c r="E1924" s="485"/>
      <c r="F1924" s="486"/>
      <c r="G1924" s="496"/>
      <c r="H1924" s="558"/>
      <c r="I1924" s="557"/>
      <c r="J1924" s="499"/>
      <c r="K1924" s="485"/>
      <c r="L1924" s="486"/>
      <c r="M1924" s="496"/>
      <c r="N1924" s="556"/>
      <c r="O1924" s="498"/>
    </row>
    <row r="1925" spans="1:15" ht="15.6" x14ac:dyDescent="0.25">
      <c r="A1925" s="496"/>
      <c r="B1925" s="556"/>
      <c r="C1925" s="557"/>
      <c r="D1925" s="499"/>
      <c r="E1925" s="485"/>
      <c r="F1925" s="486"/>
      <c r="G1925" s="496"/>
      <c r="H1925" s="558"/>
      <c r="I1925" s="557"/>
      <c r="J1925" s="499"/>
      <c r="K1925" s="485"/>
      <c r="L1925" s="486"/>
      <c r="M1925" s="496"/>
      <c r="N1925" s="556"/>
      <c r="O1925" s="498"/>
    </row>
    <row r="1926" spans="1:15" ht="15.6" x14ac:dyDescent="0.25">
      <c r="A1926" s="496"/>
      <c r="B1926" s="556"/>
      <c r="C1926" s="557"/>
      <c r="D1926" s="499"/>
      <c r="E1926" s="485"/>
      <c r="F1926" s="486"/>
      <c r="G1926" s="496"/>
      <c r="H1926" s="558"/>
      <c r="I1926" s="557"/>
      <c r="J1926" s="499"/>
      <c r="K1926" s="485"/>
      <c r="L1926" s="486"/>
      <c r="M1926" s="496"/>
      <c r="N1926" s="556"/>
      <c r="O1926" s="498"/>
    </row>
    <row r="1927" spans="1:15" ht="15.6" x14ac:dyDescent="0.25">
      <c r="A1927" s="496"/>
      <c r="B1927" s="556"/>
      <c r="C1927" s="557"/>
      <c r="D1927" s="499"/>
      <c r="E1927" s="485"/>
      <c r="F1927" s="486"/>
      <c r="G1927" s="496"/>
      <c r="H1927" s="558"/>
      <c r="I1927" s="557"/>
      <c r="J1927" s="499"/>
      <c r="K1927" s="485"/>
      <c r="L1927" s="486"/>
      <c r="M1927" s="496"/>
      <c r="N1927" s="556"/>
      <c r="O1927" s="498"/>
    </row>
    <row r="1928" spans="1:15" ht="15.6" x14ac:dyDescent="0.25">
      <c r="A1928" s="496"/>
      <c r="B1928" s="556"/>
      <c r="C1928" s="557"/>
      <c r="D1928" s="499"/>
      <c r="E1928" s="485"/>
      <c r="F1928" s="486"/>
      <c r="G1928" s="496"/>
      <c r="H1928" s="558"/>
      <c r="I1928" s="557"/>
      <c r="J1928" s="499"/>
      <c r="K1928" s="485"/>
      <c r="L1928" s="486"/>
      <c r="M1928" s="496"/>
      <c r="N1928" s="556"/>
      <c r="O1928" s="498"/>
    </row>
    <row r="1929" spans="1:15" ht="15.6" x14ac:dyDescent="0.25">
      <c r="A1929" s="496"/>
      <c r="B1929" s="556"/>
      <c r="C1929" s="557"/>
      <c r="D1929" s="499"/>
      <c r="E1929" s="485"/>
      <c r="F1929" s="486"/>
      <c r="G1929" s="496"/>
      <c r="H1929" s="558"/>
      <c r="I1929" s="557"/>
      <c r="J1929" s="499"/>
      <c r="K1929" s="485"/>
      <c r="L1929" s="486"/>
      <c r="M1929" s="496"/>
      <c r="N1929" s="556"/>
      <c r="O1929" s="498"/>
    </row>
    <row r="1930" spans="1:15" ht="15.6" x14ac:dyDescent="0.25">
      <c r="A1930" s="496"/>
      <c r="B1930" s="556"/>
      <c r="C1930" s="557"/>
      <c r="D1930" s="499"/>
      <c r="E1930" s="485"/>
      <c r="F1930" s="486"/>
      <c r="G1930" s="496"/>
      <c r="H1930" s="558"/>
      <c r="I1930" s="557"/>
      <c r="J1930" s="499"/>
      <c r="K1930" s="485"/>
      <c r="L1930" s="486"/>
      <c r="M1930" s="496"/>
      <c r="N1930" s="556"/>
      <c r="O1930" s="498"/>
    </row>
    <row r="1931" spans="1:15" ht="15.6" x14ac:dyDescent="0.25">
      <c r="A1931" s="496"/>
      <c r="B1931" s="556"/>
      <c r="C1931" s="557"/>
      <c r="D1931" s="499"/>
      <c r="E1931" s="485"/>
      <c r="F1931" s="486"/>
      <c r="G1931" s="496"/>
      <c r="H1931" s="558"/>
      <c r="I1931" s="557"/>
      <c r="J1931" s="499"/>
      <c r="K1931" s="485"/>
      <c r="L1931" s="486"/>
      <c r="M1931" s="496"/>
      <c r="N1931" s="556"/>
      <c r="O1931" s="498"/>
    </row>
    <row r="1932" spans="1:15" ht="15.6" x14ac:dyDescent="0.25">
      <c r="A1932" s="496"/>
      <c r="B1932" s="556"/>
      <c r="C1932" s="557"/>
      <c r="D1932" s="499"/>
      <c r="E1932" s="485"/>
      <c r="F1932" s="486"/>
      <c r="G1932" s="496"/>
      <c r="H1932" s="558"/>
      <c r="I1932" s="557"/>
      <c r="J1932" s="499"/>
      <c r="K1932" s="485"/>
      <c r="L1932" s="486"/>
      <c r="M1932" s="496"/>
      <c r="N1932" s="556"/>
      <c r="O1932" s="498"/>
    </row>
    <row r="1933" spans="1:15" ht="15.6" x14ac:dyDescent="0.25">
      <c r="A1933" s="496"/>
      <c r="B1933" s="556"/>
      <c r="C1933" s="557"/>
      <c r="D1933" s="499"/>
      <c r="E1933" s="485"/>
      <c r="F1933" s="486"/>
      <c r="G1933" s="496"/>
      <c r="H1933" s="558"/>
      <c r="I1933" s="557"/>
      <c r="J1933" s="499"/>
      <c r="K1933" s="485"/>
      <c r="L1933" s="486"/>
      <c r="M1933" s="496"/>
      <c r="N1933" s="556"/>
      <c r="O1933" s="498"/>
    </row>
    <row r="1934" spans="1:15" ht="15.6" x14ac:dyDescent="0.25">
      <c r="A1934" s="496"/>
      <c r="B1934" s="556"/>
      <c r="C1934" s="557"/>
      <c r="D1934" s="499"/>
      <c r="E1934" s="485"/>
      <c r="F1934" s="486"/>
      <c r="G1934" s="496"/>
      <c r="H1934" s="558"/>
      <c r="I1934" s="557"/>
      <c r="J1934" s="499"/>
      <c r="K1934" s="485"/>
      <c r="L1934" s="486"/>
      <c r="M1934" s="496"/>
      <c r="N1934" s="556"/>
      <c r="O1934" s="498"/>
    </row>
    <row r="1935" spans="1:15" ht="15.6" x14ac:dyDescent="0.25">
      <c r="A1935" s="496"/>
      <c r="B1935" s="556"/>
      <c r="C1935" s="557"/>
      <c r="D1935" s="499"/>
      <c r="E1935" s="485"/>
      <c r="F1935" s="486"/>
      <c r="G1935" s="496"/>
      <c r="H1935" s="558"/>
      <c r="I1935" s="557"/>
      <c r="J1935" s="499"/>
      <c r="K1935" s="485"/>
      <c r="L1935" s="486"/>
      <c r="M1935" s="496"/>
      <c r="N1935" s="556"/>
      <c r="O1935" s="498"/>
    </row>
    <row r="1936" spans="1:15" ht="15.6" x14ac:dyDescent="0.25">
      <c r="A1936" s="496"/>
      <c r="B1936" s="556"/>
      <c r="C1936" s="557"/>
      <c r="D1936" s="499"/>
      <c r="E1936" s="485"/>
      <c r="F1936" s="486"/>
      <c r="G1936" s="496"/>
      <c r="H1936" s="558"/>
      <c r="I1936" s="557"/>
      <c r="J1936" s="499"/>
      <c r="K1936" s="485"/>
      <c r="L1936" s="486"/>
      <c r="M1936" s="496"/>
      <c r="N1936" s="556"/>
      <c r="O1936" s="498"/>
    </row>
    <row r="1937" spans="1:15" ht="15.6" x14ac:dyDescent="0.25">
      <c r="A1937" s="496"/>
      <c r="B1937" s="556"/>
      <c r="C1937" s="557"/>
      <c r="D1937" s="499"/>
      <c r="E1937" s="485"/>
      <c r="F1937" s="486"/>
      <c r="G1937" s="496"/>
      <c r="H1937" s="558"/>
      <c r="I1937" s="557"/>
      <c r="J1937" s="499"/>
      <c r="K1937" s="485"/>
      <c r="L1937" s="486"/>
      <c r="M1937" s="496"/>
      <c r="N1937" s="556"/>
      <c r="O1937" s="498"/>
    </row>
    <row r="1938" spans="1:15" ht="15.6" x14ac:dyDescent="0.25">
      <c r="A1938" s="496"/>
      <c r="B1938" s="556"/>
      <c r="C1938" s="557"/>
      <c r="D1938" s="499"/>
      <c r="E1938" s="485"/>
      <c r="F1938" s="486"/>
      <c r="G1938" s="496"/>
      <c r="H1938" s="558"/>
      <c r="I1938" s="557"/>
      <c r="J1938" s="499"/>
      <c r="K1938" s="485"/>
      <c r="L1938" s="486"/>
      <c r="M1938" s="496"/>
      <c r="N1938" s="556"/>
      <c r="O1938" s="498"/>
    </row>
    <row r="1939" spans="1:15" ht="15.6" x14ac:dyDescent="0.25">
      <c r="A1939" s="496"/>
      <c r="B1939" s="556"/>
      <c r="C1939" s="557"/>
      <c r="D1939" s="499"/>
      <c r="E1939" s="485"/>
      <c r="F1939" s="486"/>
      <c r="G1939" s="496"/>
      <c r="H1939" s="558"/>
      <c r="I1939" s="557"/>
      <c r="J1939" s="499"/>
      <c r="K1939" s="485"/>
      <c r="L1939" s="486"/>
      <c r="M1939" s="496"/>
      <c r="N1939" s="556"/>
      <c r="O1939" s="498"/>
    </row>
    <row r="1940" spans="1:15" ht="15.6" x14ac:dyDescent="0.25">
      <c r="A1940" s="496"/>
      <c r="B1940" s="556"/>
      <c r="C1940" s="557"/>
      <c r="D1940" s="499"/>
      <c r="E1940" s="485"/>
      <c r="F1940" s="486"/>
      <c r="G1940" s="496"/>
      <c r="H1940" s="558"/>
      <c r="I1940" s="557"/>
      <c r="J1940" s="499"/>
      <c r="K1940" s="485"/>
      <c r="L1940" s="486"/>
      <c r="M1940" s="496"/>
      <c r="N1940" s="556"/>
      <c r="O1940" s="498"/>
    </row>
    <row r="1941" spans="1:15" ht="15.6" x14ac:dyDescent="0.25">
      <c r="A1941" s="496"/>
      <c r="B1941" s="556"/>
      <c r="C1941" s="557"/>
      <c r="D1941" s="499"/>
      <c r="E1941" s="485"/>
      <c r="F1941" s="486"/>
      <c r="G1941" s="496"/>
      <c r="H1941" s="558"/>
      <c r="I1941" s="557"/>
      <c r="J1941" s="499"/>
      <c r="K1941" s="485"/>
      <c r="L1941" s="486"/>
      <c r="M1941" s="496"/>
      <c r="N1941" s="556"/>
      <c r="O1941" s="498"/>
    </row>
    <row r="1942" spans="1:15" ht="15.6" x14ac:dyDescent="0.25">
      <c r="A1942" s="496"/>
      <c r="B1942" s="556"/>
      <c r="C1942" s="557"/>
      <c r="D1942" s="499"/>
      <c r="E1942" s="485"/>
      <c r="F1942" s="486"/>
      <c r="G1942" s="496"/>
      <c r="H1942" s="558"/>
      <c r="I1942" s="557"/>
      <c r="J1942" s="499"/>
      <c r="K1942" s="485"/>
      <c r="L1942" s="486"/>
      <c r="M1942" s="496"/>
      <c r="N1942" s="556"/>
      <c r="O1942" s="498"/>
    </row>
    <row r="1943" spans="1:15" ht="15.6" x14ac:dyDescent="0.25">
      <c r="A1943" s="496"/>
      <c r="B1943" s="556"/>
      <c r="C1943" s="557"/>
      <c r="D1943" s="499"/>
      <c r="E1943" s="485"/>
      <c r="F1943" s="486"/>
      <c r="G1943" s="496"/>
      <c r="H1943" s="558"/>
      <c r="I1943" s="557"/>
      <c r="J1943" s="499"/>
      <c r="K1943" s="485"/>
      <c r="L1943" s="486"/>
      <c r="M1943" s="496"/>
      <c r="N1943" s="556"/>
      <c r="O1943" s="498"/>
    </row>
    <row r="1944" spans="1:15" ht="15.6" x14ac:dyDescent="0.25">
      <c r="A1944" s="496"/>
      <c r="B1944" s="556"/>
      <c r="C1944" s="557"/>
      <c r="D1944" s="499"/>
      <c r="E1944" s="485"/>
      <c r="F1944" s="486"/>
      <c r="G1944" s="496"/>
      <c r="H1944" s="558"/>
      <c r="I1944" s="557"/>
      <c r="J1944" s="499"/>
      <c r="K1944" s="485"/>
      <c r="L1944" s="486"/>
      <c r="M1944" s="496"/>
      <c r="N1944" s="556"/>
      <c r="O1944" s="498"/>
    </row>
    <row r="1945" spans="1:15" ht="15.6" x14ac:dyDescent="0.25">
      <c r="A1945" s="496"/>
      <c r="B1945" s="556"/>
      <c r="C1945" s="557"/>
      <c r="D1945" s="499"/>
      <c r="E1945" s="485"/>
      <c r="F1945" s="486"/>
      <c r="G1945" s="496"/>
      <c r="H1945" s="558"/>
      <c r="I1945" s="557"/>
      <c r="J1945" s="499"/>
      <c r="K1945" s="485"/>
      <c r="L1945" s="486"/>
      <c r="M1945" s="496"/>
      <c r="N1945" s="556"/>
      <c r="O1945" s="498"/>
    </row>
    <row r="1946" spans="1:15" ht="15.6" x14ac:dyDescent="0.25">
      <c r="A1946" s="496"/>
      <c r="B1946" s="556"/>
      <c r="C1946" s="557"/>
      <c r="D1946" s="499"/>
      <c r="E1946" s="485"/>
      <c r="F1946" s="486"/>
      <c r="G1946" s="496"/>
      <c r="H1946" s="558"/>
      <c r="I1946" s="557"/>
      <c r="J1946" s="499"/>
      <c r="K1946" s="485"/>
      <c r="L1946" s="486"/>
      <c r="M1946" s="496"/>
      <c r="N1946" s="556"/>
      <c r="O1946" s="498"/>
    </row>
    <row r="1947" spans="1:15" ht="15.6" x14ac:dyDescent="0.25">
      <c r="A1947" s="496"/>
      <c r="B1947" s="556"/>
      <c r="C1947" s="557"/>
      <c r="D1947" s="499"/>
      <c r="E1947" s="485"/>
      <c r="F1947" s="486"/>
      <c r="G1947" s="496"/>
      <c r="H1947" s="558"/>
      <c r="I1947" s="557"/>
      <c r="J1947" s="499"/>
      <c r="K1947" s="485"/>
      <c r="L1947" s="486"/>
      <c r="M1947" s="496"/>
      <c r="N1947" s="556"/>
      <c r="O1947" s="498"/>
    </row>
    <row r="1948" spans="1:15" ht="15.6" x14ac:dyDescent="0.25">
      <c r="A1948" s="496"/>
      <c r="B1948" s="556"/>
      <c r="C1948" s="557"/>
      <c r="D1948" s="499"/>
      <c r="E1948" s="485"/>
      <c r="F1948" s="486"/>
      <c r="G1948" s="496"/>
      <c r="H1948" s="558"/>
      <c r="I1948" s="557"/>
      <c r="J1948" s="499"/>
      <c r="K1948" s="485"/>
      <c r="L1948" s="486"/>
      <c r="M1948" s="496"/>
      <c r="N1948" s="556"/>
      <c r="O1948" s="498"/>
    </row>
    <row r="1949" spans="1:15" ht="15.6" x14ac:dyDescent="0.25">
      <c r="A1949" s="496"/>
      <c r="B1949" s="556"/>
      <c r="C1949" s="557"/>
      <c r="D1949" s="499"/>
      <c r="E1949" s="485"/>
      <c r="F1949" s="486"/>
      <c r="G1949" s="496"/>
      <c r="H1949" s="558"/>
      <c r="I1949" s="557"/>
      <c r="J1949" s="499"/>
      <c r="K1949" s="485"/>
      <c r="L1949" s="486"/>
      <c r="M1949" s="496"/>
      <c r="N1949" s="556"/>
      <c r="O1949" s="498"/>
    </row>
    <row r="1950" spans="1:15" ht="15.6" x14ac:dyDescent="0.25">
      <c r="A1950" s="496"/>
      <c r="B1950" s="556"/>
      <c r="C1950" s="557"/>
      <c r="D1950" s="499"/>
      <c r="E1950" s="485"/>
      <c r="F1950" s="486"/>
      <c r="G1950" s="496"/>
      <c r="H1950" s="558"/>
      <c r="I1950" s="557"/>
      <c r="J1950" s="499"/>
      <c r="K1950" s="485"/>
      <c r="L1950" s="486"/>
      <c r="M1950" s="496"/>
      <c r="N1950" s="556"/>
      <c r="O1950" s="498"/>
    </row>
    <row r="1951" spans="1:15" ht="15.6" x14ac:dyDescent="0.25">
      <c r="A1951" s="496"/>
      <c r="B1951" s="556"/>
      <c r="C1951" s="557"/>
      <c r="D1951" s="499"/>
      <c r="E1951" s="485"/>
      <c r="F1951" s="486"/>
      <c r="G1951" s="496"/>
      <c r="H1951" s="558"/>
      <c r="I1951" s="557"/>
      <c r="J1951" s="499"/>
      <c r="K1951" s="485"/>
      <c r="L1951" s="486"/>
      <c r="M1951" s="496"/>
      <c r="N1951" s="556"/>
      <c r="O1951" s="498"/>
    </row>
    <row r="1952" spans="1:15" ht="15.6" x14ac:dyDescent="0.25">
      <c r="A1952" s="496"/>
      <c r="B1952" s="556"/>
      <c r="C1952" s="557"/>
      <c r="D1952" s="499"/>
      <c r="E1952" s="485"/>
      <c r="F1952" s="486"/>
      <c r="G1952" s="496"/>
      <c r="H1952" s="558"/>
      <c r="I1952" s="557"/>
      <c r="J1952" s="499"/>
      <c r="K1952" s="485"/>
      <c r="L1952" s="486"/>
      <c r="M1952" s="496"/>
      <c r="N1952" s="556"/>
      <c r="O1952" s="498"/>
    </row>
    <row r="1953" spans="1:15" ht="15.6" x14ac:dyDescent="0.25">
      <c r="A1953" s="496"/>
      <c r="B1953" s="556"/>
      <c r="C1953" s="557"/>
      <c r="D1953" s="499"/>
      <c r="E1953" s="485"/>
      <c r="F1953" s="486"/>
      <c r="G1953" s="496"/>
      <c r="H1953" s="558"/>
      <c r="I1953" s="557"/>
      <c r="J1953" s="499"/>
      <c r="K1953" s="485"/>
      <c r="L1953" s="486"/>
      <c r="M1953" s="496"/>
      <c r="N1953" s="556"/>
      <c r="O1953" s="498"/>
    </row>
    <row r="1954" spans="1:15" ht="15.6" x14ac:dyDescent="0.25">
      <c r="A1954" s="496"/>
      <c r="B1954" s="556"/>
      <c r="C1954" s="557"/>
      <c r="D1954" s="499"/>
      <c r="E1954" s="485"/>
      <c r="F1954" s="486"/>
      <c r="G1954" s="496"/>
      <c r="H1954" s="558"/>
      <c r="I1954" s="557"/>
      <c r="J1954" s="499"/>
      <c r="K1954" s="485"/>
      <c r="L1954" s="486"/>
      <c r="M1954" s="496"/>
      <c r="N1954" s="556"/>
      <c r="O1954" s="498"/>
    </row>
    <row r="1955" spans="1:15" ht="15.6" x14ac:dyDescent="0.25">
      <c r="A1955" s="496"/>
      <c r="B1955" s="556"/>
      <c r="C1955" s="557"/>
      <c r="D1955" s="499"/>
      <c r="E1955" s="485"/>
      <c r="F1955" s="486"/>
      <c r="G1955" s="496"/>
      <c r="H1955" s="558"/>
      <c r="I1955" s="557"/>
      <c r="J1955" s="499"/>
      <c r="K1955" s="485"/>
      <c r="L1955" s="486"/>
      <c r="M1955" s="496"/>
      <c r="N1955" s="556"/>
      <c r="O1955" s="498"/>
    </row>
    <row r="1956" spans="1:15" ht="15.6" x14ac:dyDescent="0.25">
      <c r="A1956" s="496"/>
      <c r="B1956" s="556"/>
      <c r="C1956" s="557"/>
      <c r="D1956" s="499"/>
      <c r="E1956" s="485"/>
      <c r="F1956" s="486"/>
      <c r="G1956" s="496"/>
      <c r="H1956" s="558"/>
      <c r="I1956" s="557"/>
      <c r="J1956" s="499"/>
      <c r="K1956" s="485"/>
      <c r="L1956" s="486"/>
      <c r="M1956" s="496"/>
      <c r="N1956" s="556"/>
      <c r="O1956" s="498"/>
    </row>
    <row r="1957" spans="1:15" ht="15.6" x14ac:dyDescent="0.25">
      <c r="A1957" s="496"/>
      <c r="B1957" s="556"/>
      <c r="C1957" s="557"/>
      <c r="D1957" s="499"/>
      <c r="E1957" s="485"/>
      <c r="F1957" s="486"/>
      <c r="G1957" s="496"/>
      <c r="H1957" s="558"/>
      <c r="I1957" s="557"/>
      <c r="J1957" s="499"/>
      <c r="K1957" s="485"/>
      <c r="L1957" s="486"/>
      <c r="M1957" s="496"/>
      <c r="N1957" s="556"/>
      <c r="O1957" s="498"/>
    </row>
    <row r="1958" spans="1:15" ht="15.6" x14ac:dyDescent="0.25">
      <c r="A1958" s="496"/>
      <c r="B1958" s="556"/>
      <c r="C1958" s="557"/>
      <c r="D1958" s="499"/>
      <c r="E1958" s="485"/>
      <c r="F1958" s="486"/>
      <c r="G1958" s="496"/>
      <c r="H1958" s="558"/>
      <c r="I1958" s="557"/>
      <c r="J1958" s="499"/>
      <c r="K1958" s="485"/>
      <c r="L1958" s="486"/>
      <c r="M1958" s="496"/>
      <c r="N1958" s="556"/>
      <c r="O1958" s="498"/>
    </row>
    <row r="1959" spans="1:15" ht="15.6" x14ac:dyDescent="0.25">
      <c r="A1959" s="496"/>
      <c r="B1959" s="556"/>
      <c r="C1959" s="557"/>
      <c r="D1959" s="499"/>
      <c r="E1959" s="485"/>
      <c r="F1959" s="486"/>
      <c r="G1959" s="496"/>
      <c r="H1959" s="558"/>
      <c r="I1959" s="557"/>
      <c r="J1959" s="499"/>
      <c r="K1959" s="485"/>
      <c r="L1959" s="486"/>
      <c r="M1959" s="496"/>
      <c r="N1959" s="556"/>
      <c r="O1959" s="498"/>
    </row>
    <row r="1960" spans="1:15" ht="15.6" x14ac:dyDescent="0.25">
      <c r="A1960" s="496"/>
      <c r="B1960" s="556"/>
      <c r="C1960" s="557"/>
      <c r="D1960" s="499"/>
      <c r="E1960" s="485"/>
      <c r="F1960" s="486"/>
      <c r="G1960" s="496"/>
      <c r="H1960" s="558"/>
      <c r="I1960" s="557"/>
      <c r="J1960" s="499"/>
      <c r="K1960" s="485"/>
      <c r="L1960" s="486"/>
      <c r="M1960" s="496"/>
      <c r="N1960" s="556"/>
      <c r="O1960" s="498"/>
    </row>
    <row r="1961" spans="1:15" ht="15.6" x14ac:dyDescent="0.25">
      <c r="A1961" s="496"/>
      <c r="B1961" s="556"/>
      <c r="C1961" s="557"/>
      <c r="D1961" s="499"/>
      <c r="E1961" s="485"/>
      <c r="F1961" s="486"/>
      <c r="G1961" s="496"/>
      <c r="H1961" s="558"/>
      <c r="I1961" s="557"/>
      <c r="J1961" s="499"/>
      <c r="K1961" s="485"/>
      <c r="L1961" s="486"/>
      <c r="M1961" s="496"/>
      <c r="N1961" s="556"/>
      <c r="O1961" s="498"/>
    </row>
    <row r="1962" spans="1:15" ht="15.6" x14ac:dyDescent="0.25">
      <c r="A1962" s="496"/>
      <c r="B1962" s="556"/>
      <c r="C1962" s="557"/>
      <c r="D1962" s="499"/>
      <c r="E1962" s="485"/>
      <c r="F1962" s="486"/>
      <c r="G1962" s="496"/>
      <c r="H1962" s="558"/>
      <c r="I1962" s="557"/>
      <c r="J1962" s="499"/>
      <c r="K1962" s="485"/>
      <c r="L1962" s="486"/>
      <c r="M1962" s="496"/>
      <c r="N1962" s="556"/>
      <c r="O1962" s="498"/>
    </row>
    <row r="1963" spans="1:15" ht="15.6" x14ac:dyDescent="0.25">
      <c r="A1963" s="496"/>
      <c r="B1963" s="556"/>
      <c r="C1963" s="557"/>
      <c r="D1963" s="499"/>
      <c r="E1963" s="485"/>
      <c r="F1963" s="486"/>
      <c r="G1963" s="496"/>
      <c r="H1963" s="558"/>
      <c r="I1963" s="557"/>
      <c r="J1963" s="499"/>
      <c r="K1963" s="485"/>
      <c r="L1963" s="486"/>
      <c r="M1963" s="496"/>
      <c r="N1963" s="556"/>
      <c r="O1963" s="498"/>
    </row>
    <row r="1964" spans="1:15" ht="15.6" x14ac:dyDescent="0.25">
      <c r="A1964" s="496"/>
      <c r="B1964" s="556"/>
      <c r="C1964" s="557"/>
      <c r="D1964" s="499"/>
      <c r="E1964" s="485"/>
      <c r="F1964" s="486"/>
      <c r="G1964" s="496"/>
      <c r="H1964" s="558"/>
      <c r="I1964" s="557"/>
      <c r="J1964" s="499"/>
      <c r="K1964" s="485"/>
      <c r="L1964" s="486"/>
      <c r="M1964" s="496"/>
      <c r="N1964" s="556"/>
      <c r="O1964" s="498"/>
    </row>
    <row r="1965" spans="1:15" ht="15.6" x14ac:dyDescent="0.25">
      <c r="A1965" s="496"/>
      <c r="B1965" s="556"/>
      <c r="C1965" s="557"/>
      <c r="D1965" s="499"/>
      <c r="E1965" s="485"/>
      <c r="F1965" s="486"/>
      <c r="G1965" s="496"/>
      <c r="H1965" s="558"/>
      <c r="I1965" s="557"/>
      <c r="J1965" s="499"/>
      <c r="K1965" s="485"/>
      <c r="L1965" s="486"/>
      <c r="M1965" s="496"/>
      <c r="N1965" s="556"/>
      <c r="O1965" s="498"/>
    </row>
    <row r="1966" spans="1:15" ht="15.6" x14ac:dyDescent="0.25">
      <c r="A1966" s="496"/>
      <c r="B1966" s="556"/>
      <c r="C1966" s="557"/>
      <c r="D1966" s="499"/>
      <c r="E1966" s="485"/>
      <c r="F1966" s="486"/>
      <c r="G1966" s="496"/>
      <c r="H1966" s="558"/>
      <c r="I1966" s="557"/>
      <c r="J1966" s="499"/>
      <c r="K1966" s="485"/>
      <c r="L1966" s="486"/>
      <c r="M1966" s="496"/>
      <c r="N1966" s="556"/>
      <c r="O1966" s="498"/>
    </row>
    <row r="1967" spans="1:15" ht="15.6" x14ac:dyDescent="0.25">
      <c r="A1967" s="496"/>
      <c r="B1967" s="556"/>
      <c r="C1967" s="557"/>
      <c r="D1967" s="499"/>
      <c r="E1967" s="485"/>
      <c r="F1967" s="486"/>
      <c r="G1967" s="496"/>
      <c r="H1967" s="558"/>
      <c r="I1967" s="557"/>
      <c r="J1967" s="499"/>
      <c r="K1967" s="485"/>
      <c r="L1967" s="486"/>
      <c r="M1967" s="496"/>
      <c r="N1967" s="556"/>
      <c r="O1967" s="498"/>
    </row>
    <row r="1968" spans="1:15" ht="15.6" x14ac:dyDescent="0.25">
      <c r="A1968" s="496"/>
      <c r="B1968" s="556"/>
      <c r="C1968" s="557"/>
      <c r="D1968" s="499"/>
      <c r="E1968" s="485"/>
      <c r="F1968" s="486"/>
      <c r="G1968" s="496"/>
      <c r="H1968" s="558"/>
      <c r="I1968" s="557"/>
      <c r="J1968" s="499"/>
      <c r="K1968" s="485"/>
      <c r="L1968" s="486"/>
      <c r="M1968" s="496"/>
      <c r="N1968" s="556"/>
      <c r="O1968" s="498"/>
    </row>
    <row r="1969" spans="1:15" ht="15.6" x14ac:dyDescent="0.25">
      <c r="A1969" s="496"/>
      <c r="B1969" s="556"/>
      <c r="C1969" s="557"/>
      <c r="D1969" s="499"/>
      <c r="E1969" s="485"/>
      <c r="F1969" s="486"/>
      <c r="G1969" s="496"/>
      <c r="H1969" s="558"/>
      <c r="I1969" s="557"/>
      <c r="J1969" s="499"/>
      <c r="K1969" s="485"/>
      <c r="L1969" s="486"/>
      <c r="M1969" s="496"/>
      <c r="N1969" s="556"/>
      <c r="O1969" s="498"/>
    </row>
    <row r="1970" spans="1:15" ht="15.6" x14ac:dyDescent="0.25">
      <c r="A1970" s="496"/>
      <c r="B1970" s="556"/>
      <c r="C1970" s="557"/>
      <c r="D1970" s="499"/>
      <c r="E1970" s="485"/>
      <c r="F1970" s="486"/>
      <c r="G1970" s="496"/>
      <c r="H1970" s="558"/>
      <c r="I1970" s="557"/>
      <c r="J1970" s="499"/>
      <c r="K1970" s="485"/>
      <c r="L1970" s="486"/>
      <c r="M1970" s="496"/>
      <c r="N1970" s="556"/>
      <c r="O1970" s="498"/>
    </row>
    <row r="1971" spans="1:15" ht="15.6" x14ac:dyDescent="0.25">
      <c r="A1971" s="496"/>
      <c r="B1971" s="556"/>
      <c r="C1971" s="557"/>
      <c r="D1971" s="499"/>
      <c r="E1971" s="485"/>
      <c r="F1971" s="486"/>
      <c r="G1971" s="496"/>
      <c r="H1971" s="558"/>
      <c r="I1971" s="557"/>
      <c r="J1971" s="499"/>
      <c r="K1971" s="485"/>
      <c r="L1971" s="486"/>
      <c r="M1971" s="496"/>
      <c r="N1971" s="556"/>
      <c r="O1971" s="498"/>
    </row>
    <row r="1972" spans="1:15" ht="15.6" x14ac:dyDescent="0.25">
      <c r="A1972" s="496"/>
      <c r="B1972" s="556"/>
      <c r="C1972" s="557"/>
      <c r="D1972" s="499"/>
      <c r="E1972" s="485"/>
      <c r="F1972" s="486"/>
      <c r="G1972" s="496"/>
      <c r="H1972" s="558"/>
      <c r="I1972" s="557"/>
      <c r="J1972" s="499"/>
      <c r="K1972" s="485"/>
      <c r="L1972" s="486"/>
      <c r="M1972" s="496"/>
      <c r="N1972" s="556"/>
      <c r="O1972" s="498"/>
    </row>
    <row r="1973" spans="1:15" ht="15.6" x14ac:dyDescent="0.25">
      <c r="A1973" s="496"/>
      <c r="B1973" s="556"/>
      <c r="C1973" s="557"/>
      <c r="D1973" s="499"/>
      <c r="E1973" s="485"/>
      <c r="F1973" s="486"/>
      <c r="G1973" s="496"/>
      <c r="H1973" s="558"/>
      <c r="I1973" s="557"/>
      <c r="J1973" s="499"/>
      <c r="K1973" s="485"/>
      <c r="L1973" s="486"/>
      <c r="M1973" s="496"/>
      <c r="N1973" s="556"/>
      <c r="O1973" s="498"/>
    </row>
    <row r="1974" spans="1:15" ht="15.6" x14ac:dyDescent="0.25">
      <c r="A1974" s="496"/>
      <c r="B1974" s="556"/>
      <c r="C1974" s="557"/>
      <c r="D1974" s="499"/>
      <c r="E1974" s="485"/>
      <c r="F1974" s="486"/>
      <c r="G1974" s="496"/>
      <c r="H1974" s="558"/>
      <c r="I1974" s="557"/>
      <c r="J1974" s="499"/>
      <c r="K1974" s="485"/>
      <c r="L1974" s="486"/>
      <c r="M1974" s="496"/>
      <c r="N1974" s="556"/>
      <c r="O1974" s="498"/>
    </row>
    <row r="1975" spans="1:15" ht="15.6" x14ac:dyDescent="0.25">
      <c r="A1975" s="496"/>
      <c r="B1975" s="556"/>
      <c r="C1975" s="557"/>
      <c r="D1975" s="499"/>
      <c r="E1975" s="485"/>
      <c r="F1975" s="486"/>
      <c r="G1975" s="496"/>
      <c r="H1975" s="558"/>
      <c r="I1975" s="557"/>
      <c r="J1975" s="499"/>
      <c r="K1975" s="485"/>
      <c r="L1975" s="486"/>
      <c r="M1975" s="496"/>
      <c r="N1975" s="556"/>
      <c r="O1975" s="498"/>
    </row>
    <row r="1976" spans="1:15" ht="15.6" x14ac:dyDescent="0.25">
      <c r="A1976" s="496"/>
      <c r="B1976" s="556"/>
      <c r="C1976" s="557"/>
      <c r="D1976" s="499"/>
      <c r="E1976" s="485"/>
      <c r="F1976" s="486"/>
      <c r="G1976" s="496"/>
      <c r="H1976" s="558"/>
      <c r="I1976" s="557"/>
      <c r="J1976" s="499"/>
      <c r="K1976" s="485"/>
      <c r="L1976" s="486"/>
      <c r="M1976" s="496"/>
      <c r="N1976" s="556"/>
      <c r="O1976" s="498"/>
    </row>
    <row r="1977" spans="1:15" ht="15.6" x14ac:dyDescent="0.25">
      <c r="A1977" s="496"/>
      <c r="B1977" s="556"/>
      <c r="C1977" s="557"/>
      <c r="D1977" s="499"/>
      <c r="E1977" s="485"/>
      <c r="F1977" s="486"/>
      <c r="G1977" s="496"/>
      <c r="H1977" s="558"/>
      <c r="I1977" s="557"/>
      <c r="J1977" s="499"/>
      <c r="K1977" s="485"/>
      <c r="L1977" s="486"/>
      <c r="M1977" s="496"/>
      <c r="N1977" s="556"/>
      <c r="O1977" s="498"/>
    </row>
    <row r="1978" spans="1:15" ht="15.6" x14ac:dyDescent="0.25">
      <c r="A1978" s="496"/>
      <c r="B1978" s="556"/>
      <c r="C1978" s="557"/>
      <c r="D1978" s="499"/>
      <c r="E1978" s="485"/>
      <c r="F1978" s="486"/>
      <c r="G1978" s="496"/>
      <c r="H1978" s="558"/>
      <c r="I1978" s="557"/>
      <c r="J1978" s="499"/>
      <c r="K1978" s="485"/>
      <c r="L1978" s="486"/>
      <c r="M1978" s="496"/>
      <c r="N1978" s="556"/>
      <c r="O1978" s="498"/>
    </row>
    <row r="1979" spans="1:15" ht="15.6" x14ac:dyDescent="0.25">
      <c r="A1979" s="496"/>
      <c r="B1979" s="556"/>
      <c r="C1979" s="557"/>
      <c r="D1979" s="499"/>
      <c r="E1979" s="485"/>
      <c r="F1979" s="486"/>
      <c r="G1979" s="496"/>
      <c r="H1979" s="558"/>
      <c r="I1979" s="557"/>
      <c r="J1979" s="499"/>
      <c r="K1979" s="485"/>
      <c r="L1979" s="486"/>
      <c r="M1979" s="496"/>
      <c r="N1979" s="556"/>
      <c r="O1979" s="498"/>
    </row>
    <row r="1980" spans="1:15" ht="15.6" x14ac:dyDescent="0.25">
      <c r="A1980" s="496"/>
      <c r="B1980" s="556"/>
      <c r="C1980" s="557"/>
      <c r="D1980" s="499"/>
      <c r="E1980" s="485"/>
      <c r="F1980" s="486"/>
      <c r="G1980" s="496"/>
      <c r="H1980" s="558"/>
      <c r="I1980" s="557"/>
      <c r="J1980" s="499"/>
      <c r="K1980" s="485"/>
      <c r="L1980" s="486"/>
      <c r="M1980" s="496"/>
      <c r="N1980" s="556"/>
      <c r="O1980" s="498"/>
    </row>
    <row r="1981" spans="1:15" ht="15.6" x14ac:dyDescent="0.25">
      <c r="A1981" s="496"/>
      <c r="B1981" s="556"/>
      <c r="C1981" s="557"/>
      <c r="D1981" s="499"/>
      <c r="E1981" s="485"/>
      <c r="F1981" s="486"/>
      <c r="G1981" s="496"/>
      <c r="H1981" s="558"/>
      <c r="I1981" s="557"/>
      <c r="J1981" s="499"/>
      <c r="K1981" s="485"/>
      <c r="L1981" s="486"/>
      <c r="M1981" s="496"/>
      <c r="N1981" s="556"/>
      <c r="O1981" s="498"/>
    </row>
    <row r="1982" spans="1:15" ht="15.6" x14ac:dyDescent="0.25">
      <c r="A1982" s="496"/>
      <c r="B1982" s="556"/>
      <c r="C1982" s="557"/>
      <c r="D1982" s="499"/>
      <c r="E1982" s="485"/>
      <c r="F1982" s="486"/>
      <c r="G1982" s="496"/>
      <c r="H1982" s="558"/>
      <c r="I1982" s="557"/>
      <c r="J1982" s="499"/>
      <c r="K1982" s="485"/>
      <c r="L1982" s="486"/>
      <c r="M1982" s="496"/>
      <c r="N1982" s="556"/>
      <c r="O1982" s="498"/>
    </row>
    <row r="1983" spans="1:15" ht="15.6" x14ac:dyDescent="0.25">
      <c r="A1983" s="496"/>
      <c r="B1983" s="556"/>
      <c r="C1983" s="557"/>
      <c r="D1983" s="499"/>
      <c r="E1983" s="485"/>
      <c r="F1983" s="486"/>
      <c r="G1983" s="496"/>
      <c r="H1983" s="558"/>
      <c r="I1983" s="557"/>
      <c r="J1983" s="499"/>
      <c r="K1983" s="485"/>
      <c r="L1983" s="486"/>
      <c r="M1983" s="496"/>
      <c r="N1983" s="556"/>
      <c r="O1983" s="498"/>
    </row>
    <row r="1984" spans="1:15" ht="15.6" x14ac:dyDescent="0.25">
      <c r="A1984" s="496"/>
      <c r="B1984" s="556"/>
      <c r="C1984" s="557"/>
      <c r="D1984" s="499"/>
      <c r="E1984" s="485"/>
      <c r="F1984" s="486"/>
      <c r="G1984" s="496"/>
      <c r="H1984" s="558"/>
      <c r="I1984" s="557"/>
      <c r="J1984" s="499"/>
      <c r="K1984" s="485"/>
      <c r="L1984" s="486"/>
      <c r="M1984" s="496"/>
      <c r="N1984" s="556"/>
      <c r="O1984" s="498"/>
    </row>
    <row r="1985" spans="1:15" ht="15.6" x14ac:dyDescent="0.25">
      <c r="A1985" s="496"/>
      <c r="B1985" s="556"/>
      <c r="C1985" s="557"/>
      <c r="D1985" s="499"/>
      <c r="E1985" s="485"/>
      <c r="F1985" s="486"/>
      <c r="G1985" s="496"/>
      <c r="H1985" s="558"/>
      <c r="I1985" s="557"/>
      <c r="J1985" s="499"/>
      <c r="K1985" s="485"/>
      <c r="L1985" s="486"/>
      <c r="M1985" s="496"/>
      <c r="N1985" s="556"/>
      <c r="O1985" s="498"/>
    </row>
    <row r="1986" spans="1:15" ht="15.6" x14ac:dyDescent="0.25">
      <c r="A1986" s="496"/>
      <c r="B1986" s="556"/>
      <c r="C1986" s="557"/>
      <c r="D1986" s="499"/>
      <c r="E1986" s="485"/>
      <c r="F1986" s="486"/>
      <c r="G1986" s="496"/>
      <c r="H1986" s="558"/>
      <c r="I1986" s="557"/>
      <c r="J1986" s="499"/>
      <c r="K1986" s="485"/>
      <c r="L1986" s="486"/>
      <c r="M1986" s="496"/>
      <c r="N1986" s="556"/>
      <c r="O1986" s="498"/>
    </row>
    <row r="1987" spans="1:15" ht="15.6" x14ac:dyDescent="0.25">
      <c r="A1987" s="496"/>
      <c r="B1987" s="556"/>
      <c r="C1987" s="557"/>
      <c r="D1987" s="499"/>
      <c r="E1987" s="485"/>
      <c r="F1987" s="486"/>
      <c r="G1987" s="496"/>
      <c r="H1987" s="558"/>
      <c r="I1987" s="557"/>
      <c r="J1987" s="499"/>
      <c r="K1987" s="485"/>
      <c r="L1987" s="486"/>
      <c r="M1987" s="496"/>
      <c r="N1987" s="556"/>
      <c r="O1987" s="498"/>
    </row>
    <row r="1988" spans="1:15" ht="15.6" x14ac:dyDescent="0.25">
      <c r="A1988" s="496"/>
      <c r="B1988" s="556"/>
      <c r="C1988" s="557"/>
      <c r="D1988" s="499"/>
      <c r="E1988" s="485"/>
      <c r="F1988" s="486"/>
      <c r="G1988" s="496"/>
      <c r="H1988" s="558"/>
      <c r="I1988" s="557"/>
      <c r="J1988" s="499"/>
      <c r="K1988" s="485"/>
      <c r="L1988" s="486"/>
      <c r="M1988" s="496"/>
      <c r="N1988" s="556"/>
      <c r="O1988" s="498"/>
    </row>
    <row r="1989" spans="1:15" ht="15.6" x14ac:dyDescent="0.25">
      <c r="A1989" s="496"/>
      <c r="B1989" s="556"/>
      <c r="C1989" s="557"/>
      <c r="D1989" s="499"/>
      <c r="E1989" s="485"/>
      <c r="F1989" s="486"/>
      <c r="G1989" s="496"/>
      <c r="H1989" s="558"/>
      <c r="I1989" s="557"/>
      <c r="J1989" s="499"/>
      <c r="K1989" s="485"/>
      <c r="L1989" s="486"/>
      <c r="M1989" s="496"/>
      <c r="N1989" s="556"/>
      <c r="O1989" s="498"/>
    </row>
    <row r="1990" spans="1:15" ht="15.6" x14ac:dyDescent="0.25">
      <c r="A1990" s="496"/>
      <c r="B1990" s="556"/>
      <c r="C1990" s="557"/>
      <c r="D1990" s="499"/>
      <c r="E1990" s="485"/>
      <c r="F1990" s="486"/>
      <c r="G1990" s="496"/>
      <c r="H1990" s="558"/>
      <c r="I1990" s="557"/>
      <c r="J1990" s="499"/>
      <c r="K1990" s="485"/>
      <c r="L1990" s="486"/>
      <c r="M1990" s="496"/>
      <c r="N1990" s="556"/>
      <c r="O1990" s="498"/>
    </row>
    <row r="1991" spans="1:15" ht="15.6" x14ac:dyDescent="0.25">
      <c r="A1991" s="496"/>
      <c r="B1991" s="556"/>
      <c r="C1991" s="557"/>
      <c r="D1991" s="499"/>
      <c r="E1991" s="485"/>
      <c r="F1991" s="486"/>
      <c r="G1991" s="496"/>
      <c r="H1991" s="558"/>
      <c r="I1991" s="557"/>
      <c r="J1991" s="499"/>
      <c r="K1991" s="485"/>
      <c r="L1991" s="486"/>
      <c r="M1991" s="496"/>
      <c r="N1991" s="556"/>
      <c r="O1991" s="498"/>
    </row>
    <row r="1992" spans="1:15" ht="15.6" x14ac:dyDescent="0.25">
      <c r="A1992" s="496"/>
      <c r="B1992" s="556"/>
      <c r="C1992" s="557"/>
      <c r="D1992" s="499"/>
      <c r="E1992" s="485"/>
      <c r="F1992" s="486"/>
      <c r="G1992" s="496"/>
      <c r="H1992" s="558"/>
      <c r="I1992" s="557"/>
      <c r="J1992" s="499"/>
      <c r="K1992" s="485"/>
      <c r="L1992" s="486"/>
      <c r="M1992" s="496"/>
      <c r="N1992" s="556"/>
      <c r="O1992" s="498"/>
    </row>
    <row r="1993" spans="1:15" ht="15.6" x14ac:dyDescent="0.25">
      <c r="A1993" s="496"/>
      <c r="B1993" s="556"/>
      <c r="C1993" s="557"/>
      <c r="D1993" s="499"/>
      <c r="E1993" s="485"/>
      <c r="F1993" s="486"/>
      <c r="G1993" s="496"/>
      <c r="H1993" s="558"/>
      <c r="I1993" s="557"/>
      <c r="J1993" s="499"/>
      <c r="K1993" s="485"/>
      <c r="L1993" s="486"/>
      <c r="M1993" s="496"/>
      <c r="N1993" s="556"/>
      <c r="O1993" s="498"/>
    </row>
    <row r="1994" spans="1:15" ht="15.6" x14ac:dyDescent="0.25">
      <c r="A1994" s="496"/>
      <c r="B1994" s="556"/>
      <c r="C1994" s="557"/>
      <c r="D1994" s="499"/>
      <c r="E1994" s="485"/>
      <c r="F1994" s="486"/>
      <c r="G1994" s="496"/>
      <c r="H1994" s="558"/>
      <c r="I1994" s="557"/>
      <c r="J1994" s="499"/>
      <c r="K1994" s="485"/>
      <c r="L1994" s="486"/>
      <c r="M1994" s="496"/>
      <c r="N1994" s="556"/>
      <c r="O1994" s="498"/>
    </row>
    <row r="1995" spans="1:15" ht="15.6" x14ac:dyDescent="0.25">
      <c r="A1995" s="496"/>
      <c r="B1995" s="556"/>
      <c r="C1995" s="557"/>
      <c r="D1995" s="499"/>
      <c r="E1995" s="485"/>
      <c r="F1995" s="486"/>
      <c r="G1995" s="496"/>
      <c r="H1995" s="558"/>
      <c r="I1995" s="557"/>
      <c r="J1995" s="499"/>
      <c r="K1995" s="485"/>
      <c r="L1995" s="486"/>
      <c r="M1995" s="496"/>
      <c r="N1995" s="556"/>
      <c r="O1995" s="498"/>
    </row>
    <row r="1996" spans="1:15" ht="15.6" x14ac:dyDescent="0.25">
      <c r="A1996" s="496"/>
      <c r="B1996" s="556"/>
      <c r="C1996" s="557"/>
      <c r="D1996" s="499"/>
      <c r="E1996" s="485"/>
      <c r="F1996" s="486"/>
      <c r="G1996" s="496"/>
      <c r="H1996" s="558"/>
      <c r="I1996" s="557"/>
      <c r="J1996" s="499"/>
      <c r="K1996" s="485"/>
      <c r="L1996" s="486"/>
      <c r="M1996" s="496"/>
      <c r="N1996" s="556"/>
      <c r="O1996" s="498"/>
    </row>
    <row r="1997" spans="1:15" ht="15.6" x14ac:dyDescent="0.25">
      <c r="A1997" s="496"/>
      <c r="B1997" s="556"/>
      <c r="C1997" s="557"/>
      <c r="D1997" s="499"/>
      <c r="E1997" s="485"/>
      <c r="F1997" s="486"/>
      <c r="G1997" s="496"/>
      <c r="H1997" s="558"/>
      <c r="I1997" s="557"/>
      <c r="J1997" s="499"/>
      <c r="K1997" s="485"/>
      <c r="L1997" s="486"/>
      <c r="M1997" s="496"/>
      <c r="N1997" s="556"/>
      <c r="O1997" s="498"/>
    </row>
    <row r="1998" spans="1:15" ht="15.6" x14ac:dyDescent="0.25">
      <c r="A1998" s="496"/>
      <c r="B1998" s="556"/>
      <c r="C1998" s="557"/>
      <c r="D1998" s="499"/>
      <c r="E1998" s="485"/>
      <c r="F1998" s="486"/>
      <c r="G1998" s="496"/>
      <c r="H1998" s="558"/>
      <c r="I1998" s="557"/>
      <c r="J1998" s="499"/>
      <c r="K1998" s="485"/>
      <c r="L1998" s="486"/>
      <c r="M1998" s="496"/>
      <c r="N1998" s="556"/>
      <c r="O1998" s="498"/>
    </row>
    <row r="1999" spans="1:15" ht="15.6" x14ac:dyDescent="0.25">
      <c r="A1999" s="496"/>
      <c r="B1999" s="556"/>
      <c r="C1999" s="557"/>
      <c r="D1999" s="499"/>
      <c r="E1999" s="485"/>
      <c r="F1999" s="486"/>
      <c r="G1999" s="496"/>
      <c r="H1999" s="558"/>
      <c r="I1999" s="557"/>
      <c r="J1999" s="499"/>
      <c r="K1999" s="485"/>
      <c r="L1999" s="486"/>
      <c r="M1999" s="496"/>
      <c r="N1999" s="556"/>
      <c r="O1999" s="498"/>
    </row>
    <row r="2000" spans="1:15" ht="15.6" x14ac:dyDescent="0.25">
      <c r="A2000" s="496"/>
      <c r="B2000" s="556"/>
      <c r="C2000" s="557"/>
      <c r="D2000" s="499"/>
      <c r="E2000" s="485"/>
      <c r="F2000" s="486"/>
      <c r="G2000" s="496"/>
      <c r="H2000" s="558"/>
      <c r="I2000" s="557"/>
      <c r="J2000" s="499"/>
      <c r="K2000" s="485"/>
      <c r="L2000" s="486"/>
      <c r="M2000" s="496"/>
      <c r="N2000" s="556"/>
      <c r="O2000" s="498"/>
    </row>
    <row r="2001" spans="1:15" ht="15.6" x14ac:dyDescent="0.25">
      <c r="A2001" s="496"/>
      <c r="B2001" s="556"/>
      <c r="C2001" s="557"/>
      <c r="D2001" s="499"/>
      <c r="E2001" s="485"/>
      <c r="F2001" s="486"/>
      <c r="G2001" s="496"/>
      <c r="H2001" s="558"/>
      <c r="I2001" s="557"/>
      <c r="J2001" s="499"/>
      <c r="K2001" s="485"/>
      <c r="L2001" s="486"/>
      <c r="M2001" s="496"/>
      <c r="N2001" s="556"/>
      <c r="O2001" s="498"/>
    </row>
    <row r="2002" spans="1:15" ht="15.6" x14ac:dyDescent="0.25">
      <c r="A2002" s="496"/>
      <c r="B2002" s="556"/>
      <c r="C2002" s="557"/>
      <c r="D2002" s="499"/>
      <c r="E2002" s="485"/>
      <c r="F2002" s="486"/>
      <c r="G2002" s="496"/>
      <c r="H2002" s="558"/>
      <c r="I2002" s="557"/>
      <c r="J2002" s="499"/>
      <c r="K2002" s="485"/>
      <c r="L2002" s="486"/>
      <c r="M2002" s="496"/>
      <c r="N2002" s="556"/>
      <c r="O2002" s="498"/>
    </row>
    <row r="2003" spans="1:15" ht="15.6" x14ac:dyDescent="0.25">
      <c r="A2003" s="496"/>
      <c r="B2003" s="556"/>
      <c r="C2003" s="557"/>
      <c r="D2003" s="499"/>
      <c r="E2003" s="485"/>
      <c r="F2003" s="486"/>
      <c r="G2003" s="496"/>
      <c r="H2003" s="558"/>
      <c r="I2003" s="557"/>
      <c r="J2003" s="499"/>
      <c r="K2003" s="485"/>
      <c r="L2003" s="486"/>
      <c r="M2003" s="496"/>
      <c r="N2003" s="556"/>
      <c r="O2003" s="498"/>
    </row>
    <row r="2004" spans="1:15" ht="15.6" x14ac:dyDescent="0.25">
      <c r="A2004" s="496"/>
      <c r="B2004" s="556"/>
      <c r="C2004" s="557"/>
      <c r="D2004" s="499"/>
      <c r="E2004" s="485"/>
      <c r="F2004" s="486"/>
      <c r="G2004" s="496"/>
      <c r="H2004" s="558"/>
      <c r="I2004" s="557"/>
      <c r="J2004" s="499"/>
      <c r="K2004" s="485"/>
      <c r="L2004" s="486"/>
      <c r="M2004" s="496"/>
      <c r="N2004" s="556"/>
      <c r="O2004" s="498"/>
    </row>
    <row r="2005" spans="1:15" ht="15.6" x14ac:dyDescent="0.25">
      <c r="A2005" s="496"/>
      <c r="B2005" s="556"/>
      <c r="C2005" s="557"/>
      <c r="D2005" s="499"/>
      <c r="E2005" s="485"/>
      <c r="F2005" s="486"/>
      <c r="G2005" s="496"/>
      <c r="H2005" s="558"/>
      <c r="I2005" s="557"/>
      <c r="J2005" s="499"/>
      <c r="K2005" s="485"/>
      <c r="L2005" s="486"/>
      <c r="M2005" s="496"/>
      <c r="N2005" s="556"/>
      <c r="O2005" s="498"/>
    </row>
    <row r="2006" spans="1:15" ht="15.6" x14ac:dyDescent="0.25">
      <c r="A2006" s="496"/>
      <c r="B2006" s="556"/>
      <c r="C2006" s="557"/>
      <c r="D2006" s="499"/>
      <c r="E2006" s="485"/>
      <c r="F2006" s="486"/>
      <c r="G2006" s="496"/>
      <c r="H2006" s="558"/>
      <c r="I2006" s="557"/>
      <c r="J2006" s="499"/>
      <c r="K2006" s="485"/>
      <c r="L2006" s="486"/>
      <c r="M2006" s="496"/>
      <c r="N2006" s="556"/>
      <c r="O2006" s="498"/>
    </row>
    <row r="2007" spans="1:15" ht="15.6" x14ac:dyDescent="0.25">
      <c r="A2007" s="496"/>
      <c r="B2007" s="556"/>
      <c r="C2007" s="557"/>
      <c r="D2007" s="499"/>
      <c r="E2007" s="485"/>
      <c r="F2007" s="486"/>
      <c r="G2007" s="496"/>
      <c r="H2007" s="558"/>
      <c r="I2007" s="557"/>
      <c r="J2007" s="499"/>
      <c r="K2007" s="485"/>
      <c r="L2007" s="486"/>
      <c r="M2007" s="496"/>
      <c r="N2007" s="556"/>
      <c r="O2007" s="498"/>
    </row>
    <row r="2008" spans="1:15" ht="15.6" x14ac:dyDescent="0.25">
      <c r="A2008" s="496"/>
      <c r="B2008" s="556"/>
      <c r="C2008" s="557"/>
      <c r="D2008" s="499"/>
      <c r="E2008" s="485"/>
      <c r="F2008" s="486"/>
      <c r="G2008" s="496"/>
      <c r="H2008" s="558"/>
      <c r="I2008" s="557"/>
      <c r="J2008" s="499"/>
      <c r="K2008" s="485"/>
      <c r="L2008" s="486"/>
      <c r="M2008" s="496"/>
      <c r="N2008" s="556"/>
      <c r="O2008" s="498"/>
    </row>
    <row r="2009" spans="1:15" ht="15.6" x14ac:dyDescent="0.25">
      <c r="A2009" s="496"/>
      <c r="B2009" s="556"/>
      <c r="C2009" s="557"/>
      <c r="D2009" s="499"/>
      <c r="E2009" s="485"/>
      <c r="F2009" s="486"/>
      <c r="G2009" s="496"/>
      <c r="H2009" s="558"/>
      <c r="I2009" s="557"/>
      <c r="J2009" s="499"/>
      <c r="K2009" s="485"/>
      <c r="L2009" s="486"/>
      <c r="M2009" s="496"/>
      <c r="N2009" s="556"/>
      <c r="O2009" s="498"/>
    </row>
    <row r="2010" spans="1:15" ht="15.6" x14ac:dyDescent="0.25">
      <c r="A2010" s="496"/>
      <c r="B2010" s="556"/>
      <c r="C2010" s="557"/>
      <c r="D2010" s="499"/>
      <c r="E2010" s="485"/>
      <c r="F2010" s="486"/>
      <c r="G2010" s="496"/>
      <c r="H2010" s="558"/>
      <c r="I2010" s="557"/>
      <c r="J2010" s="499"/>
      <c r="K2010" s="485"/>
      <c r="L2010" s="486"/>
      <c r="M2010" s="496"/>
      <c r="N2010" s="556"/>
      <c r="O2010" s="498"/>
    </row>
    <row r="2011" spans="1:15" ht="15.6" x14ac:dyDescent="0.25">
      <c r="A2011" s="496"/>
      <c r="B2011" s="556"/>
      <c r="C2011" s="557"/>
      <c r="D2011" s="499"/>
      <c r="E2011" s="485"/>
      <c r="F2011" s="486"/>
      <c r="G2011" s="496"/>
      <c r="H2011" s="558"/>
      <c r="I2011" s="557"/>
      <c r="J2011" s="499"/>
      <c r="K2011" s="485"/>
      <c r="L2011" s="486"/>
      <c r="M2011" s="496"/>
      <c r="N2011" s="556"/>
      <c r="O2011" s="498"/>
    </row>
    <row r="2012" spans="1:15" ht="15.6" x14ac:dyDescent="0.25">
      <c r="A2012" s="496"/>
      <c r="B2012" s="556"/>
      <c r="C2012" s="557"/>
      <c r="D2012" s="499"/>
      <c r="E2012" s="485"/>
      <c r="F2012" s="486"/>
      <c r="G2012" s="496"/>
      <c r="H2012" s="558"/>
      <c r="I2012" s="557"/>
      <c r="J2012" s="499"/>
      <c r="K2012" s="485"/>
      <c r="L2012" s="486"/>
      <c r="M2012" s="496"/>
      <c r="N2012" s="556"/>
      <c r="O2012" s="498"/>
    </row>
    <row r="2013" spans="1:15" ht="15.6" x14ac:dyDescent="0.25">
      <c r="A2013" s="496"/>
      <c r="B2013" s="556"/>
      <c r="C2013" s="557"/>
      <c r="D2013" s="499"/>
      <c r="E2013" s="485"/>
      <c r="F2013" s="486"/>
      <c r="G2013" s="496"/>
      <c r="H2013" s="558"/>
      <c r="I2013" s="557"/>
      <c r="J2013" s="499"/>
      <c r="K2013" s="485"/>
      <c r="L2013" s="486"/>
      <c r="M2013" s="496"/>
      <c r="N2013" s="556"/>
      <c r="O2013" s="498"/>
    </row>
    <row r="2014" spans="1:15" ht="15.6" x14ac:dyDescent="0.25">
      <c r="A2014" s="496"/>
      <c r="B2014" s="556"/>
      <c r="C2014" s="557"/>
      <c r="D2014" s="499"/>
      <c r="E2014" s="485"/>
      <c r="F2014" s="486"/>
      <c r="G2014" s="496"/>
      <c r="H2014" s="558"/>
      <c r="I2014" s="557"/>
      <c r="J2014" s="499"/>
      <c r="K2014" s="485"/>
      <c r="L2014" s="486"/>
      <c r="M2014" s="496"/>
      <c r="N2014" s="556"/>
      <c r="O2014" s="498"/>
    </row>
    <row r="2015" spans="1:15" ht="15.6" x14ac:dyDescent="0.25">
      <c r="A2015" s="496"/>
      <c r="B2015" s="556"/>
      <c r="C2015" s="557"/>
      <c r="D2015" s="499"/>
      <c r="E2015" s="485"/>
      <c r="F2015" s="486"/>
      <c r="G2015" s="496"/>
      <c r="H2015" s="558"/>
      <c r="I2015" s="557"/>
      <c r="J2015" s="499"/>
      <c r="K2015" s="485"/>
      <c r="L2015" s="486"/>
      <c r="M2015" s="496"/>
      <c r="N2015" s="556"/>
      <c r="O2015" s="498"/>
    </row>
    <row r="2016" spans="1:15" ht="15.6" x14ac:dyDescent="0.25">
      <c r="A2016" s="496"/>
      <c r="B2016" s="556"/>
      <c r="C2016" s="557"/>
      <c r="D2016" s="499"/>
      <c r="E2016" s="485"/>
      <c r="F2016" s="486"/>
      <c r="G2016" s="496"/>
      <c r="H2016" s="558"/>
      <c r="I2016" s="557"/>
      <c r="J2016" s="499"/>
      <c r="K2016" s="485"/>
      <c r="L2016" s="486"/>
      <c r="M2016" s="496"/>
      <c r="N2016" s="556"/>
      <c r="O2016" s="498"/>
    </row>
    <row r="2017" spans="1:15" ht="15.6" x14ac:dyDescent="0.25">
      <c r="A2017" s="496"/>
      <c r="B2017" s="556"/>
      <c r="C2017" s="557"/>
      <c r="D2017" s="499"/>
      <c r="E2017" s="485"/>
      <c r="F2017" s="486"/>
      <c r="G2017" s="496"/>
      <c r="H2017" s="558"/>
      <c r="I2017" s="557"/>
      <c r="J2017" s="499"/>
      <c r="K2017" s="485"/>
      <c r="L2017" s="486"/>
      <c r="M2017" s="496"/>
      <c r="N2017" s="556"/>
      <c r="O2017" s="498"/>
    </row>
    <row r="2018" spans="1:15" ht="15.6" x14ac:dyDescent="0.25">
      <c r="A2018" s="496"/>
      <c r="B2018" s="556"/>
      <c r="C2018" s="557"/>
      <c r="D2018" s="499"/>
      <c r="E2018" s="485"/>
      <c r="F2018" s="486"/>
      <c r="G2018" s="496"/>
      <c r="H2018" s="558"/>
      <c r="I2018" s="557"/>
      <c r="J2018" s="499"/>
      <c r="K2018" s="485"/>
      <c r="L2018" s="486"/>
      <c r="M2018" s="496"/>
      <c r="N2018" s="556"/>
      <c r="O2018" s="498"/>
    </row>
    <row r="2019" spans="1:15" ht="15.6" x14ac:dyDescent="0.25">
      <c r="A2019" s="496"/>
      <c r="B2019" s="556"/>
      <c r="C2019" s="557"/>
      <c r="D2019" s="499"/>
      <c r="E2019" s="485"/>
      <c r="F2019" s="486"/>
      <c r="G2019" s="496"/>
      <c r="H2019" s="558"/>
      <c r="I2019" s="557"/>
      <c r="J2019" s="499"/>
      <c r="K2019" s="485"/>
      <c r="L2019" s="486"/>
      <c r="M2019" s="496"/>
      <c r="N2019" s="556"/>
      <c r="O2019" s="498"/>
    </row>
    <row r="2020" spans="1:15" ht="15.6" x14ac:dyDescent="0.25">
      <c r="A2020" s="496"/>
      <c r="B2020" s="556"/>
      <c r="C2020" s="557"/>
      <c r="D2020" s="499"/>
      <c r="E2020" s="485"/>
      <c r="F2020" s="486"/>
      <c r="G2020" s="496"/>
      <c r="H2020" s="558"/>
      <c r="I2020" s="557"/>
      <c r="J2020" s="499"/>
      <c r="K2020" s="485"/>
      <c r="L2020" s="486"/>
      <c r="M2020" s="496"/>
      <c r="N2020" s="556"/>
      <c r="O2020" s="498"/>
    </row>
    <row r="2021" spans="1:15" ht="15.6" x14ac:dyDescent="0.25">
      <c r="A2021" s="496"/>
      <c r="B2021" s="556"/>
      <c r="C2021" s="557"/>
      <c r="D2021" s="499"/>
      <c r="E2021" s="485"/>
      <c r="F2021" s="486"/>
      <c r="G2021" s="496"/>
      <c r="H2021" s="558"/>
      <c r="I2021" s="557"/>
      <c r="J2021" s="499"/>
      <c r="K2021" s="485"/>
      <c r="L2021" s="486"/>
      <c r="M2021" s="496"/>
      <c r="N2021" s="556"/>
      <c r="O2021" s="498"/>
    </row>
    <row r="2022" spans="1:15" ht="15.6" x14ac:dyDescent="0.25">
      <c r="A2022" s="496"/>
      <c r="B2022" s="556"/>
      <c r="C2022" s="557"/>
      <c r="D2022" s="499"/>
      <c r="E2022" s="485"/>
      <c r="F2022" s="486"/>
      <c r="G2022" s="496"/>
      <c r="H2022" s="558"/>
      <c r="I2022" s="557"/>
      <c r="J2022" s="499"/>
      <c r="K2022" s="485"/>
      <c r="L2022" s="486"/>
      <c r="M2022" s="496"/>
      <c r="N2022" s="556"/>
      <c r="O2022" s="498"/>
    </row>
    <row r="2023" spans="1:15" ht="15.6" x14ac:dyDescent="0.25">
      <c r="A2023" s="496"/>
      <c r="B2023" s="556"/>
      <c r="C2023" s="557"/>
      <c r="D2023" s="499"/>
      <c r="E2023" s="485"/>
      <c r="F2023" s="486"/>
      <c r="G2023" s="496"/>
      <c r="H2023" s="558"/>
      <c r="I2023" s="557"/>
      <c r="J2023" s="499"/>
      <c r="K2023" s="485"/>
      <c r="L2023" s="486"/>
      <c r="M2023" s="496"/>
      <c r="N2023" s="556"/>
      <c r="O2023" s="498"/>
    </row>
    <row r="2024" spans="1:15" ht="15.6" x14ac:dyDescent="0.25">
      <c r="A2024" s="496"/>
      <c r="B2024" s="556"/>
      <c r="C2024" s="557"/>
      <c r="D2024" s="499"/>
      <c r="E2024" s="485"/>
      <c r="F2024" s="486"/>
      <c r="G2024" s="496"/>
      <c r="H2024" s="558"/>
      <c r="I2024" s="557"/>
      <c r="J2024" s="499"/>
      <c r="K2024" s="485"/>
      <c r="L2024" s="486"/>
      <c r="M2024" s="496"/>
      <c r="N2024" s="556"/>
      <c r="O2024" s="498"/>
    </row>
    <row r="2025" spans="1:15" ht="15.6" x14ac:dyDescent="0.25">
      <c r="A2025" s="496"/>
      <c r="B2025" s="556"/>
      <c r="C2025" s="557"/>
      <c r="D2025" s="499"/>
      <c r="E2025" s="485"/>
      <c r="F2025" s="486"/>
      <c r="G2025" s="496"/>
      <c r="H2025" s="558"/>
      <c r="I2025" s="557"/>
      <c r="J2025" s="499"/>
      <c r="K2025" s="485"/>
      <c r="L2025" s="486"/>
      <c r="M2025" s="496"/>
      <c r="N2025" s="556"/>
      <c r="O2025" s="498"/>
    </row>
    <row r="2026" spans="1:15" ht="15.6" x14ac:dyDescent="0.25">
      <c r="A2026" s="496"/>
      <c r="B2026" s="556"/>
      <c r="C2026" s="557"/>
      <c r="D2026" s="499"/>
      <c r="E2026" s="485"/>
      <c r="F2026" s="486"/>
      <c r="G2026" s="496"/>
      <c r="H2026" s="558"/>
      <c r="I2026" s="557"/>
      <c r="J2026" s="499"/>
      <c r="K2026" s="485"/>
      <c r="L2026" s="486"/>
      <c r="M2026" s="496"/>
      <c r="N2026" s="556"/>
      <c r="O2026" s="498"/>
    </row>
    <row r="2027" spans="1:15" ht="15.6" x14ac:dyDescent="0.25">
      <c r="A2027" s="496"/>
      <c r="B2027" s="556"/>
      <c r="C2027" s="557"/>
      <c r="D2027" s="499"/>
      <c r="E2027" s="485"/>
      <c r="F2027" s="486"/>
      <c r="G2027" s="496"/>
      <c r="H2027" s="558"/>
      <c r="I2027" s="557"/>
      <c r="J2027" s="499"/>
      <c r="K2027" s="485"/>
      <c r="L2027" s="486"/>
      <c r="M2027" s="496"/>
      <c r="N2027" s="556"/>
      <c r="O2027" s="498"/>
    </row>
    <row r="2028" spans="1:15" ht="15.6" x14ac:dyDescent="0.25">
      <c r="A2028" s="496"/>
      <c r="B2028" s="556"/>
      <c r="C2028" s="557"/>
      <c r="D2028" s="499"/>
      <c r="E2028" s="485"/>
      <c r="F2028" s="486"/>
      <c r="G2028" s="496"/>
      <c r="H2028" s="558"/>
      <c r="I2028" s="557"/>
      <c r="J2028" s="499"/>
      <c r="K2028" s="485"/>
      <c r="L2028" s="486"/>
      <c r="M2028" s="496"/>
      <c r="N2028" s="556"/>
      <c r="O2028" s="498"/>
    </row>
    <row r="2029" spans="1:15" ht="15.6" x14ac:dyDescent="0.25">
      <c r="A2029" s="496"/>
      <c r="B2029" s="556"/>
      <c r="C2029" s="557"/>
      <c r="D2029" s="499"/>
      <c r="E2029" s="485"/>
      <c r="F2029" s="486"/>
      <c r="G2029" s="496"/>
      <c r="H2029" s="558"/>
      <c r="I2029" s="557"/>
      <c r="J2029" s="499"/>
      <c r="K2029" s="485"/>
      <c r="L2029" s="486"/>
      <c r="M2029" s="496"/>
      <c r="N2029" s="556"/>
      <c r="O2029" s="498"/>
    </row>
    <row r="2030" spans="1:15" ht="15.6" x14ac:dyDescent="0.25">
      <c r="A2030" s="496"/>
      <c r="B2030" s="556"/>
      <c r="C2030" s="557"/>
      <c r="D2030" s="499"/>
      <c r="E2030" s="485"/>
      <c r="F2030" s="486"/>
      <c r="G2030" s="496"/>
      <c r="H2030" s="558"/>
      <c r="I2030" s="557"/>
      <c r="J2030" s="499"/>
      <c r="K2030" s="485"/>
      <c r="L2030" s="486"/>
      <c r="M2030" s="496"/>
      <c r="N2030" s="556"/>
      <c r="O2030" s="498"/>
    </row>
    <row r="2031" spans="1:15" ht="15.6" x14ac:dyDescent="0.25">
      <c r="A2031" s="496"/>
      <c r="B2031" s="556"/>
      <c r="C2031" s="557"/>
      <c r="D2031" s="499"/>
      <c r="E2031" s="485"/>
      <c r="F2031" s="486"/>
      <c r="G2031" s="496"/>
      <c r="H2031" s="558"/>
      <c r="I2031" s="557"/>
      <c r="J2031" s="499"/>
      <c r="K2031" s="485"/>
      <c r="L2031" s="486"/>
      <c r="M2031" s="496"/>
      <c r="N2031" s="556"/>
      <c r="O2031" s="498"/>
    </row>
    <row r="2032" spans="1:15" ht="15.6" x14ac:dyDescent="0.25">
      <c r="A2032" s="496"/>
      <c r="B2032" s="556"/>
      <c r="C2032" s="557"/>
      <c r="D2032" s="499"/>
      <c r="E2032" s="485"/>
      <c r="F2032" s="486"/>
      <c r="G2032" s="496"/>
      <c r="H2032" s="558"/>
      <c r="I2032" s="557"/>
      <c r="J2032" s="499"/>
      <c r="K2032" s="485"/>
      <c r="L2032" s="486"/>
      <c r="M2032" s="496"/>
      <c r="N2032" s="556"/>
      <c r="O2032" s="498"/>
    </row>
    <row r="2033" spans="1:15" ht="15.6" x14ac:dyDescent="0.25">
      <c r="A2033" s="496"/>
      <c r="B2033" s="556"/>
      <c r="C2033" s="557"/>
      <c r="D2033" s="499"/>
      <c r="E2033" s="485"/>
      <c r="F2033" s="486"/>
      <c r="G2033" s="496"/>
      <c r="H2033" s="558"/>
      <c r="I2033" s="557"/>
      <c r="J2033" s="499"/>
      <c r="K2033" s="485"/>
      <c r="L2033" s="486"/>
      <c r="M2033" s="496"/>
      <c r="N2033" s="556"/>
      <c r="O2033" s="498"/>
    </row>
    <row r="2034" spans="1:15" ht="15.6" x14ac:dyDescent="0.25">
      <c r="A2034" s="496"/>
      <c r="B2034" s="556"/>
      <c r="C2034" s="557"/>
      <c r="D2034" s="499"/>
      <c r="E2034" s="485"/>
      <c r="F2034" s="486"/>
      <c r="G2034" s="496"/>
      <c r="H2034" s="558"/>
      <c r="I2034" s="557"/>
      <c r="J2034" s="499"/>
      <c r="K2034" s="485"/>
      <c r="L2034" s="486"/>
      <c r="M2034" s="496"/>
      <c r="N2034" s="556"/>
      <c r="O2034" s="498"/>
    </row>
    <row r="2035" spans="1:15" ht="15.6" x14ac:dyDescent="0.25">
      <c r="A2035" s="496"/>
      <c r="B2035" s="556"/>
      <c r="C2035" s="557"/>
      <c r="D2035" s="499"/>
      <c r="E2035" s="485"/>
      <c r="F2035" s="486"/>
      <c r="G2035" s="496"/>
      <c r="H2035" s="558"/>
      <c r="I2035" s="557"/>
      <c r="J2035" s="499"/>
      <c r="K2035" s="485"/>
      <c r="L2035" s="486"/>
      <c r="M2035" s="496"/>
      <c r="N2035" s="556"/>
      <c r="O2035" s="498"/>
    </row>
    <row r="2036" spans="1:15" ht="15.6" x14ac:dyDescent="0.25">
      <c r="A2036" s="496"/>
      <c r="B2036" s="556"/>
      <c r="C2036" s="557"/>
      <c r="D2036" s="499"/>
      <c r="E2036" s="485"/>
      <c r="F2036" s="486"/>
      <c r="G2036" s="496"/>
      <c r="H2036" s="558"/>
      <c r="I2036" s="557"/>
      <c r="J2036" s="499"/>
      <c r="K2036" s="485"/>
      <c r="L2036" s="486"/>
      <c r="M2036" s="496"/>
      <c r="N2036" s="556"/>
      <c r="O2036" s="498"/>
    </row>
    <row r="2037" spans="1:15" ht="15.6" x14ac:dyDescent="0.25">
      <c r="A2037" s="496"/>
      <c r="B2037" s="556"/>
      <c r="C2037" s="557"/>
      <c r="D2037" s="499"/>
      <c r="E2037" s="485"/>
      <c r="F2037" s="486"/>
      <c r="G2037" s="496"/>
      <c r="H2037" s="558"/>
      <c r="I2037" s="557"/>
      <c r="J2037" s="499"/>
      <c r="K2037" s="485"/>
      <c r="L2037" s="486"/>
      <c r="M2037" s="496"/>
      <c r="N2037" s="556"/>
      <c r="O2037" s="498"/>
    </row>
    <row r="2038" spans="1:15" ht="15.6" x14ac:dyDescent="0.25">
      <c r="A2038" s="496"/>
      <c r="B2038" s="556"/>
      <c r="C2038" s="557"/>
      <c r="D2038" s="499"/>
      <c r="E2038" s="485"/>
      <c r="F2038" s="486"/>
      <c r="G2038" s="496"/>
      <c r="H2038" s="558"/>
      <c r="I2038" s="557"/>
      <c r="J2038" s="499"/>
      <c r="K2038" s="485"/>
      <c r="L2038" s="486"/>
      <c r="M2038" s="496"/>
      <c r="N2038" s="556"/>
      <c r="O2038" s="498"/>
    </row>
    <row r="2039" spans="1:15" ht="15.6" x14ac:dyDescent="0.25">
      <c r="A2039" s="496"/>
      <c r="B2039" s="556"/>
      <c r="C2039" s="557"/>
      <c r="D2039" s="499"/>
      <c r="E2039" s="485"/>
      <c r="F2039" s="486"/>
      <c r="G2039" s="496"/>
      <c r="H2039" s="558"/>
      <c r="I2039" s="557"/>
      <c r="J2039" s="499"/>
      <c r="K2039" s="485"/>
      <c r="L2039" s="486"/>
      <c r="M2039" s="496"/>
      <c r="N2039" s="556"/>
      <c r="O2039" s="498"/>
    </row>
    <row r="2040" spans="1:15" ht="15.6" x14ac:dyDescent="0.25">
      <c r="A2040" s="496"/>
      <c r="B2040" s="556"/>
      <c r="C2040" s="557"/>
      <c r="D2040" s="499"/>
      <c r="E2040" s="485"/>
      <c r="F2040" s="486"/>
      <c r="G2040" s="496"/>
      <c r="H2040" s="558"/>
      <c r="I2040" s="557"/>
      <c r="J2040" s="499"/>
      <c r="K2040" s="485"/>
      <c r="L2040" s="486"/>
      <c r="M2040" s="496"/>
      <c r="N2040" s="556"/>
      <c r="O2040" s="498"/>
    </row>
    <row r="2041" spans="1:15" ht="15.6" x14ac:dyDescent="0.25">
      <c r="A2041" s="496"/>
      <c r="B2041" s="556"/>
      <c r="C2041" s="557"/>
      <c r="D2041" s="499"/>
      <c r="E2041" s="485"/>
      <c r="F2041" s="486"/>
      <c r="G2041" s="496"/>
      <c r="H2041" s="558"/>
      <c r="I2041" s="557"/>
      <c r="J2041" s="499"/>
      <c r="K2041" s="485"/>
      <c r="L2041" s="486"/>
      <c r="M2041" s="496"/>
      <c r="N2041" s="556"/>
      <c r="O2041" s="498"/>
    </row>
    <row r="2042" spans="1:15" ht="15.6" x14ac:dyDescent="0.25">
      <c r="A2042" s="496"/>
      <c r="B2042" s="556"/>
      <c r="C2042" s="557"/>
      <c r="D2042" s="499"/>
      <c r="E2042" s="485"/>
      <c r="F2042" s="486"/>
      <c r="G2042" s="496"/>
      <c r="H2042" s="558"/>
      <c r="I2042" s="557"/>
      <c r="J2042" s="499"/>
      <c r="K2042" s="485"/>
      <c r="L2042" s="486"/>
      <c r="M2042" s="496"/>
      <c r="N2042" s="556"/>
      <c r="O2042" s="498"/>
    </row>
    <row r="2043" spans="1:15" ht="15.6" x14ac:dyDescent="0.25">
      <c r="A2043" s="496"/>
      <c r="B2043" s="556"/>
      <c r="C2043" s="557"/>
      <c r="D2043" s="499"/>
      <c r="E2043" s="485"/>
      <c r="F2043" s="486"/>
      <c r="G2043" s="496"/>
      <c r="H2043" s="558"/>
      <c r="I2043" s="557"/>
      <c r="J2043" s="499"/>
      <c r="K2043" s="485"/>
      <c r="L2043" s="486"/>
      <c r="M2043" s="496"/>
      <c r="N2043" s="556"/>
      <c r="O2043" s="498"/>
    </row>
    <row r="2044" spans="1:15" ht="15.6" x14ac:dyDescent="0.25">
      <c r="A2044" s="496"/>
      <c r="B2044" s="556"/>
      <c r="C2044" s="557"/>
      <c r="D2044" s="499"/>
      <c r="E2044" s="485"/>
      <c r="F2044" s="486"/>
      <c r="G2044" s="496"/>
      <c r="H2044" s="558"/>
      <c r="I2044" s="557"/>
      <c r="J2044" s="499"/>
      <c r="K2044" s="485"/>
      <c r="L2044" s="486"/>
      <c r="M2044" s="496"/>
      <c r="N2044" s="556"/>
      <c r="O2044" s="498"/>
    </row>
    <row r="2045" spans="1:15" ht="15.6" x14ac:dyDescent="0.25">
      <c r="A2045" s="496"/>
      <c r="B2045" s="556"/>
      <c r="C2045" s="557"/>
      <c r="D2045" s="499"/>
      <c r="E2045" s="485"/>
      <c r="F2045" s="486"/>
      <c r="G2045" s="496"/>
      <c r="H2045" s="558"/>
      <c r="I2045" s="557"/>
      <c r="J2045" s="499"/>
      <c r="K2045" s="485"/>
      <c r="L2045" s="486"/>
      <c r="M2045" s="496"/>
      <c r="N2045" s="556"/>
      <c r="O2045" s="498"/>
    </row>
    <row r="2046" spans="1:15" ht="15.6" x14ac:dyDescent="0.25">
      <c r="A2046" s="496"/>
      <c r="B2046" s="556"/>
      <c r="C2046" s="557"/>
      <c r="D2046" s="499"/>
      <c r="E2046" s="485"/>
      <c r="F2046" s="486"/>
      <c r="G2046" s="496"/>
      <c r="H2046" s="558"/>
      <c r="I2046" s="557"/>
      <c r="J2046" s="499"/>
      <c r="K2046" s="485"/>
      <c r="L2046" s="486"/>
      <c r="M2046" s="496"/>
      <c r="N2046" s="556"/>
      <c r="O2046" s="498"/>
    </row>
    <row r="2047" spans="1:15" ht="15.6" x14ac:dyDescent="0.25">
      <c r="A2047" s="496"/>
      <c r="B2047" s="556"/>
      <c r="C2047" s="557"/>
      <c r="D2047" s="499"/>
      <c r="E2047" s="485"/>
      <c r="F2047" s="486"/>
      <c r="G2047" s="496"/>
      <c r="H2047" s="558"/>
      <c r="I2047" s="557"/>
      <c r="J2047" s="499"/>
      <c r="K2047" s="485"/>
      <c r="L2047" s="486"/>
      <c r="M2047" s="496"/>
      <c r="N2047" s="556"/>
      <c r="O2047" s="498"/>
    </row>
    <row r="2048" spans="1:15" ht="15.6" x14ac:dyDescent="0.25">
      <c r="A2048" s="496"/>
      <c r="B2048" s="556"/>
      <c r="C2048" s="557"/>
      <c r="D2048" s="499"/>
      <c r="E2048" s="485"/>
      <c r="F2048" s="486"/>
      <c r="G2048" s="496"/>
      <c r="H2048" s="558"/>
      <c r="I2048" s="557"/>
      <c r="J2048" s="499"/>
      <c r="K2048" s="485"/>
      <c r="L2048" s="486"/>
      <c r="M2048" s="496"/>
      <c r="N2048" s="556"/>
      <c r="O2048" s="498"/>
    </row>
    <row r="2049" spans="1:15" ht="15.6" x14ac:dyDescent="0.25">
      <c r="A2049" s="496"/>
      <c r="B2049" s="556"/>
      <c r="C2049" s="557"/>
      <c r="D2049" s="499"/>
      <c r="E2049" s="485"/>
      <c r="F2049" s="486"/>
      <c r="G2049" s="496"/>
      <c r="H2049" s="558"/>
      <c r="I2049" s="557"/>
      <c r="J2049" s="499"/>
      <c r="K2049" s="485"/>
      <c r="L2049" s="486"/>
      <c r="M2049" s="496"/>
      <c r="N2049" s="556"/>
      <c r="O2049" s="498"/>
    </row>
    <row r="2050" spans="1:15" ht="15.6" x14ac:dyDescent="0.25">
      <c r="A2050" s="496"/>
      <c r="B2050" s="556"/>
      <c r="C2050" s="557"/>
      <c r="D2050" s="499"/>
      <c r="E2050" s="485"/>
      <c r="F2050" s="486"/>
      <c r="G2050" s="496"/>
      <c r="H2050" s="558"/>
      <c r="I2050" s="557"/>
      <c r="J2050" s="499"/>
      <c r="K2050" s="485"/>
      <c r="L2050" s="486"/>
      <c r="M2050" s="496"/>
      <c r="N2050" s="556"/>
      <c r="O2050" s="498"/>
    </row>
    <row r="2051" spans="1:15" ht="15.6" x14ac:dyDescent="0.25">
      <c r="A2051" s="496"/>
      <c r="B2051" s="556"/>
      <c r="C2051" s="557"/>
      <c r="D2051" s="499"/>
      <c r="E2051" s="485"/>
      <c r="F2051" s="486"/>
      <c r="G2051" s="496"/>
      <c r="H2051" s="558"/>
      <c r="I2051" s="557"/>
      <c r="J2051" s="499"/>
      <c r="K2051" s="485"/>
      <c r="L2051" s="486"/>
      <c r="M2051" s="496"/>
      <c r="N2051" s="556"/>
      <c r="O2051" s="498"/>
    </row>
    <row r="2052" spans="1:15" ht="15.6" x14ac:dyDescent="0.25">
      <c r="A2052" s="496"/>
      <c r="B2052" s="556"/>
      <c r="C2052" s="557"/>
      <c r="D2052" s="499"/>
      <c r="E2052" s="485"/>
      <c r="F2052" s="486"/>
      <c r="G2052" s="496"/>
      <c r="H2052" s="558"/>
      <c r="I2052" s="557"/>
      <c r="J2052" s="499"/>
      <c r="K2052" s="485"/>
      <c r="L2052" s="486"/>
      <c r="M2052" s="496"/>
      <c r="N2052" s="556"/>
      <c r="O2052" s="498"/>
    </row>
    <row r="2053" spans="1:15" ht="15.6" x14ac:dyDescent="0.25">
      <c r="A2053" s="496"/>
      <c r="B2053" s="556"/>
      <c r="C2053" s="557"/>
      <c r="D2053" s="499"/>
      <c r="E2053" s="485"/>
      <c r="F2053" s="486"/>
      <c r="G2053" s="496"/>
      <c r="H2053" s="558"/>
      <c r="I2053" s="557"/>
      <c r="J2053" s="499"/>
      <c r="K2053" s="485"/>
      <c r="L2053" s="486"/>
      <c r="M2053" s="496"/>
      <c r="N2053" s="556"/>
      <c r="O2053" s="498"/>
    </row>
    <row r="2054" spans="1:15" ht="15.6" x14ac:dyDescent="0.25">
      <c r="A2054" s="496"/>
      <c r="B2054" s="556"/>
      <c r="C2054" s="557"/>
      <c r="D2054" s="499"/>
      <c r="E2054" s="485"/>
      <c r="F2054" s="486"/>
      <c r="G2054" s="496"/>
      <c r="H2054" s="558"/>
      <c r="I2054" s="557"/>
      <c r="J2054" s="499"/>
      <c r="K2054" s="485"/>
      <c r="L2054" s="486"/>
      <c r="M2054" s="496"/>
      <c r="N2054" s="556"/>
      <c r="O2054" s="498"/>
    </row>
    <row r="2055" spans="1:15" ht="15.6" x14ac:dyDescent="0.25">
      <c r="A2055" s="496"/>
      <c r="B2055" s="556"/>
      <c r="C2055" s="557"/>
      <c r="D2055" s="499"/>
      <c r="E2055" s="485"/>
      <c r="F2055" s="486"/>
      <c r="G2055" s="496"/>
      <c r="H2055" s="558"/>
      <c r="I2055" s="557"/>
      <c r="J2055" s="499"/>
      <c r="K2055" s="485"/>
      <c r="L2055" s="486"/>
      <c r="M2055" s="496"/>
      <c r="N2055" s="556"/>
      <c r="O2055" s="498"/>
    </row>
    <row r="2056" spans="1:15" ht="15.6" x14ac:dyDescent="0.25">
      <c r="A2056" s="496"/>
      <c r="B2056" s="556"/>
      <c r="C2056" s="557"/>
      <c r="D2056" s="499"/>
      <c r="E2056" s="485"/>
      <c r="F2056" s="486"/>
      <c r="G2056" s="496"/>
      <c r="H2056" s="558"/>
      <c r="I2056" s="557"/>
      <c r="J2056" s="499"/>
      <c r="K2056" s="485"/>
      <c r="L2056" s="486"/>
      <c r="M2056" s="496"/>
      <c r="N2056" s="556"/>
      <c r="O2056" s="498"/>
    </row>
    <row r="2057" spans="1:15" ht="15.6" x14ac:dyDescent="0.25">
      <c r="A2057" s="496"/>
      <c r="B2057" s="556"/>
      <c r="C2057" s="557"/>
      <c r="D2057" s="499"/>
      <c r="E2057" s="485"/>
      <c r="F2057" s="486"/>
      <c r="G2057" s="496"/>
      <c r="H2057" s="558"/>
      <c r="I2057" s="557"/>
      <c r="J2057" s="499"/>
      <c r="K2057" s="485"/>
      <c r="L2057" s="486"/>
      <c r="M2057" s="496"/>
      <c r="N2057" s="556"/>
      <c r="O2057" s="498"/>
    </row>
    <row r="2058" spans="1:15" ht="15.6" x14ac:dyDescent="0.25">
      <c r="A2058" s="496"/>
      <c r="B2058" s="556"/>
      <c r="C2058" s="557"/>
      <c r="D2058" s="499"/>
      <c r="E2058" s="485"/>
      <c r="F2058" s="486"/>
      <c r="G2058" s="496"/>
      <c r="H2058" s="558"/>
      <c r="I2058" s="557"/>
      <c r="J2058" s="499"/>
      <c r="K2058" s="485"/>
      <c r="L2058" s="486"/>
      <c r="M2058" s="496"/>
      <c r="N2058" s="556"/>
      <c r="O2058" s="498"/>
    </row>
    <row r="2059" spans="1:15" ht="15.6" x14ac:dyDescent="0.25">
      <c r="A2059" s="496"/>
      <c r="B2059" s="556"/>
      <c r="C2059" s="557"/>
      <c r="D2059" s="499"/>
      <c r="E2059" s="485"/>
      <c r="F2059" s="486"/>
      <c r="G2059" s="496"/>
      <c r="H2059" s="558"/>
      <c r="I2059" s="557"/>
      <c r="J2059" s="499"/>
      <c r="K2059" s="485"/>
      <c r="L2059" s="486"/>
      <c r="M2059" s="496"/>
      <c r="N2059" s="556"/>
      <c r="O2059" s="498"/>
    </row>
    <row r="2060" spans="1:15" ht="15.6" x14ac:dyDescent="0.25">
      <c r="A2060" s="496"/>
      <c r="B2060" s="556"/>
      <c r="C2060" s="557"/>
      <c r="D2060" s="499"/>
      <c r="E2060" s="485"/>
      <c r="F2060" s="486"/>
      <c r="G2060" s="496"/>
      <c r="H2060" s="558"/>
      <c r="I2060" s="557"/>
      <c r="J2060" s="499"/>
      <c r="K2060" s="485"/>
      <c r="L2060" s="486"/>
      <c r="M2060" s="496"/>
      <c r="N2060" s="556"/>
      <c r="O2060" s="498"/>
    </row>
    <row r="2061" spans="1:15" ht="15.6" x14ac:dyDescent="0.25">
      <c r="A2061" s="496"/>
      <c r="B2061" s="556"/>
      <c r="C2061" s="557"/>
      <c r="D2061" s="499"/>
      <c r="E2061" s="485"/>
      <c r="F2061" s="486"/>
      <c r="G2061" s="496"/>
      <c r="H2061" s="558"/>
      <c r="I2061" s="557"/>
      <c r="J2061" s="499"/>
      <c r="K2061" s="485"/>
      <c r="L2061" s="486"/>
      <c r="M2061" s="496"/>
      <c r="N2061" s="556"/>
      <c r="O2061" s="498"/>
    </row>
    <row r="2062" spans="1:15" ht="15.6" x14ac:dyDescent="0.25">
      <c r="A2062" s="496"/>
      <c r="B2062" s="556"/>
      <c r="C2062" s="557"/>
      <c r="D2062" s="499"/>
      <c r="E2062" s="485"/>
      <c r="F2062" s="486"/>
      <c r="G2062" s="496"/>
      <c r="H2062" s="558"/>
      <c r="I2062" s="557"/>
      <c r="J2062" s="499"/>
      <c r="K2062" s="485"/>
      <c r="L2062" s="486"/>
      <c r="M2062" s="496"/>
      <c r="N2062" s="556"/>
      <c r="O2062" s="498"/>
    </row>
    <row r="2063" spans="1:15" ht="15.6" x14ac:dyDescent="0.25">
      <c r="A2063" s="496"/>
      <c r="B2063" s="556"/>
      <c r="C2063" s="557"/>
      <c r="D2063" s="499"/>
      <c r="E2063" s="485"/>
      <c r="F2063" s="486"/>
      <c r="G2063" s="496"/>
      <c r="H2063" s="558"/>
      <c r="I2063" s="557"/>
      <c r="J2063" s="499"/>
      <c r="K2063" s="485"/>
      <c r="L2063" s="486"/>
      <c r="M2063" s="496"/>
      <c r="N2063" s="556"/>
      <c r="O2063" s="498"/>
    </row>
    <row r="2064" spans="1:15" ht="15.6" x14ac:dyDescent="0.25">
      <c r="A2064" s="496"/>
      <c r="B2064" s="556"/>
      <c r="C2064" s="557"/>
      <c r="D2064" s="499"/>
      <c r="E2064" s="485"/>
      <c r="F2064" s="486"/>
      <c r="G2064" s="496"/>
      <c r="H2064" s="558"/>
      <c r="I2064" s="557"/>
      <c r="J2064" s="499"/>
      <c r="K2064" s="485"/>
      <c r="L2064" s="486"/>
      <c r="M2064" s="496"/>
      <c r="N2064" s="556"/>
      <c r="O2064" s="498"/>
    </row>
    <row r="2065" spans="1:15" ht="15.6" x14ac:dyDescent="0.25">
      <c r="A2065" s="496"/>
      <c r="B2065" s="556"/>
      <c r="C2065" s="557"/>
      <c r="D2065" s="499"/>
      <c r="E2065" s="485"/>
      <c r="F2065" s="486"/>
      <c r="G2065" s="496"/>
      <c r="H2065" s="558"/>
      <c r="I2065" s="557"/>
      <c r="J2065" s="499"/>
      <c r="K2065" s="485"/>
      <c r="L2065" s="486"/>
      <c r="M2065" s="496"/>
      <c r="N2065" s="556"/>
      <c r="O2065" s="498"/>
    </row>
    <row r="2066" spans="1:15" ht="15.6" x14ac:dyDescent="0.25">
      <c r="A2066" s="496"/>
      <c r="B2066" s="556"/>
      <c r="C2066" s="557"/>
      <c r="D2066" s="499"/>
      <c r="E2066" s="485"/>
      <c r="F2066" s="486"/>
      <c r="G2066" s="496"/>
      <c r="H2066" s="558"/>
      <c r="I2066" s="557"/>
      <c r="J2066" s="499"/>
      <c r="K2066" s="485"/>
      <c r="L2066" s="486"/>
      <c r="M2066" s="496"/>
      <c r="N2066" s="556"/>
      <c r="O2066" s="498"/>
    </row>
    <row r="2067" spans="1:15" ht="15.6" x14ac:dyDescent="0.25">
      <c r="A2067" s="496"/>
      <c r="B2067" s="556"/>
      <c r="C2067" s="557"/>
      <c r="D2067" s="499"/>
      <c r="E2067" s="485"/>
      <c r="F2067" s="486"/>
      <c r="G2067" s="496"/>
      <c r="H2067" s="558"/>
      <c r="I2067" s="557"/>
      <c r="J2067" s="499"/>
      <c r="K2067" s="485"/>
      <c r="L2067" s="486"/>
      <c r="M2067" s="496"/>
      <c r="N2067" s="556"/>
      <c r="O2067" s="498"/>
    </row>
    <row r="2068" spans="1:15" ht="15.6" x14ac:dyDescent="0.25">
      <c r="A2068" s="496"/>
      <c r="B2068" s="556"/>
      <c r="C2068" s="557"/>
      <c r="D2068" s="499"/>
      <c r="E2068" s="485"/>
      <c r="F2068" s="486"/>
      <c r="G2068" s="496"/>
      <c r="H2068" s="558"/>
      <c r="I2068" s="557"/>
      <c r="J2068" s="499"/>
      <c r="K2068" s="485"/>
      <c r="L2068" s="486"/>
      <c r="M2068" s="496"/>
      <c r="N2068" s="556"/>
      <c r="O2068" s="498"/>
    </row>
    <row r="2069" spans="1:15" ht="15.6" x14ac:dyDescent="0.25">
      <c r="A2069" s="496"/>
      <c r="B2069" s="556"/>
      <c r="C2069" s="557"/>
      <c r="D2069" s="499"/>
      <c r="E2069" s="485"/>
      <c r="F2069" s="486"/>
      <c r="G2069" s="496"/>
      <c r="H2069" s="558"/>
      <c r="I2069" s="557"/>
      <c r="J2069" s="499"/>
      <c r="K2069" s="485"/>
      <c r="L2069" s="486"/>
      <c r="M2069" s="496"/>
      <c r="N2069" s="556"/>
      <c r="O2069" s="498"/>
    </row>
    <row r="2070" spans="1:15" ht="15.6" x14ac:dyDescent="0.25">
      <c r="A2070" s="496"/>
      <c r="B2070" s="556"/>
      <c r="C2070" s="557"/>
      <c r="D2070" s="499"/>
      <c r="E2070" s="485"/>
      <c r="F2070" s="486"/>
      <c r="G2070" s="496"/>
      <c r="H2070" s="558"/>
      <c r="I2070" s="557"/>
      <c r="J2070" s="499"/>
      <c r="K2070" s="485"/>
      <c r="L2070" s="486"/>
      <c r="M2070" s="496"/>
      <c r="N2070" s="556"/>
      <c r="O2070" s="498"/>
    </row>
    <row r="2071" spans="1:15" ht="15.6" x14ac:dyDescent="0.25">
      <c r="A2071" s="496"/>
      <c r="B2071" s="556"/>
      <c r="C2071" s="557"/>
      <c r="D2071" s="499"/>
      <c r="E2071" s="485"/>
      <c r="F2071" s="486"/>
      <c r="G2071" s="496"/>
      <c r="H2071" s="558"/>
      <c r="I2071" s="557"/>
      <c r="J2071" s="499"/>
      <c r="K2071" s="485"/>
      <c r="L2071" s="486"/>
      <c r="M2071" s="496"/>
      <c r="N2071" s="556"/>
      <c r="O2071" s="498"/>
    </row>
    <row r="2072" spans="1:15" ht="15.6" x14ac:dyDescent="0.25">
      <c r="A2072" s="496"/>
      <c r="B2072" s="556"/>
      <c r="C2072" s="557"/>
      <c r="D2072" s="499"/>
      <c r="E2072" s="485"/>
      <c r="F2072" s="486"/>
      <c r="G2072" s="496"/>
      <c r="H2072" s="558"/>
      <c r="I2072" s="557"/>
      <c r="J2072" s="499"/>
      <c r="K2072" s="485"/>
      <c r="L2072" s="486"/>
      <c r="M2072" s="496"/>
      <c r="N2072" s="556"/>
      <c r="O2072" s="498"/>
    </row>
    <row r="2073" spans="1:15" ht="15.6" x14ac:dyDescent="0.25">
      <c r="A2073" s="496"/>
      <c r="B2073" s="556"/>
      <c r="C2073" s="557"/>
      <c r="D2073" s="499"/>
      <c r="E2073" s="485"/>
      <c r="F2073" s="486"/>
      <c r="G2073" s="496"/>
      <c r="H2073" s="558"/>
      <c r="I2073" s="557"/>
      <c r="J2073" s="499"/>
      <c r="K2073" s="485"/>
      <c r="L2073" s="486"/>
      <c r="M2073" s="496"/>
      <c r="N2073" s="556"/>
      <c r="O2073" s="498"/>
    </row>
    <row r="2074" spans="1:15" ht="15.6" x14ac:dyDescent="0.25">
      <c r="A2074" s="496"/>
      <c r="B2074" s="556"/>
      <c r="C2074" s="557"/>
      <c r="D2074" s="499"/>
      <c r="E2074" s="485"/>
      <c r="F2074" s="486"/>
      <c r="G2074" s="496"/>
      <c r="H2074" s="558"/>
      <c r="I2074" s="557"/>
      <c r="J2074" s="499"/>
      <c r="K2074" s="485"/>
      <c r="L2074" s="486"/>
      <c r="M2074" s="496"/>
      <c r="N2074" s="556"/>
      <c r="O2074" s="498"/>
    </row>
    <row r="2075" spans="1:15" ht="15.6" x14ac:dyDescent="0.25">
      <c r="A2075" s="496"/>
      <c r="B2075" s="556"/>
      <c r="C2075" s="557"/>
      <c r="D2075" s="499"/>
      <c r="E2075" s="485"/>
      <c r="F2075" s="486"/>
      <c r="G2075" s="496"/>
      <c r="H2075" s="558"/>
      <c r="I2075" s="557"/>
      <c r="J2075" s="499"/>
      <c r="K2075" s="485"/>
      <c r="L2075" s="486"/>
      <c r="M2075" s="496"/>
      <c r="N2075" s="556"/>
      <c r="O2075" s="498"/>
    </row>
    <row r="2076" spans="1:15" ht="15.6" x14ac:dyDescent="0.25">
      <c r="A2076" s="496"/>
      <c r="B2076" s="556"/>
      <c r="C2076" s="557"/>
      <c r="D2076" s="499"/>
      <c r="E2076" s="485"/>
      <c r="F2076" s="486"/>
      <c r="G2076" s="496"/>
      <c r="H2076" s="558"/>
      <c r="I2076" s="557"/>
      <c r="J2076" s="499"/>
      <c r="K2076" s="485"/>
      <c r="L2076" s="486"/>
      <c r="M2076" s="496"/>
      <c r="N2076" s="556"/>
      <c r="O2076" s="498"/>
    </row>
    <row r="2077" spans="1:15" ht="15.6" x14ac:dyDescent="0.25">
      <c r="A2077" s="496"/>
      <c r="B2077" s="556"/>
      <c r="C2077" s="557"/>
      <c r="D2077" s="499"/>
      <c r="E2077" s="485"/>
      <c r="F2077" s="486"/>
      <c r="G2077" s="496"/>
      <c r="H2077" s="558"/>
      <c r="I2077" s="557"/>
      <c r="J2077" s="499"/>
      <c r="K2077" s="485"/>
      <c r="L2077" s="486"/>
      <c r="M2077" s="496"/>
      <c r="N2077" s="556"/>
      <c r="O2077" s="498"/>
    </row>
    <row r="2078" spans="1:15" ht="15.6" x14ac:dyDescent="0.25">
      <c r="A2078" s="496"/>
      <c r="B2078" s="556"/>
      <c r="C2078" s="557"/>
      <c r="D2078" s="499"/>
      <c r="E2078" s="485"/>
      <c r="F2078" s="486"/>
      <c r="G2078" s="496"/>
      <c r="H2078" s="558"/>
      <c r="I2078" s="557"/>
      <c r="J2078" s="499"/>
      <c r="K2078" s="485"/>
      <c r="L2078" s="486"/>
      <c r="M2078" s="496"/>
      <c r="N2078" s="556"/>
      <c r="O2078" s="498"/>
    </row>
    <row r="2079" spans="1:15" ht="15.6" x14ac:dyDescent="0.25">
      <c r="A2079" s="496"/>
      <c r="B2079" s="556"/>
      <c r="C2079" s="557"/>
      <c r="D2079" s="499"/>
      <c r="E2079" s="485"/>
      <c r="F2079" s="486"/>
      <c r="G2079" s="496"/>
      <c r="H2079" s="558"/>
      <c r="I2079" s="557"/>
      <c r="J2079" s="499"/>
      <c r="K2079" s="485"/>
      <c r="L2079" s="486"/>
      <c r="M2079" s="496"/>
      <c r="N2079" s="556"/>
      <c r="O2079" s="498"/>
    </row>
    <row r="2080" spans="1:15" ht="15.6" x14ac:dyDescent="0.25">
      <c r="A2080" s="496"/>
      <c r="B2080" s="556"/>
      <c r="C2080" s="557"/>
      <c r="D2080" s="499"/>
      <c r="E2080" s="485"/>
      <c r="F2080" s="486"/>
      <c r="G2080" s="496"/>
      <c r="H2080" s="558"/>
      <c r="I2080" s="557"/>
      <c r="J2080" s="499"/>
      <c r="K2080" s="485"/>
      <c r="L2080" s="486"/>
      <c r="M2080" s="496"/>
      <c r="N2080" s="556"/>
      <c r="O2080" s="498"/>
    </row>
    <row r="2081" spans="1:15" ht="15.6" x14ac:dyDescent="0.25">
      <c r="A2081" s="496"/>
      <c r="B2081" s="556"/>
      <c r="C2081" s="557"/>
      <c r="D2081" s="499"/>
      <c r="E2081" s="485"/>
      <c r="F2081" s="486"/>
      <c r="G2081" s="496"/>
      <c r="H2081" s="558"/>
      <c r="I2081" s="557"/>
      <c r="J2081" s="499"/>
      <c r="K2081" s="485"/>
      <c r="L2081" s="486"/>
      <c r="M2081" s="496"/>
      <c r="N2081" s="556"/>
      <c r="O2081" s="498"/>
    </row>
    <row r="2082" spans="1:15" ht="15.6" x14ac:dyDescent="0.25">
      <c r="A2082" s="496"/>
      <c r="B2082" s="556"/>
      <c r="C2082" s="557"/>
      <c r="D2082" s="499"/>
      <c r="E2082" s="485"/>
      <c r="F2082" s="486"/>
      <c r="G2082" s="496"/>
      <c r="H2082" s="558"/>
      <c r="I2082" s="557"/>
      <c r="J2082" s="499"/>
      <c r="K2082" s="485"/>
      <c r="L2082" s="486"/>
      <c r="M2082" s="496"/>
      <c r="N2082" s="556"/>
      <c r="O2082" s="498"/>
    </row>
    <row r="2083" spans="1:15" ht="15.6" x14ac:dyDescent="0.25">
      <c r="A2083" s="496"/>
      <c r="B2083" s="556"/>
      <c r="C2083" s="557"/>
      <c r="D2083" s="499"/>
      <c r="E2083" s="485"/>
      <c r="F2083" s="486"/>
      <c r="G2083" s="496"/>
      <c r="H2083" s="558"/>
      <c r="I2083" s="557"/>
      <c r="J2083" s="499"/>
      <c r="K2083" s="485"/>
      <c r="L2083" s="486"/>
      <c r="M2083" s="496"/>
      <c r="N2083" s="556"/>
      <c r="O2083" s="498"/>
    </row>
    <row r="2084" spans="1:15" ht="15.6" x14ac:dyDescent="0.25">
      <c r="A2084" s="496"/>
      <c r="B2084" s="556"/>
      <c r="C2084" s="557"/>
      <c r="D2084" s="499"/>
      <c r="E2084" s="485"/>
      <c r="F2084" s="486"/>
      <c r="G2084" s="496"/>
      <c r="H2084" s="558"/>
      <c r="I2084" s="557"/>
      <c r="J2084" s="499"/>
      <c r="K2084" s="485"/>
      <c r="L2084" s="486"/>
      <c r="M2084" s="496"/>
      <c r="N2084" s="556"/>
      <c r="O2084" s="498"/>
    </row>
    <row r="2085" spans="1:15" ht="15.6" x14ac:dyDescent="0.25">
      <c r="A2085" s="496"/>
      <c r="B2085" s="556"/>
      <c r="C2085" s="557"/>
      <c r="D2085" s="499"/>
      <c r="E2085" s="485"/>
      <c r="F2085" s="486"/>
      <c r="G2085" s="496"/>
      <c r="H2085" s="558"/>
      <c r="I2085" s="557"/>
      <c r="J2085" s="499"/>
      <c r="K2085" s="485"/>
      <c r="L2085" s="486"/>
      <c r="M2085" s="496"/>
      <c r="N2085" s="556"/>
      <c r="O2085" s="498"/>
    </row>
    <row r="2086" spans="1:15" ht="15.6" x14ac:dyDescent="0.25">
      <c r="A2086" s="496"/>
      <c r="B2086" s="556"/>
      <c r="C2086" s="557"/>
      <c r="D2086" s="499"/>
      <c r="E2086" s="485"/>
      <c r="F2086" s="486"/>
      <c r="G2086" s="496"/>
      <c r="H2086" s="558"/>
      <c r="I2086" s="557"/>
      <c r="J2086" s="499"/>
      <c r="K2086" s="485"/>
      <c r="L2086" s="486"/>
      <c r="M2086" s="496"/>
      <c r="N2086" s="556"/>
      <c r="O2086" s="498"/>
    </row>
    <row r="2087" spans="1:15" ht="15.6" x14ac:dyDescent="0.25">
      <c r="A2087" s="496"/>
      <c r="B2087" s="556"/>
      <c r="C2087" s="557"/>
      <c r="D2087" s="499"/>
      <c r="E2087" s="485"/>
      <c r="F2087" s="486"/>
      <c r="G2087" s="496"/>
      <c r="H2087" s="558"/>
      <c r="I2087" s="557"/>
      <c r="J2087" s="499"/>
      <c r="K2087" s="485"/>
      <c r="L2087" s="486"/>
      <c r="M2087" s="496"/>
      <c r="N2087" s="556"/>
      <c r="O2087" s="498"/>
    </row>
    <row r="2088" spans="1:15" ht="15.6" x14ac:dyDescent="0.25">
      <c r="A2088" s="496"/>
      <c r="B2088" s="556"/>
      <c r="C2088" s="557"/>
      <c r="D2088" s="499"/>
      <c r="E2088" s="485"/>
      <c r="F2088" s="486"/>
      <c r="G2088" s="496"/>
      <c r="H2088" s="558"/>
      <c r="I2088" s="557"/>
      <c r="J2088" s="499"/>
      <c r="K2088" s="485"/>
      <c r="L2088" s="486"/>
      <c r="M2088" s="496"/>
      <c r="N2088" s="556"/>
      <c r="O2088" s="498"/>
    </row>
    <row r="2089" spans="1:15" ht="15.6" x14ac:dyDescent="0.25">
      <c r="A2089" s="496"/>
      <c r="B2089" s="556"/>
      <c r="C2089" s="557"/>
      <c r="D2089" s="499"/>
      <c r="E2089" s="485"/>
      <c r="F2089" s="486"/>
      <c r="G2089" s="496"/>
      <c r="H2089" s="558"/>
      <c r="I2089" s="557"/>
      <c r="J2089" s="499"/>
      <c r="K2089" s="485"/>
      <c r="L2089" s="486"/>
      <c r="M2089" s="496"/>
      <c r="N2089" s="556"/>
      <c r="O2089" s="498"/>
    </row>
    <row r="2090" spans="1:15" ht="15.6" x14ac:dyDescent="0.25">
      <c r="A2090" s="496"/>
      <c r="B2090" s="556"/>
      <c r="C2090" s="557"/>
      <c r="D2090" s="499"/>
      <c r="E2090" s="485"/>
      <c r="F2090" s="486"/>
      <c r="G2090" s="496"/>
      <c r="H2090" s="558"/>
      <c r="I2090" s="557"/>
      <c r="J2090" s="499"/>
      <c r="K2090" s="485"/>
      <c r="L2090" s="486"/>
      <c r="M2090" s="496"/>
      <c r="N2090" s="556"/>
      <c r="O2090" s="498"/>
    </row>
    <row r="2091" spans="1:15" ht="15.6" x14ac:dyDescent="0.25">
      <c r="A2091" s="496"/>
      <c r="B2091" s="556"/>
      <c r="C2091" s="557"/>
      <c r="D2091" s="499"/>
      <c r="E2091" s="485"/>
      <c r="F2091" s="486"/>
      <c r="G2091" s="496"/>
      <c r="H2091" s="558"/>
      <c r="I2091" s="557"/>
      <c r="J2091" s="499"/>
      <c r="K2091" s="485"/>
      <c r="L2091" s="486"/>
      <c r="M2091" s="496"/>
      <c r="N2091" s="556"/>
      <c r="O2091" s="498"/>
    </row>
    <row r="2092" spans="1:15" ht="15.6" x14ac:dyDescent="0.25">
      <c r="A2092" s="496"/>
      <c r="B2092" s="556"/>
      <c r="C2092" s="557"/>
      <c r="D2092" s="499"/>
      <c r="E2092" s="485"/>
      <c r="F2092" s="486"/>
      <c r="G2092" s="496"/>
      <c r="H2092" s="558"/>
      <c r="I2092" s="557"/>
      <c r="J2092" s="499"/>
      <c r="K2092" s="485"/>
      <c r="L2092" s="486"/>
      <c r="M2092" s="496"/>
      <c r="N2092" s="556"/>
      <c r="O2092" s="498"/>
    </row>
    <row r="2093" spans="1:15" ht="15.6" x14ac:dyDescent="0.25">
      <c r="A2093" s="496"/>
      <c r="B2093" s="556"/>
      <c r="C2093" s="557"/>
      <c r="D2093" s="499"/>
      <c r="E2093" s="485"/>
      <c r="F2093" s="486"/>
      <c r="G2093" s="496"/>
      <c r="H2093" s="558"/>
      <c r="I2093" s="557"/>
      <c r="J2093" s="499"/>
      <c r="K2093" s="485"/>
      <c r="L2093" s="486"/>
      <c r="M2093" s="496"/>
      <c r="N2093" s="556"/>
      <c r="O2093" s="498"/>
    </row>
    <row r="2094" spans="1:15" ht="15.6" x14ac:dyDescent="0.25">
      <c r="A2094" s="496"/>
      <c r="B2094" s="556"/>
      <c r="C2094" s="557"/>
      <c r="D2094" s="499"/>
      <c r="E2094" s="485"/>
      <c r="F2094" s="486"/>
      <c r="G2094" s="496"/>
      <c r="H2094" s="558"/>
      <c r="I2094" s="557"/>
      <c r="J2094" s="499"/>
      <c r="K2094" s="485"/>
      <c r="L2094" s="486"/>
      <c r="M2094" s="496"/>
      <c r="N2094" s="556"/>
      <c r="O2094" s="498"/>
    </row>
    <row r="2095" spans="1:15" ht="15.6" x14ac:dyDescent="0.25">
      <c r="A2095" s="496"/>
      <c r="B2095" s="556"/>
      <c r="C2095" s="557"/>
      <c r="D2095" s="499"/>
      <c r="E2095" s="485"/>
      <c r="F2095" s="486"/>
      <c r="G2095" s="496"/>
      <c r="H2095" s="558"/>
      <c r="I2095" s="557"/>
      <c r="J2095" s="499"/>
      <c r="K2095" s="485"/>
      <c r="L2095" s="486"/>
      <c r="M2095" s="496"/>
      <c r="N2095" s="556"/>
      <c r="O2095" s="498"/>
    </row>
    <row r="2096" spans="1:15" ht="15.6" x14ac:dyDescent="0.25">
      <c r="A2096" s="496"/>
      <c r="B2096" s="556"/>
      <c r="C2096" s="557"/>
      <c r="D2096" s="499"/>
      <c r="E2096" s="485"/>
      <c r="F2096" s="486"/>
      <c r="G2096" s="496"/>
      <c r="H2096" s="558"/>
      <c r="I2096" s="557"/>
      <c r="J2096" s="499"/>
      <c r="K2096" s="485"/>
      <c r="L2096" s="486"/>
      <c r="M2096" s="496"/>
      <c r="N2096" s="556"/>
      <c r="O2096" s="498"/>
    </row>
    <row r="2097" spans="1:15" ht="15.6" x14ac:dyDescent="0.25">
      <c r="A2097" s="496"/>
      <c r="B2097" s="556"/>
      <c r="C2097" s="557"/>
      <c r="D2097" s="499"/>
      <c r="E2097" s="485"/>
      <c r="F2097" s="486"/>
      <c r="G2097" s="496"/>
      <c r="H2097" s="558"/>
      <c r="I2097" s="557"/>
      <c r="J2097" s="499"/>
      <c r="K2097" s="485"/>
      <c r="L2097" s="486"/>
      <c r="M2097" s="496"/>
      <c r="N2097" s="556"/>
      <c r="O2097" s="498"/>
    </row>
    <row r="2098" spans="1:15" ht="15.6" x14ac:dyDescent="0.25">
      <c r="A2098" s="496"/>
      <c r="B2098" s="556"/>
      <c r="C2098" s="557"/>
      <c r="D2098" s="499"/>
      <c r="E2098" s="485"/>
      <c r="F2098" s="486"/>
      <c r="G2098" s="496"/>
      <c r="H2098" s="558"/>
      <c r="I2098" s="557"/>
      <c r="J2098" s="499"/>
      <c r="K2098" s="485"/>
      <c r="L2098" s="486"/>
      <c r="M2098" s="496"/>
      <c r="N2098" s="556"/>
      <c r="O2098" s="498"/>
    </row>
    <row r="2099" spans="1:15" ht="15.6" x14ac:dyDescent="0.25">
      <c r="A2099" s="496"/>
      <c r="B2099" s="556"/>
      <c r="C2099" s="557"/>
      <c r="D2099" s="499"/>
      <c r="E2099" s="485"/>
      <c r="F2099" s="486"/>
      <c r="G2099" s="496"/>
      <c r="H2099" s="558"/>
      <c r="I2099" s="557"/>
      <c r="J2099" s="499"/>
      <c r="K2099" s="485"/>
      <c r="L2099" s="486"/>
      <c r="M2099" s="496"/>
      <c r="N2099" s="556"/>
      <c r="O2099" s="498"/>
    </row>
    <row r="2100" spans="1:15" ht="15.6" x14ac:dyDescent="0.25">
      <c r="A2100" s="496"/>
      <c r="B2100" s="556"/>
      <c r="C2100" s="557"/>
      <c r="D2100" s="499"/>
      <c r="E2100" s="485"/>
      <c r="F2100" s="486"/>
      <c r="G2100" s="496"/>
      <c r="H2100" s="558"/>
      <c r="I2100" s="557"/>
      <c r="J2100" s="499"/>
      <c r="K2100" s="485"/>
      <c r="L2100" s="486"/>
      <c r="M2100" s="496"/>
      <c r="N2100" s="556"/>
      <c r="O2100" s="498"/>
    </row>
    <row r="2101" spans="1:15" ht="15.6" x14ac:dyDescent="0.25">
      <c r="A2101" s="496"/>
      <c r="B2101" s="556"/>
      <c r="C2101" s="557"/>
      <c r="D2101" s="499"/>
      <c r="E2101" s="485"/>
      <c r="F2101" s="486"/>
      <c r="G2101" s="496"/>
      <c r="H2101" s="558"/>
      <c r="I2101" s="557"/>
      <c r="J2101" s="499"/>
      <c r="K2101" s="485"/>
      <c r="L2101" s="486"/>
      <c r="M2101" s="496"/>
      <c r="N2101" s="556"/>
      <c r="O2101" s="498"/>
    </row>
    <row r="2102" spans="1:15" ht="15.6" x14ac:dyDescent="0.25">
      <c r="A2102" s="496"/>
      <c r="B2102" s="556"/>
      <c r="C2102" s="557"/>
      <c r="D2102" s="499"/>
      <c r="E2102" s="485"/>
      <c r="F2102" s="486"/>
      <c r="G2102" s="496"/>
      <c r="H2102" s="558"/>
      <c r="I2102" s="557"/>
      <c r="J2102" s="499"/>
      <c r="K2102" s="485"/>
      <c r="L2102" s="486"/>
      <c r="M2102" s="496"/>
      <c r="N2102" s="556"/>
      <c r="O2102" s="498"/>
    </row>
    <row r="2103" spans="1:15" ht="15.6" x14ac:dyDescent="0.25">
      <c r="A2103" s="496"/>
      <c r="B2103" s="556"/>
      <c r="C2103" s="557"/>
      <c r="D2103" s="499"/>
      <c r="E2103" s="485"/>
      <c r="F2103" s="486"/>
      <c r="G2103" s="496"/>
      <c r="H2103" s="558"/>
      <c r="I2103" s="557"/>
      <c r="J2103" s="499"/>
      <c r="K2103" s="485"/>
      <c r="L2103" s="486"/>
      <c r="M2103" s="496"/>
      <c r="N2103" s="556"/>
      <c r="O2103" s="498"/>
    </row>
    <row r="2104" spans="1:15" ht="15.6" x14ac:dyDescent="0.25">
      <c r="A2104" s="496"/>
      <c r="B2104" s="556"/>
      <c r="C2104" s="557"/>
      <c r="D2104" s="499"/>
      <c r="E2104" s="485"/>
      <c r="F2104" s="486"/>
      <c r="G2104" s="496"/>
      <c r="H2104" s="558"/>
      <c r="I2104" s="557"/>
      <c r="J2104" s="499"/>
      <c r="K2104" s="485"/>
      <c r="L2104" s="486"/>
      <c r="M2104" s="496"/>
      <c r="N2104" s="556"/>
      <c r="O2104" s="498"/>
    </row>
    <row r="2105" spans="1:15" ht="15.6" x14ac:dyDescent="0.25">
      <c r="A2105" s="496"/>
      <c r="B2105" s="556"/>
      <c r="C2105" s="557"/>
      <c r="D2105" s="499"/>
      <c r="E2105" s="485"/>
      <c r="F2105" s="486"/>
      <c r="G2105" s="496"/>
      <c r="H2105" s="558"/>
      <c r="I2105" s="557"/>
      <c r="J2105" s="499"/>
      <c r="K2105" s="485"/>
      <c r="L2105" s="486"/>
      <c r="M2105" s="496"/>
      <c r="N2105" s="556"/>
      <c r="O2105" s="498"/>
    </row>
    <row r="2106" spans="1:15" ht="15.6" x14ac:dyDescent="0.25">
      <c r="A2106" s="496"/>
      <c r="B2106" s="556"/>
      <c r="C2106" s="557"/>
      <c r="D2106" s="499"/>
      <c r="E2106" s="485"/>
      <c r="F2106" s="486"/>
      <c r="G2106" s="496"/>
      <c r="H2106" s="558"/>
      <c r="I2106" s="557"/>
      <c r="J2106" s="499"/>
      <c r="K2106" s="485"/>
      <c r="L2106" s="486"/>
      <c r="M2106" s="496"/>
      <c r="N2106" s="556"/>
      <c r="O2106" s="498"/>
    </row>
    <row r="2107" spans="1:15" ht="15.6" x14ac:dyDescent="0.25">
      <c r="A2107" s="496"/>
      <c r="B2107" s="556"/>
      <c r="C2107" s="557"/>
      <c r="D2107" s="499"/>
      <c r="E2107" s="485"/>
      <c r="F2107" s="486"/>
      <c r="G2107" s="496"/>
      <c r="H2107" s="558"/>
      <c r="I2107" s="557"/>
      <c r="J2107" s="499"/>
      <c r="K2107" s="485"/>
      <c r="L2107" s="486"/>
      <c r="M2107" s="496"/>
      <c r="N2107" s="556"/>
      <c r="O2107" s="498"/>
    </row>
    <row r="2108" spans="1:15" ht="15.6" x14ac:dyDescent="0.25">
      <c r="A2108" s="496"/>
      <c r="B2108" s="556"/>
      <c r="C2108" s="557"/>
      <c r="D2108" s="499"/>
      <c r="E2108" s="485"/>
      <c r="F2108" s="486"/>
      <c r="G2108" s="496"/>
      <c r="H2108" s="558"/>
      <c r="I2108" s="557"/>
      <c r="J2108" s="499"/>
      <c r="K2108" s="485"/>
      <c r="L2108" s="486"/>
      <c r="M2108" s="496"/>
      <c r="N2108" s="556"/>
      <c r="O2108" s="498"/>
    </row>
    <row r="2109" spans="1:15" ht="15.6" x14ac:dyDescent="0.25">
      <c r="A2109" s="496"/>
      <c r="B2109" s="556"/>
      <c r="C2109" s="557"/>
      <c r="D2109" s="499"/>
      <c r="E2109" s="485"/>
      <c r="F2109" s="486"/>
      <c r="G2109" s="496"/>
      <c r="H2109" s="558"/>
      <c r="I2109" s="557"/>
      <c r="J2109" s="499"/>
      <c r="K2109" s="485"/>
      <c r="L2109" s="486"/>
      <c r="M2109" s="496"/>
      <c r="N2109" s="556"/>
      <c r="O2109" s="498"/>
    </row>
    <row r="2110" spans="1:15" ht="15.6" x14ac:dyDescent="0.25">
      <c r="A2110" s="496"/>
      <c r="B2110" s="556"/>
      <c r="C2110" s="557"/>
      <c r="D2110" s="499"/>
      <c r="E2110" s="485"/>
      <c r="F2110" s="486"/>
      <c r="G2110" s="496"/>
      <c r="H2110" s="558"/>
      <c r="I2110" s="557"/>
      <c r="J2110" s="499"/>
      <c r="K2110" s="485"/>
      <c r="L2110" s="486"/>
      <c r="M2110" s="496"/>
      <c r="N2110" s="556"/>
      <c r="O2110" s="498"/>
    </row>
    <row r="2111" spans="1:15" ht="15.6" x14ac:dyDescent="0.25">
      <c r="A2111" s="496"/>
      <c r="B2111" s="556"/>
      <c r="C2111" s="557"/>
      <c r="D2111" s="499"/>
      <c r="E2111" s="485"/>
      <c r="F2111" s="486"/>
      <c r="G2111" s="496"/>
      <c r="H2111" s="558"/>
      <c r="I2111" s="557"/>
      <c r="J2111" s="499"/>
      <c r="K2111" s="485"/>
      <c r="L2111" s="486"/>
      <c r="M2111" s="496"/>
      <c r="N2111" s="556"/>
      <c r="O2111" s="498"/>
    </row>
    <row r="2112" spans="1:15" ht="15.6" x14ac:dyDescent="0.25">
      <c r="A2112" s="496"/>
      <c r="B2112" s="556"/>
      <c r="C2112" s="557"/>
      <c r="D2112" s="499"/>
      <c r="E2112" s="485"/>
      <c r="F2112" s="486"/>
      <c r="G2112" s="496"/>
      <c r="H2112" s="558"/>
      <c r="I2112" s="557"/>
      <c r="J2112" s="499"/>
      <c r="K2112" s="485"/>
      <c r="L2112" s="486"/>
      <c r="M2112" s="496"/>
      <c r="N2112" s="556"/>
      <c r="O2112" s="498"/>
    </row>
    <row r="2113" spans="1:15" ht="15.6" x14ac:dyDescent="0.25">
      <c r="A2113" s="496"/>
      <c r="B2113" s="556"/>
      <c r="C2113" s="557"/>
      <c r="D2113" s="499"/>
      <c r="E2113" s="485"/>
      <c r="F2113" s="486"/>
      <c r="G2113" s="496"/>
      <c r="H2113" s="558"/>
      <c r="I2113" s="557"/>
      <c r="J2113" s="499"/>
      <c r="K2113" s="485"/>
      <c r="L2113" s="486"/>
      <c r="M2113" s="496"/>
      <c r="N2113" s="556"/>
      <c r="O2113" s="498"/>
    </row>
    <row r="2114" spans="1:15" ht="15.6" x14ac:dyDescent="0.25">
      <c r="A2114" s="496"/>
      <c r="B2114" s="556"/>
      <c r="C2114" s="557"/>
      <c r="D2114" s="499"/>
      <c r="E2114" s="485"/>
      <c r="F2114" s="486"/>
      <c r="G2114" s="496"/>
      <c r="H2114" s="558"/>
      <c r="I2114" s="557"/>
      <c r="J2114" s="499"/>
      <c r="K2114" s="485"/>
      <c r="L2114" s="486"/>
      <c r="M2114" s="496"/>
      <c r="N2114" s="556"/>
      <c r="O2114" s="498"/>
    </row>
    <row r="2115" spans="1:15" ht="15.6" x14ac:dyDescent="0.25">
      <c r="A2115" s="496"/>
      <c r="B2115" s="556"/>
      <c r="C2115" s="557"/>
      <c r="D2115" s="499"/>
      <c r="E2115" s="485"/>
      <c r="F2115" s="486"/>
      <c r="G2115" s="496"/>
      <c r="H2115" s="558"/>
      <c r="I2115" s="557"/>
      <c r="J2115" s="499"/>
      <c r="K2115" s="485"/>
      <c r="L2115" s="486"/>
      <c r="M2115" s="496"/>
      <c r="N2115" s="556"/>
      <c r="O2115" s="498"/>
    </row>
    <row r="2116" spans="1:15" ht="15.6" x14ac:dyDescent="0.25">
      <c r="A2116" s="496"/>
      <c r="B2116" s="556"/>
      <c r="C2116" s="557"/>
      <c r="D2116" s="499"/>
      <c r="E2116" s="485"/>
      <c r="F2116" s="486"/>
      <c r="G2116" s="496"/>
      <c r="H2116" s="558"/>
      <c r="I2116" s="557"/>
      <c r="J2116" s="499"/>
      <c r="K2116" s="485"/>
      <c r="L2116" s="486"/>
      <c r="M2116" s="496"/>
      <c r="N2116" s="556"/>
      <c r="O2116" s="498"/>
    </row>
    <row r="2117" spans="1:15" ht="15.6" x14ac:dyDescent="0.25">
      <c r="A2117" s="496"/>
      <c r="B2117" s="556"/>
      <c r="C2117" s="557"/>
      <c r="D2117" s="499"/>
      <c r="E2117" s="485"/>
      <c r="F2117" s="486"/>
      <c r="G2117" s="496"/>
      <c r="H2117" s="558"/>
      <c r="I2117" s="557"/>
      <c r="J2117" s="499"/>
      <c r="K2117" s="485"/>
      <c r="L2117" s="486"/>
      <c r="M2117" s="496"/>
      <c r="N2117" s="556"/>
      <c r="O2117" s="498"/>
    </row>
    <row r="2118" spans="1:15" ht="15.6" x14ac:dyDescent="0.25">
      <c r="A2118" s="496"/>
      <c r="B2118" s="556"/>
      <c r="C2118" s="557"/>
      <c r="D2118" s="499"/>
      <c r="E2118" s="485"/>
      <c r="F2118" s="486"/>
      <c r="G2118" s="496"/>
      <c r="H2118" s="558"/>
      <c r="I2118" s="557"/>
      <c r="J2118" s="499"/>
      <c r="K2118" s="485"/>
      <c r="L2118" s="486"/>
      <c r="M2118" s="496"/>
      <c r="N2118" s="556"/>
      <c r="O2118" s="498"/>
    </row>
    <row r="2119" spans="1:15" ht="15.6" x14ac:dyDescent="0.25">
      <c r="A2119" s="496"/>
      <c r="B2119" s="556"/>
      <c r="C2119" s="557"/>
      <c r="D2119" s="499"/>
      <c r="E2119" s="485"/>
      <c r="F2119" s="486"/>
      <c r="G2119" s="496"/>
      <c r="H2119" s="558"/>
      <c r="I2119" s="557"/>
      <c r="J2119" s="499"/>
      <c r="K2119" s="485"/>
      <c r="L2119" s="486"/>
      <c r="M2119" s="496"/>
      <c r="N2119" s="556"/>
      <c r="O2119" s="498"/>
    </row>
    <row r="2120" spans="1:15" ht="15.6" x14ac:dyDescent="0.25">
      <c r="A2120" s="496"/>
      <c r="B2120" s="556"/>
      <c r="C2120" s="557"/>
      <c r="D2120" s="499"/>
      <c r="E2120" s="485"/>
      <c r="F2120" s="486"/>
      <c r="G2120" s="496"/>
      <c r="H2120" s="558"/>
      <c r="I2120" s="557"/>
      <c r="J2120" s="499"/>
      <c r="K2120" s="485"/>
      <c r="L2120" s="486"/>
      <c r="M2120" s="496"/>
      <c r="N2120" s="556"/>
      <c r="O2120" s="498"/>
    </row>
    <row r="2121" spans="1:15" ht="15.6" x14ac:dyDescent="0.25">
      <c r="A2121" s="496"/>
      <c r="B2121" s="556"/>
      <c r="C2121" s="557"/>
      <c r="D2121" s="499"/>
      <c r="E2121" s="485"/>
      <c r="F2121" s="486"/>
      <c r="G2121" s="496"/>
      <c r="H2121" s="558"/>
      <c r="I2121" s="557"/>
      <c r="J2121" s="499"/>
      <c r="K2121" s="485"/>
      <c r="L2121" s="486"/>
      <c r="M2121" s="496"/>
      <c r="N2121" s="556"/>
      <c r="O2121" s="498"/>
    </row>
    <row r="2122" spans="1:15" ht="15.6" x14ac:dyDescent="0.25">
      <c r="A2122" s="496"/>
      <c r="B2122" s="556"/>
      <c r="C2122" s="557"/>
      <c r="D2122" s="499"/>
      <c r="E2122" s="485"/>
      <c r="F2122" s="486"/>
      <c r="G2122" s="496"/>
      <c r="H2122" s="558"/>
      <c r="I2122" s="557"/>
      <c r="J2122" s="499"/>
      <c r="K2122" s="485"/>
      <c r="L2122" s="486"/>
      <c r="M2122" s="496"/>
      <c r="N2122" s="556"/>
      <c r="O2122" s="498"/>
    </row>
    <row r="2123" spans="1:15" ht="15.6" x14ac:dyDescent="0.25">
      <c r="A2123" s="496"/>
      <c r="B2123" s="556"/>
      <c r="C2123" s="557"/>
      <c r="D2123" s="499"/>
      <c r="E2123" s="485"/>
      <c r="F2123" s="486"/>
      <c r="G2123" s="496"/>
      <c r="H2123" s="558"/>
      <c r="I2123" s="557"/>
      <c r="J2123" s="499"/>
      <c r="K2123" s="485"/>
      <c r="L2123" s="486"/>
      <c r="M2123" s="496"/>
      <c r="N2123" s="556"/>
      <c r="O2123" s="498"/>
    </row>
    <row r="2124" spans="1:15" ht="15.6" x14ac:dyDescent="0.25">
      <c r="A2124" s="496"/>
      <c r="B2124" s="556"/>
      <c r="C2124" s="557"/>
      <c r="D2124" s="499"/>
      <c r="E2124" s="485"/>
      <c r="F2124" s="486"/>
      <c r="G2124" s="496"/>
      <c r="H2124" s="558"/>
      <c r="I2124" s="557"/>
      <c r="J2124" s="499"/>
      <c r="K2124" s="485"/>
      <c r="L2124" s="486"/>
      <c r="M2124" s="496"/>
      <c r="N2124" s="556"/>
      <c r="O2124" s="498"/>
    </row>
    <row r="2125" spans="1:15" ht="15.6" x14ac:dyDescent="0.25">
      <c r="A2125" s="496"/>
      <c r="B2125" s="556"/>
      <c r="C2125" s="557"/>
      <c r="D2125" s="499"/>
      <c r="E2125" s="485"/>
      <c r="F2125" s="486"/>
      <c r="G2125" s="496"/>
      <c r="H2125" s="558"/>
      <c r="I2125" s="557"/>
      <c r="J2125" s="499"/>
      <c r="K2125" s="485"/>
      <c r="L2125" s="486"/>
      <c r="M2125" s="496"/>
      <c r="N2125" s="556"/>
      <c r="O2125" s="498"/>
    </row>
    <row r="2126" spans="1:15" ht="15.6" x14ac:dyDescent="0.25">
      <c r="A2126" s="496"/>
      <c r="B2126" s="556"/>
      <c r="C2126" s="557"/>
      <c r="D2126" s="499"/>
      <c r="E2126" s="485"/>
      <c r="F2126" s="486"/>
      <c r="G2126" s="496"/>
      <c r="H2126" s="558"/>
      <c r="I2126" s="557"/>
      <c r="J2126" s="499"/>
      <c r="K2126" s="485"/>
      <c r="L2126" s="486"/>
      <c r="M2126" s="496"/>
      <c r="N2126" s="556"/>
      <c r="O2126" s="498"/>
    </row>
    <row r="2127" spans="1:15" ht="15.6" x14ac:dyDescent="0.25">
      <c r="A2127" s="496"/>
      <c r="B2127" s="556"/>
      <c r="C2127" s="557"/>
      <c r="D2127" s="499"/>
      <c r="E2127" s="485"/>
      <c r="F2127" s="486"/>
      <c r="G2127" s="496"/>
      <c r="H2127" s="558"/>
      <c r="I2127" s="557"/>
      <c r="J2127" s="499"/>
      <c r="K2127" s="485"/>
      <c r="L2127" s="486"/>
      <c r="M2127" s="496"/>
      <c r="N2127" s="556"/>
      <c r="O2127" s="498"/>
    </row>
    <row r="2128" spans="1:15" ht="15.6" x14ac:dyDescent="0.25">
      <c r="A2128" s="496"/>
      <c r="B2128" s="556"/>
      <c r="C2128" s="557"/>
      <c r="D2128" s="499"/>
      <c r="E2128" s="485"/>
      <c r="F2128" s="486"/>
      <c r="G2128" s="496"/>
      <c r="H2128" s="558"/>
      <c r="I2128" s="557"/>
      <c r="J2128" s="499"/>
      <c r="K2128" s="485"/>
      <c r="L2128" s="486"/>
      <c r="M2128" s="496"/>
      <c r="N2128" s="556"/>
      <c r="O2128" s="498"/>
    </row>
    <row r="2129" spans="1:15" ht="15.6" x14ac:dyDescent="0.25">
      <c r="A2129" s="496"/>
      <c r="B2129" s="556"/>
      <c r="C2129" s="557"/>
      <c r="D2129" s="499"/>
      <c r="E2129" s="485"/>
      <c r="F2129" s="486"/>
      <c r="G2129" s="496"/>
      <c r="H2129" s="558"/>
      <c r="I2129" s="557"/>
      <c r="J2129" s="499"/>
      <c r="K2129" s="485"/>
      <c r="L2129" s="486"/>
      <c r="M2129" s="496"/>
      <c r="N2129" s="556"/>
      <c r="O2129" s="498"/>
    </row>
    <row r="2130" spans="1:15" ht="15.6" x14ac:dyDescent="0.25">
      <c r="A2130" s="496"/>
      <c r="B2130" s="556"/>
      <c r="C2130" s="557"/>
      <c r="D2130" s="499"/>
      <c r="E2130" s="485"/>
      <c r="F2130" s="486"/>
      <c r="G2130" s="496"/>
      <c r="H2130" s="558"/>
      <c r="I2130" s="557"/>
      <c r="J2130" s="499"/>
      <c r="K2130" s="485"/>
      <c r="L2130" s="486"/>
      <c r="M2130" s="496"/>
      <c r="N2130" s="556"/>
      <c r="O2130" s="498"/>
    </row>
    <row r="2131" spans="1:15" ht="15.6" x14ac:dyDescent="0.25">
      <c r="A2131" s="496"/>
      <c r="B2131" s="556"/>
      <c r="C2131" s="557"/>
      <c r="D2131" s="499"/>
      <c r="E2131" s="485"/>
      <c r="F2131" s="486"/>
      <c r="G2131" s="496"/>
      <c r="H2131" s="558"/>
      <c r="I2131" s="557"/>
      <c r="J2131" s="499"/>
      <c r="K2131" s="485"/>
      <c r="L2131" s="486"/>
      <c r="M2131" s="496"/>
      <c r="N2131" s="556"/>
      <c r="O2131" s="498"/>
    </row>
    <row r="2132" spans="1:15" ht="15.6" x14ac:dyDescent="0.25">
      <c r="A2132" s="496"/>
      <c r="B2132" s="556"/>
      <c r="C2132" s="557"/>
      <c r="D2132" s="499"/>
      <c r="E2132" s="485"/>
      <c r="F2132" s="486"/>
      <c r="G2132" s="496"/>
      <c r="H2132" s="558"/>
      <c r="I2132" s="557"/>
      <c r="J2132" s="499"/>
      <c r="K2132" s="485"/>
      <c r="L2132" s="486"/>
      <c r="M2132" s="496"/>
      <c r="N2132" s="556"/>
      <c r="O2132" s="498"/>
    </row>
    <row r="2133" spans="1:15" ht="15.6" x14ac:dyDescent="0.25">
      <c r="A2133" s="496"/>
      <c r="B2133" s="556"/>
      <c r="C2133" s="557"/>
      <c r="D2133" s="499"/>
      <c r="E2133" s="485"/>
      <c r="F2133" s="486"/>
      <c r="G2133" s="496"/>
      <c r="H2133" s="558"/>
      <c r="I2133" s="557"/>
      <c r="J2133" s="499"/>
      <c r="K2133" s="485"/>
      <c r="L2133" s="486"/>
      <c r="M2133" s="496"/>
      <c r="N2133" s="556"/>
      <c r="O2133" s="498"/>
    </row>
    <row r="2134" spans="1:15" ht="15.6" x14ac:dyDescent="0.25">
      <c r="A2134" s="496"/>
      <c r="B2134" s="556"/>
      <c r="C2134" s="557"/>
      <c r="D2134" s="499"/>
      <c r="E2134" s="485"/>
      <c r="F2134" s="486"/>
      <c r="G2134" s="496"/>
      <c r="H2134" s="558"/>
      <c r="I2134" s="557"/>
      <c r="J2134" s="499"/>
      <c r="K2134" s="485"/>
      <c r="L2134" s="486"/>
      <c r="M2134" s="496"/>
      <c r="N2134" s="556"/>
      <c r="O2134" s="498"/>
    </row>
    <row r="2135" spans="1:15" ht="15.6" x14ac:dyDescent="0.25">
      <c r="A2135" s="496"/>
      <c r="B2135" s="556"/>
      <c r="C2135" s="557"/>
      <c r="D2135" s="499"/>
      <c r="E2135" s="485"/>
      <c r="F2135" s="486"/>
      <c r="G2135" s="496"/>
      <c r="H2135" s="558"/>
      <c r="I2135" s="557"/>
      <c r="J2135" s="499"/>
      <c r="K2135" s="485"/>
      <c r="L2135" s="486"/>
      <c r="M2135" s="496"/>
      <c r="N2135" s="556"/>
      <c r="O2135" s="498"/>
    </row>
    <row r="2136" spans="1:15" ht="15.6" x14ac:dyDescent="0.25">
      <c r="A2136" s="496"/>
      <c r="B2136" s="556"/>
      <c r="C2136" s="557"/>
      <c r="D2136" s="499"/>
      <c r="E2136" s="485"/>
      <c r="F2136" s="486"/>
      <c r="G2136" s="496"/>
      <c r="H2136" s="558"/>
      <c r="I2136" s="557"/>
      <c r="J2136" s="499"/>
      <c r="K2136" s="485"/>
      <c r="L2136" s="486"/>
      <c r="M2136" s="496"/>
      <c r="N2136" s="556"/>
      <c r="O2136" s="498"/>
    </row>
    <row r="2137" spans="1:15" ht="15.6" x14ac:dyDescent="0.25">
      <c r="A2137" s="496"/>
      <c r="B2137" s="556"/>
      <c r="C2137" s="557"/>
      <c r="D2137" s="499"/>
      <c r="E2137" s="485"/>
      <c r="F2137" s="486"/>
      <c r="G2137" s="496"/>
      <c r="H2137" s="558"/>
      <c r="I2137" s="557"/>
      <c r="J2137" s="499"/>
      <c r="K2137" s="485"/>
      <c r="L2137" s="486"/>
      <c r="M2137" s="496"/>
      <c r="N2137" s="556"/>
      <c r="O2137" s="498"/>
    </row>
    <row r="2138" spans="1:15" ht="15.6" x14ac:dyDescent="0.25">
      <c r="A2138" s="496"/>
      <c r="B2138" s="556"/>
      <c r="C2138" s="557"/>
      <c r="D2138" s="499"/>
      <c r="E2138" s="485"/>
      <c r="F2138" s="486"/>
      <c r="G2138" s="496"/>
      <c r="H2138" s="558"/>
      <c r="I2138" s="557"/>
      <c r="J2138" s="499"/>
      <c r="K2138" s="485"/>
      <c r="L2138" s="486"/>
      <c r="M2138" s="496"/>
      <c r="N2138" s="556"/>
      <c r="O2138" s="498"/>
    </row>
    <row r="2139" spans="1:15" ht="15.6" x14ac:dyDescent="0.25">
      <c r="A2139" s="496"/>
      <c r="B2139" s="556"/>
      <c r="C2139" s="557"/>
      <c r="D2139" s="499"/>
      <c r="E2139" s="485"/>
      <c r="F2139" s="486"/>
      <c r="G2139" s="496"/>
      <c r="H2139" s="558"/>
      <c r="I2139" s="557"/>
      <c r="J2139" s="499"/>
      <c r="K2139" s="485"/>
      <c r="L2139" s="486"/>
      <c r="M2139" s="496"/>
      <c r="N2139" s="556"/>
      <c r="O2139" s="498"/>
    </row>
    <row r="2140" spans="1:15" ht="15.6" x14ac:dyDescent="0.25">
      <c r="A2140" s="496"/>
      <c r="B2140" s="556"/>
      <c r="C2140" s="557"/>
      <c r="D2140" s="499"/>
      <c r="E2140" s="485"/>
      <c r="F2140" s="486"/>
      <c r="G2140" s="496"/>
      <c r="H2140" s="558"/>
      <c r="I2140" s="557"/>
      <c r="J2140" s="499"/>
      <c r="K2140" s="485"/>
      <c r="L2140" s="486"/>
      <c r="M2140" s="496"/>
      <c r="N2140" s="556"/>
      <c r="O2140" s="498"/>
    </row>
    <row r="2141" spans="1:15" ht="15.6" x14ac:dyDescent="0.25">
      <c r="A2141" s="496"/>
      <c r="B2141" s="556"/>
      <c r="C2141" s="557"/>
      <c r="D2141" s="499"/>
      <c r="E2141" s="485"/>
      <c r="F2141" s="486"/>
      <c r="G2141" s="496"/>
      <c r="H2141" s="558"/>
      <c r="I2141" s="557"/>
      <c r="J2141" s="499"/>
      <c r="K2141" s="485"/>
      <c r="L2141" s="486"/>
      <c r="M2141" s="496"/>
      <c r="N2141" s="556"/>
      <c r="O2141" s="498"/>
    </row>
    <row r="2142" spans="1:15" ht="15.6" x14ac:dyDescent="0.25">
      <c r="A2142" s="496"/>
      <c r="B2142" s="556"/>
      <c r="C2142" s="557"/>
      <c r="D2142" s="499"/>
      <c r="E2142" s="485"/>
      <c r="F2142" s="486"/>
      <c r="G2142" s="496"/>
      <c r="H2142" s="558"/>
      <c r="I2142" s="557"/>
      <c r="J2142" s="499"/>
      <c r="K2142" s="485"/>
      <c r="L2142" s="486"/>
      <c r="M2142" s="496"/>
      <c r="N2142" s="556"/>
      <c r="O2142" s="498"/>
    </row>
    <row r="2143" spans="1:15" ht="15.6" x14ac:dyDescent="0.25">
      <c r="A2143" s="496"/>
      <c r="B2143" s="556"/>
      <c r="C2143" s="557"/>
      <c r="D2143" s="499"/>
      <c r="E2143" s="485"/>
      <c r="F2143" s="486"/>
      <c r="G2143" s="496"/>
      <c r="H2143" s="558"/>
      <c r="I2143" s="557"/>
      <c r="J2143" s="499"/>
      <c r="K2143" s="485"/>
      <c r="L2143" s="486"/>
      <c r="M2143" s="496"/>
      <c r="N2143" s="556"/>
      <c r="O2143" s="498"/>
    </row>
    <row r="2144" spans="1:15" ht="15.6" x14ac:dyDescent="0.25">
      <c r="A2144" s="496"/>
      <c r="B2144" s="556"/>
      <c r="C2144" s="557"/>
      <c r="D2144" s="499"/>
      <c r="E2144" s="485"/>
      <c r="F2144" s="486"/>
      <c r="G2144" s="496"/>
      <c r="H2144" s="558"/>
      <c r="I2144" s="557"/>
      <c r="J2144" s="499"/>
      <c r="K2144" s="485"/>
      <c r="L2144" s="486"/>
      <c r="M2144" s="496"/>
      <c r="N2144" s="556"/>
      <c r="O2144" s="498"/>
    </row>
    <row r="2145" spans="1:15" ht="15.6" x14ac:dyDescent="0.25">
      <c r="A2145" s="496"/>
      <c r="B2145" s="556"/>
      <c r="C2145" s="557"/>
      <c r="D2145" s="499"/>
      <c r="E2145" s="485"/>
      <c r="F2145" s="486"/>
      <c r="G2145" s="496"/>
      <c r="H2145" s="558"/>
      <c r="I2145" s="557"/>
      <c r="J2145" s="499"/>
      <c r="K2145" s="485"/>
      <c r="L2145" s="486"/>
      <c r="M2145" s="496"/>
      <c r="N2145" s="556"/>
      <c r="O2145" s="498"/>
    </row>
    <row r="2146" spans="1:15" ht="15.6" x14ac:dyDescent="0.25">
      <c r="A2146" s="496"/>
      <c r="B2146" s="556"/>
      <c r="C2146" s="557"/>
      <c r="D2146" s="499"/>
      <c r="E2146" s="485"/>
      <c r="F2146" s="486"/>
      <c r="G2146" s="496"/>
      <c r="H2146" s="558"/>
      <c r="I2146" s="557"/>
      <c r="J2146" s="499"/>
      <c r="K2146" s="485"/>
      <c r="L2146" s="486"/>
      <c r="M2146" s="496"/>
      <c r="N2146" s="556"/>
      <c r="O2146" s="498"/>
    </row>
    <row r="2147" spans="1:15" ht="15.6" x14ac:dyDescent="0.25">
      <c r="A2147" s="496"/>
      <c r="B2147" s="556"/>
      <c r="C2147" s="557"/>
      <c r="D2147" s="499"/>
      <c r="E2147" s="485"/>
      <c r="F2147" s="486"/>
      <c r="G2147" s="496"/>
      <c r="H2147" s="558"/>
      <c r="I2147" s="557"/>
      <c r="J2147" s="499"/>
      <c r="K2147" s="485"/>
      <c r="L2147" s="486"/>
      <c r="M2147" s="496"/>
      <c r="N2147" s="556"/>
      <c r="O2147" s="498"/>
    </row>
    <row r="2148" spans="1:15" ht="15.6" x14ac:dyDescent="0.25">
      <c r="A2148" s="496"/>
      <c r="B2148" s="556"/>
      <c r="C2148" s="557"/>
      <c r="D2148" s="499"/>
      <c r="E2148" s="485"/>
      <c r="F2148" s="486"/>
      <c r="G2148" s="496"/>
      <c r="H2148" s="558"/>
      <c r="I2148" s="557"/>
      <c r="J2148" s="499"/>
      <c r="K2148" s="485"/>
      <c r="L2148" s="486"/>
      <c r="M2148" s="496"/>
      <c r="N2148" s="556"/>
      <c r="O2148" s="498"/>
    </row>
    <row r="2149" spans="1:15" ht="15.6" x14ac:dyDescent="0.25">
      <c r="A2149" s="496"/>
      <c r="B2149" s="556"/>
      <c r="C2149" s="557"/>
      <c r="D2149" s="499"/>
      <c r="E2149" s="485"/>
      <c r="F2149" s="486"/>
      <c r="G2149" s="496"/>
      <c r="H2149" s="558"/>
      <c r="I2149" s="557"/>
      <c r="J2149" s="499"/>
      <c r="K2149" s="485"/>
      <c r="L2149" s="486"/>
      <c r="M2149" s="496"/>
      <c r="N2149" s="556"/>
      <c r="O2149" s="498"/>
    </row>
    <row r="2150" spans="1:15" ht="15.6" x14ac:dyDescent="0.25">
      <c r="A2150" s="496"/>
      <c r="B2150" s="556"/>
      <c r="C2150" s="557"/>
      <c r="D2150" s="499"/>
      <c r="E2150" s="485"/>
      <c r="F2150" s="486"/>
      <c r="G2150" s="496"/>
      <c r="H2150" s="558"/>
      <c r="I2150" s="557"/>
      <c r="J2150" s="499"/>
      <c r="K2150" s="485"/>
      <c r="L2150" s="486"/>
      <c r="M2150" s="496"/>
      <c r="N2150" s="556"/>
      <c r="O2150" s="498"/>
    </row>
    <row r="2151" spans="1:15" ht="15.6" x14ac:dyDescent="0.25">
      <c r="A2151" s="496"/>
      <c r="B2151" s="556"/>
      <c r="C2151" s="557"/>
      <c r="D2151" s="499"/>
      <c r="E2151" s="485"/>
      <c r="F2151" s="486"/>
      <c r="G2151" s="496"/>
      <c r="H2151" s="558"/>
      <c r="I2151" s="557"/>
      <c r="J2151" s="499"/>
      <c r="K2151" s="485"/>
      <c r="L2151" s="486"/>
      <c r="M2151" s="496"/>
      <c r="N2151" s="556"/>
      <c r="O2151" s="498"/>
    </row>
    <row r="2152" spans="1:15" ht="15.6" x14ac:dyDescent="0.25">
      <c r="A2152" s="496"/>
      <c r="B2152" s="556"/>
      <c r="C2152" s="557"/>
      <c r="D2152" s="499"/>
      <c r="E2152" s="485"/>
      <c r="F2152" s="486"/>
      <c r="G2152" s="496"/>
      <c r="H2152" s="558"/>
      <c r="I2152" s="557"/>
      <c r="J2152" s="499"/>
      <c r="K2152" s="485"/>
      <c r="L2152" s="486"/>
      <c r="M2152" s="496"/>
      <c r="N2152" s="556"/>
      <c r="O2152" s="498"/>
    </row>
    <row r="2153" spans="1:15" ht="15.6" x14ac:dyDescent="0.25">
      <c r="A2153" s="496"/>
      <c r="B2153" s="556"/>
      <c r="C2153" s="557"/>
      <c r="D2153" s="499"/>
      <c r="E2153" s="485"/>
      <c r="F2153" s="486"/>
      <c r="G2153" s="496"/>
      <c r="H2153" s="558"/>
      <c r="I2153" s="557"/>
      <c r="J2153" s="499"/>
      <c r="K2153" s="485"/>
      <c r="L2153" s="486"/>
      <c r="M2153" s="496"/>
      <c r="N2153" s="556"/>
      <c r="O2153" s="498"/>
    </row>
    <row r="2154" spans="1:15" ht="15.6" x14ac:dyDescent="0.25">
      <c r="A2154" s="496"/>
      <c r="B2154" s="556"/>
      <c r="C2154" s="557"/>
      <c r="D2154" s="499"/>
      <c r="E2154" s="485"/>
      <c r="F2154" s="486"/>
      <c r="G2154" s="496"/>
      <c r="H2154" s="558"/>
      <c r="I2154" s="557"/>
      <c r="J2154" s="499"/>
      <c r="K2154" s="485"/>
      <c r="L2154" s="486"/>
      <c r="M2154" s="496"/>
      <c r="N2154" s="556"/>
      <c r="O2154" s="498"/>
    </row>
    <row r="2155" spans="1:15" ht="15.6" x14ac:dyDescent="0.25">
      <c r="A2155" s="496"/>
      <c r="B2155" s="556"/>
      <c r="C2155" s="557"/>
      <c r="D2155" s="499"/>
      <c r="E2155" s="485"/>
      <c r="F2155" s="486"/>
      <c r="G2155" s="496"/>
      <c r="H2155" s="558"/>
      <c r="I2155" s="557"/>
      <c r="J2155" s="499"/>
      <c r="K2155" s="485"/>
      <c r="L2155" s="486"/>
      <c r="M2155" s="496"/>
      <c r="N2155" s="556"/>
      <c r="O2155" s="498"/>
    </row>
    <row r="2156" spans="1:15" ht="15.6" x14ac:dyDescent="0.25">
      <c r="A2156" s="496"/>
      <c r="B2156" s="556"/>
      <c r="C2156" s="557"/>
      <c r="D2156" s="499"/>
      <c r="E2156" s="485"/>
      <c r="F2156" s="486"/>
      <c r="G2156" s="496"/>
      <c r="H2156" s="558"/>
      <c r="I2156" s="557"/>
      <c r="J2156" s="499"/>
      <c r="K2156" s="485"/>
      <c r="L2156" s="486"/>
      <c r="M2156" s="496"/>
      <c r="N2156" s="556"/>
      <c r="O2156" s="498"/>
    </row>
    <row r="2157" spans="1:15" ht="15.6" x14ac:dyDescent="0.25">
      <c r="A2157" s="496"/>
      <c r="B2157" s="556"/>
      <c r="C2157" s="557"/>
      <c r="D2157" s="499"/>
      <c r="E2157" s="485"/>
      <c r="F2157" s="486"/>
      <c r="G2157" s="496"/>
      <c r="H2157" s="558"/>
      <c r="I2157" s="557"/>
      <c r="J2157" s="499"/>
      <c r="K2157" s="485"/>
      <c r="L2157" s="486"/>
      <c r="M2157" s="496"/>
      <c r="N2157" s="556"/>
      <c r="O2157" s="498"/>
    </row>
    <row r="2158" spans="1:15" ht="15.6" x14ac:dyDescent="0.25">
      <c r="A2158" s="496"/>
      <c r="B2158" s="556"/>
      <c r="C2158" s="557"/>
      <c r="D2158" s="499"/>
      <c r="E2158" s="485"/>
      <c r="F2158" s="486"/>
      <c r="G2158" s="496"/>
      <c r="H2158" s="558"/>
      <c r="I2158" s="557"/>
      <c r="J2158" s="499"/>
      <c r="K2158" s="485"/>
      <c r="L2158" s="486"/>
      <c r="M2158" s="496"/>
      <c r="N2158" s="556"/>
      <c r="O2158" s="498"/>
    </row>
    <row r="2159" spans="1:15" ht="15.6" x14ac:dyDescent="0.25">
      <c r="A2159" s="496"/>
      <c r="B2159" s="556"/>
      <c r="C2159" s="557"/>
      <c r="D2159" s="499"/>
      <c r="E2159" s="485"/>
      <c r="F2159" s="486"/>
      <c r="G2159" s="496"/>
      <c r="H2159" s="558"/>
      <c r="I2159" s="557"/>
      <c r="J2159" s="499"/>
      <c r="K2159" s="485"/>
      <c r="L2159" s="486"/>
      <c r="M2159" s="496"/>
      <c r="N2159" s="556"/>
      <c r="O2159" s="498"/>
    </row>
    <row r="2160" spans="1:15" ht="15.6" x14ac:dyDescent="0.25">
      <c r="A2160" s="496"/>
      <c r="B2160" s="556"/>
      <c r="C2160" s="557"/>
      <c r="D2160" s="499"/>
      <c r="E2160" s="485"/>
      <c r="F2160" s="486"/>
      <c r="G2160" s="496"/>
      <c r="H2160" s="558"/>
      <c r="I2160" s="557"/>
      <c r="J2160" s="499"/>
      <c r="K2160" s="485"/>
      <c r="L2160" s="486"/>
      <c r="M2160" s="496"/>
      <c r="N2160" s="556"/>
      <c r="O2160" s="498"/>
    </row>
    <row r="2161" spans="1:15" ht="15.6" x14ac:dyDescent="0.25">
      <c r="A2161" s="496"/>
      <c r="B2161" s="556"/>
      <c r="C2161" s="557"/>
      <c r="D2161" s="499"/>
      <c r="E2161" s="485"/>
      <c r="F2161" s="486"/>
      <c r="G2161" s="496"/>
      <c r="H2161" s="558"/>
      <c r="I2161" s="557"/>
      <c r="J2161" s="499"/>
      <c r="K2161" s="485"/>
      <c r="L2161" s="486"/>
      <c r="M2161" s="496"/>
      <c r="N2161" s="556"/>
      <c r="O2161" s="498"/>
    </row>
    <row r="2162" spans="1:15" ht="15.6" x14ac:dyDescent="0.25">
      <c r="A2162" s="496"/>
      <c r="B2162" s="556"/>
      <c r="C2162" s="557"/>
      <c r="D2162" s="499"/>
      <c r="E2162" s="485"/>
      <c r="F2162" s="486"/>
      <c r="G2162" s="496"/>
      <c r="H2162" s="558"/>
      <c r="I2162" s="557"/>
      <c r="J2162" s="499"/>
      <c r="K2162" s="485"/>
      <c r="L2162" s="486"/>
      <c r="M2162" s="496"/>
      <c r="N2162" s="556"/>
      <c r="O2162" s="498"/>
    </row>
    <row r="2163" spans="1:15" ht="15.6" x14ac:dyDescent="0.25">
      <c r="A2163" s="496"/>
      <c r="B2163" s="556"/>
      <c r="C2163" s="557"/>
      <c r="D2163" s="499"/>
      <c r="E2163" s="485"/>
      <c r="F2163" s="486"/>
      <c r="G2163" s="496"/>
      <c r="H2163" s="558"/>
      <c r="I2163" s="557"/>
      <c r="J2163" s="499"/>
      <c r="K2163" s="485"/>
      <c r="L2163" s="486"/>
      <c r="M2163" s="496"/>
      <c r="N2163" s="556"/>
      <c r="O2163" s="498"/>
    </row>
    <row r="2164" spans="1:15" ht="15.6" x14ac:dyDescent="0.25">
      <c r="A2164" s="496"/>
      <c r="B2164" s="556"/>
      <c r="C2164" s="557"/>
      <c r="D2164" s="499"/>
      <c r="E2164" s="485"/>
      <c r="F2164" s="486"/>
      <c r="G2164" s="496"/>
      <c r="H2164" s="558"/>
      <c r="I2164" s="557"/>
      <c r="J2164" s="499"/>
      <c r="K2164" s="485"/>
      <c r="L2164" s="486"/>
      <c r="M2164" s="496"/>
      <c r="N2164" s="556"/>
      <c r="O2164" s="498"/>
    </row>
    <row r="2165" spans="1:15" ht="15.6" x14ac:dyDescent="0.25">
      <c r="A2165" s="496"/>
      <c r="B2165" s="556"/>
      <c r="C2165" s="557"/>
      <c r="D2165" s="499"/>
      <c r="E2165" s="485"/>
      <c r="F2165" s="486"/>
      <c r="G2165" s="496"/>
      <c r="H2165" s="558"/>
      <c r="I2165" s="557"/>
      <c r="J2165" s="499"/>
      <c r="K2165" s="485"/>
      <c r="L2165" s="486"/>
      <c r="M2165" s="496"/>
      <c r="N2165" s="556"/>
      <c r="O2165" s="498"/>
    </row>
    <row r="2166" spans="1:15" ht="15.6" x14ac:dyDescent="0.25">
      <c r="A2166" s="496"/>
      <c r="B2166" s="556"/>
      <c r="C2166" s="557"/>
      <c r="D2166" s="499"/>
      <c r="E2166" s="485"/>
      <c r="F2166" s="486"/>
      <c r="G2166" s="496"/>
      <c r="H2166" s="558"/>
      <c r="I2166" s="557"/>
      <c r="J2166" s="499"/>
      <c r="K2166" s="485"/>
      <c r="L2166" s="486"/>
      <c r="M2166" s="496"/>
      <c r="N2166" s="556"/>
      <c r="O2166" s="498"/>
    </row>
    <row r="2167" spans="1:15" ht="15.6" x14ac:dyDescent="0.25">
      <c r="A2167" s="496"/>
      <c r="B2167" s="556"/>
      <c r="C2167" s="557"/>
      <c r="D2167" s="499"/>
      <c r="E2167" s="485"/>
      <c r="F2167" s="486"/>
      <c r="G2167" s="496"/>
      <c r="H2167" s="558"/>
      <c r="I2167" s="557"/>
      <c r="J2167" s="499"/>
      <c r="K2167" s="485"/>
      <c r="L2167" s="486"/>
      <c r="M2167" s="496"/>
      <c r="N2167" s="556"/>
      <c r="O2167" s="498"/>
    </row>
    <row r="2168" spans="1:15" ht="15.6" x14ac:dyDescent="0.25">
      <c r="A2168" s="496"/>
      <c r="B2168" s="556"/>
      <c r="C2168" s="557"/>
      <c r="D2168" s="499"/>
      <c r="E2168" s="485"/>
      <c r="F2168" s="486"/>
      <c r="G2168" s="496"/>
      <c r="H2168" s="558"/>
      <c r="I2168" s="557"/>
      <c r="J2168" s="499"/>
      <c r="K2168" s="485"/>
      <c r="L2168" s="486"/>
      <c r="M2168" s="496"/>
      <c r="N2168" s="556"/>
      <c r="O2168" s="498"/>
    </row>
    <row r="2169" spans="1:15" ht="15.6" x14ac:dyDescent="0.25">
      <c r="A2169" s="496"/>
      <c r="B2169" s="556"/>
      <c r="C2169" s="557"/>
      <c r="D2169" s="499"/>
      <c r="E2169" s="485"/>
      <c r="F2169" s="486"/>
      <c r="G2169" s="496"/>
      <c r="H2169" s="558"/>
      <c r="I2169" s="557"/>
      <c r="J2169" s="499"/>
      <c r="K2169" s="485"/>
      <c r="L2169" s="486"/>
      <c r="M2169" s="496"/>
      <c r="N2169" s="556"/>
      <c r="O2169" s="498"/>
    </row>
    <row r="2170" spans="1:15" ht="15.6" x14ac:dyDescent="0.25">
      <c r="A2170" s="496"/>
      <c r="B2170" s="556"/>
      <c r="C2170" s="557"/>
      <c r="D2170" s="499"/>
      <c r="E2170" s="485"/>
      <c r="F2170" s="486"/>
      <c r="G2170" s="496"/>
      <c r="H2170" s="558"/>
      <c r="I2170" s="557"/>
      <c r="J2170" s="499"/>
      <c r="K2170" s="485"/>
      <c r="L2170" s="486"/>
      <c r="M2170" s="496"/>
      <c r="N2170" s="556"/>
      <c r="O2170" s="498"/>
    </row>
    <row r="2171" spans="1:15" ht="15.6" x14ac:dyDescent="0.25">
      <c r="A2171" s="496"/>
      <c r="B2171" s="556"/>
      <c r="C2171" s="557"/>
      <c r="D2171" s="499"/>
      <c r="E2171" s="485"/>
      <c r="F2171" s="486"/>
      <c r="G2171" s="496"/>
      <c r="H2171" s="558"/>
      <c r="I2171" s="557"/>
      <c r="J2171" s="499"/>
      <c r="K2171" s="485"/>
      <c r="L2171" s="486"/>
      <c r="M2171" s="496"/>
      <c r="N2171" s="556"/>
      <c r="O2171" s="498"/>
    </row>
    <row r="2172" spans="1:15" ht="15.6" x14ac:dyDescent="0.25">
      <c r="A2172" s="496"/>
      <c r="B2172" s="556"/>
      <c r="C2172" s="557"/>
      <c r="D2172" s="499"/>
      <c r="E2172" s="485"/>
      <c r="F2172" s="486"/>
      <c r="G2172" s="496"/>
      <c r="H2172" s="558"/>
      <c r="I2172" s="557"/>
      <c r="J2172" s="499"/>
      <c r="K2172" s="485"/>
      <c r="L2172" s="486"/>
      <c r="M2172" s="496"/>
      <c r="N2172" s="556"/>
      <c r="O2172" s="498"/>
    </row>
    <row r="2173" spans="1:15" ht="15.6" x14ac:dyDescent="0.25">
      <c r="A2173" s="496"/>
      <c r="B2173" s="556"/>
      <c r="C2173" s="557"/>
      <c r="D2173" s="499"/>
      <c r="E2173" s="485"/>
      <c r="F2173" s="486"/>
      <c r="G2173" s="496"/>
      <c r="H2173" s="558"/>
      <c r="I2173" s="557"/>
      <c r="J2173" s="499"/>
      <c r="K2173" s="485"/>
      <c r="L2173" s="486"/>
      <c r="M2173" s="496"/>
      <c r="N2173" s="556"/>
      <c r="O2173" s="498"/>
    </row>
    <row r="2174" spans="1:15" ht="15.6" x14ac:dyDescent="0.25">
      <c r="A2174" s="496"/>
      <c r="B2174" s="556"/>
      <c r="C2174" s="557"/>
      <c r="D2174" s="499"/>
      <c r="E2174" s="485"/>
      <c r="F2174" s="486"/>
      <c r="G2174" s="496"/>
      <c r="H2174" s="558"/>
      <c r="I2174" s="557"/>
      <c r="J2174" s="499"/>
      <c r="K2174" s="485"/>
      <c r="L2174" s="486"/>
      <c r="M2174" s="496"/>
      <c r="N2174" s="556"/>
      <c r="O2174" s="498"/>
    </row>
    <row r="2175" spans="1:15" ht="15.6" x14ac:dyDescent="0.25">
      <c r="A2175" s="496"/>
      <c r="B2175" s="556"/>
      <c r="C2175" s="557"/>
      <c r="D2175" s="499"/>
      <c r="E2175" s="485"/>
      <c r="F2175" s="486"/>
      <c r="G2175" s="496"/>
      <c r="H2175" s="558"/>
      <c r="I2175" s="557"/>
      <c r="J2175" s="499"/>
      <c r="K2175" s="485"/>
      <c r="L2175" s="486"/>
      <c r="M2175" s="496"/>
      <c r="N2175" s="556"/>
      <c r="O2175" s="498"/>
    </row>
    <row r="2176" spans="1:15" ht="15.6" x14ac:dyDescent="0.25">
      <c r="A2176" s="496"/>
      <c r="B2176" s="556"/>
      <c r="C2176" s="557"/>
      <c r="D2176" s="499"/>
      <c r="E2176" s="485"/>
      <c r="F2176" s="486"/>
      <c r="G2176" s="496"/>
      <c r="H2176" s="558"/>
      <c r="I2176" s="557"/>
      <c r="J2176" s="499"/>
      <c r="K2176" s="485"/>
      <c r="L2176" s="486"/>
      <c r="M2176" s="496"/>
      <c r="N2176" s="556"/>
      <c r="O2176" s="498"/>
    </row>
    <row r="2177" spans="1:15" ht="15.6" x14ac:dyDescent="0.25">
      <c r="A2177" s="496"/>
      <c r="B2177" s="556"/>
      <c r="C2177" s="557"/>
      <c r="D2177" s="499"/>
      <c r="E2177" s="485"/>
      <c r="F2177" s="486"/>
      <c r="G2177" s="496"/>
      <c r="H2177" s="558"/>
      <c r="I2177" s="557"/>
      <c r="J2177" s="499"/>
      <c r="K2177" s="485"/>
      <c r="L2177" s="486"/>
      <c r="M2177" s="496"/>
      <c r="N2177" s="556"/>
      <c r="O2177" s="498"/>
    </row>
    <row r="2178" spans="1:15" ht="15.6" x14ac:dyDescent="0.25">
      <c r="A2178" s="496"/>
      <c r="B2178" s="556"/>
      <c r="C2178" s="557"/>
      <c r="D2178" s="499"/>
      <c r="E2178" s="485"/>
      <c r="F2178" s="486"/>
      <c r="G2178" s="496"/>
      <c r="H2178" s="558"/>
      <c r="I2178" s="557"/>
      <c r="J2178" s="499"/>
      <c r="K2178" s="485"/>
      <c r="L2178" s="486"/>
      <c r="M2178" s="496"/>
      <c r="N2178" s="556"/>
      <c r="O2178" s="498"/>
    </row>
    <row r="2179" spans="1:15" ht="15.6" x14ac:dyDescent="0.25">
      <c r="A2179" s="496"/>
      <c r="B2179" s="556"/>
      <c r="C2179" s="557"/>
      <c r="D2179" s="499"/>
      <c r="E2179" s="485"/>
      <c r="F2179" s="486"/>
      <c r="G2179" s="496"/>
      <c r="H2179" s="558"/>
      <c r="I2179" s="557"/>
      <c r="J2179" s="499"/>
      <c r="K2179" s="485"/>
      <c r="L2179" s="486"/>
      <c r="M2179" s="496"/>
      <c r="N2179" s="556"/>
      <c r="O2179" s="498"/>
    </row>
    <row r="2180" spans="1:15" ht="15.6" x14ac:dyDescent="0.25">
      <c r="A2180" s="496"/>
      <c r="B2180" s="556"/>
      <c r="C2180" s="557"/>
      <c r="D2180" s="499"/>
      <c r="E2180" s="485"/>
      <c r="F2180" s="486"/>
      <c r="G2180" s="496"/>
      <c r="H2180" s="558"/>
      <c r="I2180" s="557"/>
      <c r="J2180" s="499"/>
      <c r="K2180" s="485"/>
      <c r="L2180" s="486"/>
      <c r="M2180" s="496"/>
      <c r="N2180" s="556"/>
      <c r="O2180" s="498"/>
    </row>
    <row r="2181" spans="1:15" ht="15.6" x14ac:dyDescent="0.25">
      <c r="A2181" s="496"/>
      <c r="B2181" s="556"/>
      <c r="C2181" s="557"/>
      <c r="D2181" s="499"/>
      <c r="E2181" s="485"/>
      <c r="F2181" s="486"/>
      <c r="G2181" s="496"/>
      <c r="H2181" s="558"/>
      <c r="I2181" s="557"/>
      <c r="J2181" s="499"/>
      <c r="K2181" s="485"/>
      <c r="L2181" s="486"/>
      <c r="M2181" s="496"/>
      <c r="N2181" s="556"/>
      <c r="O2181" s="498"/>
    </row>
    <row r="2182" spans="1:15" ht="15.6" x14ac:dyDescent="0.25">
      <c r="A2182" s="496"/>
      <c r="B2182" s="556"/>
      <c r="C2182" s="557"/>
      <c r="D2182" s="499"/>
      <c r="E2182" s="485"/>
      <c r="F2182" s="486"/>
      <c r="G2182" s="496"/>
      <c r="H2182" s="558"/>
      <c r="I2182" s="557"/>
      <c r="J2182" s="499"/>
      <c r="K2182" s="485"/>
      <c r="L2182" s="486"/>
      <c r="M2182" s="496"/>
      <c r="N2182" s="556"/>
      <c r="O2182" s="498"/>
    </row>
    <row r="2183" spans="1:15" ht="15.6" x14ac:dyDescent="0.25">
      <c r="A2183" s="496"/>
      <c r="B2183" s="556"/>
      <c r="C2183" s="557"/>
      <c r="D2183" s="499"/>
      <c r="E2183" s="485"/>
      <c r="F2183" s="486"/>
      <c r="G2183" s="496"/>
      <c r="H2183" s="558"/>
      <c r="I2183" s="557"/>
      <c r="J2183" s="499"/>
      <c r="K2183" s="485"/>
      <c r="L2183" s="486"/>
      <c r="M2183" s="496"/>
      <c r="N2183" s="556"/>
      <c r="O2183" s="498"/>
    </row>
    <row r="2184" spans="1:15" ht="15.6" x14ac:dyDescent="0.25">
      <c r="A2184" s="496"/>
      <c r="B2184" s="556"/>
      <c r="C2184" s="557"/>
      <c r="D2184" s="499"/>
      <c r="E2184" s="485"/>
      <c r="F2184" s="486"/>
      <c r="G2184" s="496"/>
      <c r="H2184" s="558"/>
      <c r="I2184" s="557"/>
      <c r="J2184" s="499"/>
      <c r="K2184" s="485"/>
      <c r="L2184" s="486"/>
      <c r="M2184" s="496"/>
      <c r="N2184" s="556"/>
      <c r="O2184" s="498"/>
    </row>
    <row r="2185" spans="1:15" ht="15.6" x14ac:dyDescent="0.25">
      <c r="A2185" s="496"/>
      <c r="B2185" s="556"/>
      <c r="C2185" s="557"/>
      <c r="D2185" s="499"/>
      <c r="E2185" s="485"/>
      <c r="F2185" s="486"/>
      <c r="G2185" s="496"/>
      <c r="H2185" s="558"/>
      <c r="I2185" s="557"/>
      <c r="J2185" s="499"/>
      <c r="K2185" s="485"/>
      <c r="L2185" s="486"/>
      <c r="M2185" s="496"/>
      <c r="N2185" s="556"/>
      <c r="O2185" s="498"/>
    </row>
    <row r="2186" spans="1:15" ht="15.6" x14ac:dyDescent="0.25">
      <c r="A2186" s="496"/>
      <c r="B2186" s="556"/>
      <c r="C2186" s="557"/>
      <c r="D2186" s="499"/>
      <c r="E2186" s="485"/>
      <c r="F2186" s="486"/>
      <c r="G2186" s="496"/>
      <c r="H2186" s="558"/>
      <c r="I2186" s="557"/>
      <c r="J2186" s="499"/>
      <c r="K2186" s="485"/>
      <c r="L2186" s="486"/>
      <c r="M2186" s="496"/>
      <c r="N2186" s="556"/>
      <c r="O2186" s="498"/>
    </row>
    <row r="2187" spans="1:15" ht="15.6" x14ac:dyDescent="0.25">
      <c r="A2187" s="496"/>
      <c r="B2187" s="556"/>
      <c r="C2187" s="557"/>
      <c r="D2187" s="499"/>
      <c r="E2187" s="485"/>
      <c r="F2187" s="486"/>
      <c r="G2187" s="496"/>
      <c r="H2187" s="558"/>
      <c r="I2187" s="557"/>
      <c r="J2187" s="499"/>
      <c r="K2187" s="485"/>
      <c r="L2187" s="486"/>
      <c r="M2187" s="496"/>
      <c r="N2187" s="556"/>
      <c r="O2187" s="498"/>
    </row>
    <row r="2188" spans="1:15" ht="15.6" x14ac:dyDescent="0.25">
      <c r="A2188" s="496"/>
      <c r="B2188" s="556"/>
      <c r="C2188" s="557"/>
      <c r="D2188" s="499"/>
      <c r="E2188" s="485"/>
      <c r="F2188" s="486"/>
      <c r="G2188" s="496"/>
      <c r="H2188" s="558"/>
      <c r="I2188" s="557"/>
      <c r="J2188" s="499"/>
      <c r="K2188" s="485"/>
      <c r="L2188" s="486"/>
      <c r="M2188" s="496"/>
      <c r="N2188" s="556"/>
      <c r="O2188" s="498"/>
    </row>
    <row r="2189" spans="1:15" ht="15.6" x14ac:dyDescent="0.25">
      <c r="A2189" s="496"/>
      <c r="B2189" s="556"/>
      <c r="C2189" s="557"/>
      <c r="D2189" s="499"/>
      <c r="E2189" s="485"/>
      <c r="F2189" s="486"/>
      <c r="G2189" s="496"/>
      <c r="H2189" s="558"/>
      <c r="I2189" s="557"/>
      <c r="J2189" s="499"/>
      <c r="K2189" s="485"/>
      <c r="L2189" s="486"/>
      <c r="M2189" s="496"/>
      <c r="N2189" s="556"/>
      <c r="O2189" s="498"/>
    </row>
    <row r="2190" spans="1:15" ht="15.6" x14ac:dyDescent="0.25">
      <c r="A2190" s="496"/>
      <c r="B2190" s="556"/>
      <c r="C2190" s="557"/>
      <c r="D2190" s="499"/>
      <c r="E2190" s="485"/>
      <c r="F2190" s="486"/>
      <c r="G2190" s="496"/>
      <c r="H2190" s="558"/>
      <c r="I2190" s="557"/>
      <c r="J2190" s="499"/>
      <c r="K2190" s="485"/>
      <c r="L2190" s="486"/>
      <c r="M2190" s="496"/>
      <c r="N2190" s="556"/>
      <c r="O2190" s="498"/>
    </row>
    <row r="2191" spans="1:15" ht="15.6" x14ac:dyDescent="0.25">
      <c r="A2191" s="496"/>
      <c r="B2191" s="556"/>
      <c r="C2191" s="557"/>
      <c r="D2191" s="499"/>
      <c r="E2191" s="485"/>
      <c r="F2191" s="486"/>
      <c r="G2191" s="496"/>
      <c r="H2191" s="558"/>
      <c r="I2191" s="557"/>
      <c r="J2191" s="499"/>
      <c r="K2191" s="485"/>
      <c r="L2191" s="486"/>
      <c r="M2191" s="496"/>
      <c r="N2191" s="556"/>
      <c r="O2191" s="498"/>
    </row>
    <row r="2192" spans="1:15" ht="15.6" x14ac:dyDescent="0.25">
      <c r="A2192" s="496"/>
      <c r="B2192" s="556"/>
      <c r="C2192" s="557"/>
      <c r="D2192" s="499"/>
      <c r="E2192" s="485"/>
      <c r="F2192" s="486"/>
      <c r="G2192" s="496"/>
      <c r="H2192" s="558"/>
      <c r="I2192" s="557"/>
      <c r="J2192" s="499"/>
      <c r="K2192" s="485"/>
      <c r="L2192" s="486"/>
      <c r="M2192" s="496"/>
      <c r="N2192" s="556"/>
      <c r="O2192" s="498"/>
    </row>
    <row r="2193" spans="1:15" ht="15.6" x14ac:dyDescent="0.25">
      <c r="A2193" s="496"/>
      <c r="B2193" s="556"/>
      <c r="C2193" s="557"/>
      <c r="D2193" s="499"/>
      <c r="E2193" s="485"/>
      <c r="F2193" s="486"/>
      <c r="G2193" s="496"/>
      <c r="H2193" s="558"/>
      <c r="I2193" s="557"/>
      <c r="J2193" s="499"/>
      <c r="K2193" s="485"/>
      <c r="L2193" s="486"/>
      <c r="M2193" s="496"/>
      <c r="N2193" s="556"/>
      <c r="O2193" s="498"/>
    </row>
    <row r="2194" spans="1:15" ht="15.6" x14ac:dyDescent="0.25">
      <c r="A2194" s="496"/>
      <c r="B2194" s="556"/>
      <c r="C2194" s="557"/>
      <c r="D2194" s="499"/>
      <c r="E2194" s="485"/>
      <c r="F2194" s="486"/>
      <c r="G2194" s="496"/>
      <c r="H2194" s="558"/>
      <c r="I2194" s="557"/>
      <c r="J2194" s="499"/>
      <c r="K2194" s="485"/>
      <c r="L2194" s="486"/>
      <c r="M2194" s="496"/>
      <c r="N2194" s="556"/>
      <c r="O2194" s="498"/>
    </row>
    <row r="2195" spans="1:15" ht="15.6" x14ac:dyDescent="0.25">
      <c r="A2195" s="496"/>
      <c r="B2195" s="556"/>
      <c r="C2195" s="557"/>
      <c r="D2195" s="499"/>
      <c r="E2195" s="485"/>
      <c r="F2195" s="486"/>
      <c r="G2195" s="496"/>
      <c r="H2195" s="558"/>
      <c r="I2195" s="557"/>
      <c r="J2195" s="499"/>
      <c r="K2195" s="485"/>
      <c r="L2195" s="486"/>
      <c r="M2195" s="496"/>
      <c r="N2195" s="556"/>
      <c r="O2195" s="498"/>
    </row>
    <row r="2196" spans="1:15" ht="15.6" x14ac:dyDescent="0.25">
      <c r="A2196" s="496"/>
      <c r="B2196" s="556"/>
      <c r="C2196" s="557"/>
      <c r="D2196" s="499"/>
      <c r="E2196" s="485"/>
      <c r="F2196" s="486"/>
      <c r="G2196" s="496"/>
      <c r="H2196" s="558"/>
      <c r="I2196" s="557"/>
      <c r="J2196" s="499"/>
      <c r="K2196" s="485"/>
      <c r="L2196" s="486"/>
      <c r="M2196" s="496"/>
      <c r="N2196" s="556"/>
      <c r="O2196" s="498"/>
    </row>
    <row r="2197" spans="1:15" ht="15.6" x14ac:dyDescent="0.25">
      <c r="A2197" s="496"/>
      <c r="B2197" s="556"/>
      <c r="C2197" s="557"/>
      <c r="D2197" s="499"/>
      <c r="E2197" s="485"/>
      <c r="F2197" s="486"/>
      <c r="G2197" s="496"/>
      <c r="H2197" s="558"/>
      <c r="I2197" s="557"/>
      <c r="J2197" s="499"/>
      <c r="K2197" s="485"/>
      <c r="L2197" s="486"/>
      <c r="M2197" s="496"/>
      <c r="N2197" s="556"/>
      <c r="O2197" s="498"/>
    </row>
    <row r="2198" spans="1:15" ht="15.6" x14ac:dyDescent="0.25">
      <c r="A2198" s="496"/>
      <c r="B2198" s="556"/>
      <c r="C2198" s="557"/>
      <c r="D2198" s="499"/>
      <c r="E2198" s="485"/>
      <c r="F2198" s="486"/>
      <c r="G2198" s="496"/>
      <c r="H2198" s="558"/>
      <c r="I2198" s="557"/>
      <c r="J2198" s="499"/>
      <c r="K2198" s="485"/>
      <c r="L2198" s="486"/>
      <c r="M2198" s="496"/>
      <c r="N2198" s="556"/>
      <c r="O2198" s="498"/>
    </row>
    <row r="2199" spans="1:15" ht="15.6" x14ac:dyDescent="0.25">
      <c r="A2199" s="496"/>
      <c r="B2199" s="556"/>
      <c r="C2199" s="557"/>
      <c r="D2199" s="499"/>
      <c r="E2199" s="485"/>
      <c r="F2199" s="486"/>
      <c r="G2199" s="496"/>
      <c r="H2199" s="558"/>
      <c r="I2199" s="557"/>
      <c r="J2199" s="499"/>
      <c r="K2199" s="485"/>
      <c r="L2199" s="486"/>
      <c r="M2199" s="496"/>
      <c r="N2199" s="556"/>
      <c r="O2199" s="498"/>
    </row>
    <row r="2200" spans="1:15" ht="15.6" x14ac:dyDescent="0.25">
      <c r="A2200" s="496"/>
      <c r="B2200" s="556"/>
      <c r="C2200" s="557"/>
      <c r="D2200" s="499"/>
      <c r="E2200" s="485"/>
      <c r="F2200" s="486"/>
      <c r="G2200" s="496"/>
      <c r="H2200" s="558"/>
      <c r="I2200" s="557"/>
      <c r="J2200" s="499"/>
      <c r="K2200" s="485"/>
      <c r="L2200" s="486"/>
      <c r="M2200" s="496"/>
      <c r="N2200" s="556"/>
      <c r="O2200" s="498"/>
    </row>
    <row r="2201" spans="1:15" ht="15.6" x14ac:dyDescent="0.25">
      <c r="A2201" s="496"/>
      <c r="B2201" s="556"/>
      <c r="C2201" s="557"/>
      <c r="D2201" s="499"/>
      <c r="E2201" s="485"/>
      <c r="F2201" s="486"/>
      <c r="G2201" s="496"/>
      <c r="H2201" s="558"/>
      <c r="I2201" s="557"/>
      <c r="J2201" s="499"/>
      <c r="K2201" s="485"/>
      <c r="L2201" s="486"/>
      <c r="M2201" s="496"/>
      <c r="N2201" s="556"/>
      <c r="O2201" s="498"/>
    </row>
    <row r="2202" spans="1:15" ht="15.6" x14ac:dyDescent="0.25">
      <c r="A2202" s="496"/>
      <c r="B2202" s="556"/>
      <c r="C2202" s="557"/>
      <c r="D2202" s="499"/>
      <c r="E2202" s="485"/>
      <c r="F2202" s="486"/>
      <c r="G2202" s="496"/>
      <c r="H2202" s="558"/>
      <c r="I2202" s="557"/>
      <c r="J2202" s="499"/>
      <c r="K2202" s="485"/>
      <c r="L2202" s="486"/>
      <c r="M2202" s="496"/>
      <c r="N2202" s="556"/>
      <c r="O2202" s="498"/>
    </row>
    <row r="2203" spans="1:15" ht="15.6" x14ac:dyDescent="0.25">
      <c r="A2203" s="496"/>
      <c r="B2203" s="556"/>
      <c r="C2203" s="557"/>
      <c r="D2203" s="499"/>
      <c r="E2203" s="485"/>
      <c r="F2203" s="486"/>
      <c r="G2203" s="496"/>
      <c r="H2203" s="558"/>
      <c r="I2203" s="557"/>
      <c r="J2203" s="499"/>
      <c r="K2203" s="485"/>
      <c r="L2203" s="486"/>
      <c r="M2203" s="496"/>
      <c r="N2203" s="556"/>
      <c r="O2203" s="498"/>
    </row>
    <row r="2204" spans="1:15" ht="15.6" x14ac:dyDescent="0.25">
      <c r="A2204" s="496"/>
      <c r="B2204" s="556"/>
      <c r="C2204" s="557"/>
      <c r="D2204" s="499"/>
      <c r="E2204" s="485"/>
      <c r="F2204" s="486"/>
      <c r="G2204" s="496"/>
      <c r="H2204" s="558"/>
      <c r="I2204" s="557"/>
      <c r="J2204" s="499"/>
      <c r="K2204" s="485"/>
      <c r="L2204" s="486"/>
      <c r="M2204" s="496"/>
      <c r="N2204" s="556"/>
      <c r="O2204" s="498"/>
    </row>
    <row r="2205" spans="1:15" ht="15.6" x14ac:dyDescent="0.25">
      <c r="A2205" s="496"/>
      <c r="B2205" s="556"/>
      <c r="C2205" s="557"/>
      <c r="D2205" s="499"/>
      <c r="E2205" s="485"/>
      <c r="F2205" s="486"/>
      <c r="G2205" s="496"/>
      <c r="H2205" s="558"/>
      <c r="I2205" s="557"/>
      <c r="J2205" s="499"/>
      <c r="K2205" s="485"/>
      <c r="L2205" s="486"/>
      <c r="M2205" s="496"/>
      <c r="N2205" s="556"/>
      <c r="O2205" s="498"/>
    </row>
    <row r="2206" spans="1:15" ht="15.6" x14ac:dyDescent="0.25">
      <c r="A2206" s="496"/>
      <c r="B2206" s="556"/>
      <c r="C2206" s="557"/>
      <c r="D2206" s="499"/>
      <c r="E2206" s="485"/>
      <c r="F2206" s="486"/>
      <c r="G2206" s="496"/>
      <c r="H2206" s="558"/>
      <c r="I2206" s="557"/>
      <c r="J2206" s="499"/>
      <c r="K2206" s="485"/>
      <c r="L2206" s="486"/>
      <c r="M2206" s="496"/>
      <c r="N2206" s="556"/>
      <c r="O2206" s="498"/>
    </row>
    <row r="2207" spans="1:15" ht="15.6" x14ac:dyDescent="0.25">
      <c r="A2207" s="496"/>
      <c r="B2207" s="556"/>
      <c r="C2207" s="557"/>
      <c r="D2207" s="499"/>
      <c r="E2207" s="485"/>
      <c r="F2207" s="486"/>
      <c r="G2207" s="496"/>
      <c r="H2207" s="558"/>
      <c r="I2207" s="557"/>
      <c r="J2207" s="499"/>
      <c r="K2207" s="485"/>
      <c r="L2207" s="486"/>
      <c r="M2207" s="496"/>
      <c r="N2207" s="556"/>
      <c r="O2207" s="498"/>
    </row>
    <row r="2208" spans="1:15" ht="15.6" x14ac:dyDescent="0.25">
      <c r="A2208" s="496"/>
      <c r="B2208" s="556"/>
      <c r="C2208" s="557"/>
      <c r="D2208" s="499"/>
      <c r="E2208" s="485"/>
      <c r="F2208" s="486"/>
      <c r="G2208" s="496"/>
      <c r="H2208" s="558"/>
      <c r="I2208" s="557"/>
      <c r="J2208" s="499"/>
      <c r="K2208" s="485"/>
      <c r="L2208" s="486"/>
      <c r="M2208" s="496"/>
      <c r="N2208" s="556"/>
      <c r="O2208" s="498"/>
    </row>
    <row r="2209" spans="1:15" ht="15.6" x14ac:dyDescent="0.25">
      <c r="A2209" s="496"/>
      <c r="B2209" s="556"/>
      <c r="C2209" s="557"/>
      <c r="D2209" s="499"/>
      <c r="E2209" s="485"/>
      <c r="F2209" s="486"/>
      <c r="G2209" s="496"/>
      <c r="H2209" s="558"/>
      <c r="I2209" s="557"/>
      <c r="J2209" s="499"/>
      <c r="K2209" s="485"/>
      <c r="L2209" s="486"/>
      <c r="M2209" s="496"/>
      <c r="N2209" s="556"/>
      <c r="O2209" s="498"/>
    </row>
    <row r="2210" spans="1:15" ht="15.6" x14ac:dyDescent="0.25">
      <c r="A2210" s="496"/>
      <c r="B2210" s="556"/>
      <c r="C2210" s="557"/>
      <c r="D2210" s="499"/>
      <c r="E2210" s="485"/>
      <c r="F2210" s="486"/>
      <c r="G2210" s="496"/>
      <c r="H2210" s="558"/>
      <c r="I2210" s="557"/>
      <c r="J2210" s="499"/>
      <c r="K2210" s="485"/>
      <c r="L2210" s="486"/>
      <c r="M2210" s="496"/>
      <c r="N2210" s="556"/>
      <c r="O2210" s="498"/>
    </row>
    <row r="2211" spans="1:15" ht="15.6" x14ac:dyDescent="0.25">
      <c r="A2211" s="496"/>
      <c r="B2211" s="556"/>
      <c r="C2211" s="557"/>
      <c r="D2211" s="499"/>
      <c r="E2211" s="485"/>
      <c r="F2211" s="486"/>
      <c r="G2211" s="496"/>
      <c r="H2211" s="558"/>
      <c r="I2211" s="557"/>
      <c r="J2211" s="499"/>
      <c r="K2211" s="485"/>
      <c r="L2211" s="486"/>
      <c r="M2211" s="496"/>
      <c r="N2211" s="556"/>
      <c r="O2211" s="498"/>
    </row>
    <row r="2212" spans="1:15" ht="15.6" x14ac:dyDescent="0.25">
      <c r="A2212" s="496"/>
      <c r="B2212" s="556"/>
      <c r="C2212" s="557"/>
      <c r="D2212" s="499"/>
      <c r="E2212" s="485"/>
      <c r="F2212" s="486"/>
      <c r="G2212" s="496"/>
      <c r="H2212" s="558"/>
      <c r="I2212" s="557"/>
      <c r="J2212" s="499"/>
      <c r="K2212" s="485"/>
      <c r="L2212" s="486"/>
      <c r="M2212" s="496"/>
      <c r="N2212" s="556"/>
      <c r="O2212" s="498"/>
    </row>
    <row r="2213" spans="1:15" ht="15.6" x14ac:dyDescent="0.25">
      <c r="A2213" s="496"/>
      <c r="B2213" s="556"/>
      <c r="C2213" s="557"/>
      <c r="D2213" s="499"/>
      <c r="E2213" s="485"/>
      <c r="F2213" s="486"/>
      <c r="G2213" s="496"/>
      <c r="H2213" s="558"/>
      <c r="I2213" s="557"/>
      <c r="J2213" s="499"/>
      <c r="K2213" s="485"/>
      <c r="L2213" s="486"/>
      <c r="M2213" s="496"/>
      <c r="N2213" s="556"/>
      <c r="O2213" s="498"/>
    </row>
    <row r="2214" spans="1:15" ht="15.6" x14ac:dyDescent="0.25">
      <c r="A2214" s="496"/>
      <c r="B2214" s="556"/>
      <c r="C2214" s="557"/>
      <c r="D2214" s="499"/>
      <c r="E2214" s="485"/>
      <c r="F2214" s="486"/>
      <c r="G2214" s="496"/>
      <c r="H2214" s="558"/>
      <c r="I2214" s="557"/>
      <c r="J2214" s="499"/>
      <c r="K2214" s="485"/>
      <c r="L2214" s="486"/>
      <c r="M2214" s="496"/>
      <c r="N2214" s="556"/>
      <c r="O2214" s="498"/>
    </row>
    <row r="2215" spans="1:15" ht="15.6" x14ac:dyDescent="0.25">
      <c r="A2215" s="496"/>
      <c r="B2215" s="556"/>
      <c r="C2215" s="557"/>
      <c r="D2215" s="499"/>
      <c r="E2215" s="485"/>
      <c r="F2215" s="486"/>
      <c r="G2215" s="496"/>
      <c r="H2215" s="558"/>
      <c r="I2215" s="557"/>
      <c r="J2215" s="499"/>
      <c r="K2215" s="485"/>
      <c r="L2215" s="486"/>
      <c r="M2215" s="496"/>
      <c r="N2215" s="556"/>
      <c r="O2215" s="498"/>
    </row>
    <row r="2216" spans="1:15" ht="15.6" x14ac:dyDescent="0.25">
      <c r="A2216" s="496"/>
      <c r="B2216" s="556"/>
      <c r="C2216" s="557"/>
      <c r="D2216" s="499"/>
      <c r="E2216" s="485"/>
      <c r="F2216" s="486"/>
      <c r="G2216" s="496"/>
      <c r="H2216" s="558"/>
      <c r="I2216" s="557"/>
      <c r="J2216" s="499"/>
      <c r="K2216" s="485"/>
      <c r="L2216" s="486"/>
      <c r="M2216" s="496"/>
      <c r="N2216" s="556"/>
      <c r="O2216" s="498"/>
    </row>
    <row r="2217" spans="1:15" ht="15.6" x14ac:dyDescent="0.25">
      <c r="A2217" s="496"/>
      <c r="B2217" s="556"/>
      <c r="C2217" s="557"/>
      <c r="D2217" s="499"/>
      <c r="E2217" s="485"/>
      <c r="F2217" s="486"/>
      <c r="G2217" s="496"/>
      <c r="H2217" s="558"/>
      <c r="I2217" s="557"/>
      <c r="J2217" s="499"/>
      <c r="K2217" s="485"/>
      <c r="L2217" s="486"/>
      <c r="M2217" s="496"/>
      <c r="N2217" s="556"/>
      <c r="O2217" s="498"/>
    </row>
    <row r="2218" spans="1:15" ht="15.6" x14ac:dyDescent="0.25">
      <c r="A2218" s="496"/>
      <c r="B2218" s="556"/>
      <c r="C2218" s="557"/>
      <c r="D2218" s="499"/>
      <c r="E2218" s="485"/>
      <c r="F2218" s="486"/>
      <c r="G2218" s="496"/>
      <c r="H2218" s="558"/>
      <c r="I2218" s="557"/>
      <c r="J2218" s="499"/>
      <c r="K2218" s="485"/>
      <c r="L2218" s="486"/>
      <c r="M2218" s="496"/>
      <c r="N2218" s="556"/>
      <c r="O2218" s="498"/>
    </row>
    <row r="2219" spans="1:15" ht="15.6" x14ac:dyDescent="0.25">
      <c r="A2219" s="496"/>
      <c r="B2219" s="556"/>
      <c r="C2219" s="557"/>
      <c r="D2219" s="499"/>
      <c r="E2219" s="485"/>
      <c r="F2219" s="486"/>
      <c r="G2219" s="496"/>
      <c r="H2219" s="558"/>
      <c r="I2219" s="557"/>
      <c r="J2219" s="499"/>
      <c r="K2219" s="485"/>
      <c r="L2219" s="486"/>
      <c r="M2219" s="496"/>
      <c r="N2219" s="556"/>
      <c r="O2219" s="498"/>
    </row>
    <row r="2220" spans="1:15" ht="15.6" x14ac:dyDescent="0.25">
      <c r="A2220" s="496"/>
      <c r="B2220" s="556"/>
      <c r="C2220" s="557"/>
      <c r="D2220" s="499"/>
      <c r="E2220" s="485"/>
      <c r="F2220" s="486"/>
      <c r="G2220" s="496"/>
      <c r="H2220" s="558"/>
      <c r="I2220" s="557"/>
      <c r="J2220" s="499"/>
      <c r="K2220" s="485"/>
      <c r="L2220" s="486"/>
      <c r="M2220" s="496"/>
      <c r="N2220" s="556"/>
      <c r="O2220" s="498"/>
    </row>
    <row r="2221" spans="1:15" ht="15.6" x14ac:dyDescent="0.25">
      <c r="A2221" s="496"/>
      <c r="B2221" s="556"/>
      <c r="C2221" s="557"/>
      <c r="D2221" s="499"/>
      <c r="E2221" s="485"/>
      <c r="F2221" s="486"/>
      <c r="G2221" s="496"/>
      <c r="H2221" s="558"/>
      <c r="I2221" s="557"/>
      <c r="J2221" s="499"/>
      <c r="K2221" s="485"/>
      <c r="L2221" s="486"/>
      <c r="M2221" s="496"/>
      <c r="N2221" s="556"/>
      <c r="O2221" s="498"/>
    </row>
    <row r="2222" spans="1:15" ht="15.6" x14ac:dyDescent="0.25">
      <c r="A2222" s="496"/>
      <c r="B2222" s="556"/>
      <c r="C2222" s="557"/>
      <c r="D2222" s="499"/>
      <c r="E2222" s="485"/>
      <c r="F2222" s="486"/>
      <c r="G2222" s="496"/>
      <c r="H2222" s="558"/>
      <c r="I2222" s="557"/>
      <c r="J2222" s="499"/>
      <c r="K2222" s="485"/>
      <c r="L2222" s="486"/>
      <c r="M2222" s="496"/>
      <c r="N2222" s="556"/>
      <c r="O2222" s="498"/>
    </row>
    <row r="2223" spans="1:15" ht="15.6" x14ac:dyDescent="0.25">
      <c r="A2223" s="496"/>
      <c r="B2223" s="556"/>
      <c r="C2223" s="557"/>
      <c r="D2223" s="499"/>
      <c r="E2223" s="485"/>
      <c r="F2223" s="486"/>
      <c r="G2223" s="496"/>
      <c r="H2223" s="558"/>
      <c r="I2223" s="557"/>
      <c r="J2223" s="499"/>
      <c r="K2223" s="485"/>
      <c r="L2223" s="486"/>
      <c r="M2223" s="496"/>
      <c r="N2223" s="556"/>
      <c r="O2223" s="498"/>
    </row>
    <row r="2224" spans="1:15" ht="15.6" x14ac:dyDescent="0.25">
      <c r="A2224" s="496"/>
      <c r="B2224" s="556"/>
      <c r="C2224" s="557"/>
      <c r="D2224" s="499"/>
      <c r="E2224" s="485"/>
      <c r="F2224" s="486"/>
      <c r="G2224" s="496"/>
      <c r="H2224" s="558"/>
      <c r="I2224" s="557"/>
      <c r="J2224" s="499"/>
      <c r="K2224" s="485"/>
      <c r="L2224" s="486"/>
      <c r="M2224" s="496"/>
      <c r="N2224" s="556"/>
      <c r="O2224" s="498"/>
    </row>
    <row r="2225" spans="1:15" ht="15.6" x14ac:dyDescent="0.25">
      <c r="A2225" s="496"/>
      <c r="B2225" s="556"/>
      <c r="C2225" s="557"/>
      <c r="D2225" s="499"/>
      <c r="E2225" s="485"/>
      <c r="F2225" s="486"/>
      <c r="G2225" s="496"/>
      <c r="H2225" s="558"/>
      <c r="I2225" s="557"/>
      <c r="J2225" s="499"/>
      <c r="K2225" s="485"/>
      <c r="L2225" s="486"/>
      <c r="M2225" s="496"/>
      <c r="N2225" s="556"/>
      <c r="O2225" s="498"/>
    </row>
    <row r="2226" spans="1:15" ht="15.6" x14ac:dyDescent="0.25">
      <c r="A2226" s="496"/>
      <c r="B2226" s="556"/>
      <c r="C2226" s="557"/>
      <c r="D2226" s="499"/>
      <c r="E2226" s="485"/>
      <c r="F2226" s="486"/>
      <c r="G2226" s="496"/>
      <c r="H2226" s="558"/>
      <c r="I2226" s="557"/>
      <c r="J2226" s="499"/>
      <c r="K2226" s="485"/>
      <c r="L2226" s="486"/>
      <c r="M2226" s="496"/>
      <c r="N2226" s="556"/>
      <c r="O2226" s="498"/>
    </row>
    <row r="2227" spans="1:15" ht="15.6" x14ac:dyDescent="0.25">
      <c r="A2227" s="496"/>
      <c r="B2227" s="556"/>
      <c r="C2227" s="557"/>
      <c r="D2227" s="499"/>
      <c r="E2227" s="485"/>
      <c r="F2227" s="486"/>
      <c r="G2227" s="496"/>
      <c r="H2227" s="558"/>
      <c r="I2227" s="557"/>
      <c r="J2227" s="499"/>
      <c r="K2227" s="485"/>
      <c r="L2227" s="486"/>
      <c r="M2227" s="496"/>
      <c r="N2227" s="556"/>
      <c r="O2227" s="498"/>
    </row>
    <row r="2228" spans="1:15" ht="15.6" x14ac:dyDescent="0.25">
      <c r="A2228" s="496"/>
      <c r="B2228" s="556"/>
      <c r="C2228" s="557"/>
      <c r="D2228" s="499"/>
      <c r="E2228" s="485"/>
      <c r="F2228" s="486"/>
      <c r="G2228" s="496"/>
      <c r="H2228" s="558"/>
      <c r="I2228" s="557"/>
      <c r="J2228" s="499"/>
      <c r="K2228" s="485"/>
      <c r="L2228" s="486"/>
      <c r="M2228" s="496"/>
      <c r="N2228" s="556"/>
      <c r="O2228" s="498"/>
    </row>
    <row r="2229" spans="1:15" ht="15.6" x14ac:dyDescent="0.25">
      <c r="A2229" s="496"/>
      <c r="B2229" s="556"/>
      <c r="C2229" s="557"/>
      <c r="D2229" s="499"/>
      <c r="E2229" s="485"/>
      <c r="F2229" s="486"/>
      <c r="G2229" s="496"/>
      <c r="H2229" s="558"/>
      <c r="I2229" s="557"/>
      <c r="J2229" s="499"/>
      <c r="K2229" s="485"/>
      <c r="L2229" s="486"/>
      <c r="M2229" s="496"/>
      <c r="N2229" s="556"/>
      <c r="O2229" s="498"/>
    </row>
    <row r="2230" spans="1:15" ht="15.6" x14ac:dyDescent="0.25">
      <c r="A2230" s="496"/>
      <c r="B2230" s="556"/>
      <c r="C2230" s="557"/>
      <c r="D2230" s="499"/>
      <c r="E2230" s="485"/>
      <c r="F2230" s="486"/>
      <c r="G2230" s="496"/>
      <c r="H2230" s="558"/>
      <c r="I2230" s="557"/>
      <c r="J2230" s="499"/>
      <c r="K2230" s="485"/>
      <c r="L2230" s="486"/>
      <c r="M2230" s="496"/>
      <c r="N2230" s="556"/>
      <c r="O2230" s="498"/>
    </row>
    <row r="2231" spans="1:15" ht="15.6" x14ac:dyDescent="0.25">
      <c r="A2231" s="496"/>
      <c r="B2231" s="556"/>
      <c r="C2231" s="557"/>
      <c r="D2231" s="499"/>
      <c r="E2231" s="485"/>
      <c r="F2231" s="486"/>
      <c r="G2231" s="496"/>
      <c r="H2231" s="558"/>
      <c r="I2231" s="557"/>
      <c r="J2231" s="499"/>
      <c r="K2231" s="485"/>
      <c r="L2231" s="486"/>
      <c r="M2231" s="496"/>
      <c r="N2231" s="556"/>
      <c r="O2231" s="498"/>
    </row>
    <row r="2232" spans="1:15" ht="15.6" x14ac:dyDescent="0.25">
      <c r="A2232" s="496"/>
      <c r="B2232" s="556"/>
      <c r="C2232" s="557"/>
      <c r="D2232" s="499"/>
      <c r="E2232" s="485"/>
      <c r="F2232" s="486"/>
      <c r="G2232" s="496"/>
      <c r="H2232" s="558"/>
      <c r="I2232" s="557"/>
      <c r="J2232" s="499"/>
      <c r="K2232" s="485"/>
      <c r="L2232" s="486"/>
      <c r="M2232" s="496"/>
      <c r="N2232" s="556"/>
      <c r="O2232" s="498"/>
    </row>
    <row r="2233" spans="1:15" ht="15.6" x14ac:dyDescent="0.25">
      <c r="A2233" s="496"/>
      <c r="B2233" s="556"/>
      <c r="C2233" s="557"/>
      <c r="D2233" s="499"/>
      <c r="E2233" s="485"/>
      <c r="F2233" s="486"/>
      <c r="G2233" s="496"/>
      <c r="H2233" s="558"/>
      <c r="I2233" s="557"/>
      <c r="J2233" s="499"/>
      <c r="K2233" s="485"/>
      <c r="L2233" s="486"/>
      <c r="M2233" s="496"/>
      <c r="N2233" s="556"/>
      <c r="O2233" s="498"/>
    </row>
    <row r="2234" spans="1:15" ht="15.6" x14ac:dyDescent="0.25">
      <c r="A2234" s="496"/>
      <c r="B2234" s="556"/>
      <c r="C2234" s="557"/>
      <c r="D2234" s="499"/>
      <c r="E2234" s="485"/>
      <c r="F2234" s="486"/>
      <c r="G2234" s="496"/>
      <c r="H2234" s="558"/>
      <c r="I2234" s="557"/>
      <c r="J2234" s="499"/>
      <c r="K2234" s="485"/>
      <c r="L2234" s="486"/>
      <c r="M2234" s="496"/>
      <c r="N2234" s="556"/>
      <c r="O2234" s="498"/>
    </row>
    <row r="2235" spans="1:15" ht="15.6" x14ac:dyDescent="0.25">
      <c r="A2235" s="496"/>
      <c r="B2235" s="556"/>
      <c r="C2235" s="557"/>
      <c r="D2235" s="499"/>
      <c r="E2235" s="485"/>
      <c r="F2235" s="486"/>
      <c r="G2235" s="496"/>
      <c r="H2235" s="558"/>
      <c r="I2235" s="557"/>
      <c r="J2235" s="499"/>
      <c r="K2235" s="485"/>
      <c r="L2235" s="486"/>
      <c r="M2235" s="496"/>
      <c r="N2235" s="556"/>
      <c r="O2235" s="498"/>
    </row>
    <row r="2236" spans="1:15" ht="15.6" x14ac:dyDescent="0.25">
      <c r="A2236" s="496"/>
      <c r="B2236" s="556"/>
      <c r="C2236" s="557"/>
      <c r="D2236" s="499"/>
      <c r="E2236" s="485"/>
      <c r="F2236" s="486"/>
      <c r="G2236" s="496"/>
      <c r="H2236" s="558"/>
      <c r="I2236" s="557"/>
      <c r="J2236" s="499"/>
      <c r="K2236" s="485"/>
      <c r="L2236" s="486"/>
      <c r="M2236" s="496"/>
      <c r="N2236" s="556"/>
      <c r="O2236" s="498"/>
    </row>
    <row r="2237" spans="1:15" ht="15.6" x14ac:dyDescent="0.25">
      <c r="A2237" s="496"/>
      <c r="B2237" s="556"/>
      <c r="C2237" s="557"/>
      <c r="D2237" s="499"/>
      <c r="E2237" s="485"/>
      <c r="F2237" s="486"/>
      <c r="G2237" s="496"/>
      <c r="H2237" s="558"/>
      <c r="I2237" s="557"/>
      <c r="J2237" s="499"/>
      <c r="K2237" s="485"/>
      <c r="L2237" s="486"/>
      <c r="M2237" s="496"/>
      <c r="N2237" s="556"/>
      <c r="O2237" s="498"/>
    </row>
    <row r="2238" spans="1:15" ht="15.6" x14ac:dyDescent="0.25">
      <c r="A2238" s="496"/>
      <c r="B2238" s="556"/>
      <c r="C2238" s="557"/>
      <c r="D2238" s="499"/>
      <c r="E2238" s="485"/>
      <c r="F2238" s="486"/>
      <c r="G2238" s="496"/>
      <c r="H2238" s="558"/>
      <c r="I2238" s="557"/>
      <c r="J2238" s="499"/>
      <c r="K2238" s="485"/>
      <c r="L2238" s="486"/>
      <c r="M2238" s="496"/>
      <c r="N2238" s="556"/>
      <c r="O2238" s="498"/>
    </row>
    <row r="2239" spans="1:15" ht="15.6" x14ac:dyDescent="0.25">
      <c r="A2239" s="496"/>
      <c r="B2239" s="556"/>
      <c r="C2239" s="557"/>
      <c r="D2239" s="499"/>
      <c r="E2239" s="485"/>
      <c r="F2239" s="486"/>
      <c r="G2239" s="496"/>
      <c r="H2239" s="558"/>
      <c r="I2239" s="557"/>
      <c r="J2239" s="499"/>
      <c r="K2239" s="485"/>
      <c r="L2239" s="486"/>
      <c r="M2239" s="496"/>
      <c r="N2239" s="556"/>
      <c r="O2239" s="498"/>
    </row>
    <row r="2240" spans="1:15" ht="15.6" x14ac:dyDescent="0.25">
      <c r="A2240" s="496"/>
      <c r="B2240" s="556"/>
      <c r="C2240" s="557"/>
      <c r="D2240" s="499"/>
      <c r="E2240" s="485"/>
      <c r="F2240" s="486"/>
      <c r="G2240" s="496"/>
      <c r="H2240" s="558"/>
      <c r="I2240" s="557"/>
      <c r="J2240" s="499"/>
      <c r="K2240" s="485"/>
      <c r="L2240" s="486"/>
      <c r="M2240" s="496"/>
      <c r="N2240" s="556"/>
      <c r="O2240" s="498"/>
    </row>
    <row r="2241" spans="1:15" ht="15.6" x14ac:dyDescent="0.25">
      <c r="A2241" s="496"/>
      <c r="B2241" s="556"/>
      <c r="C2241" s="557"/>
      <c r="D2241" s="499"/>
      <c r="E2241" s="485"/>
      <c r="F2241" s="486"/>
      <c r="G2241" s="496"/>
      <c r="H2241" s="558"/>
      <c r="I2241" s="557"/>
      <c r="J2241" s="499"/>
      <c r="K2241" s="485"/>
      <c r="L2241" s="486"/>
      <c r="M2241" s="496"/>
      <c r="N2241" s="556"/>
      <c r="O2241" s="498"/>
    </row>
    <row r="2242" spans="1:15" ht="15.6" x14ac:dyDescent="0.25">
      <c r="A2242" s="496"/>
      <c r="B2242" s="556"/>
      <c r="C2242" s="557"/>
      <c r="D2242" s="499"/>
      <c r="E2242" s="485"/>
      <c r="F2242" s="486"/>
      <c r="G2242" s="496"/>
      <c r="H2242" s="558"/>
      <c r="I2242" s="557"/>
      <c r="J2242" s="499"/>
      <c r="K2242" s="485"/>
      <c r="L2242" s="486"/>
      <c r="M2242" s="496"/>
      <c r="N2242" s="556"/>
      <c r="O2242" s="498"/>
    </row>
    <row r="2243" spans="1:15" ht="15.6" x14ac:dyDescent="0.25">
      <c r="A2243" s="496"/>
      <c r="B2243" s="556"/>
      <c r="C2243" s="557"/>
      <c r="D2243" s="499"/>
      <c r="E2243" s="485"/>
      <c r="F2243" s="486"/>
      <c r="G2243" s="496"/>
      <c r="H2243" s="558"/>
      <c r="I2243" s="557"/>
      <c r="J2243" s="499"/>
      <c r="K2243" s="485"/>
      <c r="L2243" s="486"/>
      <c r="M2243" s="496"/>
      <c r="N2243" s="556"/>
      <c r="O2243" s="498"/>
    </row>
    <row r="2244" spans="1:15" ht="15.6" x14ac:dyDescent="0.25">
      <c r="A2244" s="496"/>
      <c r="B2244" s="556"/>
      <c r="C2244" s="557"/>
      <c r="D2244" s="499"/>
      <c r="E2244" s="485"/>
      <c r="F2244" s="486"/>
      <c r="G2244" s="496"/>
      <c r="H2244" s="558"/>
      <c r="I2244" s="557"/>
      <c r="J2244" s="499"/>
      <c r="K2244" s="485"/>
      <c r="L2244" s="486"/>
      <c r="M2244" s="496"/>
      <c r="N2244" s="556"/>
      <c r="O2244" s="498"/>
    </row>
    <row r="2245" spans="1:15" ht="15.6" x14ac:dyDescent="0.25">
      <c r="A2245" s="496"/>
      <c r="B2245" s="556"/>
      <c r="C2245" s="557"/>
      <c r="D2245" s="499"/>
      <c r="E2245" s="485"/>
      <c r="F2245" s="486"/>
      <c r="G2245" s="496"/>
      <c r="H2245" s="558"/>
      <c r="I2245" s="557"/>
      <c r="J2245" s="499"/>
      <c r="K2245" s="485"/>
      <c r="L2245" s="486"/>
      <c r="M2245" s="496"/>
      <c r="N2245" s="556"/>
      <c r="O2245" s="498"/>
    </row>
    <row r="2246" spans="1:15" ht="15.6" x14ac:dyDescent="0.25">
      <c r="A2246" s="496"/>
      <c r="B2246" s="556"/>
      <c r="C2246" s="557"/>
      <c r="D2246" s="499"/>
      <c r="E2246" s="485"/>
      <c r="F2246" s="486"/>
      <c r="G2246" s="496"/>
      <c r="H2246" s="558"/>
      <c r="I2246" s="557"/>
      <c r="J2246" s="499"/>
      <c r="K2246" s="485"/>
      <c r="L2246" s="486"/>
      <c r="M2246" s="496"/>
      <c r="N2246" s="556"/>
      <c r="O2246" s="498"/>
    </row>
    <row r="2247" spans="1:15" ht="15.6" x14ac:dyDescent="0.25">
      <c r="A2247" s="496"/>
      <c r="B2247" s="556"/>
      <c r="C2247" s="557"/>
      <c r="D2247" s="499"/>
      <c r="E2247" s="485"/>
      <c r="F2247" s="486"/>
      <c r="G2247" s="496"/>
      <c r="H2247" s="558"/>
      <c r="I2247" s="557"/>
      <c r="J2247" s="499"/>
      <c r="K2247" s="485"/>
      <c r="L2247" s="486"/>
      <c r="M2247" s="496"/>
      <c r="N2247" s="556"/>
      <c r="O2247" s="498"/>
    </row>
    <row r="2248" spans="1:15" ht="15.6" x14ac:dyDescent="0.25">
      <c r="A2248" s="496"/>
      <c r="B2248" s="556"/>
      <c r="C2248" s="557"/>
      <c r="D2248" s="499"/>
      <c r="E2248" s="485"/>
      <c r="F2248" s="486"/>
      <c r="G2248" s="496"/>
      <c r="H2248" s="558"/>
      <c r="I2248" s="557"/>
      <c r="J2248" s="499"/>
      <c r="K2248" s="485"/>
      <c r="L2248" s="486"/>
      <c r="M2248" s="496"/>
      <c r="N2248" s="556"/>
      <c r="O2248" s="498"/>
    </row>
    <row r="2249" spans="1:15" ht="15.6" x14ac:dyDescent="0.25">
      <c r="A2249" s="496"/>
      <c r="B2249" s="556"/>
      <c r="C2249" s="557"/>
      <c r="D2249" s="499"/>
      <c r="E2249" s="485"/>
      <c r="F2249" s="486"/>
      <c r="G2249" s="496"/>
      <c r="H2249" s="558"/>
      <c r="I2249" s="557"/>
      <c r="J2249" s="499"/>
      <c r="K2249" s="485"/>
      <c r="L2249" s="486"/>
      <c r="M2249" s="496"/>
      <c r="N2249" s="556"/>
      <c r="O2249" s="498"/>
    </row>
    <row r="2250" spans="1:15" ht="15.6" x14ac:dyDescent="0.25">
      <c r="A2250" s="496"/>
      <c r="B2250" s="556"/>
      <c r="C2250" s="557"/>
      <c r="D2250" s="499"/>
      <c r="E2250" s="485"/>
      <c r="F2250" s="486"/>
      <c r="G2250" s="496"/>
      <c r="H2250" s="558"/>
      <c r="I2250" s="557"/>
      <c r="J2250" s="499"/>
      <c r="K2250" s="485"/>
      <c r="L2250" s="486"/>
      <c r="M2250" s="496"/>
      <c r="N2250" s="556"/>
      <c r="O2250" s="498"/>
    </row>
    <row r="2251" spans="1:15" ht="15.6" x14ac:dyDescent="0.25">
      <c r="A2251" s="496"/>
      <c r="B2251" s="556"/>
      <c r="C2251" s="557"/>
      <c r="D2251" s="499"/>
      <c r="E2251" s="485"/>
      <c r="F2251" s="486"/>
      <c r="G2251" s="496"/>
      <c r="H2251" s="558"/>
      <c r="I2251" s="557"/>
      <c r="J2251" s="499"/>
      <c r="K2251" s="485"/>
      <c r="L2251" s="486"/>
      <c r="M2251" s="496"/>
      <c r="N2251" s="556"/>
      <c r="O2251" s="498"/>
    </row>
    <row r="2252" spans="1:15" ht="15.6" x14ac:dyDescent="0.25">
      <c r="A2252" s="496"/>
      <c r="B2252" s="556"/>
      <c r="C2252" s="557"/>
      <c r="D2252" s="499"/>
      <c r="E2252" s="485"/>
      <c r="F2252" s="486"/>
      <c r="G2252" s="496"/>
      <c r="H2252" s="558"/>
      <c r="I2252" s="557"/>
      <c r="J2252" s="499"/>
      <c r="K2252" s="485"/>
      <c r="L2252" s="486"/>
      <c r="M2252" s="496"/>
      <c r="N2252" s="556"/>
      <c r="O2252" s="498"/>
    </row>
    <row r="2253" spans="1:15" ht="15.6" x14ac:dyDescent="0.25">
      <c r="A2253" s="496"/>
      <c r="B2253" s="556"/>
      <c r="C2253" s="557"/>
      <c r="D2253" s="499"/>
      <c r="E2253" s="485"/>
      <c r="F2253" s="486"/>
      <c r="G2253" s="496"/>
      <c r="H2253" s="558"/>
      <c r="I2253" s="557"/>
      <c r="J2253" s="499"/>
      <c r="K2253" s="485"/>
      <c r="L2253" s="486"/>
      <c r="M2253" s="496"/>
      <c r="N2253" s="556"/>
      <c r="O2253" s="498"/>
    </row>
    <row r="2254" spans="1:15" ht="15.6" x14ac:dyDescent="0.25">
      <c r="A2254" s="496"/>
      <c r="B2254" s="556"/>
      <c r="C2254" s="557"/>
      <c r="D2254" s="499"/>
      <c r="E2254" s="485"/>
      <c r="F2254" s="486"/>
      <c r="G2254" s="496"/>
      <c r="H2254" s="558"/>
      <c r="I2254" s="557"/>
      <c r="J2254" s="499"/>
      <c r="K2254" s="485"/>
      <c r="L2254" s="486"/>
      <c r="M2254" s="496"/>
      <c r="N2254" s="556"/>
      <c r="O2254" s="498"/>
    </row>
    <row r="2255" spans="1:15" ht="15.6" x14ac:dyDescent="0.25">
      <c r="A2255" s="496"/>
      <c r="B2255" s="556"/>
      <c r="C2255" s="557"/>
      <c r="D2255" s="499"/>
      <c r="E2255" s="485"/>
      <c r="F2255" s="486"/>
      <c r="G2255" s="496"/>
      <c r="H2255" s="558"/>
      <c r="I2255" s="557"/>
      <c r="J2255" s="499"/>
      <c r="K2255" s="485"/>
      <c r="L2255" s="486"/>
      <c r="M2255" s="496"/>
      <c r="N2255" s="556"/>
      <c r="O2255" s="498"/>
    </row>
    <row r="2256" spans="1:15" ht="15.6" x14ac:dyDescent="0.25">
      <c r="A2256" s="496"/>
      <c r="B2256" s="556"/>
      <c r="C2256" s="557"/>
      <c r="D2256" s="499"/>
      <c r="E2256" s="485"/>
      <c r="F2256" s="486"/>
      <c r="G2256" s="496"/>
      <c r="H2256" s="558"/>
      <c r="I2256" s="557"/>
      <c r="J2256" s="499"/>
      <c r="K2256" s="485"/>
      <c r="L2256" s="486"/>
      <c r="M2256" s="496"/>
      <c r="N2256" s="556"/>
      <c r="O2256" s="498"/>
    </row>
    <row r="2257" spans="1:15" ht="15.6" x14ac:dyDescent="0.25">
      <c r="A2257" s="496"/>
      <c r="B2257" s="556"/>
      <c r="C2257" s="557"/>
      <c r="D2257" s="499"/>
      <c r="E2257" s="485"/>
      <c r="F2257" s="486"/>
      <c r="G2257" s="496"/>
      <c r="H2257" s="558"/>
      <c r="I2257" s="557"/>
      <c r="J2257" s="499"/>
      <c r="K2257" s="485"/>
      <c r="L2257" s="486"/>
      <c r="M2257" s="496"/>
      <c r="N2257" s="556"/>
      <c r="O2257" s="498"/>
    </row>
    <row r="2258" spans="1:15" ht="15.6" x14ac:dyDescent="0.25">
      <c r="A2258" s="496"/>
      <c r="B2258" s="556"/>
      <c r="C2258" s="557"/>
      <c r="D2258" s="499"/>
      <c r="E2258" s="485"/>
      <c r="F2258" s="486"/>
      <c r="G2258" s="496"/>
      <c r="H2258" s="558"/>
      <c r="I2258" s="557"/>
      <c r="J2258" s="499"/>
      <c r="K2258" s="485"/>
      <c r="L2258" s="486"/>
      <c r="M2258" s="496"/>
      <c r="N2258" s="556"/>
      <c r="O2258" s="498"/>
    </row>
    <row r="2259" spans="1:15" ht="15.6" x14ac:dyDescent="0.25">
      <c r="A2259" s="496"/>
      <c r="B2259" s="556"/>
      <c r="C2259" s="557"/>
      <c r="D2259" s="499"/>
      <c r="E2259" s="485"/>
      <c r="F2259" s="486"/>
      <c r="G2259" s="496"/>
      <c r="H2259" s="558"/>
      <c r="I2259" s="557"/>
      <c r="J2259" s="499"/>
      <c r="K2259" s="485"/>
      <c r="L2259" s="486"/>
      <c r="M2259" s="496"/>
      <c r="N2259" s="556"/>
      <c r="O2259" s="498"/>
    </row>
    <row r="2260" spans="1:15" ht="15.6" x14ac:dyDescent="0.25">
      <c r="A2260" s="496"/>
      <c r="B2260" s="556"/>
      <c r="C2260" s="557"/>
      <c r="D2260" s="499"/>
      <c r="E2260" s="485"/>
      <c r="F2260" s="486"/>
      <c r="G2260" s="496"/>
      <c r="H2260" s="558"/>
      <c r="I2260" s="557"/>
      <c r="J2260" s="499"/>
      <c r="K2260" s="485"/>
      <c r="L2260" s="486"/>
      <c r="M2260" s="496"/>
      <c r="N2260" s="556"/>
      <c r="O2260" s="498"/>
    </row>
    <row r="2261" spans="1:15" ht="15.6" x14ac:dyDescent="0.25">
      <c r="A2261" s="496"/>
      <c r="B2261" s="556"/>
      <c r="C2261" s="557"/>
      <c r="D2261" s="499"/>
      <c r="E2261" s="485"/>
      <c r="F2261" s="486"/>
      <c r="G2261" s="496"/>
      <c r="H2261" s="558"/>
      <c r="I2261" s="557"/>
      <c r="J2261" s="499"/>
      <c r="K2261" s="485"/>
      <c r="L2261" s="486"/>
      <c r="M2261" s="496"/>
      <c r="N2261" s="556"/>
      <c r="O2261" s="498"/>
    </row>
    <row r="2262" spans="1:15" ht="15.6" x14ac:dyDescent="0.25">
      <c r="A2262" s="496"/>
      <c r="B2262" s="556"/>
      <c r="C2262" s="557"/>
      <c r="D2262" s="499"/>
      <c r="E2262" s="485"/>
      <c r="F2262" s="486"/>
      <c r="G2262" s="496"/>
      <c r="H2262" s="558"/>
      <c r="I2262" s="557"/>
      <c r="J2262" s="499"/>
      <c r="K2262" s="485"/>
      <c r="L2262" s="486"/>
      <c r="M2262" s="496"/>
      <c r="N2262" s="556"/>
      <c r="O2262" s="498"/>
    </row>
    <row r="2263" spans="1:15" ht="15.6" x14ac:dyDescent="0.25">
      <c r="A2263" s="496"/>
      <c r="B2263" s="556"/>
      <c r="C2263" s="557"/>
      <c r="D2263" s="499"/>
      <c r="E2263" s="485"/>
      <c r="F2263" s="486"/>
      <c r="G2263" s="496"/>
      <c r="H2263" s="558"/>
      <c r="I2263" s="557"/>
      <c r="J2263" s="499"/>
      <c r="K2263" s="485"/>
      <c r="L2263" s="486"/>
      <c r="M2263" s="496"/>
      <c r="N2263" s="556"/>
      <c r="O2263" s="498"/>
    </row>
    <row r="2264" spans="1:15" ht="15.6" x14ac:dyDescent="0.25">
      <c r="A2264" s="496"/>
      <c r="B2264" s="556"/>
      <c r="C2264" s="557"/>
      <c r="D2264" s="499"/>
      <c r="E2264" s="485"/>
      <c r="F2264" s="486"/>
      <c r="G2264" s="496"/>
      <c r="H2264" s="558"/>
      <c r="I2264" s="557"/>
      <c r="J2264" s="499"/>
      <c r="K2264" s="485"/>
      <c r="L2264" s="486"/>
      <c r="M2264" s="496"/>
      <c r="N2264" s="556"/>
      <c r="O2264" s="498"/>
    </row>
    <row r="2265" spans="1:15" ht="15.6" x14ac:dyDescent="0.25">
      <c r="A2265" s="496"/>
      <c r="B2265" s="556"/>
      <c r="C2265" s="557"/>
      <c r="D2265" s="499"/>
      <c r="E2265" s="485"/>
      <c r="F2265" s="486"/>
      <c r="G2265" s="496"/>
      <c r="H2265" s="558"/>
      <c r="I2265" s="557"/>
      <c r="J2265" s="499"/>
      <c r="K2265" s="485"/>
      <c r="L2265" s="486"/>
      <c r="M2265" s="496"/>
      <c r="N2265" s="556"/>
      <c r="O2265" s="498"/>
    </row>
    <row r="2266" spans="1:15" ht="15.6" x14ac:dyDescent="0.25">
      <c r="A2266" s="496"/>
      <c r="B2266" s="556"/>
      <c r="C2266" s="557"/>
      <c r="D2266" s="499"/>
      <c r="E2266" s="485"/>
      <c r="F2266" s="486"/>
      <c r="G2266" s="496"/>
      <c r="H2266" s="558"/>
      <c r="I2266" s="557"/>
      <c r="J2266" s="499"/>
      <c r="K2266" s="485"/>
      <c r="L2266" s="486"/>
      <c r="M2266" s="496"/>
      <c r="N2266" s="556"/>
      <c r="O2266" s="498"/>
    </row>
    <row r="2267" spans="1:15" ht="15.6" x14ac:dyDescent="0.25">
      <c r="A2267" s="496"/>
      <c r="B2267" s="556"/>
      <c r="C2267" s="557"/>
      <c r="D2267" s="499"/>
      <c r="E2267" s="485"/>
      <c r="F2267" s="486"/>
      <c r="G2267" s="496"/>
      <c r="H2267" s="558"/>
      <c r="I2267" s="557"/>
      <c r="J2267" s="499"/>
      <c r="K2267" s="485"/>
      <c r="L2267" s="486"/>
      <c r="M2267" s="496"/>
      <c r="N2267" s="556"/>
      <c r="O2267" s="498"/>
    </row>
    <row r="2268" spans="1:15" ht="15.6" x14ac:dyDescent="0.25">
      <c r="A2268" s="496"/>
      <c r="B2268" s="556"/>
      <c r="C2268" s="557"/>
      <c r="D2268" s="499"/>
      <c r="E2268" s="485"/>
      <c r="F2268" s="486"/>
      <c r="G2268" s="496"/>
      <c r="H2268" s="558"/>
      <c r="I2268" s="557"/>
      <c r="J2268" s="499"/>
      <c r="K2268" s="485"/>
      <c r="L2268" s="486"/>
      <c r="M2268" s="496"/>
      <c r="N2268" s="556"/>
      <c r="O2268" s="498"/>
    </row>
    <row r="2269" spans="1:15" ht="15.6" x14ac:dyDescent="0.25">
      <c r="A2269" s="496"/>
      <c r="B2269" s="556"/>
      <c r="C2269" s="557"/>
      <c r="D2269" s="499"/>
      <c r="E2269" s="485"/>
      <c r="F2269" s="486"/>
      <c r="G2269" s="496"/>
      <c r="H2269" s="558"/>
      <c r="I2269" s="557"/>
      <c r="J2269" s="499"/>
      <c r="K2269" s="485"/>
      <c r="L2269" s="486"/>
      <c r="M2269" s="496"/>
      <c r="N2269" s="556"/>
      <c r="O2269" s="498"/>
    </row>
    <row r="2270" spans="1:15" ht="15.6" x14ac:dyDescent="0.25">
      <c r="A2270" s="496"/>
      <c r="B2270" s="556"/>
      <c r="C2270" s="557"/>
      <c r="D2270" s="499"/>
      <c r="E2270" s="485"/>
      <c r="F2270" s="486"/>
      <c r="G2270" s="496"/>
      <c r="H2270" s="558"/>
      <c r="I2270" s="557"/>
      <c r="J2270" s="499"/>
      <c r="K2270" s="485"/>
      <c r="L2270" s="486"/>
      <c r="M2270" s="496"/>
      <c r="N2270" s="556"/>
      <c r="O2270" s="498"/>
    </row>
    <row r="2271" spans="1:15" ht="15.6" x14ac:dyDescent="0.25">
      <c r="A2271" s="496"/>
      <c r="B2271" s="556"/>
      <c r="C2271" s="557"/>
      <c r="D2271" s="499"/>
      <c r="E2271" s="485"/>
      <c r="F2271" s="486"/>
      <c r="G2271" s="496"/>
      <c r="H2271" s="558"/>
      <c r="I2271" s="557"/>
      <c r="J2271" s="499"/>
      <c r="K2271" s="485"/>
      <c r="L2271" s="486"/>
      <c r="M2271" s="496"/>
      <c r="N2271" s="556"/>
      <c r="O2271" s="498"/>
    </row>
    <row r="2272" spans="1:15" ht="15.6" x14ac:dyDescent="0.25">
      <c r="A2272" s="496"/>
      <c r="B2272" s="556"/>
      <c r="C2272" s="557"/>
      <c r="D2272" s="499"/>
      <c r="E2272" s="485"/>
      <c r="F2272" s="486"/>
      <c r="G2272" s="496"/>
      <c r="H2272" s="558"/>
      <c r="I2272" s="557"/>
      <c r="J2272" s="499"/>
      <c r="K2272" s="485"/>
      <c r="L2272" s="486"/>
      <c r="M2272" s="496"/>
      <c r="N2272" s="556"/>
      <c r="O2272" s="498"/>
    </row>
    <row r="2273" spans="1:15" ht="15.6" x14ac:dyDescent="0.25">
      <c r="A2273" s="496"/>
      <c r="B2273" s="556"/>
      <c r="C2273" s="557"/>
      <c r="D2273" s="499"/>
      <c r="E2273" s="485"/>
      <c r="F2273" s="486"/>
      <c r="G2273" s="496"/>
      <c r="H2273" s="558"/>
      <c r="I2273" s="557"/>
      <c r="J2273" s="499"/>
      <c r="K2273" s="485"/>
      <c r="L2273" s="486"/>
      <c r="M2273" s="496"/>
      <c r="N2273" s="556"/>
      <c r="O2273" s="498"/>
    </row>
    <row r="2274" spans="1:15" ht="15.6" x14ac:dyDescent="0.25">
      <c r="A2274" s="496"/>
      <c r="B2274" s="556"/>
      <c r="C2274" s="557"/>
      <c r="D2274" s="499"/>
      <c r="E2274" s="485"/>
      <c r="F2274" s="486"/>
      <c r="G2274" s="496"/>
      <c r="H2274" s="558"/>
      <c r="I2274" s="557"/>
      <c r="J2274" s="499"/>
      <c r="K2274" s="485"/>
      <c r="L2274" s="486"/>
      <c r="M2274" s="496"/>
      <c r="N2274" s="556"/>
      <c r="O2274" s="498"/>
    </row>
    <row r="2275" spans="1:15" ht="15.6" x14ac:dyDescent="0.25">
      <c r="A2275" s="496"/>
      <c r="B2275" s="556"/>
      <c r="C2275" s="557"/>
      <c r="D2275" s="499"/>
      <c r="E2275" s="485"/>
      <c r="F2275" s="486"/>
      <c r="G2275" s="496"/>
      <c r="H2275" s="558"/>
      <c r="I2275" s="557"/>
      <c r="J2275" s="499"/>
      <c r="K2275" s="485"/>
      <c r="L2275" s="486"/>
      <c r="M2275" s="496"/>
      <c r="N2275" s="556"/>
      <c r="O2275" s="498"/>
    </row>
    <row r="2276" spans="1:15" ht="15.6" x14ac:dyDescent="0.25">
      <c r="A2276" s="496"/>
      <c r="B2276" s="556"/>
      <c r="C2276" s="557"/>
      <c r="D2276" s="499"/>
      <c r="E2276" s="485"/>
      <c r="F2276" s="486"/>
      <c r="G2276" s="496"/>
      <c r="H2276" s="558"/>
      <c r="I2276" s="557"/>
      <c r="J2276" s="499"/>
      <c r="K2276" s="485"/>
      <c r="L2276" s="486"/>
      <c r="M2276" s="496"/>
      <c r="N2276" s="556"/>
      <c r="O2276" s="498"/>
    </row>
    <row r="2277" spans="1:15" ht="15.6" x14ac:dyDescent="0.25">
      <c r="A2277" s="496"/>
      <c r="B2277" s="556"/>
      <c r="C2277" s="557"/>
      <c r="D2277" s="499"/>
      <c r="E2277" s="485"/>
      <c r="F2277" s="486"/>
      <c r="G2277" s="496"/>
      <c r="H2277" s="558"/>
      <c r="I2277" s="557"/>
      <c r="J2277" s="499"/>
      <c r="K2277" s="485"/>
      <c r="L2277" s="486"/>
      <c r="M2277" s="496"/>
      <c r="N2277" s="556"/>
      <c r="O2277" s="498"/>
    </row>
    <row r="2278" spans="1:15" ht="15.6" x14ac:dyDescent="0.25">
      <c r="A2278" s="496"/>
      <c r="B2278" s="556"/>
      <c r="C2278" s="557"/>
      <c r="D2278" s="499"/>
      <c r="E2278" s="485"/>
      <c r="F2278" s="486"/>
      <c r="G2278" s="496"/>
      <c r="H2278" s="558"/>
      <c r="I2278" s="557"/>
      <c r="J2278" s="499"/>
      <c r="K2278" s="485"/>
      <c r="L2278" s="486"/>
      <c r="M2278" s="496"/>
      <c r="N2278" s="556"/>
      <c r="O2278" s="498"/>
    </row>
    <row r="2279" spans="1:15" ht="15.6" x14ac:dyDescent="0.25">
      <c r="A2279" s="496"/>
      <c r="B2279" s="556"/>
      <c r="C2279" s="557"/>
      <c r="D2279" s="499"/>
      <c r="E2279" s="485"/>
      <c r="F2279" s="486"/>
      <c r="G2279" s="496"/>
      <c r="H2279" s="558"/>
      <c r="I2279" s="557"/>
      <c r="J2279" s="499"/>
      <c r="K2279" s="485"/>
      <c r="L2279" s="486"/>
      <c r="M2279" s="496"/>
      <c r="N2279" s="556"/>
      <c r="O2279" s="498"/>
    </row>
    <row r="2280" spans="1:15" ht="15.6" x14ac:dyDescent="0.25">
      <c r="A2280" s="496"/>
      <c r="B2280" s="556"/>
      <c r="C2280" s="557"/>
      <c r="D2280" s="499"/>
      <c r="E2280" s="485"/>
      <c r="F2280" s="486"/>
      <c r="G2280" s="496"/>
      <c r="H2280" s="558"/>
      <c r="I2280" s="557"/>
      <c r="J2280" s="499"/>
      <c r="K2280" s="485"/>
      <c r="L2280" s="486"/>
      <c r="M2280" s="496"/>
      <c r="N2280" s="556"/>
      <c r="O2280" s="498"/>
    </row>
    <row r="2281" spans="1:15" ht="15.6" x14ac:dyDescent="0.25">
      <c r="A2281" s="496"/>
      <c r="B2281" s="556"/>
      <c r="C2281" s="557"/>
      <c r="D2281" s="499"/>
      <c r="E2281" s="485"/>
      <c r="F2281" s="486"/>
      <c r="G2281" s="496"/>
      <c r="H2281" s="558"/>
      <c r="I2281" s="557"/>
      <c r="J2281" s="499"/>
      <c r="K2281" s="485"/>
      <c r="L2281" s="486"/>
      <c r="M2281" s="496"/>
      <c r="N2281" s="556"/>
      <c r="O2281" s="498"/>
    </row>
    <row r="2282" spans="1:15" ht="15.6" x14ac:dyDescent="0.25">
      <c r="A2282" s="496"/>
      <c r="B2282" s="556"/>
      <c r="C2282" s="557"/>
      <c r="D2282" s="499"/>
      <c r="E2282" s="485"/>
      <c r="F2282" s="486"/>
      <c r="G2282" s="496"/>
      <c r="H2282" s="558"/>
      <c r="I2282" s="557"/>
      <c r="J2282" s="499"/>
      <c r="K2282" s="485"/>
      <c r="L2282" s="486"/>
      <c r="M2282" s="496"/>
      <c r="N2282" s="556"/>
      <c r="O2282" s="498"/>
    </row>
    <row r="2283" spans="1:15" ht="15.6" x14ac:dyDescent="0.25">
      <c r="A2283" s="496"/>
      <c r="B2283" s="556"/>
      <c r="C2283" s="557"/>
      <c r="D2283" s="499"/>
      <c r="E2283" s="485"/>
      <c r="F2283" s="486"/>
      <c r="G2283" s="496"/>
      <c r="H2283" s="558"/>
      <c r="I2283" s="557"/>
      <c r="J2283" s="499"/>
      <c r="K2283" s="485"/>
      <c r="L2283" s="486"/>
      <c r="M2283" s="496"/>
      <c r="N2283" s="556"/>
      <c r="O2283" s="498"/>
    </row>
    <row r="2284" spans="1:15" ht="15.6" x14ac:dyDescent="0.25">
      <c r="A2284" s="496"/>
      <c r="B2284" s="556"/>
      <c r="C2284" s="557"/>
      <c r="D2284" s="499"/>
      <c r="E2284" s="485"/>
      <c r="F2284" s="486"/>
      <c r="G2284" s="496"/>
      <c r="H2284" s="558"/>
      <c r="I2284" s="557"/>
      <c r="J2284" s="499"/>
      <c r="K2284" s="485"/>
      <c r="L2284" s="486"/>
      <c r="M2284" s="496"/>
      <c r="N2284" s="556"/>
      <c r="O2284" s="498"/>
    </row>
    <row r="2285" spans="1:15" ht="15.6" x14ac:dyDescent="0.25">
      <c r="A2285" s="496"/>
      <c r="B2285" s="556"/>
      <c r="C2285" s="557"/>
      <c r="D2285" s="499"/>
      <c r="E2285" s="485"/>
      <c r="F2285" s="486"/>
      <c r="G2285" s="496"/>
      <c r="H2285" s="558"/>
      <c r="I2285" s="557"/>
      <c r="J2285" s="499"/>
      <c r="K2285" s="485"/>
      <c r="L2285" s="486"/>
      <c r="M2285" s="496"/>
      <c r="N2285" s="556"/>
      <c r="O2285" s="498"/>
    </row>
    <row r="2286" spans="1:15" ht="15.6" x14ac:dyDescent="0.25">
      <c r="A2286" s="496"/>
      <c r="B2286" s="556"/>
      <c r="C2286" s="557"/>
      <c r="D2286" s="499"/>
      <c r="E2286" s="485"/>
      <c r="F2286" s="486"/>
      <c r="G2286" s="496"/>
      <c r="H2286" s="558"/>
      <c r="I2286" s="557"/>
      <c r="J2286" s="499"/>
      <c r="K2286" s="485"/>
      <c r="L2286" s="486"/>
      <c r="M2286" s="496"/>
      <c r="N2286" s="556"/>
      <c r="O2286" s="498"/>
    </row>
    <row r="2287" spans="1:15" ht="15.6" x14ac:dyDescent="0.25">
      <c r="A2287" s="496"/>
      <c r="B2287" s="556"/>
      <c r="C2287" s="557"/>
      <c r="D2287" s="499"/>
      <c r="E2287" s="485"/>
      <c r="F2287" s="486"/>
      <c r="G2287" s="496"/>
      <c r="H2287" s="558"/>
      <c r="I2287" s="557"/>
      <c r="J2287" s="499"/>
      <c r="K2287" s="485"/>
      <c r="L2287" s="486"/>
      <c r="M2287" s="496"/>
      <c r="N2287" s="556"/>
      <c r="O2287" s="498"/>
    </row>
    <row r="2288" spans="1:15" ht="15.6" x14ac:dyDescent="0.25">
      <c r="A2288" s="496"/>
      <c r="B2288" s="556"/>
      <c r="C2288" s="557"/>
      <c r="D2288" s="499"/>
      <c r="E2288" s="485"/>
      <c r="F2288" s="486"/>
      <c r="G2288" s="496"/>
      <c r="H2288" s="558"/>
      <c r="I2288" s="557"/>
      <c r="J2288" s="499"/>
      <c r="K2288" s="485"/>
      <c r="L2288" s="486"/>
      <c r="M2288" s="496"/>
      <c r="N2288" s="556"/>
      <c r="O2288" s="498"/>
    </row>
    <row r="2289" spans="1:15" ht="15.6" x14ac:dyDescent="0.25">
      <c r="A2289" s="496"/>
      <c r="B2289" s="556"/>
      <c r="C2289" s="557"/>
      <c r="D2289" s="499"/>
      <c r="E2289" s="485"/>
      <c r="F2289" s="486"/>
      <c r="G2289" s="496"/>
      <c r="H2289" s="558"/>
      <c r="I2289" s="557"/>
      <c r="J2289" s="499"/>
      <c r="K2289" s="485"/>
      <c r="L2289" s="486"/>
      <c r="M2289" s="496"/>
      <c r="N2289" s="556"/>
      <c r="O2289" s="498"/>
    </row>
    <row r="2290" spans="1:15" ht="15.6" x14ac:dyDescent="0.25">
      <c r="A2290" s="496"/>
      <c r="B2290" s="556"/>
      <c r="C2290" s="557"/>
      <c r="D2290" s="499"/>
      <c r="E2290" s="485"/>
      <c r="F2290" s="486"/>
      <c r="G2290" s="496"/>
      <c r="H2290" s="558"/>
      <c r="I2290" s="557"/>
      <c r="J2290" s="499"/>
      <c r="K2290" s="485"/>
      <c r="L2290" s="486"/>
      <c r="M2290" s="496"/>
      <c r="N2290" s="556"/>
      <c r="O2290" s="498"/>
    </row>
    <row r="2291" spans="1:15" ht="15.6" x14ac:dyDescent="0.25">
      <c r="A2291" s="496"/>
      <c r="B2291" s="556"/>
      <c r="C2291" s="557"/>
      <c r="D2291" s="499"/>
      <c r="E2291" s="485"/>
      <c r="F2291" s="486"/>
      <c r="G2291" s="496"/>
      <c r="H2291" s="558"/>
      <c r="I2291" s="557"/>
      <c r="J2291" s="499"/>
      <c r="K2291" s="485"/>
      <c r="L2291" s="486"/>
      <c r="M2291" s="496"/>
      <c r="N2291" s="556"/>
      <c r="O2291" s="498"/>
    </row>
    <row r="2292" spans="1:15" ht="15.6" x14ac:dyDescent="0.25">
      <c r="A2292" s="496"/>
      <c r="B2292" s="556"/>
      <c r="C2292" s="557"/>
      <c r="D2292" s="499"/>
      <c r="E2292" s="485"/>
      <c r="F2292" s="486"/>
      <c r="G2292" s="496"/>
      <c r="H2292" s="558"/>
      <c r="I2292" s="557"/>
      <c r="J2292" s="499"/>
      <c r="K2292" s="485"/>
      <c r="L2292" s="486"/>
      <c r="M2292" s="496"/>
      <c r="N2292" s="556"/>
      <c r="O2292" s="498"/>
    </row>
    <row r="2293" spans="1:15" ht="15.6" x14ac:dyDescent="0.25">
      <c r="A2293" s="496"/>
      <c r="B2293" s="556"/>
      <c r="C2293" s="557"/>
      <c r="D2293" s="499"/>
      <c r="E2293" s="485"/>
      <c r="F2293" s="486"/>
      <c r="G2293" s="496"/>
      <c r="H2293" s="558"/>
      <c r="I2293" s="557"/>
      <c r="J2293" s="499"/>
      <c r="K2293" s="485"/>
      <c r="L2293" s="486"/>
      <c r="M2293" s="496"/>
      <c r="N2293" s="556"/>
      <c r="O2293" s="498"/>
    </row>
    <row r="2294" spans="1:15" ht="15.6" x14ac:dyDescent="0.25">
      <c r="A2294" s="496"/>
      <c r="B2294" s="556"/>
      <c r="C2294" s="557"/>
      <c r="D2294" s="499"/>
      <c r="E2294" s="485"/>
      <c r="F2294" s="486"/>
      <c r="G2294" s="496"/>
      <c r="H2294" s="558"/>
      <c r="I2294" s="557"/>
      <c r="J2294" s="499"/>
      <c r="K2294" s="485"/>
      <c r="L2294" s="486"/>
      <c r="M2294" s="496"/>
      <c r="N2294" s="556"/>
      <c r="O2294" s="498"/>
    </row>
    <row r="2295" spans="1:15" ht="15.6" x14ac:dyDescent="0.25">
      <c r="A2295" s="496"/>
      <c r="B2295" s="556"/>
      <c r="C2295" s="557"/>
      <c r="D2295" s="499"/>
      <c r="E2295" s="485"/>
      <c r="F2295" s="486"/>
      <c r="G2295" s="496"/>
      <c r="H2295" s="558"/>
      <c r="I2295" s="557"/>
      <c r="J2295" s="499"/>
      <c r="K2295" s="485"/>
      <c r="L2295" s="486"/>
      <c r="M2295" s="496"/>
      <c r="N2295" s="556"/>
      <c r="O2295" s="498"/>
    </row>
    <row r="2296" spans="1:15" ht="15.6" x14ac:dyDescent="0.25">
      <c r="A2296" s="496"/>
      <c r="B2296" s="556"/>
      <c r="C2296" s="557"/>
      <c r="D2296" s="499"/>
      <c r="E2296" s="485"/>
      <c r="F2296" s="486"/>
      <c r="G2296" s="496"/>
      <c r="H2296" s="558"/>
      <c r="I2296" s="557"/>
      <c r="J2296" s="499"/>
      <c r="K2296" s="485"/>
      <c r="L2296" s="486"/>
      <c r="M2296" s="496"/>
      <c r="N2296" s="556"/>
      <c r="O2296" s="498"/>
    </row>
    <row r="2297" spans="1:15" ht="15.6" x14ac:dyDescent="0.25">
      <c r="A2297" s="496"/>
      <c r="B2297" s="556"/>
      <c r="C2297" s="557"/>
      <c r="D2297" s="499"/>
      <c r="E2297" s="485"/>
      <c r="F2297" s="486"/>
      <c r="G2297" s="496"/>
      <c r="H2297" s="558"/>
      <c r="I2297" s="557"/>
      <c r="J2297" s="499"/>
      <c r="K2297" s="485"/>
      <c r="L2297" s="486"/>
      <c r="M2297" s="496"/>
      <c r="N2297" s="556"/>
      <c r="O2297" s="498"/>
    </row>
    <row r="2298" spans="1:15" ht="15.6" x14ac:dyDescent="0.25">
      <c r="A2298" s="496"/>
      <c r="B2298" s="556"/>
      <c r="C2298" s="557"/>
      <c r="D2298" s="499"/>
      <c r="E2298" s="485"/>
      <c r="F2298" s="486"/>
      <c r="G2298" s="496"/>
      <c r="H2298" s="558"/>
      <c r="I2298" s="557"/>
      <c r="J2298" s="499"/>
      <c r="K2298" s="485"/>
      <c r="L2298" s="486"/>
      <c r="M2298" s="496"/>
      <c r="N2298" s="556"/>
      <c r="O2298" s="498"/>
    </row>
    <row r="2299" spans="1:15" ht="15.6" x14ac:dyDescent="0.25">
      <c r="A2299" s="496"/>
      <c r="B2299" s="556"/>
      <c r="C2299" s="557"/>
      <c r="D2299" s="499"/>
      <c r="E2299" s="485"/>
      <c r="F2299" s="486"/>
      <c r="G2299" s="496"/>
      <c r="H2299" s="558"/>
      <c r="I2299" s="557"/>
      <c r="J2299" s="499"/>
      <c r="K2299" s="485"/>
      <c r="L2299" s="486"/>
      <c r="M2299" s="496"/>
      <c r="N2299" s="556"/>
      <c r="O2299" s="498"/>
    </row>
    <row r="2300" spans="1:15" ht="15.6" x14ac:dyDescent="0.25">
      <c r="A2300" s="496"/>
      <c r="B2300" s="556"/>
      <c r="C2300" s="557"/>
      <c r="D2300" s="499"/>
      <c r="E2300" s="485"/>
      <c r="F2300" s="486"/>
      <c r="G2300" s="496"/>
      <c r="H2300" s="558"/>
      <c r="I2300" s="557"/>
      <c r="J2300" s="499"/>
      <c r="K2300" s="485"/>
      <c r="L2300" s="486"/>
      <c r="M2300" s="496"/>
      <c r="N2300" s="556"/>
      <c r="O2300" s="498"/>
    </row>
    <row r="2301" spans="1:15" ht="15.6" x14ac:dyDescent="0.25">
      <c r="A2301" s="496"/>
      <c r="B2301" s="556"/>
      <c r="C2301" s="557"/>
      <c r="D2301" s="499"/>
      <c r="E2301" s="485"/>
      <c r="F2301" s="486"/>
      <c r="G2301" s="496"/>
      <c r="H2301" s="558"/>
      <c r="I2301" s="557"/>
      <c r="J2301" s="499"/>
      <c r="K2301" s="485"/>
      <c r="L2301" s="486"/>
      <c r="M2301" s="496"/>
      <c r="N2301" s="556"/>
      <c r="O2301" s="498"/>
    </row>
    <row r="2302" spans="1:15" ht="15.6" x14ac:dyDescent="0.25">
      <c r="A2302" s="496"/>
      <c r="B2302" s="556"/>
      <c r="C2302" s="557"/>
      <c r="D2302" s="499"/>
      <c r="E2302" s="485"/>
      <c r="F2302" s="486"/>
      <c r="G2302" s="496"/>
      <c r="H2302" s="558"/>
      <c r="I2302" s="557"/>
      <c r="J2302" s="499"/>
      <c r="K2302" s="485"/>
      <c r="L2302" s="486"/>
      <c r="M2302" s="496"/>
      <c r="N2302" s="556"/>
      <c r="O2302" s="498"/>
    </row>
    <row r="2303" spans="1:15" ht="15.6" x14ac:dyDescent="0.25">
      <c r="A2303" s="496"/>
      <c r="B2303" s="556"/>
      <c r="C2303" s="557"/>
      <c r="D2303" s="499"/>
      <c r="E2303" s="485"/>
      <c r="F2303" s="486"/>
      <c r="G2303" s="496"/>
      <c r="H2303" s="558"/>
      <c r="I2303" s="557"/>
      <c r="J2303" s="499"/>
      <c r="K2303" s="485"/>
      <c r="L2303" s="486"/>
      <c r="M2303" s="496"/>
      <c r="N2303" s="556"/>
      <c r="O2303" s="498"/>
    </row>
    <row r="2304" spans="1:15" ht="15.6" x14ac:dyDescent="0.25">
      <c r="A2304" s="496"/>
      <c r="B2304" s="556"/>
      <c r="C2304" s="557"/>
      <c r="D2304" s="499"/>
      <c r="E2304" s="485"/>
      <c r="F2304" s="486"/>
      <c r="G2304" s="496"/>
      <c r="H2304" s="558"/>
      <c r="I2304" s="557"/>
      <c r="J2304" s="499"/>
      <c r="K2304" s="485"/>
      <c r="L2304" s="486"/>
      <c r="M2304" s="496"/>
      <c r="N2304" s="556"/>
      <c r="O2304" s="498"/>
    </row>
    <row r="2305" spans="1:15" ht="15.6" x14ac:dyDescent="0.25">
      <c r="A2305" s="496"/>
      <c r="B2305" s="556"/>
      <c r="C2305" s="557"/>
      <c r="D2305" s="499"/>
      <c r="E2305" s="485"/>
      <c r="F2305" s="486"/>
      <c r="G2305" s="496"/>
      <c r="H2305" s="558"/>
      <c r="I2305" s="557"/>
      <c r="J2305" s="499"/>
      <c r="K2305" s="485"/>
      <c r="L2305" s="486"/>
      <c r="M2305" s="496"/>
      <c r="N2305" s="556"/>
      <c r="O2305" s="498"/>
    </row>
    <row r="2306" spans="1:15" ht="15.6" x14ac:dyDescent="0.25">
      <c r="A2306" s="496"/>
      <c r="B2306" s="556"/>
      <c r="C2306" s="557"/>
      <c r="D2306" s="499"/>
      <c r="E2306" s="485"/>
      <c r="F2306" s="486"/>
      <c r="G2306" s="496"/>
      <c r="H2306" s="558"/>
      <c r="I2306" s="557"/>
      <c r="J2306" s="499"/>
      <c r="K2306" s="485"/>
      <c r="L2306" s="486"/>
      <c r="M2306" s="496"/>
      <c r="N2306" s="556"/>
      <c r="O2306" s="498"/>
    </row>
    <row r="2307" spans="1:15" ht="15.6" x14ac:dyDescent="0.25">
      <c r="A2307" s="496"/>
      <c r="B2307" s="556"/>
      <c r="C2307" s="557"/>
      <c r="D2307" s="499"/>
      <c r="E2307" s="485"/>
      <c r="F2307" s="486"/>
      <c r="G2307" s="496"/>
      <c r="H2307" s="558"/>
      <c r="I2307" s="557"/>
      <c r="J2307" s="499"/>
      <c r="K2307" s="485"/>
      <c r="L2307" s="486"/>
      <c r="M2307" s="496"/>
      <c r="N2307" s="556"/>
      <c r="O2307" s="498"/>
    </row>
    <row r="2308" spans="1:15" ht="15.6" x14ac:dyDescent="0.25">
      <c r="A2308" s="496"/>
      <c r="B2308" s="556"/>
      <c r="C2308" s="557"/>
      <c r="D2308" s="499"/>
      <c r="E2308" s="485"/>
      <c r="F2308" s="486"/>
      <c r="G2308" s="496"/>
      <c r="H2308" s="558"/>
      <c r="I2308" s="557"/>
      <c r="J2308" s="499"/>
      <c r="K2308" s="485"/>
      <c r="L2308" s="486"/>
      <c r="M2308" s="496"/>
      <c r="N2308" s="556"/>
      <c r="O2308" s="498"/>
    </row>
    <row r="2309" spans="1:15" ht="15.6" x14ac:dyDescent="0.25">
      <c r="A2309" s="496"/>
      <c r="B2309" s="556"/>
      <c r="C2309" s="557"/>
      <c r="D2309" s="499"/>
      <c r="E2309" s="485"/>
      <c r="F2309" s="486"/>
      <c r="G2309" s="496"/>
      <c r="H2309" s="558"/>
      <c r="I2309" s="557"/>
      <c r="J2309" s="499"/>
      <c r="K2309" s="485"/>
      <c r="L2309" s="486"/>
      <c r="M2309" s="496"/>
      <c r="N2309" s="556"/>
      <c r="O2309" s="498"/>
    </row>
    <row r="2310" spans="1:15" ht="15.6" x14ac:dyDescent="0.25">
      <c r="A2310" s="496"/>
      <c r="B2310" s="556"/>
      <c r="C2310" s="557"/>
      <c r="D2310" s="499"/>
      <c r="E2310" s="485"/>
      <c r="F2310" s="486"/>
      <c r="G2310" s="496"/>
      <c r="H2310" s="558"/>
      <c r="I2310" s="557"/>
      <c r="J2310" s="499"/>
      <c r="K2310" s="485"/>
      <c r="L2310" s="486"/>
      <c r="M2310" s="496"/>
      <c r="N2310" s="556"/>
      <c r="O2310" s="498"/>
    </row>
    <row r="2311" spans="1:15" ht="15.6" x14ac:dyDescent="0.25">
      <c r="A2311" s="496"/>
      <c r="B2311" s="556"/>
      <c r="C2311" s="557"/>
      <c r="D2311" s="499"/>
      <c r="E2311" s="485"/>
      <c r="F2311" s="486"/>
      <c r="G2311" s="496"/>
      <c r="H2311" s="558"/>
      <c r="I2311" s="557"/>
      <c r="J2311" s="499"/>
      <c r="K2311" s="485"/>
      <c r="L2311" s="486"/>
      <c r="M2311" s="496"/>
      <c r="N2311" s="556"/>
      <c r="O2311" s="498"/>
    </row>
    <row r="2312" spans="1:15" ht="15.6" x14ac:dyDescent="0.25">
      <c r="A2312" s="496"/>
      <c r="B2312" s="556"/>
      <c r="C2312" s="557"/>
      <c r="D2312" s="499"/>
      <c r="E2312" s="485"/>
      <c r="F2312" s="486"/>
      <c r="G2312" s="496"/>
      <c r="H2312" s="558"/>
      <c r="I2312" s="557"/>
      <c r="J2312" s="499"/>
      <c r="K2312" s="485"/>
      <c r="L2312" s="486"/>
      <c r="M2312" s="496"/>
      <c r="N2312" s="556"/>
      <c r="O2312" s="498"/>
    </row>
    <row r="2313" spans="1:15" ht="15.6" x14ac:dyDescent="0.25">
      <c r="A2313" s="496"/>
      <c r="B2313" s="556"/>
      <c r="C2313" s="557"/>
      <c r="D2313" s="499"/>
      <c r="E2313" s="485"/>
      <c r="F2313" s="486"/>
      <c r="G2313" s="496"/>
      <c r="H2313" s="558"/>
      <c r="I2313" s="557"/>
      <c r="J2313" s="499"/>
      <c r="K2313" s="485"/>
      <c r="L2313" s="486"/>
      <c r="M2313" s="496"/>
      <c r="N2313" s="556"/>
      <c r="O2313" s="498"/>
    </row>
    <row r="2314" spans="1:15" ht="15.6" x14ac:dyDescent="0.25">
      <c r="A2314" s="496"/>
      <c r="B2314" s="556"/>
      <c r="C2314" s="557"/>
      <c r="D2314" s="499"/>
      <c r="E2314" s="485"/>
      <c r="F2314" s="486"/>
      <c r="G2314" s="496"/>
      <c r="H2314" s="558"/>
      <c r="I2314" s="557"/>
      <c r="J2314" s="499"/>
      <c r="K2314" s="485"/>
      <c r="L2314" s="486"/>
      <c r="M2314" s="496"/>
      <c r="N2314" s="556"/>
      <c r="O2314" s="498"/>
    </row>
    <row r="2315" spans="1:15" ht="15.6" x14ac:dyDescent="0.25">
      <c r="A2315" s="496"/>
      <c r="B2315" s="556"/>
      <c r="C2315" s="557"/>
      <c r="D2315" s="499"/>
      <c r="E2315" s="485"/>
      <c r="F2315" s="486"/>
      <c r="G2315" s="496"/>
      <c r="H2315" s="558"/>
      <c r="I2315" s="557"/>
      <c r="J2315" s="499"/>
      <c r="K2315" s="485"/>
      <c r="L2315" s="486"/>
      <c r="M2315" s="496"/>
      <c r="N2315" s="556"/>
      <c r="O2315" s="498"/>
    </row>
    <row r="2316" spans="1:15" ht="15.6" x14ac:dyDescent="0.25">
      <c r="A2316" s="496"/>
      <c r="B2316" s="556"/>
      <c r="C2316" s="557"/>
      <c r="D2316" s="499"/>
      <c r="E2316" s="485"/>
      <c r="F2316" s="486"/>
      <c r="G2316" s="496"/>
      <c r="H2316" s="558"/>
      <c r="I2316" s="557"/>
      <c r="J2316" s="499"/>
      <c r="K2316" s="485"/>
      <c r="L2316" s="486"/>
      <c r="M2316" s="496"/>
      <c r="N2316" s="556"/>
      <c r="O2316" s="498"/>
    </row>
    <row r="2317" spans="1:15" ht="15.6" x14ac:dyDescent="0.25">
      <c r="A2317" s="496"/>
      <c r="B2317" s="556"/>
      <c r="C2317" s="557"/>
      <c r="D2317" s="499"/>
      <c r="E2317" s="485"/>
      <c r="F2317" s="486"/>
      <c r="G2317" s="496"/>
      <c r="H2317" s="558"/>
      <c r="I2317" s="557"/>
      <c r="J2317" s="499"/>
      <c r="K2317" s="485"/>
      <c r="L2317" s="486"/>
      <c r="M2317" s="496"/>
      <c r="N2317" s="556"/>
      <c r="O2317" s="498"/>
    </row>
    <row r="2318" spans="1:15" ht="15.6" x14ac:dyDescent="0.25">
      <c r="A2318" s="496"/>
      <c r="B2318" s="556"/>
      <c r="C2318" s="557"/>
      <c r="D2318" s="499"/>
      <c r="E2318" s="485"/>
      <c r="F2318" s="486"/>
      <c r="G2318" s="496"/>
      <c r="H2318" s="558"/>
      <c r="I2318" s="557"/>
      <c r="J2318" s="499"/>
      <c r="K2318" s="485"/>
      <c r="L2318" s="486"/>
      <c r="M2318" s="496"/>
      <c r="N2318" s="556"/>
      <c r="O2318" s="498"/>
    </row>
    <row r="2319" spans="1:15" ht="15.6" x14ac:dyDescent="0.25">
      <c r="A2319" s="496"/>
      <c r="B2319" s="556"/>
      <c r="C2319" s="557"/>
      <c r="D2319" s="499"/>
      <c r="E2319" s="485"/>
      <c r="F2319" s="486"/>
      <c r="G2319" s="496"/>
      <c r="H2319" s="558"/>
      <c r="I2319" s="557"/>
      <c r="J2319" s="499"/>
      <c r="K2319" s="485"/>
      <c r="L2319" s="486"/>
      <c r="M2319" s="496"/>
      <c r="N2319" s="556"/>
      <c r="O2319" s="498"/>
    </row>
    <row r="2320" spans="1:15" ht="15.6" x14ac:dyDescent="0.25">
      <c r="A2320" s="496"/>
      <c r="B2320" s="556"/>
      <c r="C2320" s="557"/>
      <c r="D2320" s="499"/>
      <c r="E2320" s="485"/>
      <c r="F2320" s="486"/>
      <c r="G2320" s="496"/>
      <c r="H2320" s="558"/>
      <c r="I2320" s="557"/>
      <c r="J2320" s="499"/>
      <c r="K2320" s="485"/>
      <c r="L2320" s="486"/>
      <c r="M2320" s="496"/>
      <c r="N2320" s="556"/>
      <c r="O2320" s="498"/>
    </row>
    <row r="2321" spans="1:15" ht="15.6" x14ac:dyDescent="0.25">
      <c r="A2321" s="496"/>
      <c r="B2321" s="556"/>
      <c r="C2321" s="557"/>
      <c r="D2321" s="499"/>
      <c r="E2321" s="485"/>
      <c r="F2321" s="486"/>
      <c r="G2321" s="496"/>
      <c r="H2321" s="558"/>
      <c r="I2321" s="557"/>
      <c r="J2321" s="499"/>
      <c r="K2321" s="485"/>
      <c r="L2321" s="486"/>
      <c r="M2321" s="496"/>
      <c r="N2321" s="556"/>
      <c r="O2321" s="498"/>
    </row>
    <row r="2322" spans="1:15" ht="15.6" x14ac:dyDescent="0.25">
      <c r="A2322" s="496"/>
      <c r="B2322" s="556"/>
      <c r="C2322" s="557"/>
      <c r="D2322" s="499"/>
      <c r="E2322" s="485"/>
      <c r="F2322" s="486"/>
      <c r="G2322" s="496"/>
      <c r="H2322" s="558"/>
      <c r="I2322" s="557"/>
      <c r="J2322" s="499"/>
      <c r="K2322" s="485"/>
      <c r="L2322" s="486"/>
      <c r="M2322" s="496"/>
      <c r="N2322" s="556"/>
      <c r="O2322" s="498"/>
    </row>
    <row r="2323" spans="1:15" ht="15.6" x14ac:dyDescent="0.25">
      <c r="A2323" s="496"/>
      <c r="B2323" s="556"/>
      <c r="C2323" s="557"/>
      <c r="D2323" s="499"/>
      <c r="E2323" s="485"/>
      <c r="F2323" s="486"/>
      <c r="G2323" s="496"/>
      <c r="H2323" s="558"/>
      <c r="I2323" s="557"/>
      <c r="J2323" s="499"/>
      <c r="K2323" s="485"/>
      <c r="L2323" s="486"/>
      <c r="M2323" s="496"/>
      <c r="N2323" s="556"/>
      <c r="O2323" s="498"/>
    </row>
    <row r="2324" spans="1:15" ht="15.6" x14ac:dyDescent="0.25">
      <c r="A2324" s="496"/>
      <c r="B2324" s="556"/>
      <c r="C2324" s="557"/>
      <c r="D2324" s="499"/>
      <c r="E2324" s="485"/>
      <c r="F2324" s="486"/>
      <c r="G2324" s="496"/>
      <c r="H2324" s="558"/>
      <c r="I2324" s="557"/>
      <c r="J2324" s="499"/>
      <c r="K2324" s="485"/>
      <c r="L2324" s="486"/>
      <c r="M2324" s="496"/>
      <c r="N2324" s="556"/>
      <c r="O2324" s="498"/>
    </row>
    <row r="2325" spans="1:15" ht="15.6" x14ac:dyDescent="0.25">
      <c r="A2325" s="496"/>
      <c r="B2325" s="556"/>
      <c r="C2325" s="557"/>
      <c r="D2325" s="499"/>
      <c r="E2325" s="485"/>
      <c r="F2325" s="486"/>
      <c r="G2325" s="496"/>
      <c r="H2325" s="558"/>
      <c r="I2325" s="557"/>
      <c r="J2325" s="499"/>
      <c r="K2325" s="485"/>
      <c r="L2325" s="486"/>
      <c r="M2325" s="496"/>
      <c r="N2325" s="556"/>
      <c r="O2325" s="498"/>
    </row>
    <row r="2326" spans="1:15" ht="15.6" x14ac:dyDescent="0.25">
      <c r="A2326" s="496"/>
      <c r="B2326" s="556"/>
      <c r="C2326" s="557"/>
      <c r="D2326" s="499"/>
      <c r="E2326" s="485"/>
      <c r="F2326" s="486"/>
      <c r="G2326" s="496"/>
      <c r="H2326" s="558"/>
      <c r="I2326" s="557"/>
      <c r="J2326" s="499"/>
      <c r="K2326" s="485"/>
      <c r="L2326" s="486"/>
      <c r="M2326" s="496"/>
      <c r="N2326" s="556"/>
      <c r="O2326" s="498"/>
    </row>
    <row r="2327" spans="1:15" ht="15.6" x14ac:dyDescent="0.25">
      <c r="A2327" s="496"/>
      <c r="B2327" s="556"/>
      <c r="C2327" s="557"/>
      <c r="D2327" s="499"/>
      <c r="E2327" s="485"/>
      <c r="F2327" s="486"/>
      <c r="G2327" s="496"/>
      <c r="H2327" s="558"/>
      <c r="I2327" s="557"/>
      <c r="J2327" s="499"/>
      <c r="K2327" s="485"/>
      <c r="L2327" s="486"/>
      <c r="M2327" s="496"/>
      <c r="N2327" s="556"/>
      <c r="O2327" s="498"/>
    </row>
    <row r="2328" spans="1:15" ht="15.6" x14ac:dyDescent="0.25">
      <c r="A2328" s="496"/>
      <c r="B2328" s="556"/>
      <c r="C2328" s="557"/>
      <c r="D2328" s="499"/>
      <c r="E2328" s="485"/>
      <c r="F2328" s="486"/>
      <c r="G2328" s="496"/>
      <c r="H2328" s="558"/>
      <c r="I2328" s="557"/>
      <c r="J2328" s="499"/>
      <c r="K2328" s="485"/>
      <c r="L2328" s="486"/>
      <c r="M2328" s="496"/>
      <c r="N2328" s="556"/>
      <c r="O2328" s="498"/>
    </row>
    <row r="2329" spans="1:15" ht="15.6" x14ac:dyDescent="0.25">
      <c r="A2329" s="496"/>
      <c r="B2329" s="556"/>
      <c r="C2329" s="557"/>
      <c r="D2329" s="499"/>
      <c r="E2329" s="485"/>
      <c r="F2329" s="486"/>
      <c r="G2329" s="496"/>
      <c r="H2329" s="558"/>
      <c r="I2329" s="557"/>
      <c r="J2329" s="499"/>
      <c r="K2329" s="485"/>
      <c r="L2329" s="486"/>
      <c r="M2329" s="496"/>
      <c r="N2329" s="556"/>
      <c r="O2329" s="498"/>
    </row>
    <row r="2330" spans="1:15" ht="15.6" x14ac:dyDescent="0.25">
      <c r="A2330" s="496"/>
      <c r="B2330" s="556"/>
      <c r="C2330" s="557"/>
      <c r="D2330" s="499"/>
      <c r="E2330" s="485"/>
      <c r="F2330" s="486"/>
      <c r="G2330" s="496"/>
      <c r="H2330" s="558"/>
      <c r="I2330" s="557"/>
      <c r="J2330" s="499"/>
      <c r="K2330" s="485"/>
      <c r="L2330" s="486"/>
      <c r="M2330" s="496"/>
      <c r="N2330" s="556"/>
      <c r="O2330" s="498"/>
    </row>
    <row r="2331" spans="1:15" ht="15.6" x14ac:dyDescent="0.25">
      <c r="A2331" s="496"/>
      <c r="B2331" s="556"/>
      <c r="C2331" s="557"/>
      <c r="D2331" s="499"/>
      <c r="E2331" s="485"/>
      <c r="F2331" s="486"/>
      <c r="G2331" s="496"/>
      <c r="H2331" s="558"/>
      <c r="I2331" s="557"/>
      <c r="J2331" s="499"/>
      <c r="K2331" s="485"/>
      <c r="L2331" s="486"/>
      <c r="M2331" s="496"/>
      <c r="N2331" s="556"/>
      <c r="O2331" s="498"/>
    </row>
    <row r="2332" spans="1:15" ht="15.6" x14ac:dyDescent="0.25">
      <c r="A2332" s="496"/>
      <c r="B2332" s="556"/>
      <c r="C2332" s="557"/>
      <c r="D2332" s="499"/>
      <c r="E2332" s="485"/>
      <c r="F2332" s="486"/>
      <c r="G2332" s="496"/>
      <c r="H2332" s="558"/>
      <c r="I2332" s="557"/>
      <c r="J2332" s="499"/>
      <c r="K2332" s="485"/>
      <c r="L2332" s="486"/>
      <c r="M2332" s="496"/>
      <c r="N2332" s="556"/>
      <c r="O2332" s="498"/>
    </row>
    <row r="2333" spans="1:15" ht="15.6" x14ac:dyDescent="0.25">
      <c r="A2333" s="496"/>
      <c r="B2333" s="556"/>
      <c r="C2333" s="557"/>
      <c r="D2333" s="499"/>
      <c r="E2333" s="485"/>
      <c r="F2333" s="486"/>
      <c r="G2333" s="496"/>
      <c r="H2333" s="558"/>
      <c r="I2333" s="557"/>
      <c r="J2333" s="499"/>
      <c r="K2333" s="485"/>
      <c r="L2333" s="486"/>
      <c r="M2333" s="496"/>
      <c r="N2333" s="556"/>
      <c r="O2333" s="498"/>
    </row>
    <row r="2334" spans="1:15" ht="15.6" x14ac:dyDescent="0.25">
      <c r="A2334" s="496"/>
      <c r="B2334" s="556"/>
      <c r="C2334" s="557"/>
      <c r="D2334" s="499"/>
      <c r="E2334" s="485"/>
      <c r="F2334" s="486"/>
      <c r="G2334" s="496"/>
      <c r="H2334" s="558"/>
      <c r="I2334" s="557"/>
      <c r="J2334" s="499"/>
      <c r="K2334" s="485"/>
      <c r="L2334" s="486"/>
      <c r="M2334" s="496"/>
      <c r="N2334" s="556"/>
      <c r="O2334" s="498"/>
    </row>
    <row r="2335" spans="1:15" ht="15.6" x14ac:dyDescent="0.25">
      <c r="A2335" s="496"/>
      <c r="B2335" s="556"/>
      <c r="C2335" s="557"/>
      <c r="D2335" s="499"/>
      <c r="E2335" s="485"/>
      <c r="F2335" s="486"/>
      <c r="G2335" s="496"/>
      <c r="H2335" s="558"/>
      <c r="I2335" s="557"/>
      <c r="J2335" s="499"/>
      <c r="K2335" s="485"/>
      <c r="L2335" s="486"/>
      <c r="M2335" s="496"/>
      <c r="N2335" s="556"/>
      <c r="O2335" s="498"/>
    </row>
    <row r="2336" spans="1:15" ht="15.6" x14ac:dyDescent="0.25">
      <c r="A2336" s="496"/>
      <c r="B2336" s="556"/>
      <c r="C2336" s="557"/>
      <c r="D2336" s="499"/>
      <c r="E2336" s="485"/>
      <c r="F2336" s="486"/>
      <c r="G2336" s="496"/>
      <c r="H2336" s="558"/>
      <c r="I2336" s="557"/>
      <c r="J2336" s="499"/>
      <c r="K2336" s="485"/>
      <c r="L2336" s="486"/>
      <c r="M2336" s="496"/>
      <c r="N2336" s="556"/>
      <c r="O2336" s="498"/>
    </row>
    <row r="2337" spans="1:15" ht="15.6" x14ac:dyDescent="0.25">
      <c r="A2337" s="496"/>
      <c r="B2337" s="556"/>
      <c r="C2337" s="557"/>
      <c r="D2337" s="499"/>
      <c r="E2337" s="485"/>
      <c r="F2337" s="486"/>
      <c r="G2337" s="496"/>
      <c r="H2337" s="558"/>
      <c r="I2337" s="557"/>
      <c r="J2337" s="499"/>
      <c r="K2337" s="485"/>
      <c r="L2337" s="486"/>
      <c r="M2337" s="496"/>
      <c r="N2337" s="556"/>
      <c r="O2337" s="498"/>
    </row>
    <row r="2338" spans="1:15" ht="15.6" x14ac:dyDescent="0.25">
      <c r="A2338" s="496"/>
      <c r="B2338" s="556"/>
      <c r="C2338" s="557"/>
      <c r="D2338" s="499"/>
      <c r="E2338" s="485"/>
      <c r="F2338" s="486"/>
      <c r="G2338" s="496"/>
      <c r="H2338" s="558"/>
      <c r="I2338" s="557"/>
      <c r="J2338" s="499"/>
      <c r="K2338" s="485"/>
      <c r="L2338" s="486"/>
      <c r="M2338" s="496"/>
      <c r="N2338" s="556"/>
      <c r="O2338" s="498"/>
    </row>
    <row r="2339" spans="1:15" ht="15.6" x14ac:dyDescent="0.25">
      <c r="A2339" s="496"/>
      <c r="B2339" s="556"/>
      <c r="C2339" s="557"/>
      <c r="D2339" s="499"/>
      <c r="E2339" s="485"/>
      <c r="F2339" s="486"/>
      <c r="G2339" s="496"/>
      <c r="H2339" s="558"/>
      <c r="I2339" s="557"/>
      <c r="J2339" s="499"/>
      <c r="K2339" s="485"/>
      <c r="L2339" s="486"/>
      <c r="M2339" s="496"/>
      <c r="N2339" s="556"/>
      <c r="O2339" s="498"/>
    </row>
    <row r="2340" spans="1:15" ht="15.6" x14ac:dyDescent="0.25">
      <c r="A2340" s="496"/>
      <c r="B2340" s="556"/>
      <c r="C2340" s="557"/>
      <c r="D2340" s="499"/>
      <c r="E2340" s="485"/>
      <c r="F2340" s="486"/>
      <c r="G2340" s="496"/>
      <c r="H2340" s="558"/>
      <c r="I2340" s="557"/>
      <c r="J2340" s="499"/>
      <c r="K2340" s="485"/>
      <c r="L2340" s="486"/>
      <c r="M2340" s="496"/>
      <c r="N2340" s="556"/>
      <c r="O2340" s="498"/>
    </row>
    <row r="2341" spans="1:15" ht="15.6" x14ac:dyDescent="0.25">
      <c r="A2341" s="496"/>
      <c r="B2341" s="556"/>
      <c r="C2341" s="557"/>
      <c r="D2341" s="499"/>
      <c r="E2341" s="485"/>
      <c r="F2341" s="486"/>
      <c r="G2341" s="496"/>
      <c r="H2341" s="558"/>
      <c r="I2341" s="557"/>
      <c r="J2341" s="499"/>
      <c r="K2341" s="485"/>
      <c r="L2341" s="486"/>
      <c r="M2341" s="496"/>
      <c r="N2341" s="556"/>
      <c r="O2341" s="498"/>
    </row>
    <row r="2342" spans="1:15" ht="15.6" x14ac:dyDescent="0.25">
      <c r="A2342" s="496"/>
      <c r="B2342" s="556"/>
      <c r="C2342" s="557"/>
      <c r="D2342" s="499"/>
      <c r="E2342" s="485"/>
      <c r="F2342" s="486"/>
      <c r="G2342" s="496"/>
      <c r="H2342" s="558"/>
      <c r="I2342" s="557"/>
      <c r="J2342" s="499"/>
      <c r="K2342" s="485"/>
      <c r="L2342" s="486"/>
      <c r="M2342" s="496"/>
      <c r="N2342" s="556"/>
      <c r="O2342" s="498"/>
    </row>
    <row r="2343" spans="1:15" ht="15.6" x14ac:dyDescent="0.25">
      <c r="A2343" s="496"/>
      <c r="B2343" s="556"/>
      <c r="C2343" s="557"/>
      <c r="D2343" s="499"/>
      <c r="E2343" s="485"/>
      <c r="F2343" s="486"/>
      <c r="G2343" s="496"/>
      <c r="H2343" s="558"/>
      <c r="I2343" s="557"/>
      <c r="J2343" s="499"/>
      <c r="K2343" s="485"/>
      <c r="L2343" s="486"/>
      <c r="M2343" s="496"/>
      <c r="N2343" s="556"/>
      <c r="O2343" s="498"/>
    </row>
    <row r="2344" spans="1:15" ht="15.6" x14ac:dyDescent="0.25">
      <c r="A2344" s="496"/>
      <c r="B2344" s="556"/>
      <c r="C2344" s="557"/>
      <c r="D2344" s="499"/>
      <c r="E2344" s="485"/>
      <c r="F2344" s="486"/>
      <c r="G2344" s="496"/>
      <c r="H2344" s="558"/>
      <c r="I2344" s="557"/>
      <c r="J2344" s="499"/>
      <c r="K2344" s="485"/>
      <c r="L2344" s="486"/>
      <c r="M2344" s="496"/>
      <c r="N2344" s="556"/>
      <c r="O2344" s="498"/>
    </row>
    <row r="2345" spans="1:15" ht="15.6" x14ac:dyDescent="0.25">
      <c r="A2345" s="496"/>
      <c r="B2345" s="556"/>
      <c r="C2345" s="557"/>
      <c r="D2345" s="499"/>
      <c r="E2345" s="485"/>
      <c r="F2345" s="486"/>
      <c r="G2345" s="496"/>
      <c r="H2345" s="558"/>
      <c r="I2345" s="557"/>
      <c r="J2345" s="499"/>
      <c r="K2345" s="485"/>
      <c r="L2345" s="486"/>
      <c r="M2345" s="496"/>
      <c r="N2345" s="556"/>
      <c r="O2345" s="498"/>
    </row>
    <row r="2346" spans="1:15" ht="15.6" x14ac:dyDescent="0.25">
      <c r="A2346" s="496"/>
      <c r="B2346" s="556"/>
      <c r="C2346" s="557"/>
      <c r="D2346" s="499"/>
      <c r="E2346" s="485"/>
      <c r="F2346" s="486"/>
      <c r="G2346" s="496"/>
      <c r="H2346" s="558"/>
      <c r="I2346" s="557"/>
      <c r="J2346" s="499"/>
      <c r="K2346" s="485"/>
      <c r="L2346" s="486"/>
      <c r="M2346" s="496"/>
      <c r="N2346" s="556"/>
      <c r="O2346" s="498"/>
    </row>
    <row r="2347" spans="1:15" ht="15.6" x14ac:dyDescent="0.25">
      <c r="A2347" s="496"/>
      <c r="B2347" s="556"/>
      <c r="C2347" s="557"/>
      <c r="D2347" s="499"/>
      <c r="E2347" s="485"/>
      <c r="F2347" s="486"/>
      <c r="G2347" s="496"/>
      <c r="H2347" s="558"/>
      <c r="I2347" s="557"/>
      <c r="J2347" s="499"/>
      <c r="K2347" s="485"/>
      <c r="L2347" s="486"/>
      <c r="M2347" s="496"/>
      <c r="N2347" s="556"/>
      <c r="O2347" s="498"/>
    </row>
    <row r="2348" spans="1:15" ht="15.6" x14ac:dyDescent="0.25">
      <c r="A2348" s="496"/>
      <c r="B2348" s="556"/>
      <c r="C2348" s="557"/>
      <c r="D2348" s="499"/>
      <c r="E2348" s="485"/>
      <c r="F2348" s="486"/>
      <c r="G2348" s="496"/>
      <c r="H2348" s="558"/>
      <c r="I2348" s="557"/>
      <c r="J2348" s="499"/>
      <c r="K2348" s="485"/>
      <c r="L2348" s="486"/>
      <c r="M2348" s="496"/>
      <c r="N2348" s="556"/>
      <c r="O2348" s="498"/>
    </row>
    <row r="2349" spans="1:15" ht="15.6" x14ac:dyDescent="0.25">
      <c r="A2349" s="496"/>
      <c r="B2349" s="556"/>
      <c r="C2349" s="557"/>
      <c r="D2349" s="499"/>
      <c r="E2349" s="485"/>
      <c r="F2349" s="486"/>
      <c r="G2349" s="496"/>
      <c r="H2349" s="558"/>
      <c r="I2349" s="557"/>
      <c r="J2349" s="499"/>
      <c r="K2349" s="485"/>
      <c r="L2349" s="486"/>
      <c r="M2349" s="496"/>
      <c r="N2349" s="556"/>
      <c r="O2349" s="498"/>
    </row>
    <row r="2350" spans="1:15" ht="15.6" x14ac:dyDescent="0.25">
      <c r="A2350" s="496"/>
      <c r="B2350" s="556"/>
      <c r="C2350" s="557"/>
      <c r="D2350" s="499"/>
      <c r="E2350" s="485"/>
      <c r="F2350" s="486"/>
      <c r="G2350" s="496"/>
      <c r="H2350" s="558"/>
      <c r="I2350" s="557"/>
      <c r="J2350" s="499"/>
      <c r="K2350" s="485"/>
      <c r="L2350" s="486"/>
      <c r="M2350" s="496"/>
      <c r="N2350" s="556"/>
      <c r="O2350" s="498"/>
    </row>
    <row r="2351" spans="1:15" ht="15.6" x14ac:dyDescent="0.25">
      <c r="A2351" s="496"/>
      <c r="B2351" s="556"/>
      <c r="C2351" s="557"/>
      <c r="D2351" s="499"/>
      <c r="E2351" s="485"/>
      <c r="F2351" s="486"/>
      <c r="G2351" s="496"/>
      <c r="H2351" s="558"/>
      <c r="I2351" s="557"/>
      <c r="J2351" s="499"/>
      <c r="K2351" s="485"/>
      <c r="L2351" s="486"/>
      <c r="M2351" s="496"/>
      <c r="N2351" s="556"/>
      <c r="O2351" s="498"/>
    </row>
    <row r="2352" spans="1:15" ht="15.6" x14ac:dyDescent="0.25">
      <c r="A2352" s="496"/>
      <c r="B2352" s="556"/>
      <c r="C2352" s="557"/>
      <c r="D2352" s="499"/>
      <c r="E2352" s="485"/>
      <c r="F2352" s="486"/>
      <c r="G2352" s="496"/>
      <c r="H2352" s="558"/>
      <c r="I2352" s="557"/>
      <c r="J2352" s="499"/>
      <c r="K2352" s="485"/>
      <c r="L2352" s="486"/>
      <c r="M2352" s="496"/>
      <c r="N2352" s="556"/>
      <c r="O2352" s="498"/>
    </row>
    <row r="2353" spans="1:15" ht="15.6" x14ac:dyDescent="0.25">
      <c r="A2353" s="496"/>
      <c r="B2353" s="556"/>
      <c r="C2353" s="557"/>
      <c r="D2353" s="499"/>
      <c r="E2353" s="485"/>
      <c r="F2353" s="486"/>
      <c r="G2353" s="496"/>
      <c r="H2353" s="558"/>
      <c r="I2353" s="557"/>
      <c r="J2353" s="499"/>
      <c r="K2353" s="485"/>
      <c r="L2353" s="486"/>
      <c r="M2353" s="496"/>
      <c r="N2353" s="556"/>
      <c r="O2353" s="498"/>
    </row>
    <row r="2354" spans="1:15" ht="15.6" x14ac:dyDescent="0.25">
      <c r="A2354" s="496"/>
      <c r="B2354" s="556"/>
      <c r="C2354" s="557"/>
      <c r="D2354" s="499"/>
      <c r="E2354" s="485"/>
      <c r="F2354" s="486"/>
      <c r="G2354" s="496"/>
      <c r="H2354" s="558"/>
      <c r="I2354" s="557"/>
      <c r="J2354" s="499"/>
      <c r="K2354" s="485"/>
      <c r="L2354" s="486"/>
      <c r="M2354" s="496"/>
      <c r="N2354" s="556"/>
      <c r="O2354" s="498"/>
    </row>
    <row r="2355" spans="1:15" ht="15.6" x14ac:dyDescent="0.25">
      <c r="A2355" s="496"/>
      <c r="B2355" s="556"/>
      <c r="C2355" s="557"/>
      <c r="D2355" s="499"/>
      <c r="E2355" s="485"/>
      <c r="F2355" s="486"/>
      <c r="G2355" s="496"/>
      <c r="H2355" s="558"/>
      <c r="I2355" s="557"/>
      <c r="J2355" s="499"/>
      <c r="K2355" s="485"/>
      <c r="L2355" s="486"/>
      <c r="M2355" s="496"/>
      <c r="N2355" s="556"/>
      <c r="O2355" s="498"/>
    </row>
    <row r="2356" spans="1:15" ht="15.6" x14ac:dyDescent="0.25">
      <c r="A2356" s="496"/>
      <c r="B2356" s="556"/>
      <c r="C2356" s="557"/>
      <c r="D2356" s="499"/>
      <c r="E2356" s="485"/>
      <c r="F2356" s="486"/>
      <c r="G2356" s="496"/>
      <c r="H2356" s="558"/>
      <c r="I2356" s="557"/>
      <c r="J2356" s="499"/>
      <c r="K2356" s="485"/>
      <c r="L2356" s="486"/>
      <c r="M2356" s="496"/>
      <c r="N2356" s="556"/>
      <c r="O2356" s="498"/>
    </row>
    <row r="2357" spans="1:15" ht="15.6" x14ac:dyDescent="0.25">
      <c r="A2357" s="496"/>
      <c r="B2357" s="556"/>
      <c r="C2357" s="557"/>
      <c r="D2357" s="499"/>
      <c r="E2357" s="485"/>
      <c r="F2357" s="486"/>
      <c r="G2357" s="496"/>
      <c r="H2357" s="558"/>
      <c r="I2357" s="557"/>
      <c r="J2357" s="499"/>
      <c r="K2357" s="485"/>
      <c r="L2357" s="486"/>
      <c r="M2357" s="496"/>
      <c r="N2357" s="556"/>
      <c r="O2357" s="498"/>
    </row>
    <row r="2358" spans="1:15" ht="15.6" x14ac:dyDescent="0.25">
      <c r="A2358" s="496"/>
      <c r="B2358" s="556"/>
      <c r="C2358" s="557"/>
      <c r="D2358" s="499"/>
      <c r="E2358" s="485"/>
      <c r="F2358" s="486"/>
      <c r="G2358" s="496"/>
      <c r="H2358" s="558"/>
      <c r="I2358" s="557"/>
      <c r="J2358" s="499"/>
      <c r="K2358" s="485"/>
      <c r="L2358" s="486"/>
      <c r="M2358" s="496"/>
      <c r="N2358" s="556"/>
      <c r="O2358" s="498"/>
    </row>
    <row r="2359" spans="1:15" ht="15.6" x14ac:dyDescent="0.25">
      <c r="A2359" s="496"/>
      <c r="B2359" s="556"/>
      <c r="C2359" s="557"/>
      <c r="D2359" s="499"/>
      <c r="E2359" s="485"/>
      <c r="F2359" s="486"/>
      <c r="G2359" s="496"/>
      <c r="H2359" s="558"/>
      <c r="I2359" s="557"/>
      <c r="J2359" s="499"/>
      <c r="K2359" s="485"/>
      <c r="L2359" s="486"/>
      <c r="M2359" s="496"/>
      <c r="N2359" s="556"/>
      <c r="O2359" s="498"/>
    </row>
    <row r="2360" spans="1:15" ht="15.6" x14ac:dyDescent="0.25">
      <c r="A2360" s="496"/>
      <c r="B2360" s="556"/>
      <c r="C2360" s="557"/>
      <c r="D2360" s="499"/>
      <c r="E2360" s="485"/>
      <c r="F2360" s="486"/>
      <c r="G2360" s="496"/>
      <c r="H2360" s="558"/>
      <c r="I2360" s="557"/>
      <c r="J2360" s="499"/>
      <c r="K2360" s="485"/>
      <c r="L2360" s="486"/>
      <c r="M2360" s="496"/>
      <c r="N2360" s="556"/>
      <c r="O2360" s="498"/>
    </row>
    <row r="2361" spans="1:15" ht="15.6" x14ac:dyDescent="0.25">
      <c r="A2361" s="496"/>
      <c r="B2361" s="556"/>
      <c r="C2361" s="557"/>
      <c r="D2361" s="499"/>
      <c r="E2361" s="485"/>
      <c r="F2361" s="486"/>
      <c r="G2361" s="496"/>
      <c r="H2361" s="558"/>
      <c r="I2361" s="557"/>
      <c r="J2361" s="499"/>
      <c r="K2361" s="485"/>
      <c r="L2361" s="486"/>
      <c r="M2361" s="496"/>
      <c r="N2361" s="556"/>
      <c r="O2361" s="498"/>
    </row>
    <row r="2362" spans="1:15" ht="15.6" x14ac:dyDescent="0.25">
      <c r="A2362" s="496"/>
      <c r="B2362" s="556"/>
      <c r="C2362" s="557"/>
      <c r="D2362" s="499"/>
      <c r="E2362" s="485"/>
      <c r="F2362" s="486"/>
      <c r="G2362" s="496"/>
      <c r="H2362" s="558"/>
      <c r="I2362" s="557"/>
      <c r="J2362" s="499"/>
      <c r="K2362" s="485"/>
      <c r="L2362" s="486"/>
      <c r="M2362" s="496"/>
      <c r="N2362" s="556"/>
      <c r="O2362" s="498"/>
    </row>
    <row r="2363" spans="1:15" ht="15.6" x14ac:dyDescent="0.25">
      <c r="A2363" s="496"/>
      <c r="B2363" s="556"/>
      <c r="C2363" s="557"/>
      <c r="D2363" s="499"/>
      <c r="E2363" s="485"/>
      <c r="F2363" s="486"/>
      <c r="G2363" s="496"/>
      <c r="H2363" s="558"/>
      <c r="I2363" s="557"/>
      <c r="J2363" s="499"/>
      <c r="K2363" s="485"/>
      <c r="L2363" s="486"/>
      <c r="M2363" s="496"/>
      <c r="N2363" s="556"/>
      <c r="O2363" s="498"/>
    </row>
    <row r="2364" spans="1:15" ht="15.6" x14ac:dyDescent="0.25">
      <c r="A2364" s="496"/>
      <c r="B2364" s="556"/>
      <c r="C2364" s="557"/>
      <c r="D2364" s="499"/>
      <c r="E2364" s="485"/>
      <c r="F2364" s="486"/>
      <c r="G2364" s="496"/>
      <c r="H2364" s="558"/>
      <c r="I2364" s="557"/>
      <c r="J2364" s="499"/>
      <c r="K2364" s="485"/>
      <c r="L2364" s="486"/>
      <c r="M2364" s="496"/>
      <c r="N2364" s="556"/>
      <c r="O2364" s="498"/>
    </row>
    <row r="2365" spans="1:15" ht="15.6" x14ac:dyDescent="0.25">
      <c r="A2365" s="496"/>
      <c r="B2365" s="556"/>
      <c r="C2365" s="557"/>
      <c r="D2365" s="499"/>
      <c r="E2365" s="485"/>
      <c r="F2365" s="486"/>
      <c r="G2365" s="496"/>
      <c r="H2365" s="558"/>
      <c r="I2365" s="557"/>
      <c r="J2365" s="499"/>
      <c r="K2365" s="485"/>
      <c r="L2365" s="486"/>
      <c r="M2365" s="496"/>
      <c r="N2365" s="556"/>
      <c r="O2365" s="498"/>
    </row>
    <row r="2366" spans="1:15" ht="15.6" x14ac:dyDescent="0.25">
      <c r="A2366" s="496"/>
      <c r="B2366" s="556"/>
      <c r="C2366" s="557"/>
      <c r="D2366" s="499"/>
      <c r="E2366" s="485"/>
      <c r="F2366" s="486"/>
      <c r="G2366" s="496"/>
      <c r="H2366" s="558"/>
      <c r="I2366" s="557"/>
      <c r="J2366" s="499"/>
      <c r="K2366" s="485"/>
      <c r="L2366" s="486"/>
      <c r="M2366" s="496"/>
      <c r="N2366" s="556"/>
      <c r="O2366" s="498"/>
    </row>
    <row r="2367" spans="1:15" ht="15.6" x14ac:dyDescent="0.25">
      <c r="A2367" s="496"/>
      <c r="B2367" s="556"/>
      <c r="C2367" s="557"/>
      <c r="D2367" s="499"/>
      <c r="E2367" s="485"/>
      <c r="F2367" s="486"/>
      <c r="G2367" s="496"/>
      <c r="H2367" s="558"/>
      <c r="I2367" s="557"/>
      <c r="J2367" s="499"/>
      <c r="K2367" s="485"/>
      <c r="L2367" s="486"/>
      <c r="M2367" s="496"/>
      <c r="N2367" s="556"/>
      <c r="O2367" s="498"/>
    </row>
    <row r="2368" spans="1:15" ht="15.6" x14ac:dyDescent="0.25">
      <c r="A2368" s="496"/>
      <c r="B2368" s="556"/>
      <c r="C2368" s="557"/>
      <c r="D2368" s="499"/>
      <c r="E2368" s="485"/>
      <c r="F2368" s="486"/>
      <c r="G2368" s="496"/>
      <c r="H2368" s="558"/>
      <c r="I2368" s="557"/>
      <c r="J2368" s="499"/>
      <c r="K2368" s="485"/>
      <c r="L2368" s="486"/>
      <c r="M2368" s="496"/>
      <c r="N2368" s="556"/>
      <c r="O2368" s="498"/>
    </row>
    <row r="2369" spans="1:15" ht="15.6" x14ac:dyDescent="0.25">
      <c r="A2369" s="496"/>
      <c r="B2369" s="556"/>
      <c r="C2369" s="557"/>
      <c r="D2369" s="499"/>
      <c r="E2369" s="485"/>
      <c r="F2369" s="486"/>
      <c r="G2369" s="496"/>
      <c r="H2369" s="558"/>
      <c r="I2369" s="557"/>
      <c r="J2369" s="499"/>
      <c r="K2369" s="485"/>
      <c r="L2369" s="486"/>
      <c r="M2369" s="496"/>
      <c r="N2369" s="556"/>
      <c r="O2369" s="498"/>
    </row>
    <row r="2370" spans="1:15" ht="15.6" x14ac:dyDescent="0.25">
      <c r="A2370" s="496"/>
      <c r="B2370" s="556"/>
      <c r="C2370" s="557"/>
      <c r="D2370" s="499"/>
      <c r="E2370" s="485"/>
      <c r="F2370" s="486"/>
      <c r="G2370" s="496"/>
      <c r="H2370" s="558"/>
      <c r="I2370" s="557"/>
      <c r="J2370" s="499"/>
      <c r="K2370" s="485"/>
      <c r="L2370" s="486"/>
      <c r="M2370" s="496"/>
      <c r="N2370" s="556"/>
      <c r="O2370" s="498"/>
    </row>
    <row r="2371" spans="1:15" ht="15.6" x14ac:dyDescent="0.25">
      <c r="A2371" s="496"/>
      <c r="B2371" s="556"/>
      <c r="C2371" s="557"/>
      <c r="D2371" s="499"/>
      <c r="E2371" s="485"/>
      <c r="F2371" s="486"/>
      <c r="G2371" s="496"/>
      <c r="H2371" s="558"/>
      <c r="I2371" s="557"/>
      <c r="J2371" s="499"/>
      <c r="K2371" s="485"/>
      <c r="L2371" s="486"/>
      <c r="M2371" s="496"/>
      <c r="N2371" s="556"/>
      <c r="O2371" s="498"/>
    </row>
    <row r="2372" spans="1:15" ht="15.6" x14ac:dyDescent="0.25">
      <c r="A2372" s="496"/>
      <c r="B2372" s="556"/>
      <c r="C2372" s="557"/>
      <c r="D2372" s="499"/>
      <c r="E2372" s="485"/>
      <c r="F2372" s="486"/>
      <c r="G2372" s="496"/>
      <c r="H2372" s="558"/>
      <c r="I2372" s="557"/>
      <c r="J2372" s="499"/>
      <c r="K2372" s="485"/>
      <c r="L2372" s="486"/>
      <c r="M2372" s="496"/>
      <c r="N2372" s="556"/>
      <c r="O2372" s="498"/>
    </row>
    <row r="2373" spans="1:15" ht="15.6" x14ac:dyDescent="0.25">
      <c r="A2373" s="496"/>
      <c r="B2373" s="556"/>
      <c r="C2373" s="557"/>
      <c r="D2373" s="499"/>
      <c r="E2373" s="485"/>
      <c r="F2373" s="486"/>
      <c r="G2373" s="496"/>
      <c r="H2373" s="558"/>
      <c r="I2373" s="557"/>
      <c r="J2373" s="499"/>
      <c r="K2373" s="485"/>
      <c r="L2373" s="486"/>
      <c r="M2373" s="496"/>
      <c r="N2373" s="556"/>
      <c r="O2373" s="498"/>
    </row>
    <row r="2374" spans="1:15" ht="15.6" x14ac:dyDescent="0.25">
      <c r="A2374" s="496"/>
      <c r="B2374" s="556"/>
      <c r="C2374" s="557"/>
      <c r="D2374" s="499"/>
      <c r="E2374" s="485"/>
      <c r="F2374" s="486"/>
      <c r="G2374" s="496"/>
      <c r="H2374" s="558"/>
      <c r="I2374" s="557"/>
      <c r="J2374" s="499"/>
      <c r="K2374" s="485"/>
      <c r="L2374" s="486"/>
      <c r="M2374" s="496"/>
      <c r="N2374" s="556"/>
      <c r="O2374" s="498"/>
    </row>
    <row r="2375" spans="1:15" ht="15.6" x14ac:dyDescent="0.25">
      <c r="A2375" s="496"/>
      <c r="B2375" s="556"/>
      <c r="C2375" s="557"/>
      <c r="D2375" s="499"/>
      <c r="E2375" s="485"/>
      <c r="F2375" s="486"/>
      <c r="G2375" s="496"/>
      <c r="H2375" s="558"/>
      <c r="I2375" s="557"/>
      <c r="J2375" s="499"/>
      <c r="K2375" s="485"/>
      <c r="L2375" s="486"/>
      <c r="M2375" s="496"/>
      <c r="N2375" s="556"/>
      <c r="O2375" s="498"/>
    </row>
    <row r="2376" spans="1:15" ht="15.6" x14ac:dyDescent="0.25">
      <c r="A2376" s="496"/>
      <c r="B2376" s="556"/>
      <c r="C2376" s="557"/>
      <c r="D2376" s="499"/>
      <c r="E2376" s="485"/>
      <c r="F2376" s="486"/>
      <c r="G2376" s="496"/>
      <c r="H2376" s="558"/>
      <c r="I2376" s="557"/>
      <c r="J2376" s="499"/>
      <c r="K2376" s="485"/>
      <c r="L2376" s="486"/>
      <c r="M2376" s="496"/>
      <c r="N2376" s="556"/>
      <c r="O2376" s="498"/>
    </row>
    <row r="2377" spans="1:15" ht="15.6" x14ac:dyDescent="0.25">
      <c r="A2377" s="496"/>
      <c r="B2377" s="556"/>
      <c r="C2377" s="557"/>
      <c r="D2377" s="499"/>
      <c r="E2377" s="485"/>
      <c r="F2377" s="486"/>
      <c r="G2377" s="496"/>
      <c r="H2377" s="558"/>
      <c r="I2377" s="557"/>
      <c r="J2377" s="499"/>
      <c r="K2377" s="485"/>
      <c r="L2377" s="486"/>
      <c r="M2377" s="496"/>
      <c r="N2377" s="556"/>
      <c r="O2377" s="498"/>
    </row>
    <row r="2378" spans="1:15" ht="15.6" x14ac:dyDescent="0.25">
      <c r="A2378" s="496"/>
      <c r="B2378" s="556"/>
      <c r="C2378" s="557"/>
      <c r="D2378" s="499"/>
      <c r="E2378" s="485"/>
      <c r="F2378" s="486"/>
      <c r="G2378" s="496"/>
      <c r="H2378" s="558"/>
      <c r="I2378" s="557"/>
      <c r="J2378" s="499"/>
      <c r="K2378" s="485"/>
      <c r="L2378" s="486"/>
      <c r="M2378" s="496"/>
      <c r="N2378" s="556"/>
      <c r="O2378" s="498"/>
    </row>
    <row r="2379" spans="1:15" ht="15.6" x14ac:dyDescent="0.25">
      <c r="A2379" s="496"/>
      <c r="B2379" s="556"/>
      <c r="C2379" s="557"/>
      <c r="D2379" s="499"/>
      <c r="E2379" s="485"/>
      <c r="F2379" s="486"/>
      <c r="G2379" s="496"/>
      <c r="H2379" s="558"/>
      <c r="I2379" s="557"/>
      <c r="J2379" s="499"/>
      <c r="K2379" s="485"/>
      <c r="L2379" s="486"/>
      <c r="M2379" s="496"/>
      <c r="N2379" s="556"/>
      <c r="O2379" s="498"/>
    </row>
    <row r="2380" spans="1:15" ht="15.6" x14ac:dyDescent="0.25">
      <c r="A2380" s="496"/>
      <c r="B2380" s="556"/>
      <c r="C2380" s="557"/>
      <c r="D2380" s="499"/>
      <c r="E2380" s="485"/>
      <c r="F2380" s="486"/>
      <c r="G2380" s="496"/>
      <c r="H2380" s="558"/>
      <c r="I2380" s="557"/>
      <c r="J2380" s="499"/>
      <c r="K2380" s="485"/>
      <c r="L2380" s="486"/>
      <c r="M2380" s="496"/>
      <c r="N2380" s="556"/>
      <c r="O2380" s="498"/>
    </row>
    <row r="2381" spans="1:15" ht="15.6" x14ac:dyDescent="0.25">
      <c r="A2381" s="496"/>
      <c r="B2381" s="556"/>
      <c r="C2381" s="557"/>
      <c r="D2381" s="499"/>
      <c r="E2381" s="485"/>
      <c r="F2381" s="486"/>
      <c r="G2381" s="496"/>
      <c r="H2381" s="558"/>
      <c r="I2381" s="557"/>
      <c r="J2381" s="499"/>
      <c r="K2381" s="485"/>
      <c r="L2381" s="486"/>
      <c r="M2381" s="496"/>
      <c r="N2381" s="556"/>
      <c r="O2381" s="498"/>
    </row>
    <row r="2382" spans="1:15" ht="15.6" x14ac:dyDescent="0.25">
      <c r="A2382" s="496"/>
      <c r="B2382" s="556"/>
      <c r="C2382" s="557"/>
      <c r="D2382" s="499"/>
      <c r="E2382" s="485"/>
      <c r="F2382" s="486"/>
      <c r="G2382" s="496"/>
      <c r="H2382" s="558"/>
      <c r="I2382" s="557"/>
      <c r="J2382" s="499"/>
      <c r="K2382" s="485"/>
      <c r="L2382" s="486"/>
      <c r="M2382" s="496"/>
      <c r="N2382" s="556"/>
      <c r="O2382" s="498"/>
    </row>
    <row r="2383" spans="1:15" ht="15.6" x14ac:dyDescent="0.25">
      <c r="A2383" s="496"/>
      <c r="B2383" s="556"/>
      <c r="C2383" s="557"/>
      <c r="D2383" s="499"/>
      <c r="E2383" s="485"/>
      <c r="F2383" s="486"/>
      <c r="G2383" s="496"/>
      <c r="H2383" s="558"/>
      <c r="I2383" s="557"/>
      <c r="J2383" s="499"/>
      <c r="K2383" s="485"/>
      <c r="L2383" s="486"/>
      <c r="M2383" s="496"/>
      <c r="N2383" s="556"/>
      <c r="O2383" s="498"/>
    </row>
    <row r="2384" spans="1:15" ht="15.6" x14ac:dyDescent="0.25">
      <c r="A2384" s="496"/>
      <c r="B2384" s="556"/>
      <c r="C2384" s="557"/>
      <c r="D2384" s="499"/>
      <c r="E2384" s="485"/>
      <c r="F2384" s="486"/>
      <c r="G2384" s="496"/>
      <c r="H2384" s="558"/>
      <c r="I2384" s="557"/>
      <c r="J2384" s="499"/>
      <c r="K2384" s="485"/>
      <c r="L2384" s="486"/>
      <c r="M2384" s="496"/>
      <c r="N2384" s="556"/>
      <c r="O2384" s="498"/>
    </row>
    <row r="2385" spans="1:15" ht="15.6" x14ac:dyDescent="0.25">
      <c r="A2385" s="496"/>
      <c r="B2385" s="556"/>
      <c r="C2385" s="557"/>
      <c r="D2385" s="499"/>
      <c r="E2385" s="485"/>
      <c r="F2385" s="486"/>
      <c r="G2385" s="496"/>
      <c r="H2385" s="558"/>
      <c r="I2385" s="557"/>
      <c r="J2385" s="499"/>
      <c r="K2385" s="485"/>
      <c r="L2385" s="486"/>
      <c r="M2385" s="496"/>
      <c r="N2385" s="556"/>
      <c r="O2385" s="498"/>
    </row>
    <row r="2386" spans="1:15" ht="15.6" x14ac:dyDescent="0.25">
      <c r="A2386" s="496"/>
      <c r="B2386" s="556"/>
      <c r="C2386" s="557"/>
      <c r="D2386" s="499"/>
      <c r="E2386" s="485"/>
      <c r="F2386" s="486"/>
      <c r="G2386" s="496"/>
      <c r="H2386" s="558"/>
      <c r="I2386" s="557"/>
      <c r="J2386" s="499"/>
      <c r="K2386" s="485"/>
      <c r="L2386" s="486"/>
      <c r="M2386" s="496"/>
      <c r="N2386" s="556"/>
      <c r="O2386" s="498"/>
    </row>
    <row r="2387" spans="1:15" ht="15.6" x14ac:dyDescent="0.25">
      <c r="A2387" s="496"/>
      <c r="B2387" s="556"/>
      <c r="C2387" s="557"/>
      <c r="D2387" s="499"/>
      <c r="E2387" s="485"/>
      <c r="F2387" s="486"/>
      <c r="G2387" s="496"/>
      <c r="H2387" s="558"/>
      <c r="I2387" s="557"/>
      <c r="J2387" s="499"/>
      <c r="K2387" s="485"/>
      <c r="L2387" s="486"/>
      <c r="M2387" s="496"/>
      <c r="N2387" s="556"/>
      <c r="O2387" s="498"/>
    </row>
    <row r="2388" spans="1:15" ht="15.6" x14ac:dyDescent="0.25">
      <c r="A2388" s="496"/>
      <c r="B2388" s="556"/>
      <c r="C2388" s="557"/>
      <c r="D2388" s="499"/>
      <c r="E2388" s="485"/>
      <c r="F2388" s="486"/>
      <c r="G2388" s="496"/>
      <c r="H2388" s="558"/>
      <c r="I2388" s="557"/>
      <c r="J2388" s="499"/>
      <c r="K2388" s="485"/>
      <c r="L2388" s="486"/>
      <c r="M2388" s="496"/>
      <c r="N2388" s="556"/>
      <c r="O2388" s="498"/>
    </row>
    <row r="2389" spans="1:15" ht="15.6" x14ac:dyDescent="0.25">
      <c r="A2389" s="496"/>
      <c r="B2389" s="556"/>
      <c r="C2389" s="557"/>
      <c r="D2389" s="499"/>
      <c r="E2389" s="485"/>
      <c r="F2389" s="486"/>
      <c r="G2389" s="496"/>
      <c r="H2389" s="558"/>
      <c r="I2389" s="557"/>
      <c r="J2389" s="499"/>
      <c r="K2389" s="485"/>
      <c r="L2389" s="486"/>
      <c r="M2389" s="496"/>
      <c r="N2389" s="556"/>
      <c r="O2389" s="498"/>
    </row>
    <row r="2390" spans="1:15" ht="15.6" x14ac:dyDescent="0.25">
      <c r="A2390" s="496"/>
      <c r="B2390" s="556"/>
      <c r="C2390" s="557"/>
      <c r="D2390" s="499"/>
      <c r="E2390" s="485"/>
      <c r="F2390" s="486"/>
      <c r="G2390" s="496"/>
      <c r="H2390" s="558"/>
      <c r="I2390" s="557"/>
      <c r="J2390" s="499"/>
      <c r="K2390" s="485"/>
      <c r="L2390" s="486"/>
      <c r="M2390" s="496"/>
      <c r="N2390" s="556"/>
      <c r="O2390" s="498"/>
    </row>
    <row r="2391" spans="1:15" ht="15.6" x14ac:dyDescent="0.25">
      <c r="A2391" s="496"/>
      <c r="B2391" s="556"/>
      <c r="C2391" s="557"/>
      <c r="D2391" s="499"/>
      <c r="E2391" s="485"/>
      <c r="F2391" s="486"/>
      <c r="G2391" s="496"/>
      <c r="H2391" s="558"/>
      <c r="I2391" s="557"/>
      <c r="J2391" s="499"/>
      <c r="K2391" s="485"/>
      <c r="L2391" s="486"/>
      <c r="M2391" s="496"/>
      <c r="N2391" s="556"/>
      <c r="O2391" s="498"/>
    </row>
    <row r="2392" spans="1:15" ht="15.6" x14ac:dyDescent="0.25">
      <c r="A2392" s="496"/>
      <c r="B2392" s="556"/>
      <c r="C2392" s="557"/>
      <c r="D2392" s="499"/>
      <c r="E2392" s="485"/>
      <c r="F2392" s="486"/>
      <c r="G2392" s="496"/>
      <c r="H2392" s="558"/>
      <c r="I2392" s="557"/>
      <c r="J2392" s="499"/>
      <c r="K2392" s="485"/>
      <c r="L2392" s="486"/>
      <c r="M2392" s="496"/>
      <c r="N2392" s="556"/>
      <c r="O2392" s="498"/>
    </row>
    <row r="2393" spans="1:15" ht="15.6" x14ac:dyDescent="0.25">
      <c r="A2393" s="496"/>
      <c r="B2393" s="556"/>
      <c r="C2393" s="557"/>
      <c r="D2393" s="499"/>
      <c r="E2393" s="485"/>
      <c r="F2393" s="486"/>
      <c r="G2393" s="496"/>
      <c r="H2393" s="558"/>
      <c r="I2393" s="557"/>
      <c r="J2393" s="499"/>
      <c r="K2393" s="485"/>
      <c r="L2393" s="486"/>
      <c r="M2393" s="496"/>
      <c r="N2393" s="556"/>
      <c r="O2393" s="498"/>
    </row>
    <row r="2394" spans="1:15" ht="15.6" x14ac:dyDescent="0.25">
      <c r="A2394" s="496"/>
      <c r="B2394" s="556"/>
      <c r="C2394" s="557"/>
      <c r="D2394" s="499"/>
      <c r="E2394" s="485"/>
      <c r="F2394" s="486"/>
      <c r="G2394" s="496"/>
      <c r="H2394" s="558"/>
      <c r="I2394" s="557"/>
      <c r="J2394" s="499"/>
      <c r="K2394" s="485"/>
      <c r="L2394" s="486"/>
      <c r="M2394" s="496"/>
      <c r="N2394" s="556"/>
      <c r="O2394" s="498"/>
    </row>
    <row r="2395" spans="1:15" ht="15.6" x14ac:dyDescent="0.25">
      <c r="A2395" s="496"/>
      <c r="B2395" s="556"/>
      <c r="C2395" s="557"/>
      <c r="D2395" s="499"/>
      <c r="E2395" s="485"/>
      <c r="F2395" s="486"/>
      <c r="G2395" s="496"/>
      <c r="H2395" s="558"/>
      <c r="I2395" s="557"/>
      <c r="J2395" s="499"/>
      <c r="K2395" s="485"/>
      <c r="L2395" s="486"/>
      <c r="M2395" s="496"/>
      <c r="N2395" s="556"/>
      <c r="O2395" s="498"/>
    </row>
    <row r="2396" spans="1:15" ht="15.6" x14ac:dyDescent="0.25">
      <c r="A2396" s="496"/>
      <c r="B2396" s="556"/>
      <c r="C2396" s="557"/>
      <c r="D2396" s="499"/>
      <c r="E2396" s="485"/>
      <c r="F2396" s="486"/>
      <c r="G2396" s="496"/>
      <c r="H2396" s="558"/>
      <c r="I2396" s="557"/>
      <c r="J2396" s="499"/>
      <c r="K2396" s="485"/>
      <c r="L2396" s="486"/>
      <c r="M2396" s="496"/>
      <c r="N2396" s="556"/>
      <c r="O2396" s="498"/>
    </row>
    <row r="2397" spans="1:15" ht="15.6" x14ac:dyDescent="0.25">
      <c r="A2397" s="496"/>
      <c r="B2397" s="556"/>
      <c r="C2397" s="557"/>
      <c r="D2397" s="499"/>
      <c r="E2397" s="485"/>
      <c r="F2397" s="486"/>
      <c r="G2397" s="496"/>
      <c r="H2397" s="558"/>
      <c r="I2397" s="557"/>
      <c r="J2397" s="499"/>
      <c r="K2397" s="485"/>
      <c r="L2397" s="486"/>
      <c r="M2397" s="496"/>
      <c r="N2397" s="556"/>
      <c r="O2397" s="498"/>
    </row>
    <row r="2398" spans="1:15" ht="15.6" x14ac:dyDescent="0.25">
      <c r="A2398" s="496"/>
      <c r="B2398" s="556"/>
      <c r="C2398" s="557"/>
      <c r="D2398" s="499"/>
      <c r="E2398" s="485"/>
      <c r="F2398" s="486"/>
      <c r="G2398" s="496"/>
      <c r="H2398" s="558"/>
      <c r="I2398" s="557"/>
      <c r="J2398" s="499"/>
      <c r="K2398" s="485"/>
      <c r="L2398" s="486"/>
      <c r="M2398" s="496"/>
      <c r="N2398" s="556"/>
      <c r="O2398" s="498"/>
    </row>
    <row r="2399" spans="1:15" ht="15.6" x14ac:dyDescent="0.25">
      <c r="A2399" s="496"/>
      <c r="B2399" s="556"/>
      <c r="C2399" s="557"/>
      <c r="D2399" s="499"/>
      <c r="E2399" s="485"/>
      <c r="F2399" s="486"/>
      <c r="G2399" s="496"/>
      <c r="H2399" s="558"/>
      <c r="I2399" s="557"/>
      <c r="J2399" s="499"/>
      <c r="K2399" s="485"/>
      <c r="L2399" s="486"/>
      <c r="M2399" s="496"/>
      <c r="N2399" s="556"/>
      <c r="O2399" s="498"/>
    </row>
    <row r="2400" spans="1:15" ht="15.6" x14ac:dyDescent="0.25">
      <c r="A2400" s="496"/>
      <c r="B2400" s="556"/>
      <c r="C2400" s="557"/>
      <c r="D2400" s="499"/>
      <c r="E2400" s="485"/>
      <c r="F2400" s="486"/>
      <c r="G2400" s="496"/>
      <c r="H2400" s="558"/>
      <c r="I2400" s="557"/>
      <c r="J2400" s="499"/>
      <c r="K2400" s="485"/>
      <c r="L2400" s="486"/>
      <c r="M2400" s="496"/>
      <c r="N2400" s="556"/>
      <c r="O2400" s="498"/>
    </row>
    <row r="2401" spans="1:15" ht="15.6" x14ac:dyDescent="0.25">
      <c r="A2401" s="496"/>
      <c r="B2401" s="556"/>
      <c r="C2401" s="557"/>
      <c r="D2401" s="499"/>
      <c r="E2401" s="485"/>
      <c r="F2401" s="486"/>
      <c r="G2401" s="496"/>
      <c r="H2401" s="558"/>
      <c r="I2401" s="557"/>
      <c r="J2401" s="499"/>
      <c r="K2401" s="485"/>
      <c r="L2401" s="486"/>
      <c r="M2401" s="496"/>
      <c r="N2401" s="556"/>
      <c r="O2401" s="498"/>
    </row>
    <row r="2402" spans="1:15" ht="15.6" x14ac:dyDescent="0.25">
      <c r="A2402" s="496"/>
      <c r="B2402" s="556"/>
      <c r="C2402" s="557"/>
      <c r="D2402" s="499"/>
      <c r="E2402" s="485"/>
      <c r="F2402" s="486"/>
      <c r="G2402" s="496"/>
      <c r="H2402" s="558"/>
      <c r="I2402" s="557"/>
      <c r="J2402" s="499"/>
      <c r="K2402" s="485"/>
      <c r="L2402" s="486"/>
      <c r="M2402" s="496"/>
      <c r="N2402" s="556"/>
      <c r="O2402" s="498"/>
    </row>
    <row r="2403" spans="1:15" ht="15.6" x14ac:dyDescent="0.25">
      <c r="A2403" s="496"/>
      <c r="B2403" s="556"/>
      <c r="C2403" s="557"/>
      <c r="D2403" s="499"/>
      <c r="E2403" s="485"/>
      <c r="F2403" s="486"/>
      <c r="G2403" s="496"/>
      <c r="H2403" s="558"/>
      <c r="I2403" s="557"/>
      <c r="J2403" s="499"/>
      <c r="K2403" s="485"/>
      <c r="L2403" s="486"/>
      <c r="M2403" s="496"/>
      <c r="N2403" s="556"/>
      <c r="O2403" s="498"/>
    </row>
    <row r="2404" spans="1:15" ht="15.6" x14ac:dyDescent="0.25">
      <c r="A2404" s="496"/>
      <c r="B2404" s="556"/>
      <c r="C2404" s="557"/>
      <c r="D2404" s="499"/>
      <c r="E2404" s="485"/>
      <c r="F2404" s="486"/>
      <c r="G2404" s="496"/>
      <c r="H2404" s="558"/>
      <c r="I2404" s="557"/>
      <c r="J2404" s="499"/>
      <c r="K2404" s="485"/>
      <c r="L2404" s="486"/>
      <c r="M2404" s="496"/>
      <c r="N2404" s="556"/>
      <c r="O2404" s="498"/>
    </row>
    <row r="2405" spans="1:15" ht="15.6" x14ac:dyDescent="0.25">
      <c r="A2405" s="496"/>
      <c r="B2405" s="556"/>
      <c r="C2405" s="557"/>
      <c r="D2405" s="499"/>
      <c r="E2405" s="485"/>
      <c r="F2405" s="486"/>
      <c r="G2405" s="496"/>
      <c r="H2405" s="558"/>
      <c r="I2405" s="557"/>
      <c r="J2405" s="499"/>
      <c r="K2405" s="485"/>
      <c r="L2405" s="486"/>
      <c r="M2405" s="496"/>
      <c r="N2405" s="556"/>
      <c r="O2405" s="498"/>
    </row>
    <row r="2406" spans="1:15" ht="15.6" x14ac:dyDescent="0.25">
      <c r="A2406" s="496"/>
      <c r="B2406" s="556"/>
      <c r="C2406" s="557"/>
      <c r="D2406" s="499"/>
      <c r="E2406" s="485"/>
      <c r="F2406" s="486"/>
      <c r="G2406" s="496"/>
      <c r="H2406" s="558"/>
      <c r="I2406" s="557"/>
      <c r="J2406" s="499"/>
      <c r="K2406" s="485"/>
      <c r="L2406" s="486"/>
      <c r="M2406" s="496"/>
      <c r="N2406" s="556"/>
      <c r="O2406" s="498"/>
    </row>
    <row r="2407" spans="1:15" ht="15.6" x14ac:dyDescent="0.25">
      <c r="A2407" s="496"/>
      <c r="B2407" s="556"/>
      <c r="C2407" s="557"/>
      <c r="D2407" s="499"/>
      <c r="E2407" s="485"/>
      <c r="F2407" s="486"/>
      <c r="G2407" s="496"/>
      <c r="H2407" s="558"/>
      <c r="I2407" s="557"/>
      <c r="J2407" s="499"/>
      <c r="K2407" s="485"/>
      <c r="L2407" s="486"/>
      <c r="M2407" s="496"/>
      <c r="N2407" s="556"/>
      <c r="O2407" s="498"/>
    </row>
    <row r="2408" spans="1:15" ht="15.6" x14ac:dyDescent="0.25">
      <c r="A2408" s="496"/>
      <c r="B2408" s="556"/>
      <c r="C2408" s="557"/>
      <c r="D2408" s="499"/>
      <c r="E2408" s="485"/>
      <c r="F2408" s="486"/>
      <c r="G2408" s="496"/>
      <c r="H2408" s="558"/>
      <c r="I2408" s="557"/>
      <c r="J2408" s="499"/>
      <c r="K2408" s="485"/>
      <c r="L2408" s="486"/>
      <c r="M2408" s="496"/>
      <c r="N2408" s="556"/>
      <c r="O2408" s="498"/>
    </row>
    <row r="2409" spans="1:15" ht="15.6" x14ac:dyDescent="0.25">
      <c r="A2409" s="496"/>
      <c r="B2409" s="556"/>
      <c r="C2409" s="557"/>
      <c r="D2409" s="499"/>
      <c r="E2409" s="485"/>
      <c r="F2409" s="486"/>
      <c r="G2409" s="496"/>
      <c r="H2409" s="558"/>
      <c r="I2409" s="557"/>
      <c r="J2409" s="499"/>
      <c r="K2409" s="485"/>
      <c r="L2409" s="486"/>
      <c r="M2409" s="496"/>
      <c r="N2409" s="556"/>
      <c r="O2409" s="498"/>
    </row>
    <row r="2410" spans="1:15" ht="15.6" x14ac:dyDescent="0.25">
      <c r="A2410" s="496"/>
      <c r="B2410" s="556"/>
      <c r="C2410" s="557"/>
      <c r="D2410" s="499"/>
      <c r="E2410" s="485"/>
      <c r="F2410" s="486"/>
      <c r="G2410" s="496"/>
      <c r="H2410" s="558"/>
      <c r="I2410" s="557"/>
      <c r="J2410" s="499"/>
      <c r="K2410" s="485"/>
      <c r="L2410" s="486"/>
      <c r="M2410" s="496"/>
      <c r="N2410" s="556"/>
      <c r="O2410" s="498"/>
    </row>
    <row r="2411" spans="1:15" ht="15.6" x14ac:dyDescent="0.25">
      <c r="A2411" s="496"/>
      <c r="B2411" s="556"/>
      <c r="C2411" s="557"/>
      <c r="D2411" s="499"/>
      <c r="E2411" s="485"/>
      <c r="F2411" s="486"/>
      <c r="G2411" s="496"/>
      <c r="H2411" s="558"/>
      <c r="I2411" s="557"/>
      <c r="J2411" s="499"/>
      <c r="K2411" s="485"/>
      <c r="L2411" s="486"/>
      <c r="M2411" s="496"/>
      <c r="N2411" s="556"/>
      <c r="O2411" s="498"/>
    </row>
    <row r="2412" spans="1:15" ht="15.6" x14ac:dyDescent="0.25">
      <c r="A2412" s="496"/>
      <c r="B2412" s="556"/>
      <c r="C2412" s="557"/>
      <c r="D2412" s="499"/>
      <c r="E2412" s="485"/>
      <c r="F2412" s="486"/>
      <c r="G2412" s="496"/>
      <c r="H2412" s="558"/>
      <c r="I2412" s="557"/>
      <c r="J2412" s="499"/>
      <c r="K2412" s="485"/>
      <c r="L2412" s="486"/>
      <c r="M2412" s="496"/>
      <c r="N2412" s="556"/>
      <c r="O2412" s="498"/>
    </row>
    <row r="2413" spans="1:15" ht="15.6" x14ac:dyDescent="0.25">
      <c r="A2413" s="496"/>
      <c r="B2413" s="556"/>
      <c r="C2413" s="557"/>
      <c r="D2413" s="499"/>
      <c r="E2413" s="485"/>
      <c r="F2413" s="486"/>
      <c r="G2413" s="496"/>
      <c r="H2413" s="558"/>
      <c r="I2413" s="557"/>
      <c r="J2413" s="499"/>
      <c r="K2413" s="485"/>
      <c r="L2413" s="486"/>
      <c r="M2413" s="496"/>
      <c r="N2413" s="556"/>
      <c r="O2413" s="498"/>
    </row>
    <row r="2414" spans="1:15" ht="15.6" x14ac:dyDescent="0.25">
      <c r="A2414" s="496"/>
      <c r="B2414" s="556"/>
      <c r="C2414" s="557"/>
      <c r="D2414" s="499"/>
      <c r="E2414" s="485"/>
      <c r="F2414" s="486"/>
      <c r="G2414" s="496"/>
      <c r="H2414" s="558"/>
      <c r="I2414" s="557"/>
      <c r="J2414" s="499"/>
      <c r="K2414" s="485"/>
      <c r="L2414" s="486"/>
      <c r="M2414" s="496"/>
      <c r="N2414" s="556"/>
      <c r="O2414" s="498"/>
    </row>
    <row r="2415" spans="1:15" ht="15.6" x14ac:dyDescent="0.25">
      <c r="A2415" s="496"/>
      <c r="B2415" s="556"/>
      <c r="C2415" s="557"/>
      <c r="D2415" s="499"/>
      <c r="E2415" s="485"/>
      <c r="F2415" s="486"/>
      <c r="G2415" s="496"/>
      <c r="H2415" s="558"/>
      <c r="I2415" s="557"/>
      <c r="J2415" s="499"/>
      <c r="K2415" s="485"/>
      <c r="L2415" s="486"/>
      <c r="M2415" s="496"/>
      <c r="N2415" s="556"/>
      <c r="O2415" s="498"/>
    </row>
    <row r="2416" spans="1:15" ht="15.6" x14ac:dyDescent="0.25">
      <c r="A2416" s="496"/>
      <c r="B2416" s="556"/>
      <c r="C2416" s="557"/>
      <c r="D2416" s="499"/>
      <c r="E2416" s="485"/>
      <c r="F2416" s="486"/>
      <c r="G2416" s="496"/>
      <c r="H2416" s="558"/>
      <c r="I2416" s="557"/>
      <c r="J2416" s="499"/>
      <c r="K2416" s="485"/>
      <c r="L2416" s="486"/>
      <c r="M2416" s="496"/>
      <c r="N2416" s="556"/>
      <c r="O2416" s="498"/>
    </row>
    <row r="2417" spans="1:15" ht="15.6" x14ac:dyDescent="0.25">
      <c r="A2417" s="496"/>
      <c r="B2417" s="556"/>
      <c r="C2417" s="557"/>
      <c r="D2417" s="499"/>
      <c r="E2417" s="485"/>
      <c r="F2417" s="486"/>
      <c r="G2417" s="496"/>
      <c r="H2417" s="558"/>
      <c r="I2417" s="557"/>
      <c r="J2417" s="499"/>
      <c r="K2417" s="485"/>
      <c r="L2417" s="486"/>
      <c r="M2417" s="496"/>
      <c r="N2417" s="556"/>
      <c r="O2417" s="498"/>
    </row>
    <row r="2418" spans="1:15" ht="15.6" x14ac:dyDescent="0.25">
      <c r="A2418" s="496"/>
      <c r="B2418" s="556"/>
      <c r="C2418" s="557"/>
      <c r="D2418" s="499"/>
      <c r="E2418" s="485"/>
      <c r="F2418" s="486"/>
      <c r="G2418" s="496"/>
      <c r="H2418" s="558"/>
      <c r="I2418" s="557"/>
      <c r="J2418" s="499"/>
      <c r="K2418" s="485"/>
      <c r="L2418" s="486"/>
      <c r="M2418" s="496"/>
      <c r="N2418" s="556"/>
      <c r="O2418" s="498"/>
    </row>
    <row r="2419" spans="1:15" ht="15.6" x14ac:dyDescent="0.25">
      <c r="A2419" s="496"/>
      <c r="B2419" s="556"/>
      <c r="C2419" s="557"/>
      <c r="D2419" s="499"/>
      <c r="E2419" s="485"/>
      <c r="F2419" s="486"/>
      <c r="G2419" s="496"/>
      <c r="H2419" s="558"/>
      <c r="I2419" s="557"/>
      <c r="J2419" s="499"/>
      <c r="K2419" s="485"/>
      <c r="L2419" s="486"/>
      <c r="M2419" s="496"/>
      <c r="N2419" s="556"/>
      <c r="O2419" s="498"/>
    </row>
    <row r="2420" spans="1:15" ht="15.6" x14ac:dyDescent="0.25">
      <c r="A2420" s="496"/>
      <c r="B2420" s="556"/>
      <c r="C2420" s="557"/>
      <c r="D2420" s="499"/>
      <c r="E2420" s="485"/>
      <c r="F2420" s="486"/>
      <c r="G2420" s="496"/>
      <c r="H2420" s="558"/>
      <c r="I2420" s="557"/>
      <c r="J2420" s="499"/>
      <c r="K2420" s="485"/>
      <c r="L2420" s="486"/>
      <c r="M2420" s="496"/>
      <c r="N2420" s="556"/>
      <c r="O2420" s="498"/>
    </row>
    <row r="2421" spans="1:15" ht="15.6" x14ac:dyDescent="0.25">
      <c r="A2421" s="496"/>
      <c r="B2421" s="556"/>
      <c r="C2421" s="557"/>
      <c r="D2421" s="499"/>
      <c r="E2421" s="485"/>
      <c r="F2421" s="486"/>
      <c r="G2421" s="496"/>
      <c r="H2421" s="558"/>
      <c r="I2421" s="557"/>
      <c r="J2421" s="499"/>
      <c r="K2421" s="485"/>
      <c r="L2421" s="486"/>
      <c r="M2421" s="496"/>
      <c r="N2421" s="556"/>
      <c r="O2421" s="498"/>
    </row>
    <row r="2422" spans="1:15" ht="15.6" x14ac:dyDescent="0.25">
      <c r="A2422" s="496"/>
      <c r="B2422" s="556"/>
      <c r="C2422" s="557"/>
      <c r="D2422" s="499"/>
      <c r="E2422" s="485"/>
      <c r="F2422" s="486"/>
      <c r="G2422" s="496"/>
      <c r="H2422" s="558"/>
      <c r="I2422" s="557"/>
      <c r="J2422" s="499"/>
      <c r="K2422" s="485"/>
      <c r="L2422" s="486"/>
      <c r="M2422" s="496"/>
      <c r="N2422" s="556"/>
      <c r="O2422" s="498"/>
    </row>
    <row r="2423" spans="1:15" ht="15.6" x14ac:dyDescent="0.25">
      <c r="A2423" s="496"/>
      <c r="B2423" s="556"/>
      <c r="C2423" s="557"/>
      <c r="D2423" s="499"/>
      <c r="E2423" s="485"/>
      <c r="F2423" s="486"/>
      <c r="G2423" s="496"/>
      <c r="H2423" s="558"/>
      <c r="I2423" s="557"/>
      <c r="J2423" s="499"/>
      <c r="K2423" s="485"/>
      <c r="L2423" s="486"/>
      <c r="M2423" s="496"/>
      <c r="N2423" s="556"/>
      <c r="O2423" s="498"/>
    </row>
    <row r="2424" spans="1:15" ht="15.6" x14ac:dyDescent="0.25">
      <c r="A2424" s="496"/>
      <c r="B2424" s="556"/>
      <c r="C2424" s="557"/>
      <c r="D2424" s="499"/>
      <c r="E2424" s="485"/>
      <c r="F2424" s="486"/>
      <c r="G2424" s="496"/>
      <c r="H2424" s="558"/>
      <c r="I2424" s="557"/>
      <c r="J2424" s="499"/>
      <c r="K2424" s="485"/>
      <c r="L2424" s="486"/>
      <c r="M2424" s="496"/>
      <c r="N2424" s="556"/>
      <c r="O2424" s="498"/>
    </row>
    <row r="2425" spans="1:15" ht="15.6" x14ac:dyDescent="0.25">
      <c r="A2425" s="496"/>
      <c r="B2425" s="556"/>
      <c r="C2425" s="557"/>
      <c r="D2425" s="499"/>
      <c r="E2425" s="485"/>
      <c r="F2425" s="486"/>
      <c r="G2425" s="496"/>
      <c r="H2425" s="558"/>
      <c r="I2425" s="557"/>
      <c r="J2425" s="499"/>
      <c r="K2425" s="485"/>
      <c r="L2425" s="486"/>
      <c r="M2425" s="496"/>
      <c r="N2425" s="556"/>
      <c r="O2425" s="498"/>
    </row>
    <row r="2426" spans="1:15" ht="15.6" x14ac:dyDescent="0.25">
      <c r="A2426" s="496"/>
      <c r="B2426" s="556"/>
      <c r="C2426" s="557"/>
      <c r="D2426" s="499"/>
      <c r="E2426" s="485"/>
      <c r="F2426" s="486"/>
      <c r="G2426" s="496"/>
      <c r="H2426" s="558"/>
      <c r="I2426" s="557"/>
      <c r="J2426" s="499"/>
      <c r="K2426" s="485"/>
      <c r="L2426" s="486"/>
      <c r="M2426" s="496"/>
      <c r="N2426" s="556"/>
      <c r="O2426" s="498"/>
    </row>
    <row r="2427" spans="1:15" ht="15.6" x14ac:dyDescent="0.25">
      <c r="A2427" s="496"/>
      <c r="B2427" s="556"/>
      <c r="C2427" s="557"/>
      <c r="D2427" s="499"/>
      <c r="E2427" s="485"/>
      <c r="F2427" s="486"/>
      <c r="G2427" s="496"/>
      <c r="H2427" s="558"/>
      <c r="I2427" s="557"/>
      <c r="J2427" s="499"/>
      <c r="K2427" s="485"/>
      <c r="L2427" s="486"/>
      <c r="M2427" s="496"/>
      <c r="N2427" s="556"/>
      <c r="O2427" s="498"/>
    </row>
    <row r="2428" spans="1:15" ht="15.6" x14ac:dyDescent="0.25">
      <c r="A2428" s="496"/>
      <c r="B2428" s="556"/>
      <c r="C2428" s="557"/>
      <c r="D2428" s="499"/>
      <c r="E2428" s="485"/>
      <c r="F2428" s="486"/>
      <c r="G2428" s="496"/>
      <c r="H2428" s="558"/>
      <c r="I2428" s="557"/>
      <c r="J2428" s="499"/>
      <c r="K2428" s="485"/>
      <c r="L2428" s="486"/>
      <c r="M2428" s="496"/>
      <c r="N2428" s="556"/>
      <c r="O2428" s="498"/>
    </row>
    <row r="2429" spans="1:15" ht="15.6" x14ac:dyDescent="0.25">
      <c r="A2429" s="496"/>
      <c r="B2429" s="556"/>
      <c r="C2429" s="557"/>
      <c r="D2429" s="499"/>
      <c r="E2429" s="485"/>
      <c r="F2429" s="486"/>
      <c r="G2429" s="496"/>
      <c r="H2429" s="558"/>
      <c r="I2429" s="557"/>
      <c r="J2429" s="499"/>
      <c r="K2429" s="485"/>
      <c r="L2429" s="486"/>
      <c r="M2429" s="496"/>
      <c r="N2429" s="556"/>
      <c r="O2429" s="498"/>
    </row>
    <row r="2430" spans="1:15" ht="15.6" x14ac:dyDescent="0.25">
      <c r="A2430" s="496"/>
      <c r="B2430" s="556"/>
      <c r="C2430" s="557"/>
      <c r="D2430" s="499"/>
      <c r="E2430" s="485"/>
      <c r="F2430" s="486"/>
      <c r="G2430" s="496"/>
      <c r="H2430" s="558"/>
      <c r="I2430" s="557"/>
      <c r="J2430" s="499"/>
      <c r="K2430" s="485"/>
      <c r="L2430" s="486"/>
      <c r="M2430" s="496"/>
      <c r="N2430" s="556"/>
      <c r="O2430" s="498"/>
    </row>
    <row r="2431" spans="1:15" ht="15.6" x14ac:dyDescent="0.25">
      <c r="A2431" s="496"/>
      <c r="B2431" s="556"/>
      <c r="C2431" s="557"/>
      <c r="D2431" s="499"/>
      <c r="E2431" s="485"/>
      <c r="F2431" s="486"/>
      <c r="G2431" s="496"/>
      <c r="H2431" s="558"/>
      <c r="I2431" s="557"/>
      <c r="J2431" s="499"/>
      <c r="K2431" s="485"/>
      <c r="L2431" s="486"/>
      <c r="M2431" s="496"/>
      <c r="N2431" s="556"/>
      <c r="O2431" s="498"/>
    </row>
    <row r="2432" spans="1:15" ht="15.6" x14ac:dyDescent="0.25">
      <c r="A2432" s="496"/>
      <c r="B2432" s="556"/>
      <c r="C2432" s="557"/>
      <c r="D2432" s="499"/>
      <c r="E2432" s="485"/>
      <c r="F2432" s="486"/>
      <c r="G2432" s="496"/>
      <c r="H2432" s="558"/>
      <c r="I2432" s="557"/>
      <c r="J2432" s="499"/>
      <c r="K2432" s="485"/>
      <c r="L2432" s="486"/>
      <c r="M2432" s="496"/>
      <c r="N2432" s="556"/>
      <c r="O2432" s="498"/>
    </row>
    <row r="2433" spans="1:15" ht="15.6" x14ac:dyDescent="0.25">
      <c r="A2433" s="496"/>
      <c r="B2433" s="556"/>
      <c r="C2433" s="557"/>
      <c r="D2433" s="499"/>
      <c r="E2433" s="485"/>
      <c r="F2433" s="486"/>
      <c r="G2433" s="496"/>
      <c r="H2433" s="558"/>
      <c r="I2433" s="557"/>
      <c r="J2433" s="499"/>
      <c r="K2433" s="485"/>
      <c r="L2433" s="486"/>
      <c r="M2433" s="496"/>
      <c r="N2433" s="556"/>
      <c r="O2433" s="498"/>
    </row>
    <row r="2434" spans="1:15" ht="15.6" x14ac:dyDescent="0.25">
      <c r="A2434" s="496"/>
      <c r="B2434" s="556"/>
      <c r="C2434" s="557"/>
      <c r="D2434" s="499"/>
      <c r="E2434" s="485"/>
      <c r="F2434" s="486"/>
      <c r="G2434" s="496"/>
      <c r="H2434" s="558"/>
      <c r="I2434" s="557"/>
      <c r="J2434" s="499"/>
      <c r="K2434" s="485"/>
      <c r="L2434" s="486"/>
      <c r="M2434" s="496"/>
      <c r="N2434" s="556"/>
      <c r="O2434" s="498"/>
    </row>
    <row r="2435" spans="1:15" ht="15.6" x14ac:dyDescent="0.25">
      <c r="A2435" s="496"/>
      <c r="B2435" s="556"/>
      <c r="C2435" s="557"/>
      <c r="D2435" s="499"/>
      <c r="E2435" s="485"/>
      <c r="F2435" s="486"/>
      <c r="G2435" s="496"/>
      <c r="H2435" s="558"/>
      <c r="I2435" s="557"/>
      <c r="J2435" s="499"/>
      <c r="K2435" s="485"/>
      <c r="L2435" s="486"/>
      <c r="M2435" s="496"/>
      <c r="N2435" s="556"/>
      <c r="O2435" s="498"/>
    </row>
    <row r="2436" spans="1:15" ht="15.6" x14ac:dyDescent="0.25">
      <c r="A2436" s="496"/>
      <c r="B2436" s="556"/>
      <c r="C2436" s="557"/>
      <c r="D2436" s="499"/>
      <c r="E2436" s="485"/>
      <c r="F2436" s="486"/>
      <c r="G2436" s="496"/>
      <c r="H2436" s="558"/>
      <c r="I2436" s="557"/>
      <c r="J2436" s="499"/>
      <c r="K2436" s="485"/>
      <c r="L2436" s="486"/>
      <c r="M2436" s="496"/>
      <c r="N2436" s="556"/>
      <c r="O2436" s="498"/>
    </row>
    <row r="2437" spans="1:15" ht="15.6" x14ac:dyDescent="0.25">
      <c r="A2437" s="496"/>
      <c r="B2437" s="556"/>
      <c r="C2437" s="557"/>
      <c r="D2437" s="499"/>
      <c r="E2437" s="485"/>
      <c r="F2437" s="486"/>
      <c r="G2437" s="496"/>
      <c r="H2437" s="558"/>
      <c r="I2437" s="557"/>
      <c r="J2437" s="499"/>
      <c r="K2437" s="485"/>
      <c r="L2437" s="486"/>
      <c r="M2437" s="496"/>
      <c r="N2437" s="556"/>
      <c r="O2437" s="498"/>
    </row>
    <row r="2438" spans="1:15" ht="15.6" x14ac:dyDescent="0.25">
      <c r="A2438" s="496"/>
      <c r="B2438" s="556"/>
      <c r="C2438" s="557"/>
      <c r="D2438" s="499"/>
      <c r="E2438" s="485"/>
      <c r="F2438" s="486"/>
      <c r="G2438" s="496"/>
      <c r="H2438" s="558"/>
      <c r="I2438" s="557"/>
      <c r="J2438" s="499"/>
      <c r="K2438" s="485"/>
      <c r="L2438" s="486"/>
      <c r="M2438" s="496"/>
      <c r="N2438" s="556"/>
      <c r="O2438" s="498"/>
    </row>
    <row r="2439" spans="1:15" ht="15.6" x14ac:dyDescent="0.25">
      <c r="A2439" s="496"/>
      <c r="B2439" s="556"/>
      <c r="C2439" s="557"/>
      <c r="D2439" s="499"/>
      <c r="E2439" s="485"/>
      <c r="F2439" s="486"/>
      <c r="G2439" s="496"/>
      <c r="H2439" s="558"/>
      <c r="I2439" s="557"/>
      <c r="J2439" s="499"/>
      <c r="K2439" s="485"/>
      <c r="L2439" s="486"/>
      <c r="M2439" s="496"/>
      <c r="N2439" s="556"/>
      <c r="O2439" s="498"/>
    </row>
    <row r="2440" spans="1:15" ht="15.6" x14ac:dyDescent="0.25">
      <c r="A2440" s="496"/>
      <c r="B2440" s="556"/>
      <c r="C2440" s="557"/>
      <c r="D2440" s="499"/>
      <c r="E2440" s="485"/>
      <c r="F2440" s="486"/>
      <c r="G2440" s="496"/>
      <c r="H2440" s="558"/>
      <c r="I2440" s="557"/>
      <c r="J2440" s="499"/>
      <c r="K2440" s="485"/>
      <c r="L2440" s="486"/>
      <c r="M2440" s="496"/>
      <c r="N2440" s="556"/>
      <c r="O2440" s="498"/>
    </row>
    <row r="2441" spans="1:15" ht="15.6" x14ac:dyDescent="0.25">
      <c r="A2441" s="496"/>
      <c r="B2441" s="556"/>
      <c r="C2441" s="557"/>
      <c r="D2441" s="499"/>
      <c r="E2441" s="485"/>
      <c r="F2441" s="486"/>
      <c r="G2441" s="496"/>
      <c r="H2441" s="558"/>
      <c r="I2441" s="557"/>
      <c r="J2441" s="499"/>
      <c r="K2441" s="485"/>
      <c r="L2441" s="486"/>
      <c r="M2441" s="496"/>
      <c r="N2441" s="556"/>
      <c r="O2441" s="498"/>
    </row>
    <row r="2442" spans="1:15" ht="15.6" x14ac:dyDescent="0.25">
      <c r="A2442" s="496"/>
      <c r="B2442" s="556"/>
      <c r="C2442" s="557"/>
      <c r="D2442" s="499"/>
      <c r="E2442" s="485"/>
      <c r="F2442" s="486"/>
      <c r="G2442" s="496"/>
      <c r="H2442" s="558"/>
      <c r="I2442" s="557"/>
      <c r="J2442" s="499"/>
      <c r="K2442" s="485"/>
      <c r="L2442" s="486"/>
      <c r="M2442" s="496"/>
      <c r="N2442" s="556"/>
      <c r="O2442" s="498"/>
    </row>
    <row r="2443" spans="1:15" ht="15.6" x14ac:dyDescent="0.25">
      <c r="A2443" s="496"/>
      <c r="B2443" s="556"/>
      <c r="C2443" s="557"/>
      <c r="D2443" s="499"/>
      <c r="E2443" s="485"/>
      <c r="F2443" s="486"/>
      <c r="G2443" s="496"/>
      <c r="H2443" s="558"/>
      <c r="I2443" s="557"/>
      <c r="J2443" s="499"/>
      <c r="K2443" s="485"/>
      <c r="L2443" s="486"/>
      <c r="M2443" s="496"/>
      <c r="N2443" s="556"/>
      <c r="O2443" s="498"/>
    </row>
    <row r="2444" spans="1:15" ht="15.6" x14ac:dyDescent="0.25">
      <c r="A2444" s="496"/>
      <c r="B2444" s="556"/>
      <c r="C2444" s="557"/>
      <c r="D2444" s="499"/>
      <c r="E2444" s="485"/>
      <c r="F2444" s="486"/>
      <c r="G2444" s="496"/>
      <c r="H2444" s="558"/>
      <c r="I2444" s="557"/>
      <c r="J2444" s="499"/>
      <c r="K2444" s="485"/>
      <c r="L2444" s="486"/>
      <c r="M2444" s="496"/>
      <c r="N2444" s="556"/>
      <c r="O2444" s="498"/>
    </row>
    <row r="2445" spans="1:15" ht="15.6" x14ac:dyDescent="0.25">
      <c r="A2445" s="496"/>
      <c r="B2445" s="556"/>
      <c r="C2445" s="557"/>
      <c r="D2445" s="499"/>
      <c r="E2445" s="485"/>
      <c r="F2445" s="486"/>
      <c r="G2445" s="496"/>
      <c r="H2445" s="558"/>
      <c r="I2445" s="557"/>
      <c r="J2445" s="499"/>
      <c r="K2445" s="485"/>
      <c r="L2445" s="486"/>
      <c r="M2445" s="496"/>
      <c r="N2445" s="556"/>
      <c r="O2445" s="498"/>
    </row>
    <row r="2446" spans="1:15" ht="15.6" x14ac:dyDescent="0.25">
      <c r="A2446" s="496"/>
      <c r="B2446" s="556"/>
      <c r="C2446" s="557"/>
      <c r="D2446" s="499"/>
      <c r="E2446" s="485"/>
      <c r="F2446" s="486"/>
      <c r="G2446" s="496"/>
      <c r="H2446" s="558"/>
      <c r="I2446" s="557"/>
      <c r="J2446" s="499"/>
      <c r="K2446" s="485"/>
      <c r="L2446" s="486"/>
      <c r="M2446" s="496"/>
      <c r="N2446" s="556"/>
      <c r="O2446" s="498"/>
    </row>
    <row r="2447" spans="1:15" ht="15.6" x14ac:dyDescent="0.25">
      <c r="A2447" s="496"/>
      <c r="B2447" s="556"/>
      <c r="C2447" s="557"/>
      <c r="D2447" s="499"/>
      <c r="E2447" s="485"/>
      <c r="F2447" s="486"/>
      <c r="G2447" s="496"/>
      <c r="H2447" s="558"/>
      <c r="I2447" s="557"/>
      <c r="J2447" s="499"/>
      <c r="K2447" s="485"/>
      <c r="L2447" s="486"/>
      <c r="M2447" s="496"/>
      <c r="N2447" s="556"/>
      <c r="O2447" s="498"/>
    </row>
    <row r="2448" spans="1:15" ht="15.6" x14ac:dyDescent="0.25">
      <c r="A2448" s="496"/>
      <c r="B2448" s="556"/>
      <c r="C2448" s="557"/>
      <c r="D2448" s="499"/>
      <c r="E2448" s="485"/>
      <c r="F2448" s="486"/>
      <c r="G2448" s="496"/>
      <c r="H2448" s="558"/>
      <c r="I2448" s="557"/>
      <c r="J2448" s="499"/>
      <c r="K2448" s="485"/>
      <c r="L2448" s="486"/>
      <c r="M2448" s="496"/>
      <c r="N2448" s="556"/>
      <c r="O2448" s="498"/>
    </row>
    <row r="2449" spans="1:15" ht="15.6" x14ac:dyDescent="0.25">
      <c r="A2449" s="496"/>
      <c r="B2449" s="556"/>
      <c r="C2449" s="557"/>
      <c r="D2449" s="499"/>
      <c r="E2449" s="485"/>
      <c r="F2449" s="486"/>
      <c r="G2449" s="496"/>
      <c r="H2449" s="558"/>
      <c r="I2449" s="557"/>
      <c r="J2449" s="499"/>
      <c r="K2449" s="485"/>
      <c r="L2449" s="486"/>
      <c r="M2449" s="496"/>
      <c r="N2449" s="556"/>
      <c r="O2449" s="498"/>
    </row>
    <row r="2450" spans="1:15" ht="15.6" x14ac:dyDescent="0.25">
      <c r="A2450" s="496"/>
      <c r="B2450" s="556"/>
      <c r="C2450" s="557"/>
      <c r="D2450" s="499"/>
      <c r="E2450" s="485"/>
      <c r="F2450" s="486"/>
      <c r="G2450" s="496"/>
      <c r="H2450" s="558"/>
      <c r="I2450" s="557"/>
      <c r="J2450" s="499"/>
      <c r="K2450" s="485"/>
      <c r="L2450" s="486"/>
      <c r="M2450" s="496"/>
      <c r="N2450" s="556"/>
      <c r="O2450" s="498"/>
    </row>
    <row r="2451" spans="1:15" ht="15.6" x14ac:dyDescent="0.25">
      <c r="A2451" s="496"/>
      <c r="B2451" s="556"/>
      <c r="C2451" s="557"/>
      <c r="D2451" s="499"/>
      <c r="E2451" s="485"/>
      <c r="F2451" s="486"/>
      <c r="G2451" s="496"/>
      <c r="H2451" s="558"/>
      <c r="I2451" s="557"/>
      <c r="J2451" s="499"/>
      <c r="K2451" s="485"/>
      <c r="L2451" s="486"/>
      <c r="M2451" s="496"/>
      <c r="N2451" s="556"/>
      <c r="O2451" s="498"/>
    </row>
    <row r="2452" spans="1:15" ht="15.6" x14ac:dyDescent="0.25">
      <c r="A2452" s="496"/>
      <c r="B2452" s="556"/>
      <c r="C2452" s="557"/>
      <c r="D2452" s="499"/>
      <c r="E2452" s="485"/>
      <c r="F2452" s="486"/>
      <c r="G2452" s="496"/>
      <c r="H2452" s="558"/>
      <c r="I2452" s="557"/>
      <c r="J2452" s="499"/>
      <c r="K2452" s="485"/>
      <c r="L2452" s="486"/>
      <c r="M2452" s="496"/>
      <c r="N2452" s="556"/>
      <c r="O2452" s="498"/>
    </row>
    <row r="2453" spans="1:15" ht="15.6" x14ac:dyDescent="0.25">
      <c r="A2453" s="496"/>
      <c r="B2453" s="556"/>
      <c r="C2453" s="557"/>
      <c r="D2453" s="499"/>
      <c r="E2453" s="485"/>
      <c r="F2453" s="486"/>
      <c r="G2453" s="496"/>
      <c r="H2453" s="558"/>
      <c r="I2453" s="557"/>
      <c r="J2453" s="499"/>
      <c r="K2453" s="485"/>
      <c r="L2453" s="486"/>
      <c r="M2453" s="496"/>
      <c r="N2453" s="556"/>
      <c r="O2453" s="498"/>
    </row>
    <row r="2454" spans="1:15" ht="15.6" x14ac:dyDescent="0.25">
      <c r="A2454" s="496"/>
      <c r="B2454" s="556"/>
      <c r="C2454" s="557"/>
      <c r="D2454" s="499"/>
      <c r="E2454" s="485"/>
      <c r="F2454" s="486"/>
      <c r="G2454" s="496"/>
      <c r="H2454" s="558"/>
      <c r="I2454" s="557"/>
      <c r="J2454" s="499"/>
      <c r="K2454" s="485"/>
      <c r="L2454" s="486"/>
      <c r="M2454" s="496"/>
      <c r="N2454" s="556"/>
      <c r="O2454" s="498"/>
    </row>
    <row r="2455" spans="1:15" ht="15.6" x14ac:dyDescent="0.25">
      <c r="A2455" s="496"/>
      <c r="B2455" s="556"/>
      <c r="C2455" s="557"/>
      <c r="D2455" s="499"/>
      <c r="E2455" s="485"/>
      <c r="F2455" s="486"/>
      <c r="G2455" s="496"/>
      <c r="H2455" s="558"/>
      <c r="I2455" s="557"/>
      <c r="J2455" s="499"/>
      <c r="K2455" s="485"/>
      <c r="L2455" s="486"/>
      <c r="M2455" s="496"/>
      <c r="N2455" s="556"/>
      <c r="O2455" s="498"/>
    </row>
    <row r="2456" spans="1:15" ht="15.6" x14ac:dyDescent="0.25">
      <c r="A2456" s="496"/>
      <c r="B2456" s="556"/>
      <c r="C2456" s="557"/>
      <c r="D2456" s="499"/>
      <c r="E2456" s="485"/>
      <c r="F2456" s="486"/>
      <c r="G2456" s="496"/>
      <c r="H2456" s="558"/>
      <c r="I2456" s="557"/>
      <c r="J2456" s="499"/>
      <c r="K2456" s="485"/>
      <c r="L2456" s="486"/>
      <c r="M2456" s="496"/>
      <c r="N2456" s="556"/>
      <c r="O2456" s="498"/>
    </row>
    <row r="2457" spans="1:15" ht="15.6" x14ac:dyDescent="0.25">
      <c r="A2457" s="496"/>
      <c r="B2457" s="556"/>
      <c r="C2457" s="557"/>
      <c r="D2457" s="499"/>
      <c r="E2457" s="485"/>
      <c r="F2457" s="486"/>
      <c r="G2457" s="496"/>
      <c r="H2457" s="558"/>
      <c r="I2457" s="557"/>
      <c r="J2457" s="499"/>
      <c r="K2457" s="485"/>
      <c r="L2457" s="486"/>
      <c r="M2457" s="496"/>
      <c r="N2457" s="556"/>
      <c r="O2457" s="498"/>
    </row>
    <row r="2458" spans="1:15" ht="15.6" x14ac:dyDescent="0.25">
      <c r="A2458" s="496"/>
      <c r="B2458" s="556"/>
      <c r="C2458" s="557"/>
      <c r="D2458" s="499"/>
      <c r="E2458" s="485"/>
      <c r="F2458" s="486"/>
      <c r="G2458" s="496"/>
      <c r="H2458" s="558"/>
      <c r="I2458" s="557"/>
      <c r="J2458" s="499"/>
      <c r="K2458" s="485"/>
      <c r="L2458" s="486"/>
      <c r="M2458" s="496"/>
      <c r="N2458" s="556"/>
      <c r="O2458" s="498"/>
    </row>
    <row r="2459" spans="1:15" ht="15.6" x14ac:dyDescent="0.25">
      <c r="A2459" s="496"/>
      <c r="B2459" s="556"/>
      <c r="C2459" s="557"/>
      <c r="D2459" s="499"/>
      <c r="E2459" s="485"/>
      <c r="F2459" s="486"/>
      <c r="G2459" s="496"/>
      <c r="H2459" s="558"/>
      <c r="I2459" s="557"/>
      <c r="J2459" s="499"/>
      <c r="K2459" s="485"/>
      <c r="L2459" s="486"/>
      <c r="M2459" s="496"/>
      <c r="N2459" s="556"/>
      <c r="O2459" s="498"/>
    </row>
    <row r="2460" spans="1:15" ht="15.6" x14ac:dyDescent="0.25">
      <c r="A2460" s="496"/>
      <c r="B2460" s="556"/>
      <c r="C2460" s="557"/>
      <c r="D2460" s="499"/>
      <c r="E2460" s="485"/>
      <c r="F2460" s="486"/>
      <c r="G2460" s="496"/>
      <c r="H2460" s="558"/>
      <c r="I2460" s="557"/>
      <c r="J2460" s="499"/>
      <c r="K2460" s="485"/>
      <c r="L2460" s="486"/>
      <c r="M2460" s="496"/>
      <c r="N2460" s="556"/>
      <c r="O2460" s="498"/>
    </row>
    <row r="2461" spans="1:15" ht="15.6" x14ac:dyDescent="0.25">
      <c r="A2461" s="496"/>
      <c r="B2461" s="556"/>
      <c r="C2461" s="557"/>
      <c r="D2461" s="499"/>
      <c r="E2461" s="485"/>
      <c r="F2461" s="486"/>
      <c r="G2461" s="496"/>
      <c r="H2461" s="558"/>
      <c r="I2461" s="557"/>
      <c r="J2461" s="499"/>
      <c r="K2461" s="485"/>
      <c r="L2461" s="486"/>
      <c r="M2461" s="496"/>
      <c r="N2461" s="556"/>
      <c r="O2461" s="498"/>
    </row>
    <row r="2462" spans="1:15" ht="15.6" x14ac:dyDescent="0.25">
      <c r="A2462" s="496"/>
      <c r="B2462" s="556"/>
      <c r="C2462" s="557"/>
      <c r="D2462" s="499"/>
      <c r="E2462" s="485"/>
      <c r="F2462" s="486"/>
      <c r="G2462" s="496"/>
      <c r="H2462" s="558"/>
      <c r="I2462" s="557"/>
      <c r="J2462" s="499"/>
      <c r="K2462" s="485"/>
      <c r="L2462" s="486"/>
      <c r="M2462" s="496"/>
      <c r="N2462" s="556"/>
      <c r="O2462" s="498"/>
    </row>
    <row r="2463" spans="1:15" ht="15.6" x14ac:dyDescent="0.25">
      <c r="A2463" s="496"/>
      <c r="B2463" s="556"/>
      <c r="C2463" s="557"/>
      <c r="D2463" s="499"/>
      <c r="E2463" s="485"/>
      <c r="F2463" s="486"/>
      <c r="G2463" s="496"/>
      <c r="H2463" s="558"/>
      <c r="I2463" s="557"/>
      <c r="J2463" s="499"/>
      <c r="K2463" s="485"/>
      <c r="L2463" s="486"/>
      <c r="M2463" s="496"/>
      <c r="N2463" s="556"/>
      <c r="O2463" s="498"/>
    </row>
    <row r="2464" spans="1:15" ht="15.6" x14ac:dyDescent="0.25">
      <c r="A2464" s="496"/>
      <c r="B2464" s="556"/>
      <c r="C2464" s="557"/>
      <c r="D2464" s="499"/>
      <c r="E2464" s="485"/>
      <c r="F2464" s="486"/>
      <c r="G2464" s="496"/>
      <c r="H2464" s="558"/>
      <c r="I2464" s="557"/>
      <c r="J2464" s="499"/>
      <c r="K2464" s="485"/>
      <c r="L2464" s="486"/>
      <c r="M2464" s="496"/>
      <c r="N2464" s="556"/>
      <c r="O2464" s="498"/>
    </row>
    <row r="2465" spans="1:15" ht="15.6" x14ac:dyDescent="0.25">
      <c r="A2465" s="496"/>
      <c r="B2465" s="556"/>
      <c r="C2465" s="557"/>
      <c r="D2465" s="499"/>
      <c r="E2465" s="485"/>
      <c r="F2465" s="486"/>
      <c r="G2465" s="496"/>
      <c r="H2465" s="558"/>
      <c r="I2465" s="557"/>
      <c r="J2465" s="499"/>
      <c r="K2465" s="485"/>
      <c r="L2465" s="486"/>
      <c r="M2465" s="496"/>
      <c r="N2465" s="556"/>
      <c r="O2465" s="498"/>
    </row>
    <row r="2466" spans="1:15" ht="15.6" x14ac:dyDescent="0.25">
      <c r="A2466" s="496"/>
      <c r="B2466" s="556"/>
      <c r="C2466" s="557"/>
      <c r="D2466" s="499"/>
      <c r="E2466" s="485"/>
      <c r="F2466" s="486"/>
      <c r="G2466" s="496"/>
      <c r="H2466" s="558"/>
      <c r="I2466" s="557"/>
      <c r="J2466" s="499"/>
      <c r="K2466" s="485"/>
      <c r="L2466" s="486"/>
      <c r="M2466" s="496"/>
      <c r="N2466" s="556"/>
      <c r="O2466" s="498"/>
    </row>
    <row r="2467" spans="1:15" ht="15.6" x14ac:dyDescent="0.25">
      <c r="A2467" s="496"/>
      <c r="B2467" s="556"/>
      <c r="C2467" s="557"/>
      <c r="D2467" s="499"/>
      <c r="E2467" s="485"/>
      <c r="F2467" s="486"/>
      <c r="G2467" s="496"/>
      <c r="H2467" s="558"/>
      <c r="I2467" s="557"/>
      <c r="J2467" s="499"/>
      <c r="K2467" s="485"/>
      <c r="L2467" s="486"/>
      <c r="M2467" s="496"/>
      <c r="N2467" s="556"/>
      <c r="O2467" s="498"/>
    </row>
    <row r="2468" spans="1:15" ht="15.6" x14ac:dyDescent="0.25">
      <c r="A2468" s="496"/>
      <c r="B2468" s="556"/>
      <c r="C2468" s="557"/>
      <c r="D2468" s="499"/>
      <c r="E2468" s="485"/>
      <c r="F2468" s="486"/>
      <c r="G2468" s="496"/>
      <c r="H2468" s="558"/>
      <c r="I2468" s="557"/>
      <c r="J2468" s="499"/>
      <c r="K2468" s="485"/>
      <c r="L2468" s="486"/>
      <c r="M2468" s="496"/>
      <c r="N2468" s="556"/>
      <c r="O2468" s="498"/>
    </row>
    <row r="2469" spans="1:15" ht="15.6" x14ac:dyDescent="0.25">
      <c r="A2469" s="496"/>
      <c r="B2469" s="556"/>
      <c r="C2469" s="557"/>
      <c r="D2469" s="499"/>
      <c r="E2469" s="485"/>
      <c r="F2469" s="486"/>
      <c r="G2469" s="496"/>
      <c r="H2469" s="558"/>
      <c r="I2469" s="557"/>
      <c r="J2469" s="499"/>
      <c r="K2469" s="485"/>
      <c r="L2469" s="486"/>
      <c r="M2469" s="496"/>
      <c r="N2469" s="556"/>
      <c r="O2469" s="498"/>
    </row>
    <row r="2470" spans="1:15" ht="15.6" x14ac:dyDescent="0.25">
      <c r="A2470" s="496"/>
      <c r="B2470" s="556"/>
      <c r="C2470" s="557"/>
      <c r="D2470" s="499"/>
      <c r="E2470" s="485"/>
      <c r="F2470" s="486"/>
      <c r="G2470" s="496"/>
      <c r="H2470" s="558"/>
      <c r="I2470" s="557"/>
      <c r="J2470" s="499"/>
      <c r="K2470" s="485"/>
      <c r="L2470" s="486"/>
      <c r="M2470" s="496"/>
      <c r="N2470" s="556"/>
      <c r="O2470" s="498"/>
    </row>
    <row r="2471" spans="1:15" ht="15.6" x14ac:dyDescent="0.25">
      <c r="A2471" s="496"/>
      <c r="B2471" s="556"/>
      <c r="C2471" s="557"/>
      <c r="D2471" s="499"/>
      <c r="E2471" s="485"/>
      <c r="F2471" s="486"/>
      <c r="G2471" s="496"/>
      <c r="H2471" s="558"/>
      <c r="I2471" s="557"/>
      <c r="J2471" s="499"/>
      <c r="K2471" s="485"/>
      <c r="L2471" s="486"/>
      <c r="M2471" s="496"/>
      <c r="N2471" s="556"/>
      <c r="O2471" s="498"/>
    </row>
    <row r="2472" spans="1:15" ht="15.6" x14ac:dyDescent="0.25">
      <c r="A2472" s="496"/>
      <c r="B2472" s="556"/>
      <c r="C2472" s="557"/>
      <c r="D2472" s="499"/>
      <c r="E2472" s="485"/>
      <c r="F2472" s="486"/>
      <c r="G2472" s="496"/>
      <c r="H2472" s="558"/>
      <c r="I2472" s="557"/>
      <c r="J2472" s="499"/>
      <c r="K2472" s="485"/>
      <c r="L2472" s="486"/>
      <c r="M2472" s="496"/>
      <c r="N2472" s="556"/>
      <c r="O2472" s="498"/>
    </row>
    <row r="2473" spans="1:15" ht="15.6" x14ac:dyDescent="0.25">
      <c r="A2473" s="496"/>
      <c r="B2473" s="556"/>
      <c r="C2473" s="557"/>
      <c r="D2473" s="499"/>
      <c r="E2473" s="485"/>
      <c r="F2473" s="486"/>
      <c r="G2473" s="496"/>
      <c r="H2473" s="558"/>
      <c r="I2473" s="557"/>
      <c r="J2473" s="499"/>
      <c r="K2473" s="485"/>
      <c r="L2473" s="486"/>
      <c r="M2473" s="496"/>
      <c r="N2473" s="556"/>
      <c r="O2473" s="498"/>
    </row>
    <row r="2474" spans="1:15" ht="15.6" x14ac:dyDescent="0.25">
      <c r="A2474" s="496"/>
      <c r="B2474" s="556"/>
      <c r="C2474" s="557"/>
      <c r="D2474" s="499"/>
      <c r="E2474" s="485"/>
      <c r="F2474" s="486"/>
      <c r="G2474" s="496"/>
      <c r="H2474" s="558"/>
      <c r="I2474" s="557"/>
      <c r="J2474" s="499"/>
      <c r="K2474" s="485"/>
      <c r="L2474" s="486"/>
      <c r="M2474" s="496"/>
      <c r="N2474" s="556"/>
      <c r="O2474" s="498"/>
    </row>
    <row r="2475" spans="1:15" ht="15.6" x14ac:dyDescent="0.25">
      <c r="A2475" s="496"/>
      <c r="B2475" s="556"/>
      <c r="C2475" s="557"/>
      <c r="D2475" s="499"/>
      <c r="E2475" s="485"/>
      <c r="F2475" s="486"/>
      <c r="G2475" s="496"/>
      <c r="H2475" s="558"/>
      <c r="I2475" s="557"/>
      <c r="J2475" s="499"/>
      <c r="K2475" s="485"/>
      <c r="L2475" s="486"/>
      <c r="M2475" s="496"/>
      <c r="N2475" s="556"/>
      <c r="O2475" s="498"/>
    </row>
    <row r="2476" spans="1:15" ht="15.6" x14ac:dyDescent="0.25">
      <c r="A2476" s="496"/>
      <c r="B2476" s="556"/>
      <c r="C2476" s="557"/>
      <c r="D2476" s="499"/>
      <c r="E2476" s="485"/>
      <c r="F2476" s="486"/>
      <c r="G2476" s="496"/>
      <c r="H2476" s="558"/>
      <c r="I2476" s="557"/>
      <c r="J2476" s="499"/>
      <c r="K2476" s="485"/>
      <c r="L2476" s="486"/>
      <c r="M2476" s="496"/>
      <c r="N2476" s="556"/>
      <c r="O2476" s="498"/>
    </row>
    <row r="2477" spans="1:15" ht="15.6" x14ac:dyDescent="0.25">
      <c r="A2477" s="496"/>
      <c r="B2477" s="556"/>
      <c r="C2477" s="557"/>
      <c r="D2477" s="499"/>
      <c r="E2477" s="485"/>
      <c r="F2477" s="486"/>
      <c r="G2477" s="496"/>
      <c r="H2477" s="558"/>
      <c r="I2477" s="557"/>
      <c r="J2477" s="499"/>
      <c r="K2477" s="485"/>
      <c r="L2477" s="486"/>
      <c r="M2477" s="496"/>
      <c r="N2477" s="556"/>
      <c r="O2477" s="498"/>
    </row>
    <row r="2478" spans="1:15" ht="15.6" x14ac:dyDescent="0.25">
      <c r="A2478" s="496"/>
      <c r="B2478" s="556"/>
      <c r="C2478" s="557"/>
      <c r="D2478" s="499"/>
      <c r="E2478" s="485"/>
      <c r="F2478" s="486"/>
      <c r="G2478" s="496"/>
      <c r="H2478" s="558"/>
      <c r="I2478" s="557"/>
      <c r="J2478" s="499"/>
      <c r="K2478" s="485"/>
      <c r="L2478" s="486"/>
      <c r="M2478" s="496"/>
      <c r="N2478" s="556"/>
      <c r="O2478" s="498"/>
    </row>
    <row r="2479" spans="1:15" ht="15.6" x14ac:dyDescent="0.25">
      <c r="A2479" s="496"/>
      <c r="B2479" s="556"/>
      <c r="C2479" s="557"/>
      <c r="D2479" s="499"/>
      <c r="E2479" s="485"/>
      <c r="F2479" s="486"/>
      <c r="G2479" s="496"/>
      <c r="H2479" s="558"/>
      <c r="I2479" s="557"/>
      <c r="J2479" s="499"/>
      <c r="K2479" s="485"/>
      <c r="L2479" s="486"/>
      <c r="M2479" s="496"/>
      <c r="N2479" s="556"/>
      <c r="O2479" s="498"/>
    </row>
    <row r="2480" spans="1:15" ht="15.6" x14ac:dyDescent="0.25">
      <c r="A2480" s="496"/>
      <c r="B2480" s="556"/>
      <c r="C2480" s="557"/>
      <c r="D2480" s="499"/>
      <c r="E2480" s="485"/>
      <c r="F2480" s="486"/>
      <c r="G2480" s="496"/>
      <c r="H2480" s="558"/>
      <c r="I2480" s="557"/>
      <c r="J2480" s="499"/>
      <c r="K2480" s="485"/>
      <c r="L2480" s="486"/>
      <c r="M2480" s="496"/>
      <c r="N2480" s="556"/>
      <c r="O2480" s="498"/>
    </row>
    <row r="2481" spans="1:15" ht="15.6" x14ac:dyDescent="0.25">
      <c r="A2481" s="496"/>
      <c r="B2481" s="556"/>
      <c r="C2481" s="557"/>
      <c r="D2481" s="499"/>
      <c r="E2481" s="485"/>
      <c r="F2481" s="486"/>
      <c r="G2481" s="496"/>
      <c r="H2481" s="558"/>
      <c r="I2481" s="557"/>
      <c r="J2481" s="499"/>
      <c r="K2481" s="485"/>
      <c r="L2481" s="486"/>
      <c r="M2481" s="496"/>
      <c r="N2481" s="556"/>
      <c r="O2481" s="498"/>
    </row>
    <row r="2482" spans="1:15" ht="15.6" x14ac:dyDescent="0.25">
      <c r="A2482" s="496"/>
      <c r="B2482" s="556"/>
      <c r="C2482" s="557"/>
      <c r="D2482" s="499"/>
      <c r="E2482" s="485"/>
      <c r="F2482" s="486"/>
      <c r="G2482" s="496"/>
      <c r="H2482" s="558"/>
      <c r="I2482" s="557"/>
      <c r="J2482" s="499"/>
      <c r="K2482" s="485"/>
      <c r="L2482" s="486"/>
      <c r="M2482" s="496"/>
      <c r="N2482" s="556"/>
      <c r="O2482" s="498"/>
    </row>
    <row r="2483" spans="1:15" ht="15.6" x14ac:dyDescent="0.25">
      <c r="A2483" s="496"/>
      <c r="B2483" s="556"/>
      <c r="C2483" s="557"/>
      <c r="D2483" s="499"/>
      <c r="E2483" s="485"/>
      <c r="F2483" s="486"/>
      <c r="G2483" s="496"/>
      <c r="H2483" s="558"/>
      <c r="I2483" s="557"/>
      <c r="J2483" s="499"/>
      <c r="K2483" s="485"/>
      <c r="L2483" s="486"/>
      <c r="M2483" s="496"/>
      <c r="N2483" s="556"/>
      <c r="O2483" s="498"/>
    </row>
    <row r="2484" spans="1:15" ht="15.6" x14ac:dyDescent="0.25">
      <c r="A2484" s="496"/>
      <c r="B2484" s="556"/>
      <c r="C2484" s="557"/>
      <c r="D2484" s="499"/>
      <c r="E2484" s="485"/>
      <c r="F2484" s="486"/>
      <c r="G2484" s="496"/>
      <c r="H2484" s="558"/>
      <c r="I2484" s="557"/>
      <c r="J2484" s="499"/>
      <c r="K2484" s="485"/>
      <c r="L2484" s="486"/>
      <c r="M2484" s="496"/>
      <c r="N2484" s="556"/>
      <c r="O2484" s="498"/>
    </row>
    <row r="2485" spans="1:15" ht="15.6" x14ac:dyDescent="0.25">
      <c r="A2485" s="496"/>
      <c r="B2485" s="556"/>
      <c r="C2485" s="557"/>
      <c r="D2485" s="499"/>
      <c r="E2485" s="485"/>
      <c r="F2485" s="486"/>
      <c r="G2485" s="496"/>
      <c r="H2485" s="558"/>
      <c r="I2485" s="557"/>
      <c r="J2485" s="499"/>
      <c r="K2485" s="485"/>
      <c r="L2485" s="486"/>
      <c r="M2485" s="496"/>
      <c r="N2485" s="556"/>
      <c r="O2485" s="498"/>
    </row>
    <row r="2486" spans="1:15" ht="15.6" x14ac:dyDescent="0.25">
      <c r="A2486" s="496"/>
      <c r="B2486" s="556"/>
      <c r="C2486" s="557"/>
      <c r="D2486" s="499"/>
      <c r="E2486" s="485"/>
      <c r="F2486" s="486"/>
      <c r="G2486" s="496"/>
      <c r="H2486" s="558"/>
      <c r="I2486" s="557"/>
      <c r="J2486" s="499"/>
      <c r="K2486" s="485"/>
      <c r="L2486" s="486"/>
      <c r="M2486" s="496"/>
      <c r="N2486" s="556"/>
      <c r="O2486" s="498"/>
    </row>
    <row r="2487" spans="1:15" ht="15.6" x14ac:dyDescent="0.25">
      <c r="A2487" s="496"/>
      <c r="B2487" s="556"/>
      <c r="C2487" s="557"/>
      <c r="D2487" s="499"/>
      <c r="E2487" s="485"/>
      <c r="F2487" s="486"/>
      <c r="G2487" s="496"/>
      <c r="H2487" s="558"/>
      <c r="I2487" s="557"/>
      <c r="J2487" s="499"/>
      <c r="K2487" s="485"/>
      <c r="L2487" s="486"/>
      <c r="M2487" s="496"/>
      <c r="N2487" s="556"/>
      <c r="O2487" s="498"/>
    </row>
    <row r="2488" spans="1:15" ht="15.6" x14ac:dyDescent="0.25">
      <c r="A2488" s="496"/>
      <c r="B2488" s="556"/>
      <c r="C2488" s="557"/>
      <c r="D2488" s="499"/>
      <c r="E2488" s="485"/>
      <c r="F2488" s="486"/>
      <c r="G2488" s="496"/>
      <c r="H2488" s="558"/>
      <c r="I2488" s="557"/>
      <c r="J2488" s="499"/>
      <c r="K2488" s="485"/>
      <c r="L2488" s="486"/>
      <c r="M2488" s="496"/>
      <c r="N2488" s="556"/>
      <c r="O2488" s="498"/>
    </row>
    <row r="2489" spans="1:15" ht="15.6" x14ac:dyDescent="0.25">
      <c r="A2489" s="496"/>
      <c r="B2489" s="556"/>
      <c r="C2489" s="557"/>
      <c r="D2489" s="499"/>
      <c r="E2489" s="485"/>
      <c r="F2489" s="486"/>
      <c r="G2489" s="496"/>
      <c r="H2489" s="558"/>
      <c r="I2489" s="557"/>
      <c r="J2489" s="499"/>
      <c r="K2489" s="485"/>
      <c r="L2489" s="486"/>
      <c r="M2489" s="496"/>
      <c r="N2489" s="556"/>
      <c r="O2489" s="498"/>
    </row>
    <row r="2490" spans="1:15" ht="15.6" x14ac:dyDescent="0.25">
      <c r="A2490" s="496"/>
      <c r="B2490" s="556"/>
      <c r="C2490" s="557"/>
      <c r="D2490" s="499"/>
      <c r="E2490" s="485"/>
      <c r="F2490" s="486"/>
      <c r="G2490" s="496"/>
      <c r="H2490" s="558"/>
      <c r="I2490" s="557"/>
      <c r="J2490" s="499"/>
      <c r="K2490" s="485"/>
      <c r="L2490" s="486"/>
      <c r="M2490" s="496"/>
      <c r="N2490" s="556"/>
      <c r="O2490" s="498"/>
    </row>
    <row r="2491" spans="1:15" ht="15.6" x14ac:dyDescent="0.25">
      <c r="A2491" s="496"/>
      <c r="B2491" s="556"/>
      <c r="C2491" s="557"/>
      <c r="D2491" s="499"/>
      <c r="E2491" s="485"/>
      <c r="F2491" s="486"/>
      <c r="G2491" s="496"/>
      <c r="H2491" s="558"/>
      <c r="I2491" s="557"/>
      <c r="J2491" s="499"/>
      <c r="K2491" s="485"/>
      <c r="L2491" s="486"/>
      <c r="M2491" s="496"/>
      <c r="N2491" s="556"/>
      <c r="O2491" s="498"/>
    </row>
    <row r="2492" spans="1:15" ht="15.6" x14ac:dyDescent="0.25">
      <c r="A2492" s="496"/>
      <c r="B2492" s="556"/>
      <c r="C2492" s="557"/>
      <c r="D2492" s="499"/>
      <c r="E2492" s="485"/>
      <c r="F2492" s="486"/>
      <c r="G2492" s="496"/>
      <c r="H2492" s="558"/>
      <c r="I2492" s="557"/>
      <c r="J2492" s="499"/>
      <c r="K2492" s="485"/>
      <c r="L2492" s="486"/>
      <c r="M2492" s="496"/>
      <c r="N2492" s="556"/>
      <c r="O2492" s="498"/>
    </row>
    <row r="2493" spans="1:15" ht="15.6" x14ac:dyDescent="0.25">
      <c r="A2493" s="496"/>
      <c r="B2493" s="556"/>
      <c r="C2493" s="557"/>
      <c r="D2493" s="499"/>
      <c r="E2493" s="485"/>
      <c r="F2493" s="486"/>
      <c r="G2493" s="496"/>
      <c r="H2493" s="558"/>
      <c r="I2493" s="557"/>
      <c r="J2493" s="499"/>
      <c r="K2493" s="485"/>
      <c r="L2493" s="486"/>
      <c r="M2493" s="496"/>
      <c r="N2493" s="556"/>
      <c r="O2493" s="498"/>
    </row>
    <row r="2494" spans="1:15" ht="15.6" x14ac:dyDescent="0.25">
      <c r="A2494" s="496"/>
      <c r="B2494" s="556"/>
      <c r="C2494" s="557"/>
      <c r="D2494" s="499"/>
      <c r="E2494" s="485"/>
      <c r="F2494" s="486"/>
      <c r="G2494" s="496"/>
      <c r="H2494" s="558"/>
      <c r="I2494" s="557"/>
      <c r="J2494" s="499"/>
      <c r="K2494" s="485"/>
      <c r="L2494" s="486"/>
      <c r="M2494" s="496"/>
      <c r="N2494" s="556"/>
      <c r="O2494" s="498"/>
    </row>
    <row r="2495" spans="1:15" ht="15.6" x14ac:dyDescent="0.25">
      <c r="A2495" s="496"/>
      <c r="B2495" s="556"/>
      <c r="C2495" s="557"/>
      <c r="D2495" s="499"/>
      <c r="E2495" s="485"/>
      <c r="F2495" s="486"/>
      <c r="G2495" s="496"/>
      <c r="H2495" s="558"/>
      <c r="I2495" s="557"/>
      <c r="J2495" s="499"/>
      <c r="K2495" s="485"/>
      <c r="L2495" s="486"/>
      <c r="M2495" s="496"/>
      <c r="N2495" s="556"/>
      <c r="O2495" s="498"/>
    </row>
    <row r="2496" spans="1:15" ht="15.6" x14ac:dyDescent="0.25">
      <c r="A2496" s="496"/>
      <c r="B2496" s="556"/>
      <c r="C2496" s="557"/>
      <c r="D2496" s="499"/>
      <c r="E2496" s="485"/>
      <c r="F2496" s="486"/>
      <c r="G2496" s="496"/>
      <c r="H2496" s="558"/>
      <c r="I2496" s="557"/>
      <c r="J2496" s="499"/>
      <c r="K2496" s="485"/>
      <c r="L2496" s="486"/>
      <c r="M2496" s="496"/>
      <c r="N2496" s="556"/>
      <c r="O2496" s="498"/>
    </row>
    <row r="2497" spans="1:15" ht="15.6" x14ac:dyDescent="0.25">
      <c r="A2497" s="496"/>
      <c r="B2497" s="556"/>
      <c r="C2497" s="557"/>
      <c r="D2497" s="499"/>
      <c r="E2497" s="485"/>
      <c r="F2497" s="486"/>
      <c r="G2497" s="496"/>
      <c r="H2497" s="558"/>
      <c r="I2497" s="557"/>
      <c r="J2497" s="499"/>
      <c r="K2497" s="485"/>
      <c r="L2497" s="486"/>
      <c r="M2497" s="496"/>
      <c r="N2497" s="556"/>
      <c r="O2497" s="498"/>
    </row>
    <row r="2498" spans="1:15" ht="15.6" x14ac:dyDescent="0.25">
      <c r="A2498" s="496"/>
      <c r="B2498" s="556"/>
      <c r="C2498" s="557"/>
      <c r="D2498" s="499"/>
      <c r="E2498" s="485"/>
      <c r="F2498" s="486"/>
      <c r="G2498" s="496"/>
      <c r="H2498" s="558"/>
      <c r="I2498" s="557"/>
      <c r="J2498" s="499"/>
      <c r="K2498" s="485"/>
      <c r="L2498" s="486"/>
      <c r="M2498" s="496"/>
      <c r="N2498" s="556"/>
      <c r="O2498" s="498"/>
    </row>
    <row r="2499" spans="1:15" ht="15.6" x14ac:dyDescent="0.25">
      <c r="A2499" s="496"/>
      <c r="B2499" s="556"/>
      <c r="C2499" s="557"/>
      <c r="D2499" s="499"/>
      <c r="E2499" s="485"/>
      <c r="F2499" s="486"/>
      <c r="G2499" s="496"/>
      <c r="H2499" s="558"/>
      <c r="I2499" s="557"/>
      <c r="J2499" s="499"/>
      <c r="K2499" s="485"/>
      <c r="L2499" s="486"/>
      <c r="M2499" s="496"/>
      <c r="N2499" s="556"/>
      <c r="O2499" s="498"/>
    </row>
    <row r="2500" spans="1:15" ht="15.6" x14ac:dyDescent="0.25">
      <c r="A2500" s="496"/>
      <c r="B2500" s="556"/>
      <c r="C2500" s="557"/>
      <c r="D2500" s="499"/>
      <c r="E2500" s="485"/>
      <c r="F2500" s="486"/>
      <c r="G2500" s="496"/>
      <c r="H2500" s="558"/>
      <c r="I2500" s="557"/>
      <c r="J2500" s="499"/>
      <c r="K2500" s="485"/>
      <c r="L2500" s="486"/>
      <c r="M2500" s="496"/>
      <c r="N2500" s="556"/>
      <c r="O2500" s="498"/>
    </row>
    <row r="2501" spans="1:15" ht="15.6" x14ac:dyDescent="0.25">
      <c r="A2501" s="496"/>
      <c r="B2501" s="556"/>
      <c r="C2501" s="557"/>
      <c r="D2501" s="499"/>
      <c r="E2501" s="485"/>
      <c r="F2501" s="486"/>
      <c r="G2501" s="496"/>
      <c r="H2501" s="558"/>
      <c r="I2501" s="557"/>
      <c r="J2501" s="499"/>
      <c r="K2501" s="485"/>
      <c r="L2501" s="486"/>
      <c r="M2501" s="496"/>
      <c r="N2501" s="556"/>
      <c r="O2501" s="498"/>
    </row>
    <row r="2502" spans="1:15" ht="15.6" x14ac:dyDescent="0.25">
      <c r="A2502" s="496"/>
      <c r="B2502" s="556"/>
      <c r="C2502" s="557"/>
      <c r="D2502" s="499"/>
      <c r="E2502" s="485"/>
      <c r="F2502" s="486"/>
      <c r="G2502" s="496"/>
      <c r="H2502" s="558"/>
      <c r="I2502" s="557"/>
      <c r="J2502" s="499"/>
      <c r="K2502" s="485"/>
      <c r="L2502" s="486"/>
      <c r="M2502" s="496"/>
      <c r="N2502" s="556"/>
      <c r="O2502" s="498"/>
    </row>
    <row r="2503" spans="1:15" ht="15.6" x14ac:dyDescent="0.25">
      <c r="A2503" s="496"/>
      <c r="B2503" s="556"/>
      <c r="C2503" s="557"/>
      <c r="D2503" s="499"/>
      <c r="E2503" s="485"/>
      <c r="F2503" s="486"/>
      <c r="G2503" s="496"/>
      <c r="H2503" s="558"/>
      <c r="I2503" s="557"/>
      <c r="J2503" s="499"/>
      <c r="K2503" s="485"/>
      <c r="L2503" s="486"/>
      <c r="M2503" s="496"/>
      <c r="N2503" s="556"/>
      <c r="O2503" s="498"/>
    </row>
    <row r="2504" spans="1:15" ht="15.6" x14ac:dyDescent="0.25">
      <c r="A2504" s="496"/>
      <c r="B2504" s="556"/>
      <c r="C2504" s="557"/>
      <c r="D2504" s="499"/>
      <c r="E2504" s="485"/>
      <c r="F2504" s="486"/>
      <c r="G2504" s="496"/>
      <c r="H2504" s="558"/>
      <c r="I2504" s="557"/>
      <c r="J2504" s="499"/>
      <c r="K2504" s="485"/>
      <c r="L2504" s="486"/>
      <c r="M2504" s="496"/>
      <c r="N2504" s="556"/>
      <c r="O2504" s="498"/>
    </row>
    <row r="2505" spans="1:15" ht="15.6" x14ac:dyDescent="0.25">
      <c r="A2505" s="496"/>
      <c r="B2505" s="556"/>
      <c r="C2505" s="557"/>
      <c r="D2505" s="499"/>
      <c r="E2505" s="485"/>
      <c r="F2505" s="486"/>
      <c r="G2505" s="496"/>
      <c r="H2505" s="558"/>
      <c r="I2505" s="557"/>
      <c r="J2505" s="499"/>
      <c r="K2505" s="485"/>
      <c r="L2505" s="486"/>
      <c r="M2505" s="496"/>
      <c r="N2505" s="556"/>
      <c r="O2505" s="498"/>
    </row>
    <row r="2506" spans="1:15" ht="15.6" x14ac:dyDescent="0.25">
      <c r="A2506" s="496"/>
      <c r="B2506" s="556"/>
      <c r="C2506" s="557"/>
      <c r="D2506" s="499"/>
      <c r="E2506" s="485"/>
      <c r="F2506" s="486"/>
      <c r="G2506" s="496"/>
      <c r="H2506" s="558"/>
      <c r="I2506" s="557"/>
      <c r="J2506" s="499"/>
      <c r="K2506" s="485"/>
      <c r="L2506" s="486"/>
      <c r="M2506" s="496"/>
      <c r="N2506" s="556"/>
      <c r="O2506" s="498"/>
    </row>
    <row r="2507" spans="1:15" ht="15.6" x14ac:dyDescent="0.25">
      <c r="A2507" s="496"/>
      <c r="B2507" s="556"/>
      <c r="C2507" s="557"/>
      <c r="D2507" s="499"/>
      <c r="E2507" s="485"/>
      <c r="F2507" s="486"/>
      <c r="G2507" s="496"/>
      <c r="H2507" s="558"/>
      <c r="I2507" s="557"/>
      <c r="J2507" s="499"/>
      <c r="K2507" s="485"/>
      <c r="L2507" s="486"/>
      <c r="M2507" s="496"/>
      <c r="N2507" s="556"/>
      <c r="O2507" s="498"/>
    </row>
    <row r="2508" spans="1:15" ht="15.6" x14ac:dyDescent="0.25">
      <c r="A2508" s="496"/>
      <c r="B2508" s="556"/>
      <c r="C2508" s="557"/>
      <c r="D2508" s="499"/>
      <c r="E2508" s="485"/>
      <c r="F2508" s="486"/>
      <c r="G2508" s="496"/>
      <c r="H2508" s="558"/>
      <c r="I2508" s="557"/>
      <c r="J2508" s="499"/>
      <c r="K2508" s="485"/>
      <c r="L2508" s="486"/>
      <c r="M2508" s="496"/>
      <c r="N2508" s="556"/>
      <c r="O2508" s="498"/>
    </row>
    <row r="2509" spans="1:15" ht="15.6" x14ac:dyDescent="0.25">
      <c r="A2509" s="496"/>
      <c r="B2509" s="556"/>
      <c r="C2509" s="557"/>
      <c r="D2509" s="499"/>
      <c r="E2509" s="485"/>
      <c r="F2509" s="486"/>
      <c r="G2509" s="496"/>
      <c r="H2509" s="558"/>
      <c r="I2509" s="557"/>
      <c r="J2509" s="499"/>
      <c r="K2509" s="485"/>
      <c r="L2509" s="486"/>
      <c r="M2509" s="496"/>
      <c r="N2509" s="556"/>
      <c r="O2509" s="498"/>
    </row>
    <row r="2510" spans="1:15" ht="15.6" x14ac:dyDescent="0.25">
      <c r="A2510" s="496"/>
      <c r="B2510" s="556"/>
      <c r="C2510" s="557"/>
      <c r="D2510" s="499"/>
      <c r="E2510" s="485"/>
      <c r="F2510" s="486"/>
      <c r="G2510" s="496"/>
      <c r="H2510" s="558"/>
      <c r="I2510" s="557"/>
      <c r="J2510" s="499"/>
      <c r="K2510" s="485"/>
      <c r="L2510" s="486"/>
      <c r="M2510" s="496"/>
      <c r="N2510" s="556"/>
      <c r="O2510" s="498"/>
    </row>
    <row r="2511" spans="1:15" ht="15.6" x14ac:dyDescent="0.25">
      <c r="A2511" s="496"/>
      <c r="B2511" s="556"/>
      <c r="C2511" s="557"/>
      <c r="D2511" s="499"/>
      <c r="E2511" s="485"/>
      <c r="F2511" s="486"/>
      <c r="G2511" s="496"/>
      <c r="H2511" s="558"/>
      <c r="I2511" s="557"/>
      <c r="J2511" s="499"/>
      <c r="K2511" s="485"/>
      <c r="L2511" s="486"/>
      <c r="M2511" s="496"/>
      <c r="N2511" s="556"/>
      <c r="O2511" s="498"/>
    </row>
    <row r="2512" spans="1:15" ht="15.6" x14ac:dyDescent="0.25">
      <c r="A2512" s="496"/>
      <c r="B2512" s="556"/>
      <c r="C2512" s="557"/>
      <c r="D2512" s="499"/>
      <c r="E2512" s="485"/>
      <c r="F2512" s="486"/>
      <c r="G2512" s="496"/>
      <c r="H2512" s="558"/>
      <c r="I2512" s="557"/>
      <c r="J2512" s="499"/>
      <c r="K2512" s="485"/>
      <c r="L2512" s="486"/>
      <c r="M2512" s="496"/>
      <c r="N2512" s="556"/>
      <c r="O2512" s="498"/>
    </row>
    <row r="2513" spans="1:15" ht="15.6" x14ac:dyDescent="0.25">
      <c r="A2513" s="496"/>
      <c r="B2513" s="556"/>
      <c r="C2513" s="557"/>
      <c r="D2513" s="499"/>
      <c r="E2513" s="485"/>
      <c r="F2513" s="486"/>
      <c r="G2513" s="496"/>
      <c r="H2513" s="558"/>
      <c r="I2513" s="557"/>
      <c r="J2513" s="499"/>
      <c r="K2513" s="485"/>
      <c r="L2513" s="486"/>
      <c r="M2513" s="496"/>
      <c r="N2513" s="556"/>
      <c r="O2513" s="498"/>
    </row>
    <row r="2514" spans="1:15" ht="15.6" x14ac:dyDescent="0.25">
      <c r="A2514" s="496"/>
      <c r="B2514" s="556"/>
      <c r="C2514" s="557"/>
      <c r="D2514" s="499"/>
      <c r="E2514" s="485"/>
      <c r="F2514" s="486"/>
      <c r="G2514" s="496"/>
      <c r="H2514" s="558"/>
      <c r="I2514" s="557"/>
      <c r="J2514" s="499"/>
      <c r="K2514" s="485"/>
      <c r="L2514" s="486"/>
      <c r="M2514" s="496"/>
      <c r="N2514" s="556"/>
      <c r="O2514" s="498"/>
    </row>
    <row r="2515" spans="1:15" ht="15.6" x14ac:dyDescent="0.25">
      <c r="A2515" s="496"/>
      <c r="B2515" s="556"/>
      <c r="C2515" s="557"/>
      <c r="D2515" s="499"/>
      <c r="E2515" s="485"/>
      <c r="F2515" s="486"/>
      <c r="G2515" s="496"/>
      <c r="H2515" s="558"/>
      <c r="I2515" s="557"/>
      <c r="J2515" s="499"/>
      <c r="K2515" s="485"/>
      <c r="L2515" s="486"/>
      <c r="M2515" s="496"/>
      <c r="N2515" s="556"/>
      <c r="O2515" s="498"/>
    </row>
    <row r="2516" spans="1:15" ht="15.6" x14ac:dyDescent="0.25">
      <c r="A2516" s="496"/>
      <c r="B2516" s="556"/>
      <c r="C2516" s="557"/>
      <c r="D2516" s="499"/>
      <c r="E2516" s="485"/>
      <c r="F2516" s="486"/>
      <c r="G2516" s="496"/>
      <c r="H2516" s="558"/>
      <c r="I2516" s="557"/>
      <c r="J2516" s="499"/>
      <c r="K2516" s="485"/>
      <c r="L2516" s="486"/>
      <c r="M2516" s="496"/>
      <c r="N2516" s="556"/>
      <c r="O2516" s="498"/>
    </row>
    <row r="2517" spans="1:15" ht="15.6" x14ac:dyDescent="0.25">
      <c r="A2517" s="496"/>
      <c r="B2517" s="556"/>
      <c r="C2517" s="557"/>
      <c r="D2517" s="499"/>
      <c r="E2517" s="485"/>
      <c r="F2517" s="486"/>
      <c r="G2517" s="496"/>
      <c r="H2517" s="558"/>
      <c r="I2517" s="557"/>
      <c r="J2517" s="499"/>
      <c r="K2517" s="485"/>
      <c r="L2517" s="486"/>
      <c r="M2517" s="496"/>
      <c r="N2517" s="556"/>
      <c r="O2517" s="498"/>
    </row>
    <row r="2518" spans="1:15" ht="15.6" x14ac:dyDescent="0.25">
      <c r="A2518" s="496"/>
      <c r="B2518" s="556"/>
      <c r="C2518" s="557"/>
      <c r="D2518" s="499"/>
      <c r="E2518" s="485"/>
      <c r="F2518" s="486"/>
      <c r="G2518" s="496"/>
      <c r="H2518" s="558"/>
      <c r="I2518" s="557"/>
      <c r="J2518" s="499"/>
      <c r="K2518" s="485"/>
      <c r="L2518" s="486"/>
      <c r="M2518" s="496"/>
      <c r="N2518" s="556"/>
      <c r="O2518" s="498"/>
    </row>
    <row r="2519" spans="1:15" ht="15.6" x14ac:dyDescent="0.25">
      <c r="A2519" s="496"/>
      <c r="B2519" s="556"/>
      <c r="C2519" s="557"/>
      <c r="D2519" s="499"/>
      <c r="E2519" s="485"/>
      <c r="F2519" s="486"/>
      <c r="G2519" s="496"/>
      <c r="H2519" s="558"/>
      <c r="I2519" s="557"/>
      <c r="J2519" s="499"/>
      <c r="K2519" s="485"/>
      <c r="L2519" s="486"/>
      <c r="M2519" s="496"/>
      <c r="N2519" s="556"/>
      <c r="O2519" s="498"/>
    </row>
    <row r="2520" spans="1:15" ht="15.6" x14ac:dyDescent="0.25">
      <c r="A2520" s="496"/>
      <c r="B2520" s="556"/>
      <c r="C2520" s="557"/>
      <c r="D2520" s="499"/>
      <c r="E2520" s="485"/>
      <c r="F2520" s="486"/>
      <c r="G2520" s="496"/>
      <c r="H2520" s="558"/>
      <c r="I2520" s="557"/>
      <c r="J2520" s="499"/>
      <c r="K2520" s="485"/>
      <c r="L2520" s="486"/>
      <c r="M2520" s="496"/>
      <c r="N2520" s="556"/>
      <c r="O2520" s="498"/>
    </row>
    <row r="2521" spans="1:15" ht="15.6" x14ac:dyDescent="0.25">
      <c r="A2521" s="496"/>
      <c r="B2521" s="556"/>
      <c r="C2521" s="557"/>
      <c r="D2521" s="499"/>
      <c r="E2521" s="485"/>
      <c r="F2521" s="486"/>
      <c r="G2521" s="496"/>
      <c r="H2521" s="558"/>
      <c r="I2521" s="557"/>
      <c r="J2521" s="499"/>
      <c r="K2521" s="485"/>
      <c r="L2521" s="486"/>
      <c r="M2521" s="496"/>
      <c r="N2521" s="556"/>
      <c r="O2521" s="498"/>
    </row>
    <row r="2522" spans="1:15" ht="15.6" x14ac:dyDescent="0.25">
      <c r="A2522" s="496"/>
      <c r="B2522" s="556"/>
      <c r="C2522" s="557"/>
      <c r="D2522" s="499"/>
      <c r="E2522" s="485"/>
      <c r="F2522" s="486"/>
      <c r="G2522" s="496"/>
      <c r="H2522" s="558"/>
      <c r="I2522" s="557"/>
      <c r="J2522" s="499"/>
      <c r="K2522" s="485"/>
      <c r="L2522" s="486"/>
      <c r="M2522" s="496"/>
      <c r="N2522" s="556"/>
      <c r="O2522" s="498"/>
    </row>
    <row r="2523" spans="1:15" ht="15.6" x14ac:dyDescent="0.25">
      <c r="A2523" s="496"/>
      <c r="B2523" s="556"/>
      <c r="C2523" s="557"/>
      <c r="D2523" s="499"/>
      <c r="E2523" s="485"/>
      <c r="F2523" s="486"/>
      <c r="G2523" s="496"/>
      <c r="H2523" s="558"/>
      <c r="I2523" s="557"/>
      <c r="J2523" s="499"/>
      <c r="K2523" s="485"/>
      <c r="L2523" s="486"/>
      <c r="M2523" s="496"/>
      <c r="N2523" s="556"/>
      <c r="O2523" s="498"/>
    </row>
    <row r="2524" spans="1:15" ht="15.6" x14ac:dyDescent="0.25">
      <c r="A2524" s="496"/>
      <c r="B2524" s="556"/>
      <c r="C2524" s="557"/>
      <c r="D2524" s="499"/>
      <c r="E2524" s="485"/>
      <c r="F2524" s="486"/>
      <c r="G2524" s="496"/>
      <c r="H2524" s="558"/>
      <c r="I2524" s="557"/>
      <c r="J2524" s="499"/>
      <c r="K2524" s="485"/>
      <c r="L2524" s="486"/>
      <c r="M2524" s="496"/>
      <c r="N2524" s="556"/>
      <c r="O2524" s="498"/>
    </row>
    <row r="2525" spans="1:15" ht="15.6" x14ac:dyDescent="0.25">
      <c r="A2525" s="496"/>
      <c r="B2525" s="556"/>
      <c r="C2525" s="557"/>
      <c r="D2525" s="499"/>
      <c r="E2525" s="485"/>
      <c r="F2525" s="486"/>
      <c r="G2525" s="496"/>
      <c r="H2525" s="558"/>
      <c r="I2525" s="557"/>
      <c r="J2525" s="499"/>
      <c r="K2525" s="485"/>
      <c r="L2525" s="486"/>
      <c r="M2525" s="496"/>
      <c r="N2525" s="556"/>
      <c r="O2525" s="498"/>
    </row>
    <row r="2526" spans="1:15" ht="15.6" x14ac:dyDescent="0.25">
      <c r="A2526" s="496"/>
      <c r="B2526" s="556"/>
      <c r="C2526" s="557"/>
      <c r="D2526" s="499"/>
      <c r="E2526" s="485"/>
      <c r="F2526" s="486"/>
      <c r="G2526" s="496"/>
      <c r="H2526" s="558"/>
      <c r="I2526" s="557"/>
      <c r="J2526" s="499"/>
      <c r="K2526" s="485"/>
      <c r="L2526" s="486"/>
      <c r="M2526" s="496"/>
      <c r="N2526" s="556"/>
      <c r="O2526" s="498"/>
    </row>
    <row r="2527" spans="1:15" ht="15.6" x14ac:dyDescent="0.25">
      <c r="A2527" s="496"/>
      <c r="B2527" s="556"/>
      <c r="C2527" s="557"/>
      <c r="D2527" s="499"/>
      <c r="E2527" s="485"/>
      <c r="F2527" s="486"/>
      <c r="G2527" s="496"/>
      <c r="H2527" s="558"/>
      <c r="I2527" s="557"/>
      <c r="J2527" s="499"/>
      <c r="K2527" s="485"/>
      <c r="L2527" s="486"/>
      <c r="M2527" s="496"/>
      <c r="N2527" s="556"/>
      <c r="O2527" s="498"/>
    </row>
    <row r="2528" spans="1:15" ht="15.6" x14ac:dyDescent="0.25">
      <c r="A2528" s="496"/>
      <c r="B2528" s="556"/>
      <c r="C2528" s="557"/>
      <c r="D2528" s="499"/>
      <c r="E2528" s="485"/>
      <c r="F2528" s="486"/>
      <c r="G2528" s="496"/>
      <c r="H2528" s="558"/>
      <c r="I2528" s="557"/>
      <c r="J2528" s="499"/>
      <c r="K2528" s="485"/>
      <c r="L2528" s="486"/>
      <c r="M2528" s="496"/>
      <c r="N2528" s="556"/>
      <c r="O2528" s="498"/>
    </row>
    <row r="2529" spans="1:15" ht="15.6" x14ac:dyDescent="0.25">
      <c r="A2529" s="496"/>
      <c r="B2529" s="556"/>
      <c r="C2529" s="557"/>
      <c r="D2529" s="499"/>
      <c r="E2529" s="485"/>
      <c r="F2529" s="486"/>
      <c r="G2529" s="496"/>
      <c r="H2529" s="558"/>
      <c r="I2529" s="557"/>
      <c r="J2529" s="499"/>
      <c r="K2529" s="485"/>
      <c r="L2529" s="486"/>
      <c r="M2529" s="496"/>
      <c r="N2529" s="556"/>
      <c r="O2529" s="498"/>
    </row>
    <row r="2530" spans="1:15" ht="15.6" x14ac:dyDescent="0.25">
      <c r="A2530" s="496"/>
      <c r="B2530" s="556"/>
      <c r="C2530" s="557"/>
      <c r="D2530" s="499"/>
      <c r="E2530" s="485"/>
      <c r="F2530" s="486"/>
      <c r="G2530" s="496"/>
      <c r="H2530" s="558"/>
      <c r="I2530" s="557"/>
      <c r="J2530" s="499"/>
      <c r="K2530" s="485"/>
      <c r="L2530" s="486"/>
      <c r="M2530" s="496"/>
      <c r="N2530" s="556"/>
      <c r="O2530" s="498"/>
    </row>
    <row r="2531" spans="1:15" ht="15.6" x14ac:dyDescent="0.25">
      <c r="A2531" s="496"/>
      <c r="B2531" s="556"/>
      <c r="C2531" s="557"/>
      <c r="D2531" s="499"/>
      <c r="E2531" s="485"/>
      <c r="F2531" s="486"/>
      <c r="G2531" s="496"/>
      <c r="H2531" s="558"/>
      <c r="I2531" s="557"/>
      <c r="J2531" s="499"/>
      <c r="K2531" s="485"/>
      <c r="L2531" s="486"/>
      <c r="M2531" s="496"/>
      <c r="N2531" s="556"/>
      <c r="O2531" s="498"/>
    </row>
    <row r="2532" spans="1:15" ht="15.6" x14ac:dyDescent="0.25">
      <c r="A2532" s="496"/>
      <c r="B2532" s="556"/>
      <c r="C2532" s="557"/>
      <c r="D2532" s="499"/>
      <c r="E2532" s="485"/>
      <c r="F2532" s="486"/>
      <c r="G2532" s="496"/>
      <c r="H2532" s="558"/>
      <c r="I2532" s="557"/>
      <c r="J2532" s="499"/>
      <c r="K2532" s="485"/>
      <c r="L2532" s="486"/>
      <c r="M2532" s="496"/>
      <c r="N2532" s="556"/>
      <c r="O2532" s="498"/>
    </row>
    <row r="2533" spans="1:15" ht="15.6" x14ac:dyDescent="0.25">
      <c r="A2533" s="496"/>
      <c r="B2533" s="556"/>
      <c r="C2533" s="557"/>
      <c r="D2533" s="499"/>
      <c r="E2533" s="485"/>
      <c r="F2533" s="486"/>
      <c r="G2533" s="496"/>
      <c r="H2533" s="558"/>
      <c r="I2533" s="557"/>
      <c r="J2533" s="499"/>
      <c r="K2533" s="485"/>
      <c r="L2533" s="486"/>
      <c r="M2533" s="496"/>
      <c r="N2533" s="556"/>
      <c r="O2533" s="498"/>
    </row>
    <row r="2534" spans="1:15" ht="15.6" x14ac:dyDescent="0.25">
      <c r="A2534" s="496"/>
      <c r="B2534" s="556"/>
      <c r="C2534" s="557"/>
      <c r="D2534" s="499"/>
      <c r="E2534" s="485"/>
      <c r="F2534" s="486"/>
      <c r="G2534" s="496"/>
      <c r="H2534" s="558"/>
      <c r="I2534" s="557"/>
      <c r="J2534" s="499"/>
      <c r="K2534" s="485"/>
      <c r="L2534" s="486"/>
      <c r="M2534" s="496"/>
      <c r="N2534" s="556"/>
      <c r="O2534" s="498"/>
    </row>
    <row r="2535" spans="1:15" ht="15.6" x14ac:dyDescent="0.25">
      <c r="A2535" s="496"/>
      <c r="B2535" s="556"/>
      <c r="C2535" s="557"/>
      <c r="D2535" s="499"/>
      <c r="E2535" s="485"/>
      <c r="F2535" s="486"/>
      <c r="G2535" s="496"/>
      <c r="H2535" s="558"/>
      <c r="I2535" s="557"/>
      <c r="J2535" s="499"/>
      <c r="K2535" s="485"/>
      <c r="L2535" s="486"/>
      <c r="M2535" s="496"/>
      <c r="N2535" s="556"/>
      <c r="O2535" s="498"/>
    </row>
    <row r="2536" spans="1:15" ht="15.6" x14ac:dyDescent="0.25">
      <c r="A2536" s="496"/>
      <c r="B2536" s="556"/>
      <c r="C2536" s="557"/>
      <c r="D2536" s="499"/>
      <c r="E2536" s="485"/>
      <c r="F2536" s="486"/>
      <c r="G2536" s="496"/>
      <c r="H2536" s="558"/>
      <c r="I2536" s="557"/>
      <c r="J2536" s="499"/>
      <c r="K2536" s="485"/>
      <c r="L2536" s="486"/>
      <c r="M2536" s="496"/>
      <c r="N2536" s="556"/>
      <c r="O2536" s="498"/>
    </row>
    <row r="2537" spans="1:15" ht="15.6" x14ac:dyDescent="0.25">
      <c r="A2537" s="496"/>
      <c r="B2537" s="556"/>
      <c r="C2537" s="557"/>
      <c r="D2537" s="499"/>
      <c r="E2537" s="485"/>
      <c r="F2537" s="486"/>
      <c r="G2537" s="496"/>
      <c r="H2537" s="558"/>
      <c r="I2537" s="557"/>
      <c r="J2537" s="499"/>
      <c r="K2537" s="485"/>
      <c r="L2537" s="486"/>
      <c r="M2537" s="496"/>
      <c r="N2537" s="556"/>
      <c r="O2537" s="498"/>
    </row>
    <row r="2538" spans="1:15" ht="15.6" x14ac:dyDescent="0.25">
      <c r="A2538" s="496"/>
      <c r="B2538" s="556"/>
      <c r="C2538" s="557"/>
      <c r="D2538" s="499"/>
      <c r="E2538" s="485"/>
      <c r="F2538" s="486"/>
      <c r="G2538" s="496"/>
      <c r="H2538" s="558"/>
      <c r="I2538" s="557"/>
      <c r="J2538" s="499"/>
      <c r="K2538" s="485"/>
      <c r="L2538" s="486"/>
      <c r="M2538" s="496"/>
      <c r="N2538" s="556"/>
      <c r="O2538" s="498"/>
    </row>
    <row r="2539" spans="1:15" ht="15.6" x14ac:dyDescent="0.25">
      <c r="A2539" s="496"/>
      <c r="B2539" s="556"/>
      <c r="C2539" s="557"/>
      <c r="D2539" s="499"/>
      <c r="E2539" s="485"/>
      <c r="F2539" s="486"/>
      <c r="G2539" s="496"/>
      <c r="H2539" s="558"/>
      <c r="I2539" s="557"/>
      <c r="J2539" s="499"/>
      <c r="K2539" s="485"/>
      <c r="L2539" s="486"/>
      <c r="M2539" s="496"/>
      <c r="N2539" s="556"/>
      <c r="O2539" s="498"/>
    </row>
    <row r="2540" spans="1:15" ht="15.6" x14ac:dyDescent="0.25">
      <c r="A2540" s="496"/>
      <c r="B2540" s="556"/>
      <c r="C2540" s="557"/>
      <c r="D2540" s="499"/>
      <c r="E2540" s="485"/>
      <c r="F2540" s="486"/>
      <c r="G2540" s="496"/>
      <c r="H2540" s="558"/>
      <c r="I2540" s="557"/>
      <c r="J2540" s="499"/>
      <c r="K2540" s="485"/>
      <c r="L2540" s="486"/>
      <c r="M2540" s="496"/>
      <c r="N2540" s="556"/>
      <c r="O2540" s="498"/>
    </row>
    <row r="2541" spans="1:15" ht="15.6" x14ac:dyDescent="0.25">
      <c r="A2541" s="496"/>
      <c r="B2541" s="556"/>
      <c r="C2541" s="557"/>
      <c r="D2541" s="499"/>
      <c r="E2541" s="485"/>
      <c r="F2541" s="486"/>
      <c r="G2541" s="496"/>
      <c r="H2541" s="558"/>
      <c r="I2541" s="557"/>
      <c r="J2541" s="499"/>
      <c r="K2541" s="485"/>
      <c r="L2541" s="486"/>
      <c r="M2541" s="496"/>
      <c r="N2541" s="556"/>
      <c r="O2541" s="498"/>
    </row>
    <row r="2542" spans="1:15" ht="15.6" x14ac:dyDescent="0.25">
      <c r="A2542" s="496"/>
      <c r="B2542" s="556"/>
      <c r="C2542" s="557"/>
      <c r="D2542" s="499"/>
      <c r="E2542" s="485"/>
      <c r="F2542" s="486"/>
      <c r="G2542" s="496"/>
      <c r="H2542" s="558"/>
      <c r="I2542" s="557"/>
      <c r="J2542" s="499"/>
      <c r="K2542" s="485"/>
      <c r="L2542" s="486"/>
      <c r="M2542" s="496"/>
      <c r="N2542" s="556"/>
      <c r="O2542" s="498"/>
    </row>
    <row r="2543" spans="1:15" ht="15.6" x14ac:dyDescent="0.25">
      <c r="A2543" s="496"/>
      <c r="B2543" s="556"/>
      <c r="C2543" s="557"/>
      <c r="D2543" s="499"/>
      <c r="E2543" s="485"/>
      <c r="F2543" s="486"/>
      <c r="G2543" s="496"/>
      <c r="H2543" s="558"/>
      <c r="I2543" s="557"/>
      <c r="J2543" s="499"/>
      <c r="K2543" s="485"/>
      <c r="L2543" s="486"/>
      <c r="M2543" s="496"/>
      <c r="N2543" s="556"/>
      <c r="O2543" s="498"/>
    </row>
    <row r="2544" spans="1:15" ht="15.6" x14ac:dyDescent="0.25">
      <c r="A2544" s="496"/>
      <c r="B2544" s="556"/>
      <c r="C2544" s="557"/>
      <c r="D2544" s="499"/>
      <c r="E2544" s="485"/>
      <c r="F2544" s="486"/>
      <c r="G2544" s="496"/>
      <c r="H2544" s="558"/>
      <c r="I2544" s="557"/>
      <c r="J2544" s="499"/>
      <c r="K2544" s="485"/>
      <c r="L2544" s="486"/>
      <c r="M2544" s="496"/>
      <c r="N2544" s="556"/>
      <c r="O2544" s="498"/>
    </row>
    <row r="2545" spans="1:15" ht="15.6" x14ac:dyDescent="0.25">
      <c r="A2545" s="496"/>
      <c r="B2545" s="556"/>
      <c r="C2545" s="557"/>
      <c r="D2545" s="499"/>
      <c r="E2545" s="485"/>
      <c r="F2545" s="486"/>
      <c r="G2545" s="496"/>
      <c r="H2545" s="558"/>
      <c r="I2545" s="557"/>
      <c r="J2545" s="499"/>
      <c r="K2545" s="485"/>
      <c r="L2545" s="486"/>
      <c r="M2545" s="496"/>
      <c r="N2545" s="556"/>
      <c r="O2545" s="498"/>
    </row>
    <row r="2546" spans="1:15" ht="15.6" x14ac:dyDescent="0.25">
      <c r="A2546" s="496"/>
      <c r="B2546" s="556"/>
      <c r="C2546" s="557"/>
      <c r="D2546" s="499"/>
      <c r="E2546" s="485"/>
      <c r="F2546" s="486"/>
      <c r="G2546" s="496"/>
      <c r="H2546" s="558"/>
      <c r="I2546" s="557"/>
      <c r="J2546" s="499"/>
      <c r="K2546" s="485"/>
      <c r="L2546" s="486"/>
      <c r="M2546" s="496"/>
      <c r="N2546" s="556"/>
      <c r="O2546" s="498"/>
    </row>
    <row r="2547" spans="1:15" ht="15.6" x14ac:dyDescent="0.25">
      <c r="A2547" s="496"/>
      <c r="B2547" s="556"/>
      <c r="C2547" s="557"/>
      <c r="D2547" s="499"/>
      <c r="E2547" s="485"/>
      <c r="F2547" s="486"/>
      <c r="G2547" s="496"/>
      <c r="H2547" s="558"/>
      <c r="I2547" s="557"/>
      <c r="J2547" s="499"/>
      <c r="K2547" s="485"/>
      <c r="L2547" s="486"/>
      <c r="M2547" s="496"/>
      <c r="N2547" s="556"/>
      <c r="O2547" s="498"/>
    </row>
    <row r="2548" spans="1:15" ht="15.6" x14ac:dyDescent="0.25">
      <c r="A2548" s="496"/>
      <c r="B2548" s="556"/>
      <c r="C2548" s="557"/>
      <c r="D2548" s="499"/>
      <c r="E2548" s="485"/>
      <c r="F2548" s="486"/>
      <c r="G2548" s="496"/>
      <c r="H2548" s="558"/>
      <c r="I2548" s="557"/>
      <c r="J2548" s="499"/>
      <c r="K2548" s="485"/>
      <c r="L2548" s="486"/>
      <c r="M2548" s="496"/>
      <c r="N2548" s="556"/>
      <c r="O2548" s="498"/>
    </row>
    <row r="2549" spans="1:15" ht="15.6" x14ac:dyDescent="0.25">
      <c r="A2549" s="496"/>
      <c r="B2549" s="556"/>
      <c r="C2549" s="557"/>
      <c r="D2549" s="499"/>
      <c r="E2549" s="485"/>
      <c r="F2549" s="486"/>
      <c r="G2549" s="496"/>
      <c r="H2549" s="558"/>
      <c r="I2549" s="557"/>
      <c r="J2549" s="499"/>
      <c r="K2549" s="485"/>
      <c r="L2549" s="486"/>
      <c r="M2549" s="496"/>
      <c r="N2549" s="556"/>
      <c r="O2549" s="498"/>
    </row>
    <row r="2550" spans="1:15" ht="15.6" x14ac:dyDescent="0.25">
      <c r="A2550" s="496"/>
      <c r="B2550" s="556"/>
      <c r="C2550" s="557"/>
      <c r="D2550" s="499"/>
      <c r="E2550" s="485"/>
      <c r="F2550" s="486"/>
      <c r="G2550" s="496"/>
      <c r="H2550" s="558"/>
      <c r="I2550" s="557"/>
      <c r="J2550" s="499"/>
      <c r="K2550" s="485"/>
      <c r="L2550" s="486"/>
      <c r="M2550" s="496"/>
      <c r="N2550" s="556"/>
      <c r="O2550" s="498"/>
    </row>
    <row r="2551" spans="1:15" ht="15.6" x14ac:dyDescent="0.25">
      <c r="A2551" s="496"/>
      <c r="B2551" s="556"/>
      <c r="C2551" s="557"/>
      <c r="D2551" s="499"/>
      <c r="E2551" s="485"/>
      <c r="F2551" s="486"/>
      <c r="G2551" s="496"/>
      <c r="H2551" s="558"/>
      <c r="I2551" s="557"/>
      <c r="J2551" s="499"/>
      <c r="K2551" s="485"/>
      <c r="L2551" s="486"/>
      <c r="M2551" s="496"/>
      <c r="N2551" s="556"/>
      <c r="O2551" s="498"/>
    </row>
    <row r="2552" spans="1:15" ht="15.6" x14ac:dyDescent="0.25">
      <c r="A2552" s="496"/>
      <c r="B2552" s="556"/>
      <c r="C2552" s="557"/>
      <c r="D2552" s="499"/>
      <c r="E2552" s="485"/>
      <c r="F2552" s="486"/>
      <c r="G2552" s="496"/>
      <c r="H2552" s="558"/>
      <c r="I2552" s="557"/>
      <c r="J2552" s="499"/>
      <c r="K2552" s="485"/>
      <c r="L2552" s="486"/>
      <c r="M2552" s="496"/>
      <c r="N2552" s="556"/>
      <c r="O2552" s="498"/>
    </row>
    <row r="2553" spans="1:15" ht="15.6" x14ac:dyDescent="0.25">
      <c r="A2553" s="496"/>
      <c r="B2553" s="556"/>
      <c r="C2553" s="557"/>
      <c r="D2553" s="499"/>
      <c r="E2553" s="485"/>
      <c r="F2553" s="486"/>
      <c r="G2553" s="496"/>
      <c r="H2553" s="558"/>
      <c r="I2553" s="557"/>
      <c r="J2553" s="499"/>
      <c r="K2553" s="485"/>
      <c r="L2553" s="486"/>
      <c r="M2553" s="496"/>
      <c r="N2553" s="556"/>
      <c r="O2553" s="498"/>
    </row>
    <row r="2554" spans="1:15" ht="15.6" x14ac:dyDescent="0.25">
      <c r="A2554" s="496"/>
      <c r="B2554" s="556"/>
      <c r="C2554" s="557"/>
      <c r="D2554" s="499"/>
      <c r="E2554" s="485"/>
      <c r="F2554" s="486"/>
      <c r="G2554" s="496"/>
      <c r="H2554" s="558"/>
      <c r="I2554" s="557"/>
      <c r="J2554" s="499"/>
      <c r="K2554" s="485"/>
      <c r="L2554" s="486"/>
      <c r="M2554" s="496"/>
      <c r="N2554" s="556"/>
      <c r="O2554" s="498"/>
    </row>
    <row r="2555" spans="1:15" ht="15.6" x14ac:dyDescent="0.25">
      <c r="A2555" s="496"/>
      <c r="B2555" s="556"/>
      <c r="C2555" s="557"/>
      <c r="D2555" s="499"/>
      <c r="E2555" s="485"/>
      <c r="F2555" s="486"/>
      <c r="G2555" s="496"/>
      <c r="H2555" s="558"/>
      <c r="I2555" s="557"/>
      <c r="J2555" s="499"/>
      <c r="K2555" s="485"/>
      <c r="L2555" s="486"/>
      <c r="M2555" s="496"/>
      <c r="N2555" s="556"/>
      <c r="O2555" s="498"/>
    </row>
    <row r="2556" spans="1:15" ht="15.6" x14ac:dyDescent="0.25">
      <c r="A2556" s="496"/>
      <c r="B2556" s="556"/>
      <c r="C2556" s="557"/>
      <c r="D2556" s="499"/>
      <c r="E2556" s="485"/>
      <c r="F2556" s="486"/>
      <c r="G2556" s="496"/>
      <c r="H2556" s="558"/>
      <c r="I2556" s="557"/>
      <c r="J2556" s="499"/>
      <c r="K2556" s="485"/>
      <c r="L2556" s="486"/>
      <c r="M2556" s="496"/>
      <c r="N2556" s="556"/>
      <c r="O2556" s="498"/>
    </row>
    <row r="2557" spans="1:15" ht="15.6" x14ac:dyDescent="0.25">
      <c r="A2557" s="496"/>
      <c r="B2557" s="556"/>
      <c r="C2557" s="557"/>
      <c r="D2557" s="499"/>
      <c r="E2557" s="485"/>
      <c r="F2557" s="486"/>
      <c r="G2557" s="496"/>
      <c r="H2557" s="558"/>
      <c r="I2557" s="557"/>
      <c r="J2557" s="499"/>
      <c r="K2557" s="485"/>
      <c r="L2557" s="486"/>
      <c r="M2557" s="496"/>
      <c r="N2557" s="556"/>
      <c r="O2557" s="498"/>
    </row>
    <row r="2558" spans="1:15" ht="15.6" x14ac:dyDescent="0.25">
      <c r="A2558" s="496"/>
      <c r="B2558" s="556"/>
      <c r="C2558" s="557"/>
      <c r="D2558" s="499"/>
      <c r="E2558" s="485"/>
      <c r="F2558" s="486"/>
      <c r="G2558" s="496"/>
      <c r="H2558" s="558"/>
      <c r="I2558" s="557"/>
      <c r="J2558" s="499"/>
      <c r="K2558" s="485"/>
      <c r="L2558" s="486"/>
      <c r="M2558" s="496"/>
      <c r="N2558" s="556"/>
      <c r="O2558" s="498"/>
    </row>
    <row r="2559" spans="1:15" ht="15.6" x14ac:dyDescent="0.25">
      <c r="A2559" s="496"/>
      <c r="B2559" s="556"/>
      <c r="C2559" s="557"/>
      <c r="D2559" s="499"/>
      <c r="E2559" s="485"/>
      <c r="F2559" s="486"/>
      <c r="G2559" s="496"/>
      <c r="H2559" s="558"/>
      <c r="I2559" s="557"/>
      <c r="J2559" s="499"/>
      <c r="K2559" s="485"/>
      <c r="L2559" s="486"/>
      <c r="M2559" s="496"/>
      <c r="N2559" s="556"/>
      <c r="O2559" s="498"/>
    </row>
    <row r="2560" spans="1:15" ht="15.6" x14ac:dyDescent="0.25">
      <c r="A2560" s="496"/>
      <c r="B2560" s="556"/>
      <c r="C2560" s="557"/>
      <c r="D2560" s="499"/>
      <c r="E2560" s="485"/>
      <c r="F2560" s="486"/>
      <c r="G2560" s="496"/>
      <c r="H2560" s="558"/>
      <c r="I2560" s="557"/>
      <c r="J2560" s="499"/>
      <c r="K2560" s="485"/>
      <c r="L2560" s="486"/>
      <c r="M2560" s="496"/>
      <c r="N2560" s="556"/>
      <c r="O2560" s="498"/>
    </row>
    <row r="2561" spans="1:15" ht="15.6" x14ac:dyDescent="0.25">
      <c r="A2561" s="496"/>
      <c r="B2561" s="556"/>
      <c r="C2561" s="557"/>
      <c r="D2561" s="499"/>
      <c r="E2561" s="485"/>
      <c r="F2561" s="486"/>
      <c r="G2561" s="496"/>
      <c r="H2561" s="558"/>
      <c r="I2561" s="557"/>
      <c r="J2561" s="499"/>
      <c r="K2561" s="485"/>
      <c r="L2561" s="486"/>
      <c r="M2561" s="496"/>
      <c r="N2561" s="556"/>
      <c r="O2561" s="498"/>
    </row>
    <row r="2562" spans="1:15" ht="15.6" x14ac:dyDescent="0.25">
      <c r="A2562" s="496"/>
      <c r="B2562" s="556"/>
      <c r="C2562" s="557"/>
      <c r="D2562" s="499"/>
      <c r="E2562" s="485"/>
      <c r="F2562" s="486"/>
      <c r="G2562" s="496"/>
      <c r="H2562" s="558"/>
      <c r="I2562" s="557"/>
      <c r="J2562" s="499"/>
      <c r="K2562" s="485"/>
      <c r="L2562" s="486"/>
      <c r="M2562" s="496"/>
      <c r="N2562" s="556"/>
      <c r="O2562" s="498"/>
    </row>
    <row r="2563" spans="1:15" ht="15.6" x14ac:dyDescent="0.25">
      <c r="A2563" s="496"/>
      <c r="B2563" s="556"/>
      <c r="C2563" s="557"/>
      <c r="D2563" s="499"/>
      <c r="E2563" s="485"/>
      <c r="F2563" s="486"/>
      <c r="G2563" s="496"/>
      <c r="H2563" s="558"/>
      <c r="I2563" s="557"/>
      <c r="J2563" s="499"/>
      <c r="K2563" s="485"/>
      <c r="L2563" s="486"/>
      <c r="M2563" s="496"/>
      <c r="N2563" s="556"/>
      <c r="O2563" s="498"/>
    </row>
    <row r="2564" spans="1:15" ht="15.6" x14ac:dyDescent="0.25">
      <c r="A2564" s="496"/>
      <c r="B2564" s="556"/>
      <c r="C2564" s="557"/>
      <c r="D2564" s="499"/>
      <c r="E2564" s="485"/>
      <c r="F2564" s="486"/>
      <c r="G2564" s="496"/>
      <c r="H2564" s="558"/>
      <c r="I2564" s="557"/>
      <c r="J2564" s="499"/>
      <c r="K2564" s="485"/>
      <c r="L2564" s="486"/>
      <c r="M2564" s="496"/>
      <c r="N2564" s="556"/>
      <c r="O2564" s="498"/>
    </row>
    <row r="2565" spans="1:15" ht="15.6" x14ac:dyDescent="0.25">
      <c r="A2565" s="496"/>
      <c r="B2565" s="556"/>
      <c r="C2565" s="557"/>
      <c r="D2565" s="499"/>
      <c r="E2565" s="485"/>
      <c r="F2565" s="486"/>
      <c r="G2565" s="496"/>
      <c r="H2565" s="558"/>
      <c r="I2565" s="557"/>
      <c r="J2565" s="499"/>
      <c r="K2565" s="485"/>
      <c r="L2565" s="486"/>
      <c r="M2565" s="496"/>
      <c r="N2565" s="556"/>
      <c r="O2565" s="498"/>
    </row>
    <row r="2566" spans="1:15" ht="15.6" x14ac:dyDescent="0.25">
      <c r="A2566" s="496"/>
      <c r="B2566" s="556"/>
      <c r="C2566" s="557"/>
      <c r="D2566" s="499"/>
      <c r="E2566" s="485"/>
      <c r="F2566" s="486"/>
      <c r="G2566" s="496"/>
      <c r="H2566" s="558"/>
      <c r="I2566" s="557"/>
      <c r="J2566" s="499"/>
      <c r="K2566" s="485"/>
      <c r="L2566" s="486"/>
      <c r="M2566" s="496"/>
      <c r="N2566" s="556"/>
      <c r="O2566" s="498"/>
    </row>
    <row r="2567" spans="1:15" ht="15.6" x14ac:dyDescent="0.25">
      <c r="A2567" s="496"/>
      <c r="B2567" s="556"/>
      <c r="C2567" s="557"/>
      <c r="D2567" s="499"/>
      <c r="E2567" s="485"/>
      <c r="F2567" s="486"/>
      <c r="G2567" s="496"/>
      <c r="H2567" s="558"/>
      <c r="I2567" s="557"/>
      <c r="J2567" s="499"/>
      <c r="K2567" s="485"/>
      <c r="L2567" s="486"/>
      <c r="M2567" s="496"/>
      <c r="N2567" s="556"/>
      <c r="O2567" s="498"/>
    </row>
    <row r="2568" spans="1:15" ht="15.6" x14ac:dyDescent="0.25">
      <c r="A2568" s="496"/>
      <c r="B2568" s="556"/>
      <c r="C2568" s="557"/>
      <c r="D2568" s="499"/>
      <c r="E2568" s="485"/>
      <c r="F2568" s="486"/>
      <c r="G2568" s="496"/>
      <c r="H2568" s="558"/>
      <c r="I2568" s="557"/>
      <c r="J2568" s="499"/>
      <c r="K2568" s="485"/>
      <c r="L2568" s="486"/>
      <c r="M2568" s="496"/>
      <c r="N2568" s="556"/>
      <c r="O2568" s="498"/>
    </row>
    <row r="2569" spans="1:15" ht="15.6" x14ac:dyDescent="0.25">
      <c r="A2569" s="496"/>
      <c r="B2569" s="556"/>
      <c r="C2569" s="557"/>
      <c r="D2569" s="499"/>
      <c r="E2569" s="485"/>
      <c r="F2569" s="486"/>
      <c r="G2569" s="496"/>
      <c r="H2569" s="558"/>
      <c r="I2569" s="557"/>
      <c r="J2569" s="499"/>
      <c r="K2569" s="485"/>
      <c r="L2569" s="486"/>
      <c r="M2569" s="496"/>
      <c r="N2569" s="556"/>
      <c r="O2569" s="498"/>
    </row>
    <row r="2570" spans="1:15" ht="15.6" x14ac:dyDescent="0.25">
      <c r="A2570" s="496"/>
      <c r="B2570" s="556"/>
      <c r="C2570" s="557"/>
      <c r="D2570" s="499"/>
      <c r="E2570" s="485"/>
      <c r="F2570" s="486"/>
      <c r="G2570" s="496"/>
      <c r="H2570" s="558"/>
      <c r="I2570" s="557"/>
      <c r="J2570" s="499"/>
      <c r="K2570" s="485"/>
      <c r="L2570" s="486"/>
      <c r="M2570" s="496"/>
      <c r="N2570" s="556"/>
      <c r="O2570" s="498"/>
    </row>
    <row r="2571" spans="1:15" ht="15.6" x14ac:dyDescent="0.25">
      <c r="A2571" s="496"/>
      <c r="B2571" s="556"/>
      <c r="C2571" s="557"/>
      <c r="D2571" s="499"/>
      <c r="E2571" s="485"/>
      <c r="F2571" s="486"/>
      <c r="G2571" s="496"/>
      <c r="H2571" s="558"/>
      <c r="I2571" s="557"/>
      <c r="J2571" s="499"/>
      <c r="K2571" s="485"/>
      <c r="L2571" s="486"/>
      <c r="M2571" s="496"/>
      <c r="N2571" s="556"/>
      <c r="O2571" s="498"/>
    </row>
    <row r="2572" spans="1:15" ht="15.6" x14ac:dyDescent="0.25">
      <c r="A2572" s="496"/>
      <c r="B2572" s="556"/>
      <c r="C2572" s="557"/>
      <c r="D2572" s="499"/>
      <c r="E2572" s="485"/>
      <c r="F2572" s="486"/>
      <c r="G2572" s="496"/>
      <c r="H2572" s="558"/>
      <c r="I2572" s="557"/>
      <c r="J2572" s="499"/>
      <c r="K2572" s="485"/>
      <c r="L2572" s="486"/>
      <c r="M2572" s="496"/>
      <c r="N2572" s="556"/>
      <c r="O2572" s="498"/>
    </row>
    <row r="2573" spans="1:15" ht="15.6" x14ac:dyDescent="0.25">
      <c r="A2573" s="496"/>
      <c r="B2573" s="556"/>
      <c r="C2573" s="557"/>
      <c r="D2573" s="499"/>
      <c r="E2573" s="485"/>
      <c r="F2573" s="486"/>
      <c r="G2573" s="496"/>
      <c r="H2573" s="558"/>
      <c r="I2573" s="557"/>
      <c r="J2573" s="499"/>
      <c r="K2573" s="485"/>
      <c r="L2573" s="486"/>
      <c r="M2573" s="496"/>
      <c r="N2573" s="556"/>
      <c r="O2573" s="498"/>
    </row>
    <row r="2574" spans="1:15" ht="15.6" x14ac:dyDescent="0.25">
      <c r="A2574" s="496"/>
      <c r="B2574" s="556"/>
      <c r="C2574" s="557"/>
      <c r="D2574" s="499"/>
      <c r="E2574" s="485"/>
      <c r="F2574" s="486"/>
      <c r="G2574" s="496"/>
      <c r="H2574" s="558"/>
      <c r="I2574" s="557"/>
      <c r="J2574" s="499"/>
      <c r="K2574" s="485"/>
      <c r="L2574" s="486"/>
      <c r="M2574" s="496"/>
      <c r="N2574" s="556"/>
      <c r="O2574" s="498"/>
    </row>
    <row r="2575" spans="1:15" ht="15.6" x14ac:dyDescent="0.25">
      <c r="A2575" s="496"/>
      <c r="B2575" s="556"/>
      <c r="C2575" s="557"/>
      <c r="D2575" s="499"/>
      <c r="E2575" s="485"/>
      <c r="F2575" s="486"/>
      <c r="G2575" s="496"/>
      <c r="H2575" s="558"/>
      <c r="I2575" s="557"/>
      <c r="J2575" s="499"/>
      <c r="K2575" s="485"/>
      <c r="L2575" s="486"/>
      <c r="M2575" s="496"/>
      <c r="N2575" s="556"/>
      <c r="O2575" s="498"/>
    </row>
    <row r="2576" spans="1:15" ht="15.6" x14ac:dyDescent="0.25">
      <c r="A2576" s="496"/>
      <c r="B2576" s="556"/>
      <c r="C2576" s="557"/>
      <c r="D2576" s="499"/>
      <c r="E2576" s="485"/>
      <c r="F2576" s="486"/>
      <c r="G2576" s="496"/>
      <c r="H2576" s="558"/>
      <c r="I2576" s="557"/>
      <c r="J2576" s="499"/>
      <c r="K2576" s="485"/>
      <c r="L2576" s="486"/>
      <c r="M2576" s="496"/>
      <c r="N2576" s="556"/>
      <c r="O2576" s="498"/>
    </row>
    <row r="2577" spans="1:15" ht="15.6" x14ac:dyDescent="0.25">
      <c r="A2577" s="496"/>
      <c r="B2577" s="556"/>
      <c r="C2577" s="557"/>
      <c r="D2577" s="499"/>
      <c r="E2577" s="485"/>
      <c r="F2577" s="486"/>
      <c r="G2577" s="496"/>
      <c r="H2577" s="558"/>
      <c r="I2577" s="557"/>
      <c r="J2577" s="499"/>
      <c r="K2577" s="485"/>
      <c r="L2577" s="486"/>
      <c r="M2577" s="496"/>
      <c r="N2577" s="556"/>
      <c r="O2577" s="498"/>
    </row>
    <row r="2578" spans="1:15" ht="15.6" x14ac:dyDescent="0.25">
      <c r="A2578" s="496"/>
      <c r="B2578" s="556"/>
      <c r="C2578" s="557"/>
      <c r="D2578" s="499"/>
      <c r="E2578" s="485"/>
      <c r="F2578" s="486"/>
      <c r="G2578" s="496"/>
      <c r="H2578" s="558"/>
      <c r="I2578" s="557"/>
      <c r="J2578" s="499"/>
      <c r="K2578" s="485"/>
      <c r="L2578" s="486"/>
      <c r="M2578" s="496"/>
      <c r="N2578" s="556"/>
      <c r="O2578" s="498"/>
    </row>
    <row r="2579" spans="1:15" ht="15.6" x14ac:dyDescent="0.25">
      <c r="A2579" s="496"/>
      <c r="B2579" s="556"/>
      <c r="C2579" s="557"/>
      <c r="D2579" s="499"/>
      <c r="E2579" s="485"/>
      <c r="F2579" s="486"/>
      <c r="G2579" s="496"/>
      <c r="H2579" s="558"/>
      <c r="I2579" s="557"/>
      <c r="J2579" s="499"/>
      <c r="K2579" s="485"/>
      <c r="L2579" s="486"/>
      <c r="M2579" s="496"/>
      <c r="N2579" s="556"/>
      <c r="O2579" s="498"/>
    </row>
    <row r="2580" spans="1:15" ht="15.6" x14ac:dyDescent="0.25">
      <c r="A2580" s="496"/>
      <c r="B2580" s="556"/>
      <c r="C2580" s="557"/>
      <c r="D2580" s="499"/>
      <c r="E2580" s="485"/>
      <c r="F2580" s="486"/>
      <c r="G2580" s="496"/>
      <c r="H2580" s="558"/>
      <c r="I2580" s="557"/>
      <c r="J2580" s="499"/>
      <c r="K2580" s="485"/>
      <c r="L2580" s="486"/>
      <c r="M2580" s="496"/>
      <c r="N2580" s="556"/>
      <c r="O2580" s="498"/>
    </row>
    <row r="2581" spans="1:15" ht="15.6" x14ac:dyDescent="0.25">
      <c r="A2581" s="496"/>
      <c r="B2581" s="556"/>
      <c r="C2581" s="557"/>
      <c r="D2581" s="499"/>
      <c r="E2581" s="485"/>
      <c r="F2581" s="486"/>
      <c r="G2581" s="496"/>
      <c r="H2581" s="558"/>
      <c r="I2581" s="557"/>
      <c r="J2581" s="499"/>
      <c r="K2581" s="485"/>
      <c r="L2581" s="486"/>
      <c r="M2581" s="496"/>
      <c r="N2581" s="556"/>
      <c r="O2581" s="498"/>
    </row>
    <row r="2582" spans="1:15" ht="15.6" x14ac:dyDescent="0.25">
      <c r="A2582" s="496"/>
      <c r="B2582" s="556"/>
      <c r="C2582" s="557"/>
      <c r="D2582" s="499"/>
      <c r="E2582" s="485"/>
      <c r="F2582" s="486"/>
      <c r="G2582" s="496"/>
      <c r="H2582" s="558"/>
      <c r="I2582" s="557"/>
      <c r="J2582" s="499"/>
      <c r="K2582" s="485"/>
      <c r="L2582" s="486"/>
      <c r="M2582" s="496"/>
      <c r="N2582" s="556"/>
      <c r="O2582" s="498"/>
    </row>
    <row r="2583" spans="1:15" ht="15.6" x14ac:dyDescent="0.25">
      <c r="A2583" s="496"/>
      <c r="B2583" s="556"/>
      <c r="C2583" s="557"/>
      <c r="D2583" s="499"/>
      <c r="E2583" s="485"/>
      <c r="F2583" s="486"/>
      <c r="G2583" s="496"/>
      <c r="H2583" s="558"/>
      <c r="I2583" s="557"/>
      <c r="J2583" s="499"/>
      <c r="K2583" s="485"/>
      <c r="L2583" s="486"/>
      <c r="M2583" s="496"/>
      <c r="N2583" s="556"/>
      <c r="O2583" s="498"/>
    </row>
    <row r="2584" spans="1:15" ht="15.6" x14ac:dyDescent="0.25">
      <c r="A2584" s="496"/>
      <c r="B2584" s="556"/>
      <c r="C2584" s="557"/>
      <c r="D2584" s="499"/>
      <c r="E2584" s="485"/>
      <c r="F2584" s="486"/>
      <c r="G2584" s="496"/>
      <c r="H2584" s="558"/>
      <c r="I2584" s="557"/>
      <c r="J2584" s="499"/>
      <c r="K2584" s="485"/>
      <c r="L2584" s="486"/>
      <c r="M2584" s="496"/>
      <c r="N2584" s="556"/>
      <c r="O2584" s="498"/>
    </row>
    <row r="2585" spans="1:15" ht="15.6" x14ac:dyDescent="0.25">
      <c r="A2585" s="496"/>
      <c r="B2585" s="556"/>
      <c r="C2585" s="557"/>
      <c r="D2585" s="499"/>
      <c r="E2585" s="485"/>
      <c r="F2585" s="486"/>
      <c r="G2585" s="496"/>
      <c r="H2585" s="558"/>
      <c r="I2585" s="557"/>
      <c r="J2585" s="499"/>
      <c r="K2585" s="485"/>
      <c r="L2585" s="486"/>
      <c r="M2585" s="496"/>
      <c r="N2585" s="556"/>
      <c r="O2585" s="498"/>
    </row>
    <row r="2586" spans="1:15" ht="15.6" x14ac:dyDescent="0.25">
      <c r="A2586" s="496"/>
      <c r="B2586" s="556"/>
      <c r="C2586" s="557"/>
      <c r="D2586" s="499"/>
      <c r="E2586" s="485"/>
      <c r="F2586" s="486"/>
      <c r="G2586" s="496"/>
      <c r="H2586" s="558"/>
      <c r="I2586" s="557"/>
      <c r="J2586" s="499"/>
      <c r="K2586" s="485"/>
      <c r="L2586" s="486"/>
      <c r="M2586" s="496"/>
      <c r="N2586" s="556"/>
      <c r="O2586" s="498"/>
    </row>
    <row r="2587" spans="1:15" ht="15.6" x14ac:dyDescent="0.25">
      <c r="A2587" s="496"/>
      <c r="B2587" s="556"/>
      <c r="C2587" s="557"/>
      <c r="D2587" s="499"/>
      <c r="E2587" s="485"/>
      <c r="F2587" s="486"/>
      <c r="G2587" s="496"/>
      <c r="H2587" s="558"/>
      <c r="I2587" s="557"/>
      <c r="J2587" s="499"/>
      <c r="K2587" s="485"/>
      <c r="L2587" s="486"/>
      <c r="M2587" s="496"/>
      <c r="N2587" s="556"/>
      <c r="O2587" s="498"/>
    </row>
    <row r="2588" spans="1:15" ht="15.6" x14ac:dyDescent="0.25">
      <c r="A2588" s="496"/>
      <c r="B2588" s="556"/>
      <c r="C2588" s="557"/>
      <c r="D2588" s="499"/>
      <c r="E2588" s="485"/>
      <c r="F2588" s="486"/>
      <c r="G2588" s="496"/>
      <c r="H2588" s="558"/>
      <c r="I2588" s="557"/>
      <c r="J2588" s="499"/>
      <c r="K2588" s="485"/>
      <c r="L2588" s="486"/>
      <c r="M2588" s="496"/>
      <c r="N2588" s="556"/>
      <c r="O2588" s="498"/>
    </row>
    <row r="2589" spans="1:15" ht="15.6" x14ac:dyDescent="0.25">
      <c r="A2589" s="496"/>
      <c r="B2589" s="556"/>
      <c r="C2589" s="557"/>
      <c r="D2589" s="499"/>
      <c r="E2589" s="485"/>
      <c r="F2589" s="486"/>
      <c r="G2589" s="496"/>
      <c r="H2589" s="558"/>
      <c r="I2589" s="557"/>
      <c r="J2589" s="499"/>
      <c r="K2589" s="485"/>
      <c r="L2589" s="486"/>
      <c r="M2589" s="496"/>
      <c r="N2589" s="556"/>
      <c r="O2589" s="498"/>
    </row>
    <row r="2590" spans="1:15" ht="15.6" x14ac:dyDescent="0.25">
      <c r="A2590" s="496"/>
      <c r="B2590" s="556"/>
      <c r="C2590" s="557"/>
      <c r="D2590" s="499"/>
      <c r="E2590" s="485"/>
      <c r="F2590" s="486"/>
      <c r="G2590" s="496"/>
      <c r="H2590" s="558"/>
      <c r="I2590" s="557"/>
      <c r="J2590" s="499"/>
      <c r="K2590" s="485"/>
      <c r="L2590" s="486"/>
      <c r="M2590" s="496"/>
      <c r="N2590" s="556"/>
      <c r="O2590" s="498"/>
    </row>
    <row r="2591" spans="1:15" ht="15.6" x14ac:dyDescent="0.25">
      <c r="A2591" s="496"/>
      <c r="B2591" s="556"/>
      <c r="C2591" s="557"/>
      <c r="D2591" s="499"/>
      <c r="E2591" s="485"/>
      <c r="F2591" s="486"/>
      <c r="G2591" s="496"/>
      <c r="H2591" s="558"/>
      <c r="I2591" s="557"/>
      <c r="J2591" s="499"/>
      <c r="K2591" s="485"/>
      <c r="L2591" s="486"/>
      <c r="M2591" s="496"/>
      <c r="N2591" s="556"/>
      <c r="O2591" s="498"/>
    </row>
    <row r="2592" spans="1:15" ht="15.6" x14ac:dyDescent="0.25">
      <c r="A2592" s="496"/>
      <c r="B2592" s="556"/>
      <c r="C2592" s="557"/>
      <c r="D2592" s="499"/>
      <c r="E2592" s="485"/>
      <c r="F2592" s="486"/>
      <c r="G2592" s="496"/>
      <c r="H2592" s="558"/>
      <c r="I2592" s="557"/>
      <c r="J2592" s="499"/>
      <c r="K2592" s="485"/>
      <c r="L2592" s="486"/>
      <c r="M2592" s="496"/>
      <c r="N2592" s="556"/>
      <c r="O2592" s="498"/>
    </row>
    <row r="2593" spans="1:15" ht="15.6" x14ac:dyDescent="0.25">
      <c r="A2593" s="496"/>
      <c r="B2593" s="556"/>
      <c r="C2593" s="557"/>
      <c r="D2593" s="499"/>
      <c r="E2593" s="485"/>
      <c r="F2593" s="486"/>
      <c r="G2593" s="496"/>
      <c r="H2593" s="558"/>
      <c r="I2593" s="557"/>
      <c r="J2593" s="499"/>
      <c r="K2593" s="485"/>
      <c r="L2593" s="486"/>
      <c r="M2593" s="496"/>
      <c r="N2593" s="556"/>
      <c r="O2593" s="498"/>
    </row>
    <row r="2594" spans="1:15" ht="15.6" x14ac:dyDescent="0.25">
      <c r="A2594" s="496"/>
      <c r="B2594" s="556"/>
      <c r="C2594" s="557"/>
      <c r="D2594" s="499"/>
      <c r="E2594" s="485"/>
      <c r="F2594" s="486"/>
      <c r="G2594" s="496"/>
      <c r="H2594" s="558"/>
      <c r="I2594" s="557"/>
      <c r="J2594" s="499"/>
      <c r="K2594" s="485"/>
      <c r="L2594" s="486"/>
      <c r="M2594" s="496"/>
      <c r="N2594" s="556"/>
      <c r="O2594" s="498"/>
    </row>
    <row r="2595" spans="1:15" ht="15.6" x14ac:dyDescent="0.25">
      <c r="A2595" s="496"/>
      <c r="B2595" s="556"/>
      <c r="C2595" s="557"/>
      <c r="D2595" s="499"/>
      <c r="E2595" s="485"/>
      <c r="F2595" s="486"/>
      <c r="G2595" s="496"/>
      <c r="H2595" s="558"/>
      <c r="I2595" s="557"/>
      <c r="J2595" s="499"/>
      <c r="K2595" s="485"/>
      <c r="L2595" s="486"/>
      <c r="M2595" s="496"/>
      <c r="N2595" s="556"/>
      <c r="O2595" s="498"/>
    </row>
    <row r="2596" spans="1:15" ht="15.6" x14ac:dyDescent="0.25">
      <c r="A2596" s="496"/>
      <c r="B2596" s="556"/>
      <c r="C2596" s="557"/>
      <c r="D2596" s="499"/>
      <c r="E2596" s="485"/>
      <c r="F2596" s="486"/>
      <c r="G2596" s="496"/>
      <c r="H2596" s="558"/>
      <c r="I2596" s="557"/>
      <c r="J2596" s="499"/>
      <c r="K2596" s="485"/>
      <c r="L2596" s="486"/>
      <c r="M2596" s="496"/>
      <c r="N2596" s="556"/>
      <c r="O2596" s="498"/>
    </row>
    <row r="2597" spans="1:15" ht="15.6" x14ac:dyDescent="0.25">
      <c r="A2597" s="496"/>
      <c r="B2597" s="556"/>
      <c r="C2597" s="557"/>
      <c r="D2597" s="499"/>
      <c r="E2597" s="485"/>
      <c r="F2597" s="486"/>
      <c r="G2597" s="496"/>
      <c r="H2597" s="558"/>
      <c r="I2597" s="557"/>
      <c r="J2597" s="499"/>
      <c r="K2597" s="485"/>
      <c r="L2597" s="486"/>
      <c r="M2597" s="496"/>
      <c r="N2597" s="556"/>
      <c r="O2597" s="498"/>
    </row>
    <row r="2598" spans="1:15" ht="15.6" x14ac:dyDescent="0.25">
      <c r="A2598" s="496"/>
      <c r="B2598" s="556"/>
      <c r="C2598" s="557"/>
      <c r="D2598" s="499"/>
      <c r="E2598" s="485"/>
      <c r="F2598" s="486"/>
      <c r="G2598" s="496"/>
      <c r="H2598" s="558"/>
      <c r="I2598" s="557"/>
      <c r="J2598" s="499"/>
      <c r="K2598" s="485"/>
      <c r="L2598" s="486"/>
      <c r="M2598" s="496"/>
      <c r="N2598" s="556"/>
      <c r="O2598" s="498"/>
    </row>
    <row r="2599" spans="1:15" ht="15.6" x14ac:dyDescent="0.25">
      <c r="A2599" s="496"/>
      <c r="B2599" s="556"/>
      <c r="C2599" s="557"/>
      <c r="D2599" s="499"/>
      <c r="E2599" s="485"/>
      <c r="F2599" s="486"/>
      <c r="G2599" s="496"/>
      <c r="H2599" s="558"/>
      <c r="I2599" s="557"/>
      <c r="J2599" s="499"/>
      <c r="K2599" s="485"/>
      <c r="L2599" s="486"/>
      <c r="M2599" s="496"/>
      <c r="N2599" s="556"/>
      <c r="O2599" s="498"/>
    </row>
    <row r="2600" spans="1:15" ht="15.6" x14ac:dyDescent="0.25">
      <c r="A2600" s="496"/>
      <c r="B2600" s="556"/>
      <c r="C2600" s="557"/>
      <c r="D2600" s="499"/>
      <c r="E2600" s="485"/>
      <c r="F2600" s="486"/>
      <c r="G2600" s="496"/>
      <c r="H2600" s="558"/>
      <c r="I2600" s="557"/>
      <c r="J2600" s="499"/>
      <c r="K2600" s="485"/>
      <c r="L2600" s="486"/>
      <c r="M2600" s="496"/>
      <c r="N2600" s="556"/>
      <c r="O2600" s="498"/>
    </row>
    <row r="2601" spans="1:15" ht="15.6" x14ac:dyDescent="0.25">
      <c r="A2601" s="496"/>
      <c r="B2601" s="556"/>
      <c r="C2601" s="557"/>
      <c r="D2601" s="499"/>
      <c r="E2601" s="485"/>
      <c r="F2601" s="486"/>
      <c r="G2601" s="496"/>
      <c r="H2601" s="558"/>
      <c r="I2601" s="557"/>
      <c r="J2601" s="499"/>
      <c r="K2601" s="485"/>
      <c r="L2601" s="486"/>
      <c r="M2601" s="496"/>
      <c r="N2601" s="556"/>
      <c r="O2601" s="498"/>
    </row>
    <row r="2602" spans="1:15" ht="15.6" x14ac:dyDescent="0.25">
      <c r="A2602" s="496"/>
      <c r="B2602" s="556"/>
      <c r="C2602" s="557"/>
      <c r="D2602" s="499"/>
      <c r="E2602" s="485"/>
      <c r="F2602" s="486"/>
      <c r="G2602" s="496"/>
      <c r="H2602" s="558"/>
      <c r="I2602" s="557"/>
      <c r="J2602" s="499"/>
      <c r="K2602" s="485"/>
      <c r="L2602" s="486"/>
      <c r="M2602" s="496"/>
      <c r="N2602" s="556"/>
      <c r="O2602" s="498"/>
    </row>
    <row r="2603" spans="1:15" ht="15.6" x14ac:dyDescent="0.25">
      <c r="A2603" s="496"/>
      <c r="B2603" s="556"/>
      <c r="C2603" s="557"/>
      <c r="D2603" s="499"/>
      <c r="E2603" s="485"/>
      <c r="F2603" s="486"/>
      <c r="G2603" s="496"/>
      <c r="H2603" s="558"/>
      <c r="I2603" s="557"/>
      <c r="J2603" s="499"/>
      <c r="K2603" s="485"/>
      <c r="L2603" s="486"/>
      <c r="M2603" s="496"/>
      <c r="N2603" s="556"/>
      <c r="O2603" s="498"/>
    </row>
    <row r="2604" spans="1:15" ht="15.6" x14ac:dyDescent="0.25">
      <c r="A2604" s="496"/>
      <c r="B2604" s="556"/>
      <c r="C2604" s="557"/>
      <c r="D2604" s="499"/>
      <c r="E2604" s="485"/>
      <c r="F2604" s="486"/>
      <c r="G2604" s="496"/>
      <c r="H2604" s="558"/>
      <c r="I2604" s="557"/>
      <c r="J2604" s="499"/>
      <c r="K2604" s="485"/>
      <c r="L2604" s="486"/>
      <c r="M2604" s="496"/>
      <c r="N2604" s="556"/>
      <c r="O2604" s="498"/>
    </row>
    <row r="2605" spans="1:15" ht="15.6" x14ac:dyDescent="0.25">
      <c r="A2605" s="496"/>
      <c r="B2605" s="556"/>
      <c r="C2605" s="557"/>
      <c r="D2605" s="499"/>
      <c r="E2605" s="485"/>
      <c r="F2605" s="486"/>
      <c r="G2605" s="496"/>
      <c r="H2605" s="558"/>
      <c r="I2605" s="557"/>
      <c r="J2605" s="499"/>
      <c r="K2605" s="485"/>
      <c r="L2605" s="486"/>
      <c r="M2605" s="496"/>
      <c r="N2605" s="556"/>
      <c r="O2605" s="498"/>
    </row>
    <row r="2606" spans="1:15" ht="15.6" x14ac:dyDescent="0.25">
      <c r="A2606" s="496"/>
      <c r="B2606" s="556"/>
      <c r="C2606" s="557"/>
      <c r="D2606" s="499"/>
      <c r="E2606" s="485"/>
      <c r="F2606" s="486"/>
      <c r="G2606" s="496"/>
      <c r="H2606" s="558"/>
      <c r="I2606" s="557"/>
      <c r="J2606" s="499"/>
      <c r="K2606" s="485"/>
      <c r="L2606" s="486"/>
      <c r="M2606" s="496"/>
      <c r="N2606" s="556"/>
      <c r="O2606" s="498"/>
    </row>
    <row r="2607" spans="1:15" ht="15.6" x14ac:dyDescent="0.25">
      <c r="A2607" s="496"/>
      <c r="B2607" s="556"/>
      <c r="C2607" s="557"/>
      <c r="D2607" s="499"/>
      <c r="E2607" s="485"/>
      <c r="F2607" s="486"/>
      <c r="G2607" s="496"/>
      <c r="H2607" s="558"/>
      <c r="I2607" s="557"/>
      <c r="J2607" s="499"/>
      <c r="K2607" s="485"/>
      <c r="L2607" s="486"/>
      <c r="M2607" s="496"/>
      <c r="N2607" s="556"/>
      <c r="O2607" s="498"/>
    </row>
    <row r="2608" spans="1:15" ht="15.6" x14ac:dyDescent="0.25">
      <c r="A2608" s="496"/>
      <c r="B2608" s="556"/>
      <c r="C2608" s="557"/>
      <c r="D2608" s="499"/>
      <c r="E2608" s="485"/>
      <c r="F2608" s="486"/>
      <c r="G2608" s="496"/>
      <c r="H2608" s="558"/>
      <c r="I2608" s="557"/>
      <c r="J2608" s="499"/>
      <c r="K2608" s="485"/>
      <c r="L2608" s="486"/>
      <c r="M2608" s="496"/>
      <c r="N2608" s="556"/>
      <c r="O2608" s="498"/>
    </row>
    <row r="2609" spans="1:15" ht="15.6" x14ac:dyDescent="0.25">
      <c r="A2609" s="496"/>
      <c r="B2609" s="556"/>
      <c r="C2609" s="557"/>
      <c r="D2609" s="499"/>
      <c r="E2609" s="485"/>
      <c r="F2609" s="486"/>
      <c r="G2609" s="496"/>
      <c r="H2609" s="558"/>
      <c r="I2609" s="557"/>
      <c r="J2609" s="499"/>
      <c r="K2609" s="485"/>
      <c r="L2609" s="486"/>
      <c r="M2609" s="496"/>
      <c r="N2609" s="556"/>
      <c r="O2609" s="498"/>
    </row>
    <row r="2610" spans="1:15" ht="15.6" x14ac:dyDescent="0.25">
      <c r="A2610" s="496"/>
      <c r="B2610" s="556"/>
      <c r="C2610" s="557"/>
      <c r="D2610" s="499"/>
      <c r="E2610" s="485"/>
      <c r="F2610" s="486"/>
      <c r="G2610" s="496"/>
      <c r="H2610" s="558"/>
      <c r="I2610" s="557"/>
      <c r="J2610" s="499"/>
      <c r="K2610" s="485"/>
      <c r="L2610" s="486"/>
      <c r="M2610" s="496"/>
      <c r="N2610" s="556"/>
      <c r="O2610" s="498"/>
    </row>
    <row r="2611" spans="1:15" ht="15.6" x14ac:dyDescent="0.25">
      <c r="A2611" s="496"/>
      <c r="B2611" s="556"/>
      <c r="C2611" s="557"/>
      <c r="D2611" s="499"/>
      <c r="E2611" s="485"/>
      <c r="F2611" s="486"/>
      <c r="G2611" s="496"/>
      <c r="H2611" s="558"/>
      <c r="I2611" s="557"/>
      <c r="J2611" s="499"/>
      <c r="K2611" s="485"/>
      <c r="L2611" s="486"/>
      <c r="M2611" s="496"/>
      <c r="N2611" s="556"/>
      <c r="O2611" s="498"/>
    </row>
    <row r="2612" spans="1:15" ht="15.6" x14ac:dyDescent="0.25">
      <c r="A2612" s="496"/>
      <c r="B2612" s="556"/>
      <c r="C2612" s="557"/>
      <c r="D2612" s="499"/>
      <c r="E2612" s="485"/>
      <c r="F2612" s="486"/>
      <c r="G2612" s="496"/>
      <c r="H2612" s="558"/>
      <c r="I2612" s="557"/>
      <c r="J2612" s="499"/>
      <c r="K2612" s="485"/>
      <c r="L2612" s="486"/>
      <c r="M2612" s="496"/>
      <c r="N2612" s="556"/>
      <c r="O2612" s="498"/>
    </row>
    <row r="2613" spans="1:15" ht="15.6" x14ac:dyDescent="0.25">
      <c r="A2613" s="496"/>
      <c r="B2613" s="556"/>
      <c r="C2613" s="557"/>
      <c r="D2613" s="499"/>
      <c r="E2613" s="485"/>
      <c r="F2613" s="486"/>
      <c r="G2613" s="496"/>
      <c r="H2613" s="558"/>
      <c r="I2613" s="557"/>
      <c r="J2613" s="499"/>
      <c r="K2613" s="485"/>
      <c r="L2613" s="486"/>
      <c r="M2613" s="496"/>
      <c r="N2613" s="556"/>
      <c r="O2613" s="498"/>
    </row>
    <row r="2614" spans="1:15" ht="15.6" x14ac:dyDescent="0.25">
      <c r="A2614" s="496"/>
      <c r="B2614" s="556"/>
      <c r="C2614" s="557"/>
      <c r="D2614" s="499"/>
      <c r="E2614" s="485"/>
      <c r="F2614" s="486"/>
      <c r="G2614" s="496"/>
      <c r="H2614" s="558"/>
      <c r="I2614" s="557"/>
      <c r="J2614" s="499"/>
      <c r="K2614" s="485"/>
      <c r="L2614" s="486"/>
      <c r="M2614" s="496"/>
      <c r="N2614" s="556"/>
      <c r="O2614" s="498"/>
    </row>
    <row r="2615" spans="1:15" ht="15.6" x14ac:dyDescent="0.25">
      <c r="A2615" s="496"/>
      <c r="B2615" s="556"/>
      <c r="C2615" s="557"/>
      <c r="D2615" s="499"/>
      <c r="E2615" s="485"/>
      <c r="F2615" s="486"/>
      <c r="G2615" s="496"/>
      <c r="H2615" s="558"/>
      <c r="I2615" s="557"/>
      <c r="J2615" s="499"/>
      <c r="K2615" s="485"/>
      <c r="L2615" s="486"/>
      <c r="M2615" s="496"/>
      <c r="N2615" s="556"/>
      <c r="O2615" s="498"/>
    </row>
    <row r="2616" spans="1:15" ht="15.6" x14ac:dyDescent="0.25">
      <c r="A2616" s="496"/>
      <c r="B2616" s="556"/>
      <c r="C2616" s="557"/>
      <c r="D2616" s="499"/>
      <c r="E2616" s="485"/>
      <c r="F2616" s="486"/>
      <c r="G2616" s="496"/>
      <c r="H2616" s="558"/>
      <c r="I2616" s="557"/>
      <c r="J2616" s="499"/>
      <c r="K2616" s="485"/>
      <c r="L2616" s="486"/>
      <c r="M2616" s="496"/>
      <c r="N2616" s="556"/>
      <c r="O2616" s="498"/>
    </row>
    <row r="2617" spans="1:15" ht="15.6" x14ac:dyDescent="0.25">
      <c r="A2617" s="496"/>
      <c r="B2617" s="556"/>
      <c r="C2617" s="557"/>
      <c r="D2617" s="499"/>
      <c r="E2617" s="485"/>
      <c r="F2617" s="486"/>
      <c r="G2617" s="496"/>
      <c r="H2617" s="558"/>
      <c r="I2617" s="557"/>
      <c r="J2617" s="499"/>
      <c r="K2617" s="485"/>
      <c r="L2617" s="486"/>
      <c r="M2617" s="496"/>
      <c r="N2617" s="556"/>
      <c r="O2617" s="498"/>
    </row>
    <row r="2618" spans="1:15" ht="15.6" x14ac:dyDescent="0.25">
      <c r="A2618" s="496"/>
      <c r="B2618" s="556"/>
      <c r="C2618" s="557"/>
      <c r="D2618" s="499"/>
      <c r="E2618" s="485"/>
      <c r="F2618" s="486"/>
      <c r="G2618" s="496"/>
      <c r="H2618" s="558"/>
      <c r="I2618" s="557"/>
      <c r="J2618" s="499"/>
      <c r="K2618" s="485"/>
      <c r="L2618" s="486"/>
      <c r="M2618" s="496"/>
      <c r="N2618" s="556"/>
      <c r="O2618" s="498"/>
    </row>
    <row r="2619" spans="1:15" ht="15.6" x14ac:dyDescent="0.25">
      <c r="A2619" s="496"/>
      <c r="B2619" s="556"/>
      <c r="C2619" s="557"/>
      <c r="D2619" s="499"/>
      <c r="E2619" s="485"/>
      <c r="F2619" s="486"/>
      <c r="G2619" s="496"/>
      <c r="H2619" s="558"/>
      <c r="I2619" s="557"/>
      <c r="J2619" s="499"/>
      <c r="K2619" s="485"/>
      <c r="L2619" s="486"/>
      <c r="M2619" s="496"/>
      <c r="N2619" s="556"/>
      <c r="O2619" s="498"/>
    </row>
    <row r="2620" spans="1:15" ht="15.6" x14ac:dyDescent="0.25">
      <c r="A2620" s="496"/>
      <c r="B2620" s="556"/>
      <c r="C2620" s="557"/>
      <c r="D2620" s="499"/>
      <c r="E2620" s="485"/>
      <c r="F2620" s="486"/>
      <c r="G2620" s="496"/>
      <c r="H2620" s="558"/>
      <c r="I2620" s="557"/>
      <c r="J2620" s="499"/>
      <c r="K2620" s="485"/>
      <c r="L2620" s="486"/>
      <c r="M2620" s="496"/>
      <c r="N2620" s="556"/>
      <c r="O2620" s="498"/>
    </row>
    <row r="2621" spans="1:15" ht="15.6" x14ac:dyDescent="0.25">
      <c r="A2621" s="496"/>
      <c r="B2621" s="556"/>
      <c r="C2621" s="557"/>
      <c r="D2621" s="499"/>
      <c r="E2621" s="485"/>
      <c r="F2621" s="486"/>
      <c r="G2621" s="496"/>
      <c r="H2621" s="558"/>
      <c r="I2621" s="557"/>
      <c r="J2621" s="499"/>
      <c r="K2621" s="485"/>
      <c r="L2621" s="486"/>
      <c r="M2621" s="496"/>
      <c r="N2621" s="556"/>
      <c r="O2621" s="498"/>
    </row>
    <row r="2622" spans="1:15" ht="15.6" x14ac:dyDescent="0.25">
      <c r="A2622" s="496"/>
      <c r="B2622" s="556"/>
      <c r="C2622" s="557"/>
      <c r="D2622" s="499"/>
      <c r="E2622" s="485"/>
      <c r="F2622" s="486"/>
      <c r="G2622" s="496"/>
      <c r="H2622" s="558"/>
      <c r="I2622" s="557"/>
      <c r="J2622" s="499"/>
      <c r="K2622" s="485"/>
      <c r="L2622" s="486"/>
      <c r="M2622" s="496"/>
      <c r="N2622" s="556"/>
      <c r="O2622" s="498"/>
    </row>
    <row r="2623" spans="1:15" ht="15.6" x14ac:dyDescent="0.25">
      <c r="A2623" s="496"/>
      <c r="B2623" s="556"/>
      <c r="C2623" s="557"/>
      <c r="D2623" s="499"/>
      <c r="E2623" s="485"/>
      <c r="F2623" s="486"/>
      <c r="G2623" s="496"/>
      <c r="H2623" s="558"/>
      <c r="I2623" s="557"/>
      <c r="J2623" s="499"/>
      <c r="K2623" s="485"/>
      <c r="L2623" s="486"/>
      <c r="M2623" s="496"/>
      <c r="N2623" s="556"/>
      <c r="O2623" s="498"/>
    </row>
    <row r="2624" spans="1:15" ht="15.6" x14ac:dyDescent="0.25">
      <c r="A2624" s="496"/>
      <c r="B2624" s="556"/>
      <c r="C2624" s="557"/>
      <c r="D2624" s="499"/>
      <c r="E2624" s="485"/>
      <c r="F2624" s="486"/>
      <c r="G2624" s="496"/>
      <c r="H2624" s="558"/>
      <c r="I2624" s="557"/>
      <c r="J2624" s="499"/>
      <c r="K2624" s="485"/>
      <c r="L2624" s="486"/>
      <c r="M2624" s="496"/>
      <c r="N2624" s="556"/>
      <c r="O2624" s="498"/>
    </row>
    <row r="2625" spans="1:15" ht="15.6" x14ac:dyDescent="0.25">
      <c r="A2625" s="496"/>
      <c r="B2625" s="556"/>
      <c r="C2625" s="557"/>
      <c r="D2625" s="499"/>
      <c r="E2625" s="485"/>
      <c r="F2625" s="486"/>
      <c r="G2625" s="496"/>
      <c r="H2625" s="558"/>
      <c r="I2625" s="557"/>
      <c r="J2625" s="499"/>
      <c r="K2625" s="485"/>
      <c r="L2625" s="486"/>
      <c r="M2625" s="496"/>
      <c r="N2625" s="556"/>
      <c r="O2625" s="498"/>
    </row>
    <row r="2626" spans="1:15" ht="15.6" x14ac:dyDescent="0.25">
      <c r="A2626" s="496"/>
      <c r="B2626" s="556"/>
      <c r="C2626" s="557"/>
      <c r="D2626" s="499"/>
      <c r="E2626" s="485"/>
      <c r="F2626" s="486"/>
      <c r="G2626" s="496"/>
      <c r="H2626" s="558"/>
      <c r="I2626" s="557"/>
      <c r="J2626" s="499"/>
      <c r="K2626" s="485"/>
      <c r="L2626" s="486"/>
      <c r="M2626" s="496"/>
      <c r="N2626" s="556"/>
      <c r="O2626" s="498"/>
    </row>
    <row r="2627" spans="1:15" ht="15.6" x14ac:dyDescent="0.25">
      <c r="A2627" s="496"/>
      <c r="B2627" s="556"/>
      <c r="C2627" s="557"/>
      <c r="D2627" s="499"/>
      <c r="E2627" s="485"/>
      <c r="F2627" s="486"/>
      <c r="G2627" s="496"/>
      <c r="H2627" s="558"/>
      <c r="I2627" s="557"/>
      <c r="J2627" s="499"/>
      <c r="K2627" s="485"/>
      <c r="L2627" s="486"/>
      <c r="M2627" s="496"/>
      <c r="N2627" s="556"/>
      <c r="O2627" s="498"/>
    </row>
    <row r="2628" spans="1:15" ht="15.6" x14ac:dyDescent="0.25">
      <c r="A2628" s="496"/>
      <c r="B2628" s="556"/>
      <c r="C2628" s="557"/>
      <c r="D2628" s="499"/>
      <c r="E2628" s="485"/>
      <c r="F2628" s="486"/>
      <c r="G2628" s="496"/>
      <c r="H2628" s="558"/>
      <c r="I2628" s="557"/>
      <c r="J2628" s="499"/>
      <c r="K2628" s="485"/>
      <c r="L2628" s="486"/>
      <c r="M2628" s="496"/>
      <c r="N2628" s="556"/>
      <c r="O2628" s="498"/>
    </row>
    <row r="2629" spans="1:15" ht="15.6" x14ac:dyDescent="0.25">
      <c r="A2629" s="496"/>
      <c r="B2629" s="556"/>
      <c r="C2629" s="557"/>
      <c r="D2629" s="499"/>
      <c r="E2629" s="485"/>
      <c r="F2629" s="486"/>
      <c r="G2629" s="496"/>
      <c r="H2629" s="558"/>
      <c r="I2629" s="557"/>
      <c r="J2629" s="499"/>
      <c r="K2629" s="485"/>
      <c r="L2629" s="486"/>
      <c r="M2629" s="496"/>
      <c r="N2629" s="556"/>
      <c r="O2629" s="498"/>
    </row>
    <row r="2630" spans="1:15" ht="15.6" x14ac:dyDescent="0.25">
      <c r="A2630" s="496"/>
      <c r="B2630" s="556"/>
      <c r="C2630" s="557"/>
      <c r="D2630" s="499"/>
      <c r="E2630" s="485"/>
      <c r="F2630" s="486"/>
      <c r="G2630" s="496"/>
      <c r="H2630" s="558"/>
      <c r="I2630" s="557"/>
      <c r="J2630" s="499"/>
      <c r="K2630" s="485"/>
      <c r="L2630" s="486"/>
      <c r="M2630" s="496"/>
      <c r="N2630" s="556"/>
      <c r="O2630" s="498"/>
    </row>
    <row r="2631" spans="1:15" ht="15.6" x14ac:dyDescent="0.25">
      <c r="A2631" s="496"/>
      <c r="B2631" s="556"/>
      <c r="C2631" s="557"/>
      <c r="D2631" s="499"/>
      <c r="E2631" s="485"/>
      <c r="F2631" s="486"/>
      <c r="G2631" s="496"/>
      <c r="H2631" s="558"/>
      <c r="I2631" s="557"/>
      <c r="J2631" s="499"/>
      <c r="K2631" s="485"/>
      <c r="L2631" s="486"/>
      <c r="M2631" s="496"/>
      <c r="N2631" s="556"/>
      <c r="O2631" s="498"/>
    </row>
    <row r="2632" spans="1:15" ht="15.6" x14ac:dyDescent="0.25">
      <c r="A2632" s="496"/>
      <c r="B2632" s="556"/>
      <c r="C2632" s="557"/>
      <c r="D2632" s="499"/>
      <c r="E2632" s="485"/>
      <c r="F2632" s="486"/>
      <c r="G2632" s="496"/>
      <c r="H2632" s="558"/>
      <c r="I2632" s="557"/>
      <c r="J2632" s="499"/>
      <c r="K2632" s="485"/>
      <c r="L2632" s="486"/>
      <c r="M2632" s="496"/>
      <c r="N2632" s="556"/>
      <c r="O2632" s="498"/>
    </row>
    <row r="2633" spans="1:15" ht="15.6" x14ac:dyDescent="0.25">
      <c r="A2633" s="496"/>
      <c r="B2633" s="556"/>
      <c r="C2633" s="557"/>
      <c r="D2633" s="499"/>
      <c r="E2633" s="485"/>
      <c r="F2633" s="486"/>
      <c r="G2633" s="496"/>
      <c r="H2633" s="558"/>
      <c r="I2633" s="557"/>
      <c r="J2633" s="499"/>
      <c r="K2633" s="485"/>
      <c r="L2633" s="486"/>
      <c r="M2633" s="496"/>
      <c r="N2633" s="556"/>
      <c r="O2633" s="498"/>
    </row>
    <row r="2634" spans="1:15" ht="15.6" x14ac:dyDescent="0.25">
      <c r="A2634" s="496"/>
      <c r="B2634" s="556"/>
      <c r="C2634" s="557"/>
      <c r="D2634" s="499"/>
      <c r="E2634" s="485"/>
      <c r="F2634" s="486"/>
      <c r="G2634" s="496"/>
      <c r="H2634" s="558"/>
      <c r="I2634" s="557"/>
      <c r="J2634" s="499"/>
      <c r="K2634" s="485"/>
      <c r="L2634" s="486"/>
      <c r="M2634" s="496"/>
      <c r="N2634" s="556"/>
      <c r="O2634" s="498"/>
    </row>
    <row r="2635" spans="1:15" ht="15.6" x14ac:dyDescent="0.25">
      <c r="A2635" s="496"/>
      <c r="B2635" s="556"/>
      <c r="C2635" s="557"/>
      <c r="D2635" s="499"/>
      <c r="E2635" s="485"/>
      <c r="F2635" s="486"/>
      <c r="G2635" s="496"/>
      <c r="H2635" s="558"/>
      <c r="I2635" s="557"/>
      <c r="J2635" s="499"/>
      <c r="K2635" s="485"/>
      <c r="L2635" s="486"/>
      <c r="M2635" s="496"/>
      <c r="N2635" s="556"/>
      <c r="O2635" s="498"/>
    </row>
    <row r="2636" spans="1:15" ht="15.6" x14ac:dyDescent="0.25">
      <c r="A2636" s="496"/>
      <c r="B2636" s="556"/>
      <c r="C2636" s="557"/>
      <c r="D2636" s="499"/>
      <c r="E2636" s="485"/>
      <c r="F2636" s="486"/>
      <c r="G2636" s="496"/>
      <c r="H2636" s="558"/>
      <c r="I2636" s="557"/>
      <c r="J2636" s="499"/>
      <c r="K2636" s="485"/>
      <c r="L2636" s="486"/>
      <c r="M2636" s="496"/>
      <c r="N2636" s="556"/>
      <c r="O2636" s="498"/>
    </row>
    <row r="2637" spans="1:15" ht="15.6" x14ac:dyDescent="0.25">
      <c r="A2637" s="496"/>
      <c r="B2637" s="556"/>
      <c r="C2637" s="557"/>
      <c r="D2637" s="499"/>
      <c r="E2637" s="485"/>
      <c r="F2637" s="486"/>
      <c r="G2637" s="496"/>
      <c r="H2637" s="558"/>
      <c r="I2637" s="557"/>
      <c r="J2637" s="499"/>
      <c r="K2637" s="485"/>
      <c r="L2637" s="486"/>
      <c r="M2637" s="496"/>
      <c r="N2637" s="556"/>
      <c r="O2637" s="498"/>
    </row>
    <row r="2638" spans="1:15" ht="15.6" x14ac:dyDescent="0.25">
      <c r="A2638" s="496"/>
      <c r="B2638" s="556"/>
      <c r="C2638" s="557"/>
      <c r="D2638" s="499"/>
      <c r="E2638" s="485"/>
      <c r="F2638" s="486"/>
      <c r="G2638" s="496"/>
      <c r="H2638" s="558"/>
      <c r="I2638" s="557"/>
      <c r="J2638" s="499"/>
      <c r="K2638" s="485"/>
      <c r="L2638" s="486"/>
      <c r="M2638" s="496"/>
      <c r="N2638" s="556"/>
      <c r="O2638" s="498"/>
    </row>
    <row r="2639" spans="1:15" ht="15.6" x14ac:dyDescent="0.25">
      <c r="A2639" s="496"/>
      <c r="B2639" s="556"/>
      <c r="C2639" s="557"/>
      <c r="D2639" s="499"/>
      <c r="E2639" s="485"/>
      <c r="F2639" s="486"/>
      <c r="G2639" s="496"/>
      <c r="H2639" s="558"/>
      <c r="I2639" s="557"/>
      <c r="J2639" s="499"/>
      <c r="K2639" s="485"/>
      <c r="L2639" s="486"/>
      <c r="M2639" s="496"/>
      <c r="N2639" s="556"/>
      <c r="O2639" s="498"/>
    </row>
    <row r="2640" spans="1:15" ht="15.6" x14ac:dyDescent="0.25">
      <c r="A2640" s="496"/>
      <c r="B2640" s="556"/>
      <c r="C2640" s="557"/>
      <c r="D2640" s="499"/>
      <c r="E2640" s="485"/>
      <c r="F2640" s="486"/>
      <c r="G2640" s="496"/>
      <c r="H2640" s="558"/>
      <c r="I2640" s="557"/>
      <c r="J2640" s="499"/>
      <c r="K2640" s="485"/>
      <c r="L2640" s="486"/>
      <c r="M2640" s="496"/>
      <c r="N2640" s="556"/>
      <c r="O2640" s="498"/>
    </row>
    <row r="2641" spans="1:15" ht="15.6" x14ac:dyDescent="0.25">
      <c r="A2641" s="496"/>
      <c r="B2641" s="556"/>
      <c r="C2641" s="557"/>
      <c r="D2641" s="499"/>
      <c r="E2641" s="485"/>
      <c r="F2641" s="486"/>
      <c r="G2641" s="496"/>
      <c r="H2641" s="558"/>
      <c r="I2641" s="557"/>
      <c r="J2641" s="499"/>
      <c r="K2641" s="485"/>
      <c r="L2641" s="486"/>
      <c r="M2641" s="496"/>
      <c r="N2641" s="556"/>
      <c r="O2641" s="498"/>
    </row>
    <row r="2642" spans="1:15" ht="15.6" x14ac:dyDescent="0.25">
      <c r="A2642" s="496"/>
      <c r="B2642" s="556"/>
      <c r="C2642" s="557"/>
      <c r="D2642" s="499"/>
      <c r="E2642" s="485"/>
      <c r="F2642" s="486"/>
      <c r="G2642" s="496"/>
      <c r="H2642" s="558"/>
      <c r="I2642" s="557"/>
      <c r="J2642" s="499"/>
      <c r="K2642" s="485"/>
      <c r="L2642" s="486"/>
      <c r="M2642" s="496"/>
      <c r="N2642" s="556"/>
      <c r="O2642" s="498"/>
    </row>
    <row r="2643" spans="1:15" ht="15.6" x14ac:dyDescent="0.25">
      <c r="A2643" s="496"/>
      <c r="B2643" s="556"/>
      <c r="C2643" s="557"/>
      <c r="D2643" s="499"/>
      <c r="E2643" s="485"/>
      <c r="F2643" s="486"/>
      <c r="G2643" s="496"/>
      <c r="H2643" s="558"/>
      <c r="I2643" s="557"/>
      <c r="J2643" s="499"/>
      <c r="K2643" s="485"/>
      <c r="L2643" s="486"/>
      <c r="M2643" s="496"/>
      <c r="N2643" s="556"/>
      <c r="O2643" s="498"/>
    </row>
    <row r="2644" spans="1:15" ht="15.6" x14ac:dyDescent="0.25">
      <c r="A2644" s="496"/>
      <c r="B2644" s="556"/>
      <c r="C2644" s="557"/>
      <c r="D2644" s="499"/>
      <c r="E2644" s="485"/>
      <c r="F2644" s="486"/>
      <c r="G2644" s="496"/>
      <c r="H2644" s="558"/>
      <c r="I2644" s="557"/>
      <c r="J2644" s="499"/>
      <c r="K2644" s="485"/>
      <c r="L2644" s="486"/>
      <c r="M2644" s="496"/>
      <c r="N2644" s="556"/>
      <c r="O2644" s="498"/>
    </row>
    <row r="2645" spans="1:15" ht="15.6" x14ac:dyDescent="0.25">
      <c r="A2645" s="496"/>
      <c r="B2645" s="556"/>
      <c r="C2645" s="557"/>
      <c r="D2645" s="499"/>
      <c r="E2645" s="485"/>
      <c r="F2645" s="486"/>
      <c r="G2645" s="496"/>
      <c r="H2645" s="558"/>
      <c r="I2645" s="557"/>
      <c r="J2645" s="499"/>
      <c r="K2645" s="485"/>
      <c r="L2645" s="486"/>
      <c r="M2645" s="496"/>
      <c r="N2645" s="556"/>
      <c r="O2645" s="498"/>
    </row>
    <row r="2646" spans="1:15" ht="15.6" x14ac:dyDescent="0.25">
      <c r="A2646" s="496"/>
      <c r="B2646" s="556"/>
      <c r="C2646" s="557"/>
      <c r="D2646" s="499"/>
      <c r="E2646" s="485"/>
      <c r="F2646" s="486"/>
      <c r="G2646" s="496"/>
      <c r="H2646" s="558"/>
      <c r="I2646" s="557"/>
      <c r="J2646" s="499"/>
      <c r="K2646" s="485"/>
      <c r="L2646" s="486"/>
      <c r="M2646" s="496"/>
      <c r="N2646" s="556"/>
      <c r="O2646" s="498"/>
    </row>
    <row r="2647" spans="1:15" ht="15.6" x14ac:dyDescent="0.25">
      <c r="A2647" s="496"/>
      <c r="B2647" s="556"/>
      <c r="C2647" s="557"/>
      <c r="D2647" s="499"/>
      <c r="E2647" s="485"/>
      <c r="F2647" s="486"/>
      <c r="G2647" s="496"/>
      <c r="H2647" s="558"/>
      <c r="I2647" s="557"/>
      <c r="J2647" s="499"/>
      <c r="K2647" s="485"/>
      <c r="L2647" s="486"/>
      <c r="M2647" s="496"/>
      <c r="N2647" s="556"/>
      <c r="O2647" s="498"/>
    </row>
    <row r="2648" spans="1:15" ht="15.6" x14ac:dyDescent="0.25">
      <c r="A2648" s="496"/>
      <c r="B2648" s="556"/>
      <c r="C2648" s="557"/>
      <c r="D2648" s="499"/>
      <c r="E2648" s="485"/>
      <c r="F2648" s="486"/>
      <c r="G2648" s="496"/>
      <c r="H2648" s="558"/>
      <c r="I2648" s="557"/>
      <c r="J2648" s="499"/>
      <c r="K2648" s="485"/>
      <c r="L2648" s="486"/>
      <c r="M2648" s="496"/>
      <c r="N2648" s="556"/>
      <c r="O2648" s="498"/>
    </row>
    <row r="2649" spans="1:15" ht="15.6" x14ac:dyDescent="0.25">
      <c r="A2649" s="496"/>
      <c r="B2649" s="556"/>
      <c r="C2649" s="557"/>
      <c r="D2649" s="499"/>
      <c r="E2649" s="485"/>
      <c r="F2649" s="486"/>
      <c r="G2649" s="496"/>
      <c r="H2649" s="558"/>
      <c r="I2649" s="557"/>
      <c r="J2649" s="499"/>
      <c r="K2649" s="485"/>
      <c r="L2649" s="486"/>
      <c r="M2649" s="496"/>
      <c r="N2649" s="556"/>
      <c r="O2649" s="498"/>
    </row>
    <row r="2650" spans="1:15" ht="15.6" x14ac:dyDescent="0.25">
      <c r="A2650" s="496"/>
      <c r="B2650" s="556"/>
      <c r="C2650" s="557"/>
      <c r="D2650" s="499"/>
      <c r="E2650" s="485"/>
      <c r="F2650" s="486"/>
      <c r="G2650" s="496"/>
      <c r="H2650" s="558"/>
      <c r="I2650" s="557"/>
      <c r="J2650" s="499"/>
      <c r="K2650" s="485"/>
      <c r="L2650" s="486"/>
      <c r="M2650" s="496"/>
      <c r="N2650" s="556"/>
      <c r="O2650" s="498"/>
    </row>
    <row r="2651" spans="1:15" ht="15.6" x14ac:dyDescent="0.25">
      <c r="A2651" s="496"/>
      <c r="B2651" s="556"/>
      <c r="C2651" s="557"/>
      <c r="D2651" s="499"/>
      <c r="E2651" s="485"/>
      <c r="F2651" s="486"/>
      <c r="G2651" s="496"/>
      <c r="H2651" s="558"/>
      <c r="I2651" s="557"/>
      <c r="J2651" s="499"/>
      <c r="K2651" s="485"/>
      <c r="L2651" s="486"/>
      <c r="M2651" s="496"/>
      <c r="N2651" s="556"/>
      <c r="O2651" s="498"/>
    </row>
    <row r="2652" spans="1:15" ht="15.6" x14ac:dyDescent="0.25">
      <c r="A2652" s="496"/>
      <c r="B2652" s="556"/>
      <c r="C2652" s="557"/>
      <c r="D2652" s="499"/>
      <c r="E2652" s="485"/>
      <c r="F2652" s="486"/>
      <c r="G2652" s="496"/>
      <c r="H2652" s="558"/>
      <c r="I2652" s="557"/>
      <c r="J2652" s="499"/>
      <c r="K2652" s="485"/>
      <c r="L2652" s="486"/>
      <c r="M2652" s="496"/>
      <c r="N2652" s="556"/>
      <c r="O2652" s="498"/>
    </row>
    <row r="2653" spans="1:15" ht="15.6" x14ac:dyDescent="0.25">
      <c r="A2653" s="496"/>
      <c r="B2653" s="556"/>
      <c r="C2653" s="557"/>
      <c r="D2653" s="499"/>
      <c r="E2653" s="485"/>
      <c r="F2653" s="486"/>
      <c r="G2653" s="496"/>
      <c r="H2653" s="558"/>
      <c r="I2653" s="557"/>
      <c r="J2653" s="499"/>
      <c r="K2653" s="485"/>
      <c r="L2653" s="486"/>
      <c r="M2653" s="496"/>
      <c r="N2653" s="556"/>
      <c r="O2653" s="498"/>
    </row>
    <row r="2654" spans="1:15" ht="15.6" x14ac:dyDescent="0.25">
      <c r="A2654" s="496"/>
      <c r="B2654" s="556"/>
      <c r="C2654" s="557"/>
      <c r="D2654" s="499"/>
      <c r="E2654" s="485"/>
      <c r="F2654" s="486"/>
      <c r="G2654" s="496"/>
      <c r="H2654" s="558"/>
      <c r="I2654" s="557"/>
      <c r="J2654" s="499"/>
      <c r="K2654" s="485"/>
      <c r="L2654" s="486"/>
      <c r="M2654" s="496"/>
      <c r="N2654" s="556"/>
      <c r="O2654" s="498"/>
    </row>
    <row r="2655" spans="1:15" ht="15.6" x14ac:dyDescent="0.25">
      <c r="A2655" s="496"/>
      <c r="B2655" s="556"/>
      <c r="C2655" s="557"/>
      <c r="D2655" s="499"/>
      <c r="E2655" s="485"/>
      <c r="F2655" s="486"/>
      <c r="G2655" s="496"/>
      <c r="H2655" s="558"/>
      <c r="I2655" s="557"/>
      <c r="J2655" s="499"/>
      <c r="K2655" s="485"/>
      <c r="L2655" s="486"/>
      <c r="M2655" s="496"/>
      <c r="N2655" s="556"/>
      <c r="O2655" s="498"/>
    </row>
    <row r="2656" spans="1:15" ht="15.6" x14ac:dyDescent="0.25">
      <c r="A2656" s="496"/>
      <c r="B2656" s="556"/>
      <c r="C2656" s="557"/>
      <c r="D2656" s="499"/>
      <c r="E2656" s="485"/>
      <c r="F2656" s="486"/>
      <c r="G2656" s="496"/>
      <c r="H2656" s="558"/>
      <c r="I2656" s="557"/>
      <c r="J2656" s="499"/>
      <c r="K2656" s="485"/>
      <c r="L2656" s="486"/>
      <c r="M2656" s="496"/>
      <c r="N2656" s="556"/>
      <c r="O2656" s="498"/>
    </row>
    <row r="2657" spans="1:15" ht="15.6" x14ac:dyDescent="0.25">
      <c r="A2657" s="496"/>
      <c r="B2657" s="556"/>
      <c r="C2657" s="557"/>
      <c r="D2657" s="499"/>
      <c r="E2657" s="485"/>
      <c r="F2657" s="486"/>
      <c r="G2657" s="496"/>
      <c r="H2657" s="558"/>
      <c r="I2657" s="557"/>
      <c r="J2657" s="499"/>
      <c r="K2657" s="485"/>
      <c r="L2657" s="486"/>
      <c r="M2657" s="496"/>
      <c r="N2657" s="556"/>
      <c r="O2657" s="498"/>
    </row>
    <row r="2658" spans="1:15" ht="15.6" x14ac:dyDescent="0.25">
      <c r="A2658" s="496"/>
      <c r="B2658" s="556"/>
      <c r="C2658" s="557"/>
      <c r="D2658" s="499"/>
      <c r="E2658" s="485"/>
      <c r="F2658" s="486"/>
      <c r="G2658" s="496"/>
      <c r="H2658" s="558"/>
      <c r="I2658" s="557"/>
      <c r="J2658" s="499"/>
      <c r="K2658" s="485"/>
      <c r="L2658" s="486"/>
      <c r="M2658" s="496"/>
      <c r="N2658" s="556"/>
      <c r="O2658" s="498"/>
    </row>
    <row r="2659" spans="1:15" ht="15.6" x14ac:dyDescent="0.25">
      <c r="A2659" s="496"/>
      <c r="B2659" s="556"/>
      <c r="C2659" s="557"/>
      <c r="D2659" s="499"/>
      <c r="E2659" s="485"/>
      <c r="F2659" s="486"/>
      <c r="G2659" s="496"/>
      <c r="H2659" s="558"/>
      <c r="I2659" s="557"/>
      <c r="J2659" s="499"/>
      <c r="K2659" s="485"/>
      <c r="L2659" s="486"/>
      <c r="M2659" s="496"/>
      <c r="N2659" s="556"/>
      <c r="O2659" s="498"/>
    </row>
    <row r="2660" spans="1:15" ht="15.6" x14ac:dyDescent="0.25">
      <c r="A2660" s="496"/>
      <c r="B2660" s="556"/>
      <c r="C2660" s="557"/>
      <c r="D2660" s="499"/>
      <c r="E2660" s="485"/>
      <c r="F2660" s="486"/>
      <c r="G2660" s="496"/>
      <c r="H2660" s="558"/>
      <c r="I2660" s="557"/>
      <c r="J2660" s="499"/>
      <c r="K2660" s="485"/>
      <c r="L2660" s="486"/>
      <c r="M2660" s="496"/>
      <c r="N2660" s="556"/>
      <c r="O2660" s="498"/>
    </row>
    <row r="2661" spans="1:15" ht="15.6" x14ac:dyDescent="0.25">
      <c r="A2661" s="496"/>
      <c r="B2661" s="556"/>
      <c r="C2661" s="557"/>
      <c r="D2661" s="499"/>
      <c r="E2661" s="485"/>
      <c r="F2661" s="486"/>
      <c r="G2661" s="496"/>
      <c r="H2661" s="558"/>
      <c r="I2661" s="557"/>
      <c r="J2661" s="499"/>
      <c r="K2661" s="485"/>
      <c r="L2661" s="486"/>
      <c r="M2661" s="496"/>
      <c r="N2661" s="556"/>
      <c r="O2661" s="498"/>
    </row>
    <row r="2662" spans="1:15" ht="15.6" x14ac:dyDescent="0.25">
      <c r="A2662" s="496"/>
      <c r="B2662" s="556"/>
      <c r="C2662" s="557"/>
      <c r="D2662" s="499"/>
      <c r="E2662" s="485"/>
      <c r="F2662" s="486"/>
      <c r="G2662" s="496"/>
      <c r="H2662" s="558"/>
      <c r="I2662" s="557"/>
      <c r="J2662" s="499"/>
      <c r="K2662" s="485"/>
      <c r="L2662" s="486"/>
      <c r="M2662" s="496"/>
      <c r="N2662" s="556"/>
      <c r="O2662" s="498"/>
    </row>
    <row r="2663" spans="1:15" ht="15.6" x14ac:dyDescent="0.25">
      <c r="A2663" s="496"/>
      <c r="B2663" s="556"/>
      <c r="C2663" s="557"/>
      <c r="D2663" s="499"/>
      <c r="E2663" s="485"/>
      <c r="F2663" s="486"/>
      <c r="G2663" s="496"/>
      <c r="H2663" s="558"/>
      <c r="I2663" s="557"/>
      <c r="J2663" s="499"/>
      <c r="K2663" s="485"/>
      <c r="L2663" s="486"/>
      <c r="M2663" s="496"/>
      <c r="N2663" s="556"/>
      <c r="O2663" s="498"/>
    </row>
    <row r="2664" spans="1:15" ht="15.6" x14ac:dyDescent="0.25">
      <c r="A2664" s="496"/>
      <c r="B2664" s="556"/>
      <c r="C2664" s="557"/>
      <c r="D2664" s="499"/>
      <c r="E2664" s="485"/>
      <c r="F2664" s="486"/>
      <c r="G2664" s="496"/>
      <c r="H2664" s="558"/>
      <c r="I2664" s="557"/>
      <c r="J2664" s="499"/>
      <c r="K2664" s="485"/>
      <c r="L2664" s="486"/>
      <c r="M2664" s="496"/>
      <c r="N2664" s="556"/>
      <c r="O2664" s="498"/>
    </row>
    <row r="2665" spans="1:15" ht="15.6" x14ac:dyDescent="0.25">
      <c r="A2665" s="496"/>
      <c r="B2665" s="556"/>
      <c r="C2665" s="557"/>
      <c r="D2665" s="499"/>
      <c r="E2665" s="485"/>
      <c r="F2665" s="486"/>
      <c r="G2665" s="496"/>
      <c r="H2665" s="558"/>
      <c r="I2665" s="557"/>
      <c r="J2665" s="499"/>
      <c r="K2665" s="485"/>
      <c r="L2665" s="486"/>
      <c r="M2665" s="496"/>
      <c r="N2665" s="556"/>
      <c r="O2665" s="498"/>
    </row>
    <row r="2666" spans="1:15" ht="15.6" x14ac:dyDescent="0.25">
      <c r="A2666" s="496"/>
      <c r="B2666" s="556"/>
      <c r="C2666" s="557"/>
      <c r="D2666" s="499"/>
      <c r="E2666" s="485"/>
      <c r="F2666" s="486"/>
      <c r="G2666" s="496"/>
      <c r="H2666" s="558"/>
      <c r="I2666" s="557"/>
      <c r="J2666" s="499"/>
      <c r="K2666" s="485"/>
      <c r="L2666" s="486"/>
      <c r="M2666" s="496"/>
      <c r="N2666" s="556"/>
      <c r="O2666" s="498"/>
    </row>
    <row r="2667" spans="1:15" ht="15.6" x14ac:dyDescent="0.25">
      <c r="A2667" s="496"/>
      <c r="B2667" s="556"/>
      <c r="C2667" s="557"/>
      <c r="D2667" s="499"/>
      <c r="E2667" s="485"/>
      <c r="F2667" s="486"/>
      <c r="G2667" s="496"/>
      <c r="H2667" s="558"/>
      <c r="I2667" s="557"/>
      <c r="J2667" s="499"/>
      <c r="K2667" s="485"/>
      <c r="L2667" s="486"/>
      <c r="M2667" s="496"/>
      <c r="N2667" s="556"/>
      <c r="O2667" s="498"/>
    </row>
    <row r="2668" spans="1:15" ht="15.6" x14ac:dyDescent="0.25">
      <c r="A2668" s="496"/>
      <c r="B2668" s="556"/>
      <c r="C2668" s="557"/>
      <c r="D2668" s="499"/>
      <c r="E2668" s="485"/>
      <c r="F2668" s="486"/>
      <c r="G2668" s="496"/>
      <c r="H2668" s="558"/>
      <c r="I2668" s="557"/>
      <c r="J2668" s="499"/>
      <c r="K2668" s="485"/>
      <c r="L2668" s="486"/>
      <c r="M2668" s="496"/>
      <c r="N2668" s="556"/>
      <c r="O2668" s="498"/>
    </row>
    <row r="2669" spans="1:15" ht="15.6" x14ac:dyDescent="0.25">
      <c r="A2669" s="496"/>
      <c r="B2669" s="556"/>
      <c r="C2669" s="557"/>
      <c r="D2669" s="499"/>
      <c r="E2669" s="485"/>
      <c r="F2669" s="486"/>
      <c r="G2669" s="496"/>
      <c r="H2669" s="558"/>
      <c r="I2669" s="557"/>
      <c r="J2669" s="499"/>
      <c r="K2669" s="485"/>
      <c r="L2669" s="486"/>
      <c r="M2669" s="496"/>
      <c r="N2669" s="556"/>
      <c r="O2669" s="498"/>
    </row>
    <row r="2670" spans="1:15" ht="15.6" x14ac:dyDescent="0.25">
      <c r="A2670" s="496"/>
      <c r="B2670" s="556"/>
      <c r="C2670" s="557"/>
      <c r="D2670" s="499"/>
      <c r="E2670" s="485"/>
      <c r="F2670" s="486"/>
      <c r="G2670" s="496"/>
      <c r="H2670" s="558"/>
      <c r="I2670" s="557"/>
      <c r="J2670" s="499"/>
      <c r="K2670" s="485"/>
      <c r="L2670" s="486"/>
      <c r="M2670" s="496"/>
      <c r="N2670" s="556"/>
      <c r="O2670" s="498"/>
    </row>
    <row r="2671" spans="1:15" ht="15.6" x14ac:dyDescent="0.25">
      <c r="A2671" s="496"/>
      <c r="B2671" s="556"/>
      <c r="C2671" s="557"/>
      <c r="D2671" s="499"/>
      <c r="E2671" s="485"/>
      <c r="F2671" s="486"/>
      <c r="G2671" s="496"/>
      <c r="H2671" s="558"/>
      <c r="I2671" s="557"/>
      <c r="J2671" s="499"/>
      <c r="K2671" s="485"/>
      <c r="L2671" s="486"/>
      <c r="M2671" s="496"/>
      <c r="N2671" s="556"/>
      <c r="O2671" s="498"/>
    </row>
    <row r="2672" spans="1:15" ht="15.6" x14ac:dyDescent="0.25">
      <c r="A2672" s="496"/>
      <c r="B2672" s="556"/>
      <c r="C2672" s="557"/>
      <c r="D2672" s="499"/>
      <c r="E2672" s="485"/>
      <c r="F2672" s="486"/>
      <c r="G2672" s="496"/>
      <c r="H2672" s="558"/>
      <c r="I2672" s="557"/>
      <c r="J2672" s="499"/>
      <c r="K2672" s="485"/>
      <c r="L2672" s="486"/>
      <c r="M2672" s="496"/>
      <c r="N2672" s="556"/>
      <c r="O2672" s="498"/>
    </row>
    <row r="2673" spans="1:15" ht="15.6" x14ac:dyDescent="0.25">
      <c r="A2673" s="496"/>
      <c r="B2673" s="556"/>
      <c r="C2673" s="557"/>
      <c r="D2673" s="499"/>
      <c r="E2673" s="485"/>
      <c r="F2673" s="486"/>
      <c r="G2673" s="496"/>
      <c r="H2673" s="558"/>
      <c r="I2673" s="557"/>
      <c r="J2673" s="499"/>
      <c r="K2673" s="485"/>
      <c r="L2673" s="486"/>
      <c r="M2673" s="496"/>
      <c r="N2673" s="556"/>
      <c r="O2673" s="498"/>
    </row>
    <row r="2674" spans="1:15" ht="15.6" x14ac:dyDescent="0.25">
      <c r="A2674" s="496"/>
      <c r="B2674" s="556"/>
      <c r="C2674" s="557"/>
      <c r="D2674" s="499"/>
      <c r="E2674" s="485"/>
      <c r="F2674" s="486"/>
      <c r="G2674" s="496"/>
      <c r="H2674" s="558"/>
      <c r="I2674" s="557"/>
      <c r="J2674" s="499"/>
      <c r="K2674" s="485"/>
      <c r="L2674" s="486"/>
      <c r="M2674" s="496"/>
      <c r="N2674" s="556"/>
      <c r="O2674" s="498"/>
    </row>
    <row r="2675" spans="1:15" ht="15.6" x14ac:dyDescent="0.25">
      <c r="A2675" s="496"/>
      <c r="B2675" s="556"/>
      <c r="C2675" s="557"/>
      <c r="D2675" s="499"/>
      <c r="E2675" s="485"/>
      <c r="F2675" s="486"/>
      <c r="G2675" s="496"/>
      <c r="H2675" s="558"/>
      <c r="I2675" s="557"/>
      <c r="J2675" s="499"/>
      <c r="K2675" s="485"/>
      <c r="L2675" s="486"/>
      <c r="M2675" s="496"/>
      <c r="N2675" s="556"/>
      <c r="O2675" s="498"/>
    </row>
    <row r="2676" spans="1:15" ht="15.6" x14ac:dyDescent="0.25">
      <c r="A2676" s="496"/>
      <c r="B2676" s="556"/>
      <c r="C2676" s="557"/>
      <c r="D2676" s="499"/>
      <c r="E2676" s="485"/>
      <c r="F2676" s="486"/>
      <c r="G2676" s="496"/>
      <c r="H2676" s="558"/>
      <c r="I2676" s="557"/>
      <c r="J2676" s="499"/>
      <c r="K2676" s="485"/>
      <c r="L2676" s="486"/>
      <c r="M2676" s="496"/>
      <c r="N2676" s="556"/>
      <c r="O2676" s="498"/>
    </row>
    <row r="2677" spans="1:15" ht="15.6" x14ac:dyDescent="0.25">
      <c r="A2677" s="496"/>
      <c r="B2677" s="556"/>
      <c r="C2677" s="557"/>
      <c r="D2677" s="499"/>
      <c r="E2677" s="485"/>
      <c r="F2677" s="486"/>
      <c r="G2677" s="496"/>
      <c r="H2677" s="558"/>
      <c r="I2677" s="557"/>
      <c r="J2677" s="499"/>
      <c r="K2677" s="485"/>
      <c r="L2677" s="486"/>
      <c r="M2677" s="496"/>
      <c r="N2677" s="556"/>
      <c r="O2677" s="498"/>
    </row>
    <row r="2678" spans="1:15" ht="15.6" x14ac:dyDescent="0.25">
      <c r="A2678" s="496"/>
      <c r="B2678" s="556"/>
      <c r="C2678" s="557"/>
      <c r="D2678" s="499"/>
      <c r="E2678" s="485"/>
      <c r="F2678" s="486"/>
      <c r="G2678" s="496"/>
      <c r="H2678" s="558"/>
      <c r="I2678" s="557"/>
      <c r="J2678" s="499"/>
      <c r="K2678" s="485"/>
      <c r="L2678" s="486"/>
      <c r="M2678" s="496"/>
      <c r="N2678" s="556"/>
      <c r="O2678" s="498"/>
    </row>
    <row r="2679" spans="1:15" ht="15.6" x14ac:dyDescent="0.25">
      <c r="A2679" s="496"/>
      <c r="B2679" s="556"/>
      <c r="C2679" s="557"/>
      <c r="D2679" s="499"/>
      <c r="E2679" s="485"/>
      <c r="F2679" s="486"/>
      <c r="G2679" s="496"/>
      <c r="H2679" s="558"/>
      <c r="I2679" s="557"/>
      <c r="J2679" s="499"/>
      <c r="K2679" s="485"/>
      <c r="L2679" s="486"/>
      <c r="M2679" s="496"/>
      <c r="N2679" s="556"/>
      <c r="O2679" s="498"/>
    </row>
    <row r="2680" spans="1:15" ht="15.6" x14ac:dyDescent="0.25">
      <c r="A2680" s="496"/>
      <c r="B2680" s="556"/>
      <c r="C2680" s="557"/>
      <c r="D2680" s="499"/>
      <c r="E2680" s="485"/>
      <c r="F2680" s="486"/>
      <c r="G2680" s="496"/>
      <c r="H2680" s="558"/>
      <c r="I2680" s="557"/>
      <c r="J2680" s="499"/>
      <c r="K2680" s="485"/>
      <c r="L2680" s="486"/>
      <c r="M2680" s="496"/>
      <c r="N2680" s="556"/>
      <c r="O2680" s="498"/>
    </row>
    <row r="2681" spans="1:15" ht="15.6" x14ac:dyDescent="0.25">
      <c r="A2681" s="496"/>
      <c r="B2681" s="556"/>
      <c r="C2681" s="557"/>
      <c r="D2681" s="499"/>
      <c r="E2681" s="485"/>
      <c r="F2681" s="486"/>
      <c r="G2681" s="496"/>
      <c r="H2681" s="558"/>
      <c r="I2681" s="557"/>
      <c r="J2681" s="499"/>
      <c r="K2681" s="485"/>
      <c r="L2681" s="486"/>
      <c r="M2681" s="496"/>
      <c r="N2681" s="556"/>
      <c r="O2681" s="498"/>
    </row>
    <row r="2682" spans="1:15" ht="15.6" x14ac:dyDescent="0.25">
      <c r="A2682" s="496"/>
      <c r="B2682" s="556"/>
      <c r="C2682" s="557"/>
      <c r="D2682" s="499"/>
      <c r="E2682" s="485"/>
      <c r="F2682" s="486"/>
      <c r="G2682" s="496"/>
      <c r="H2682" s="558"/>
      <c r="I2682" s="557"/>
      <c r="J2682" s="499"/>
      <c r="K2682" s="485"/>
      <c r="L2682" s="486"/>
      <c r="M2682" s="496"/>
      <c r="N2682" s="556"/>
      <c r="O2682" s="498"/>
    </row>
    <row r="2683" spans="1:15" ht="15.6" x14ac:dyDescent="0.25">
      <c r="A2683" s="496"/>
      <c r="B2683" s="556"/>
      <c r="C2683" s="557"/>
      <c r="D2683" s="499"/>
      <c r="E2683" s="485"/>
      <c r="F2683" s="486"/>
      <c r="G2683" s="496"/>
      <c r="H2683" s="558"/>
      <c r="I2683" s="557"/>
      <c r="J2683" s="499"/>
      <c r="K2683" s="485"/>
      <c r="L2683" s="486"/>
      <c r="M2683" s="496"/>
      <c r="N2683" s="556"/>
      <c r="O2683" s="498"/>
    </row>
    <row r="2684" spans="1:15" ht="15.6" x14ac:dyDescent="0.25">
      <c r="A2684" s="496"/>
      <c r="B2684" s="556"/>
      <c r="C2684" s="557"/>
      <c r="D2684" s="499"/>
      <c r="E2684" s="485"/>
      <c r="F2684" s="486"/>
      <c r="G2684" s="496"/>
      <c r="H2684" s="558"/>
      <c r="I2684" s="557"/>
      <c r="J2684" s="499"/>
      <c r="K2684" s="485"/>
      <c r="L2684" s="486"/>
      <c r="M2684" s="496"/>
      <c r="N2684" s="556"/>
      <c r="O2684" s="498"/>
    </row>
    <row r="2685" spans="1:15" ht="15.6" x14ac:dyDescent="0.25">
      <c r="A2685" s="496"/>
      <c r="B2685" s="556"/>
      <c r="C2685" s="557"/>
      <c r="D2685" s="499"/>
      <c r="E2685" s="485"/>
      <c r="F2685" s="486"/>
      <c r="G2685" s="496"/>
      <c r="H2685" s="558"/>
      <c r="I2685" s="557"/>
      <c r="J2685" s="499"/>
      <c r="K2685" s="485"/>
      <c r="L2685" s="486"/>
      <c r="M2685" s="496"/>
      <c r="N2685" s="556"/>
      <c r="O2685" s="498"/>
    </row>
    <row r="2686" spans="1:15" ht="15.6" x14ac:dyDescent="0.25">
      <c r="A2686" s="496"/>
      <c r="B2686" s="556"/>
      <c r="C2686" s="557"/>
      <c r="D2686" s="499"/>
      <c r="E2686" s="485"/>
      <c r="F2686" s="486"/>
      <c r="G2686" s="496"/>
      <c r="H2686" s="558"/>
      <c r="I2686" s="557"/>
      <c r="J2686" s="499"/>
      <c r="K2686" s="485"/>
      <c r="L2686" s="486"/>
      <c r="M2686" s="496"/>
      <c r="N2686" s="556"/>
      <c r="O2686" s="498"/>
    </row>
    <row r="2687" spans="1:15" ht="15.6" x14ac:dyDescent="0.25">
      <c r="A2687" s="496"/>
      <c r="B2687" s="556"/>
      <c r="C2687" s="557"/>
      <c r="D2687" s="499"/>
      <c r="E2687" s="485"/>
      <c r="F2687" s="486"/>
      <c r="G2687" s="496"/>
      <c r="H2687" s="558"/>
      <c r="I2687" s="557"/>
      <c r="J2687" s="499"/>
      <c r="K2687" s="485"/>
      <c r="L2687" s="486"/>
      <c r="M2687" s="496"/>
      <c r="N2687" s="556"/>
      <c r="O2687" s="498"/>
    </row>
    <row r="2688" spans="1:15" ht="15.6" x14ac:dyDescent="0.25">
      <c r="A2688" s="496"/>
      <c r="B2688" s="556"/>
      <c r="C2688" s="557"/>
      <c r="D2688" s="499"/>
      <c r="E2688" s="485"/>
      <c r="F2688" s="486"/>
      <c r="G2688" s="496"/>
      <c r="H2688" s="558"/>
      <c r="I2688" s="557"/>
      <c r="J2688" s="499"/>
      <c r="K2688" s="485"/>
      <c r="L2688" s="486"/>
      <c r="M2688" s="496"/>
      <c r="N2688" s="556"/>
      <c r="O2688" s="498"/>
    </row>
    <row r="2689" spans="1:15" ht="15.6" x14ac:dyDescent="0.25">
      <c r="A2689" s="496"/>
      <c r="B2689" s="556"/>
      <c r="C2689" s="557"/>
      <c r="D2689" s="499"/>
      <c r="E2689" s="485"/>
      <c r="F2689" s="486"/>
      <c r="G2689" s="496"/>
      <c r="H2689" s="558"/>
      <c r="I2689" s="557"/>
      <c r="J2689" s="499"/>
      <c r="K2689" s="485"/>
      <c r="L2689" s="486"/>
      <c r="M2689" s="496"/>
      <c r="N2689" s="556"/>
      <c r="O2689" s="498"/>
    </row>
    <row r="2690" spans="1:15" ht="15.6" x14ac:dyDescent="0.25">
      <c r="A2690" s="496"/>
      <c r="B2690" s="556"/>
      <c r="C2690" s="557"/>
      <c r="D2690" s="499"/>
      <c r="E2690" s="485"/>
      <c r="F2690" s="486"/>
      <c r="G2690" s="496"/>
      <c r="H2690" s="558"/>
      <c r="I2690" s="557"/>
      <c r="J2690" s="499"/>
      <c r="K2690" s="485"/>
      <c r="L2690" s="486"/>
      <c r="M2690" s="496"/>
      <c r="N2690" s="556"/>
      <c r="O2690" s="498"/>
    </row>
    <row r="2691" spans="1:15" ht="15.6" x14ac:dyDescent="0.25">
      <c r="A2691" s="496"/>
      <c r="B2691" s="556"/>
      <c r="C2691" s="557"/>
      <c r="D2691" s="499"/>
      <c r="E2691" s="485"/>
      <c r="F2691" s="486"/>
      <c r="G2691" s="496"/>
      <c r="H2691" s="558"/>
      <c r="I2691" s="557"/>
      <c r="J2691" s="499"/>
      <c r="K2691" s="485"/>
      <c r="L2691" s="486"/>
      <c r="M2691" s="496"/>
      <c r="N2691" s="556"/>
      <c r="O2691" s="498"/>
    </row>
    <row r="2692" spans="1:15" ht="15.6" x14ac:dyDescent="0.25">
      <c r="A2692" s="496"/>
      <c r="B2692" s="556"/>
      <c r="C2692" s="557"/>
      <c r="D2692" s="499"/>
      <c r="E2692" s="485"/>
      <c r="F2692" s="486"/>
      <c r="G2692" s="496"/>
      <c r="H2692" s="558"/>
      <c r="I2692" s="557"/>
      <c r="J2692" s="499"/>
      <c r="K2692" s="485"/>
      <c r="L2692" s="486"/>
      <c r="M2692" s="496"/>
      <c r="N2692" s="556"/>
      <c r="O2692" s="498"/>
    </row>
    <row r="2693" spans="1:15" ht="15.6" x14ac:dyDescent="0.25">
      <c r="A2693" s="496"/>
      <c r="B2693" s="556"/>
      <c r="C2693" s="557"/>
      <c r="D2693" s="499"/>
      <c r="E2693" s="485"/>
      <c r="F2693" s="486"/>
      <c r="G2693" s="496"/>
      <c r="H2693" s="558"/>
      <c r="I2693" s="557"/>
      <c r="J2693" s="499"/>
      <c r="K2693" s="485"/>
      <c r="L2693" s="486"/>
      <c r="M2693" s="496"/>
      <c r="N2693" s="556"/>
      <c r="O2693" s="498"/>
    </row>
    <row r="2694" spans="1:15" ht="15.6" x14ac:dyDescent="0.25">
      <c r="A2694" s="496"/>
      <c r="B2694" s="556"/>
      <c r="C2694" s="557"/>
      <c r="D2694" s="499"/>
      <c r="E2694" s="485"/>
      <c r="F2694" s="486"/>
      <c r="G2694" s="496"/>
      <c r="H2694" s="558"/>
      <c r="I2694" s="557"/>
      <c r="J2694" s="499"/>
      <c r="K2694" s="485"/>
      <c r="L2694" s="486"/>
      <c r="M2694" s="496"/>
      <c r="N2694" s="556"/>
      <c r="O2694" s="498"/>
    </row>
    <row r="2695" spans="1:15" ht="15.6" x14ac:dyDescent="0.25">
      <c r="A2695" s="496"/>
      <c r="B2695" s="556"/>
      <c r="C2695" s="557"/>
      <c r="D2695" s="499"/>
      <c r="E2695" s="485"/>
      <c r="F2695" s="486"/>
      <c r="G2695" s="496"/>
      <c r="H2695" s="558"/>
      <c r="I2695" s="557"/>
      <c r="J2695" s="499"/>
      <c r="K2695" s="485"/>
      <c r="L2695" s="486"/>
      <c r="M2695" s="496"/>
      <c r="N2695" s="556"/>
      <c r="O2695" s="498"/>
    </row>
    <row r="2696" spans="1:15" ht="15.6" x14ac:dyDescent="0.25">
      <c r="A2696" s="496"/>
      <c r="B2696" s="556"/>
      <c r="C2696" s="557"/>
      <c r="D2696" s="499"/>
      <c r="E2696" s="485"/>
      <c r="F2696" s="486"/>
      <c r="G2696" s="496"/>
      <c r="H2696" s="558"/>
      <c r="I2696" s="557"/>
      <c r="J2696" s="499"/>
      <c r="K2696" s="485"/>
      <c r="L2696" s="486"/>
      <c r="M2696" s="496"/>
      <c r="N2696" s="556"/>
      <c r="O2696" s="498"/>
    </row>
    <row r="2697" spans="1:15" ht="15.6" x14ac:dyDescent="0.25">
      <c r="A2697" s="496"/>
      <c r="B2697" s="556"/>
      <c r="C2697" s="557"/>
      <c r="D2697" s="499"/>
      <c r="E2697" s="485"/>
      <c r="F2697" s="486"/>
      <c r="G2697" s="496"/>
      <c r="H2697" s="558"/>
      <c r="I2697" s="557"/>
      <c r="J2697" s="499"/>
      <c r="K2697" s="485"/>
      <c r="L2697" s="486"/>
      <c r="M2697" s="496"/>
      <c r="N2697" s="556"/>
      <c r="O2697" s="498"/>
    </row>
    <row r="2698" spans="1:15" ht="15.6" x14ac:dyDescent="0.25">
      <c r="A2698" s="496"/>
      <c r="B2698" s="556"/>
      <c r="C2698" s="557"/>
      <c r="D2698" s="499"/>
      <c r="E2698" s="485"/>
      <c r="F2698" s="486"/>
      <c r="G2698" s="496"/>
      <c r="H2698" s="558"/>
      <c r="I2698" s="557"/>
      <c r="J2698" s="499"/>
      <c r="K2698" s="485"/>
      <c r="L2698" s="486"/>
      <c r="M2698" s="496"/>
      <c r="N2698" s="556"/>
      <c r="O2698" s="498"/>
    </row>
    <row r="2699" spans="1:15" ht="15.6" x14ac:dyDescent="0.25">
      <c r="A2699" s="496"/>
      <c r="B2699" s="556"/>
      <c r="C2699" s="557"/>
      <c r="D2699" s="499"/>
      <c r="E2699" s="485"/>
      <c r="F2699" s="486"/>
      <c r="G2699" s="496"/>
      <c r="H2699" s="558"/>
      <c r="I2699" s="557"/>
      <c r="J2699" s="499"/>
      <c r="K2699" s="485"/>
      <c r="L2699" s="486"/>
      <c r="M2699" s="496"/>
      <c r="N2699" s="556"/>
      <c r="O2699" s="498"/>
    </row>
    <row r="2700" spans="1:15" ht="15.6" x14ac:dyDescent="0.25">
      <c r="A2700" s="496"/>
      <c r="B2700" s="556"/>
      <c r="C2700" s="557"/>
      <c r="D2700" s="499"/>
      <c r="E2700" s="485"/>
      <c r="F2700" s="486"/>
      <c r="G2700" s="496"/>
      <c r="H2700" s="558"/>
      <c r="I2700" s="557"/>
      <c r="J2700" s="499"/>
      <c r="K2700" s="485"/>
      <c r="L2700" s="486"/>
      <c r="M2700" s="496"/>
      <c r="N2700" s="556"/>
      <c r="O2700" s="498"/>
    </row>
    <row r="2701" spans="1:15" ht="15.6" x14ac:dyDescent="0.25">
      <c r="A2701" s="496"/>
      <c r="B2701" s="556"/>
      <c r="C2701" s="557"/>
      <c r="D2701" s="499"/>
      <c r="E2701" s="485"/>
      <c r="F2701" s="486"/>
      <c r="G2701" s="496"/>
      <c r="H2701" s="558"/>
      <c r="I2701" s="557"/>
      <c r="J2701" s="499"/>
      <c r="K2701" s="485"/>
      <c r="L2701" s="486"/>
      <c r="M2701" s="496"/>
      <c r="N2701" s="556"/>
      <c r="O2701" s="498"/>
    </row>
    <row r="2702" spans="1:15" ht="15.6" x14ac:dyDescent="0.25">
      <c r="A2702" s="496"/>
      <c r="B2702" s="556"/>
      <c r="C2702" s="557"/>
      <c r="D2702" s="499"/>
      <c r="E2702" s="485"/>
      <c r="F2702" s="486"/>
      <c r="G2702" s="496"/>
      <c r="H2702" s="558"/>
      <c r="I2702" s="557"/>
      <c r="J2702" s="499"/>
      <c r="K2702" s="485"/>
      <c r="L2702" s="486"/>
      <c r="M2702" s="496"/>
      <c r="N2702" s="556"/>
      <c r="O2702" s="498"/>
    </row>
    <row r="2703" spans="1:15" ht="15.6" x14ac:dyDescent="0.25">
      <c r="A2703" s="496"/>
      <c r="B2703" s="556"/>
      <c r="C2703" s="557"/>
      <c r="D2703" s="499"/>
      <c r="E2703" s="485"/>
      <c r="F2703" s="486"/>
      <c r="G2703" s="496"/>
      <c r="H2703" s="558"/>
      <c r="I2703" s="557"/>
      <c r="J2703" s="499"/>
      <c r="K2703" s="485"/>
      <c r="L2703" s="486"/>
      <c r="M2703" s="496"/>
      <c r="N2703" s="556"/>
      <c r="O2703" s="498"/>
    </row>
    <row r="2704" spans="1:15" ht="15.6" x14ac:dyDescent="0.25">
      <c r="A2704" s="496"/>
      <c r="B2704" s="556"/>
      <c r="C2704" s="557"/>
      <c r="D2704" s="499"/>
      <c r="E2704" s="485"/>
      <c r="F2704" s="486"/>
      <c r="G2704" s="496"/>
      <c r="H2704" s="558"/>
      <c r="I2704" s="557"/>
      <c r="J2704" s="499"/>
      <c r="K2704" s="485"/>
      <c r="L2704" s="486"/>
      <c r="M2704" s="496"/>
      <c r="N2704" s="556"/>
      <c r="O2704" s="498"/>
    </row>
    <row r="2705" spans="1:15" ht="15.6" x14ac:dyDescent="0.25">
      <c r="A2705" s="496"/>
      <c r="B2705" s="556"/>
      <c r="C2705" s="557"/>
      <c r="D2705" s="499"/>
      <c r="E2705" s="485"/>
      <c r="F2705" s="486"/>
      <c r="G2705" s="496"/>
      <c r="H2705" s="558"/>
      <c r="I2705" s="557"/>
      <c r="J2705" s="499"/>
      <c r="K2705" s="485"/>
      <c r="L2705" s="486"/>
      <c r="M2705" s="496"/>
      <c r="N2705" s="556"/>
      <c r="O2705" s="498"/>
    </row>
    <row r="2706" spans="1:15" ht="15.6" x14ac:dyDescent="0.25">
      <c r="A2706" s="496"/>
      <c r="B2706" s="556"/>
      <c r="C2706" s="557"/>
      <c r="D2706" s="499"/>
      <c r="E2706" s="485"/>
      <c r="F2706" s="486"/>
      <c r="G2706" s="496"/>
      <c r="H2706" s="558"/>
      <c r="I2706" s="557"/>
      <c r="J2706" s="499"/>
      <c r="K2706" s="485"/>
      <c r="L2706" s="486"/>
      <c r="M2706" s="496"/>
      <c r="N2706" s="556"/>
      <c r="O2706" s="498"/>
    </row>
    <row r="2707" spans="1:15" ht="15.6" x14ac:dyDescent="0.25">
      <c r="A2707" s="496"/>
      <c r="B2707" s="556"/>
      <c r="C2707" s="557"/>
      <c r="D2707" s="499"/>
      <c r="E2707" s="485"/>
      <c r="F2707" s="486"/>
      <c r="G2707" s="496"/>
      <c r="H2707" s="558"/>
      <c r="I2707" s="557"/>
      <c r="J2707" s="499"/>
      <c r="K2707" s="485"/>
      <c r="L2707" s="486"/>
      <c r="M2707" s="496"/>
      <c r="N2707" s="556"/>
      <c r="O2707" s="498"/>
    </row>
    <row r="2708" spans="1:15" ht="15.6" x14ac:dyDescent="0.25">
      <c r="A2708" s="496"/>
      <c r="B2708" s="556"/>
      <c r="C2708" s="557"/>
      <c r="D2708" s="499"/>
      <c r="E2708" s="485"/>
      <c r="F2708" s="486"/>
      <c r="G2708" s="496"/>
      <c r="H2708" s="558"/>
      <c r="I2708" s="557"/>
      <c r="J2708" s="499"/>
      <c r="K2708" s="485"/>
      <c r="L2708" s="486"/>
      <c r="M2708" s="496"/>
      <c r="N2708" s="556"/>
      <c r="O2708" s="498"/>
    </row>
    <row r="2709" spans="1:15" ht="15.6" x14ac:dyDescent="0.25">
      <c r="A2709" s="496"/>
      <c r="B2709" s="556"/>
      <c r="C2709" s="557"/>
      <c r="D2709" s="499"/>
      <c r="E2709" s="485"/>
      <c r="F2709" s="486"/>
      <c r="G2709" s="496"/>
      <c r="H2709" s="558"/>
      <c r="I2709" s="557"/>
      <c r="J2709" s="499"/>
      <c r="K2709" s="485"/>
      <c r="L2709" s="486"/>
      <c r="M2709" s="496"/>
      <c r="N2709" s="556"/>
      <c r="O2709" s="498"/>
    </row>
    <row r="2710" spans="1:15" ht="15.6" x14ac:dyDescent="0.25">
      <c r="A2710" s="496"/>
      <c r="B2710" s="556"/>
      <c r="C2710" s="557"/>
      <c r="D2710" s="499"/>
      <c r="E2710" s="485"/>
      <c r="F2710" s="486"/>
      <c r="G2710" s="496"/>
      <c r="H2710" s="558"/>
      <c r="I2710" s="557"/>
      <c r="J2710" s="499"/>
      <c r="K2710" s="485"/>
      <c r="L2710" s="486"/>
      <c r="M2710" s="496"/>
      <c r="N2710" s="556"/>
      <c r="O2710" s="498"/>
    </row>
    <row r="2711" spans="1:15" ht="15.6" x14ac:dyDescent="0.25">
      <c r="A2711" s="496"/>
      <c r="B2711" s="556"/>
      <c r="C2711" s="557"/>
      <c r="D2711" s="499"/>
      <c r="E2711" s="485"/>
      <c r="F2711" s="486"/>
      <c r="G2711" s="496"/>
      <c r="H2711" s="558"/>
      <c r="I2711" s="557"/>
      <c r="J2711" s="499"/>
      <c r="K2711" s="485"/>
      <c r="L2711" s="486"/>
      <c r="M2711" s="496"/>
      <c r="N2711" s="556"/>
      <c r="O2711" s="498"/>
    </row>
    <row r="2712" spans="1:15" ht="15.6" x14ac:dyDescent="0.25">
      <c r="A2712" s="496"/>
      <c r="B2712" s="556"/>
      <c r="C2712" s="557"/>
      <c r="D2712" s="499"/>
      <c r="E2712" s="485"/>
      <c r="F2712" s="486"/>
      <c r="G2712" s="496"/>
      <c r="H2712" s="558"/>
      <c r="I2712" s="557"/>
      <c r="J2712" s="499"/>
      <c r="K2712" s="485"/>
      <c r="L2712" s="486"/>
      <c r="M2712" s="496"/>
      <c r="N2712" s="556"/>
      <c r="O2712" s="498"/>
    </row>
    <row r="2713" spans="1:15" ht="15.6" x14ac:dyDescent="0.25">
      <c r="A2713" s="496"/>
      <c r="B2713" s="556"/>
      <c r="C2713" s="557"/>
      <c r="D2713" s="499"/>
      <c r="E2713" s="485"/>
      <c r="F2713" s="486"/>
      <c r="G2713" s="496"/>
      <c r="H2713" s="558"/>
      <c r="I2713" s="557"/>
      <c r="J2713" s="499"/>
      <c r="K2713" s="485"/>
      <c r="L2713" s="486"/>
      <c r="M2713" s="496"/>
      <c r="N2713" s="556"/>
      <c r="O2713" s="498"/>
    </row>
    <row r="2714" spans="1:15" ht="15.6" x14ac:dyDescent="0.25">
      <c r="A2714" s="496"/>
      <c r="B2714" s="556"/>
      <c r="C2714" s="557"/>
      <c r="D2714" s="499"/>
      <c r="E2714" s="485"/>
      <c r="F2714" s="486"/>
      <c r="G2714" s="496"/>
      <c r="H2714" s="558"/>
      <c r="I2714" s="557"/>
      <c r="J2714" s="499"/>
      <c r="K2714" s="485"/>
      <c r="L2714" s="486"/>
      <c r="M2714" s="496"/>
      <c r="N2714" s="556"/>
      <c r="O2714" s="498"/>
    </row>
    <row r="2715" spans="1:15" ht="15.6" x14ac:dyDescent="0.25">
      <c r="A2715" s="496"/>
      <c r="B2715" s="556"/>
      <c r="C2715" s="557"/>
      <c r="D2715" s="499"/>
      <c r="E2715" s="485"/>
      <c r="F2715" s="486"/>
      <c r="G2715" s="496"/>
      <c r="H2715" s="558"/>
      <c r="I2715" s="557"/>
      <c r="J2715" s="499"/>
      <c r="K2715" s="485"/>
      <c r="L2715" s="486"/>
      <c r="M2715" s="496"/>
      <c r="N2715" s="556"/>
      <c r="O2715" s="498"/>
    </row>
    <row r="2716" spans="1:15" ht="15.6" x14ac:dyDescent="0.25">
      <c r="A2716" s="496"/>
      <c r="B2716" s="556"/>
      <c r="C2716" s="557"/>
      <c r="D2716" s="499"/>
      <c r="E2716" s="485"/>
      <c r="F2716" s="486"/>
      <c r="G2716" s="496"/>
      <c r="H2716" s="558"/>
      <c r="I2716" s="557"/>
      <c r="J2716" s="499"/>
      <c r="K2716" s="485"/>
      <c r="L2716" s="486"/>
      <c r="M2716" s="496"/>
      <c r="N2716" s="556"/>
      <c r="O2716" s="498"/>
    </row>
    <row r="2717" spans="1:15" ht="15.6" x14ac:dyDescent="0.25">
      <c r="A2717" s="496"/>
      <c r="B2717" s="556"/>
      <c r="C2717" s="557"/>
      <c r="D2717" s="499"/>
      <c r="E2717" s="485"/>
      <c r="F2717" s="486"/>
      <c r="G2717" s="496"/>
      <c r="H2717" s="558"/>
      <c r="I2717" s="557"/>
      <c r="J2717" s="499"/>
      <c r="K2717" s="485"/>
      <c r="L2717" s="486"/>
      <c r="M2717" s="496"/>
      <c r="N2717" s="556"/>
      <c r="O2717" s="498"/>
    </row>
    <row r="2718" spans="1:15" ht="15.6" x14ac:dyDescent="0.25">
      <c r="A2718" s="496"/>
      <c r="B2718" s="556"/>
      <c r="C2718" s="557"/>
      <c r="D2718" s="499"/>
      <c r="E2718" s="485"/>
      <c r="F2718" s="486"/>
      <c r="G2718" s="496"/>
      <c r="H2718" s="558"/>
      <c r="I2718" s="557"/>
      <c r="J2718" s="499"/>
      <c r="K2718" s="485"/>
      <c r="L2718" s="486"/>
      <c r="M2718" s="496"/>
      <c r="N2718" s="556"/>
      <c r="O2718" s="498"/>
    </row>
    <row r="2719" spans="1:15" ht="15.6" x14ac:dyDescent="0.25">
      <c r="A2719" s="496"/>
      <c r="B2719" s="556"/>
      <c r="C2719" s="557"/>
      <c r="D2719" s="499"/>
      <c r="E2719" s="485"/>
      <c r="F2719" s="486"/>
      <c r="G2719" s="496"/>
      <c r="H2719" s="558"/>
      <c r="I2719" s="557"/>
      <c r="J2719" s="499"/>
      <c r="K2719" s="485"/>
      <c r="L2719" s="486"/>
      <c r="M2719" s="496"/>
      <c r="N2719" s="556"/>
      <c r="O2719" s="498"/>
    </row>
    <row r="2720" spans="1:15" ht="15.6" x14ac:dyDescent="0.25">
      <c r="A2720" s="496"/>
      <c r="B2720" s="556"/>
      <c r="C2720" s="557"/>
      <c r="D2720" s="499"/>
      <c r="E2720" s="485"/>
      <c r="F2720" s="486"/>
      <c r="G2720" s="496"/>
      <c r="H2720" s="558"/>
      <c r="I2720" s="557"/>
      <c r="J2720" s="499"/>
      <c r="K2720" s="485"/>
      <c r="L2720" s="486"/>
      <c r="M2720" s="496"/>
      <c r="N2720" s="556"/>
      <c r="O2720" s="498"/>
    </row>
    <row r="2721" spans="1:15" ht="15.6" x14ac:dyDescent="0.25">
      <c r="A2721" s="496"/>
      <c r="B2721" s="556"/>
      <c r="C2721" s="557"/>
      <c r="D2721" s="499"/>
      <c r="E2721" s="485"/>
      <c r="F2721" s="486"/>
      <c r="G2721" s="496"/>
      <c r="H2721" s="558"/>
      <c r="I2721" s="557"/>
      <c r="J2721" s="499"/>
      <c r="K2721" s="485"/>
      <c r="L2721" s="486"/>
      <c r="M2721" s="496"/>
      <c r="N2721" s="556"/>
      <c r="O2721" s="498"/>
    </row>
    <row r="2722" spans="1:15" ht="15.6" x14ac:dyDescent="0.25">
      <c r="A2722" s="496"/>
      <c r="B2722" s="556"/>
      <c r="C2722" s="557"/>
      <c r="D2722" s="499"/>
      <c r="E2722" s="485"/>
      <c r="F2722" s="486"/>
      <c r="G2722" s="496"/>
      <c r="H2722" s="558"/>
      <c r="I2722" s="557"/>
      <c r="J2722" s="499"/>
      <c r="K2722" s="485"/>
      <c r="L2722" s="486"/>
      <c r="M2722" s="496"/>
      <c r="N2722" s="556"/>
      <c r="O2722" s="498"/>
    </row>
    <row r="2723" spans="1:15" ht="15.6" x14ac:dyDescent="0.25">
      <c r="A2723" s="496"/>
      <c r="B2723" s="556"/>
      <c r="C2723" s="557"/>
      <c r="D2723" s="499"/>
      <c r="E2723" s="485"/>
      <c r="F2723" s="486"/>
      <c r="G2723" s="496"/>
      <c r="H2723" s="558"/>
      <c r="I2723" s="557"/>
      <c r="J2723" s="499"/>
      <c r="K2723" s="485"/>
      <c r="L2723" s="486"/>
      <c r="M2723" s="496"/>
      <c r="N2723" s="556"/>
      <c r="O2723" s="498"/>
    </row>
    <row r="2724" spans="1:15" ht="15.6" x14ac:dyDescent="0.25">
      <c r="A2724" s="496"/>
      <c r="B2724" s="556"/>
      <c r="C2724" s="557"/>
      <c r="D2724" s="499"/>
      <c r="E2724" s="485"/>
      <c r="F2724" s="486"/>
      <c r="G2724" s="496"/>
      <c r="H2724" s="558"/>
      <c r="I2724" s="557"/>
      <c r="J2724" s="499"/>
      <c r="K2724" s="485"/>
      <c r="L2724" s="486"/>
      <c r="M2724" s="496"/>
      <c r="N2724" s="556"/>
      <c r="O2724" s="498"/>
    </row>
    <row r="2725" spans="1:15" ht="15.6" x14ac:dyDescent="0.25">
      <c r="A2725" s="496"/>
      <c r="B2725" s="556"/>
      <c r="C2725" s="557"/>
      <c r="D2725" s="499"/>
      <c r="E2725" s="485"/>
      <c r="F2725" s="486"/>
      <c r="G2725" s="496"/>
      <c r="H2725" s="558"/>
      <c r="I2725" s="557"/>
      <c r="J2725" s="499"/>
      <c r="K2725" s="485"/>
      <c r="L2725" s="486"/>
      <c r="M2725" s="496"/>
      <c r="N2725" s="556"/>
      <c r="O2725" s="498"/>
    </row>
    <row r="2726" spans="1:15" ht="15.6" x14ac:dyDescent="0.25">
      <c r="A2726" s="496"/>
      <c r="B2726" s="556"/>
      <c r="C2726" s="557"/>
      <c r="D2726" s="499"/>
      <c r="E2726" s="485"/>
      <c r="F2726" s="486"/>
      <c r="G2726" s="496"/>
      <c r="H2726" s="558"/>
      <c r="I2726" s="557"/>
      <c r="J2726" s="499"/>
      <c r="K2726" s="485"/>
      <c r="L2726" s="486"/>
      <c r="M2726" s="496"/>
      <c r="N2726" s="556"/>
      <c r="O2726" s="498"/>
    </row>
    <row r="2727" spans="1:15" ht="15.6" x14ac:dyDescent="0.25">
      <c r="A2727" s="496"/>
      <c r="B2727" s="556"/>
      <c r="C2727" s="557"/>
      <c r="D2727" s="499"/>
      <c r="E2727" s="485"/>
      <c r="F2727" s="486"/>
      <c r="G2727" s="496"/>
      <c r="H2727" s="558"/>
      <c r="I2727" s="557"/>
      <c r="J2727" s="499"/>
      <c r="K2727" s="485"/>
      <c r="L2727" s="486"/>
      <c r="M2727" s="496"/>
      <c r="N2727" s="556"/>
      <c r="O2727" s="498"/>
    </row>
    <row r="2728" spans="1:15" ht="15.6" x14ac:dyDescent="0.25">
      <c r="A2728" s="496"/>
      <c r="B2728" s="556"/>
      <c r="C2728" s="557"/>
      <c r="D2728" s="499"/>
      <c r="E2728" s="485"/>
      <c r="F2728" s="486"/>
      <c r="G2728" s="496"/>
      <c r="H2728" s="558"/>
      <c r="I2728" s="557"/>
      <c r="J2728" s="499"/>
      <c r="K2728" s="485"/>
      <c r="L2728" s="486"/>
      <c r="M2728" s="496"/>
      <c r="N2728" s="556"/>
      <c r="O2728" s="498"/>
    </row>
    <row r="2729" spans="1:15" ht="15.6" x14ac:dyDescent="0.25">
      <c r="A2729" s="496"/>
      <c r="B2729" s="556"/>
      <c r="C2729" s="557"/>
      <c r="D2729" s="499"/>
      <c r="E2729" s="485"/>
      <c r="F2729" s="486"/>
      <c r="G2729" s="496"/>
      <c r="H2729" s="558"/>
      <c r="I2729" s="557"/>
      <c r="J2729" s="499"/>
      <c r="K2729" s="485"/>
      <c r="L2729" s="486"/>
      <c r="M2729" s="496"/>
      <c r="N2729" s="556"/>
      <c r="O2729" s="498"/>
    </row>
    <row r="2730" spans="1:15" ht="15.6" x14ac:dyDescent="0.25">
      <c r="A2730" s="496"/>
      <c r="B2730" s="556"/>
      <c r="C2730" s="557"/>
      <c r="D2730" s="499"/>
      <c r="E2730" s="485"/>
      <c r="F2730" s="486"/>
      <c r="G2730" s="496"/>
      <c r="H2730" s="558"/>
      <c r="I2730" s="557"/>
      <c r="J2730" s="499"/>
      <c r="K2730" s="485"/>
      <c r="L2730" s="486"/>
      <c r="M2730" s="496"/>
      <c r="N2730" s="556"/>
      <c r="O2730" s="498"/>
    </row>
    <row r="2731" spans="1:15" ht="15.6" x14ac:dyDescent="0.25">
      <c r="A2731" s="496"/>
      <c r="B2731" s="556"/>
      <c r="C2731" s="557"/>
      <c r="D2731" s="499"/>
      <c r="E2731" s="485"/>
      <c r="F2731" s="486"/>
      <c r="G2731" s="496"/>
      <c r="H2731" s="558"/>
      <c r="I2731" s="557"/>
      <c r="J2731" s="499"/>
      <c r="K2731" s="485"/>
      <c r="L2731" s="486"/>
      <c r="M2731" s="496"/>
      <c r="N2731" s="556"/>
      <c r="O2731" s="498"/>
    </row>
    <row r="2732" spans="1:15" ht="15.6" x14ac:dyDescent="0.25">
      <c r="A2732" s="496"/>
      <c r="B2732" s="556"/>
      <c r="C2732" s="557"/>
      <c r="D2732" s="499"/>
      <c r="E2732" s="485"/>
      <c r="F2732" s="486"/>
      <c r="G2732" s="496"/>
      <c r="H2732" s="558"/>
      <c r="I2732" s="557"/>
      <c r="J2732" s="499"/>
      <c r="K2732" s="485"/>
      <c r="L2732" s="486"/>
      <c r="M2732" s="496"/>
      <c r="N2732" s="556"/>
      <c r="O2732" s="498"/>
    </row>
    <row r="2733" spans="1:15" ht="15.6" x14ac:dyDescent="0.25">
      <c r="A2733" s="496"/>
      <c r="B2733" s="556"/>
      <c r="C2733" s="557"/>
      <c r="D2733" s="499"/>
      <c r="E2733" s="485"/>
      <c r="F2733" s="486"/>
      <c r="G2733" s="496"/>
      <c r="H2733" s="558"/>
      <c r="I2733" s="557"/>
      <c r="J2733" s="499"/>
      <c r="K2733" s="485"/>
      <c r="L2733" s="486"/>
      <c r="M2733" s="496"/>
      <c r="N2733" s="556"/>
      <c r="O2733" s="498"/>
    </row>
    <row r="2734" spans="1:15" ht="15.6" x14ac:dyDescent="0.25">
      <c r="A2734" s="496"/>
      <c r="B2734" s="556"/>
      <c r="C2734" s="557"/>
      <c r="D2734" s="499"/>
      <c r="E2734" s="485"/>
      <c r="F2734" s="486"/>
      <c r="G2734" s="496"/>
      <c r="H2734" s="558"/>
      <c r="I2734" s="557"/>
      <c r="J2734" s="499"/>
      <c r="K2734" s="485"/>
      <c r="L2734" s="486"/>
      <c r="M2734" s="496"/>
      <c r="N2734" s="556"/>
      <c r="O2734" s="498"/>
    </row>
    <row r="2735" spans="1:15" ht="15.6" x14ac:dyDescent="0.25">
      <c r="A2735" s="496"/>
      <c r="B2735" s="556"/>
      <c r="C2735" s="557"/>
      <c r="D2735" s="499"/>
      <c r="E2735" s="485"/>
      <c r="F2735" s="486"/>
      <c r="G2735" s="496"/>
      <c r="H2735" s="558"/>
      <c r="I2735" s="557"/>
      <c r="J2735" s="499"/>
      <c r="K2735" s="485"/>
      <c r="L2735" s="486"/>
      <c r="M2735" s="496"/>
      <c r="N2735" s="556"/>
      <c r="O2735" s="498"/>
    </row>
    <row r="2736" spans="1:15" ht="15.6" x14ac:dyDescent="0.25">
      <c r="A2736" s="496"/>
      <c r="B2736" s="556"/>
      <c r="C2736" s="557"/>
      <c r="D2736" s="499"/>
      <c r="E2736" s="485"/>
      <c r="F2736" s="486"/>
      <c r="G2736" s="496"/>
      <c r="H2736" s="558"/>
      <c r="I2736" s="557"/>
      <c r="J2736" s="499"/>
      <c r="K2736" s="485"/>
      <c r="L2736" s="486"/>
      <c r="M2736" s="496"/>
      <c r="N2736" s="556"/>
      <c r="O2736" s="498"/>
    </row>
    <row r="2737" spans="1:15" ht="15.6" x14ac:dyDescent="0.25">
      <c r="A2737" s="496"/>
      <c r="B2737" s="556"/>
      <c r="C2737" s="557"/>
      <c r="D2737" s="499"/>
      <c r="E2737" s="485"/>
      <c r="F2737" s="486"/>
      <c r="G2737" s="496"/>
      <c r="H2737" s="558"/>
      <c r="I2737" s="557"/>
      <c r="J2737" s="499"/>
      <c r="K2737" s="485"/>
      <c r="L2737" s="486"/>
      <c r="M2737" s="496"/>
      <c r="N2737" s="556"/>
      <c r="O2737" s="498"/>
    </row>
    <row r="2738" spans="1:15" ht="15.6" x14ac:dyDescent="0.25">
      <c r="A2738" s="496"/>
      <c r="B2738" s="556"/>
      <c r="C2738" s="557"/>
      <c r="D2738" s="499"/>
      <c r="E2738" s="485"/>
      <c r="F2738" s="486"/>
      <c r="G2738" s="496"/>
      <c r="H2738" s="558"/>
      <c r="I2738" s="557"/>
      <c r="J2738" s="499"/>
      <c r="K2738" s="485"/>
      <c r="L2738" s="486"/>
      <c r="M2738" s="496"/>
      <c r="N2738" s="556"/>
      <c r="O2738" s="498"/>
    </row>
    <row r="2739" spans="1:15" ht="15.6" x14ac:dyDescent="0.25">
      <c r="A2739" s="496"/>
      <c r="B2739" s="556"/>
      <c r="C2739" s="557"/>
      <c r="D2739" s="499"/>
      <c r="E2739" s="485"/>
      <c r="F2739" s="486"/>
      <c r="G2739" s="496"/>
      <c r="H2739" s="558"/>
      <c r="I2739" s="557"/>
      <c r="J2739" s="499"/>
      <c r="K2739" s="485"/>
      <c r="L2739" s="486"/>
      <c r="M2739" s="496"/>
      <c r="N2739" s="556"/>
      <c r="O2739" s="498"/>
    </row>
    <row r="2740" spans="1:15" ht="15.6" x14ac:dyDescent="0.25">
      <c r="A2740" s="496"/>
      <c r="B2740" s="556"/>
      <c r="C2740" s="557"/>
      <c r="D2740" s="499"/>
      <c r="E2740" s="485"/>
      <c r="F2740" s="486"/>
      <c r="G2740" s="496"/>
      <c r="H2740" s="558"/>
      <c r="I2740" s="557"/>
      <c r="J2740" s="499"/>
      <c r="K2740" s="485"/>
      <c r="L2740" s="486"/>
      <c r="M2740" s="496"/>
      <c r="N2740" s="556"/>
      <c r="O2740" s="498"/>
    </row>
    <row r="2741" spans="1:15" ht="15.6" x14ac:dyDescent="0.25">
      <c r="A2741" s="496"/>
      <c r="B2741" s="556"/>
      <c r="C2741" s="557"/>
      <c r="D2741" s="499"/>
      <c r="E2741" s="485"/>
      <c r="F2741" s="486"/>
      <c r="G2741" s="496"/>
      <c r="H2741" s="558"/>
      <c r="I2741" s="557"/>
      <c r="J2741" s="499"/>
      <c r="K2741" s="485"/>
      <c r="L2741" s="486"/>
      <c r="M2741" s="496"/>
      <c r="N2741" s="556"/>
      <c r="O2741" s="498"/>
    </row>
    <row r="2742" spans="1:15" ht="15.6" x14ac:dyDescent="0.25">
      <c r="A2742" s="496"/>
      <c r="B2742" s="556"/>
      <c r="C2742" s="557"/>
      <c r="D2742" s="499"/>
      <c r="E2742" s="485"/>
      <c r="F2742" s="486"/>
      <c r="G2742" s="496"/>
      <c r="H2742" s="558"/>
      <c r="I2742" s="557"/>
      <c r="J2742" s="499"/>
      <c r="K2742" s="485"/>
      <c r="L2742" s="486"/>
      <c r="M2742" s="496"/>
      <c r="N2742" s="556"/>
      <c r="O2742" s="498"/>
    </row>
    <row r="2743" spans="1:15" ht="15.6" x14ac:dyDescent="0.25">
      <c r="A2743" s="496"/>
      <c r="B2743" s="556"/>
      <c r="C2743" s="557"/>
      <c r="D2743" s="499"/>
      <c r="E2743" s="485"/>
      <c r="F2743" s="486"/>
      <c r="G2743" s="496"/>
      <c r="H2743" s="558"/>
      <c r="I2743" s="557"/>
      <c r="J2743" s="499"/>
      <c r="K2743" s="485"/>
      <c r="L2743" s="486"/>
      <c r="M2743" s="496"/>
      <c r="N2743" s="556"/>
      <c r="O2743" s="498"/>
    </row>
    <row r="2744" spans="1:15" ht="15.6" x14ac:dyDescent="0.25">
      <c r="A2744" s="496"/>
      <c r="B2744" s="556"/>
      <c r="C2744" s="557"/>
      <c r="D2744" s="499"/>
      <c r="E2744" s="485"/>
      <c r="F2744" s="486"/>
      <c r="G2744" s="496"/>
      <c r="H2744" s="558"/>
      <c r="I2744" s="557"/>
      <c r="J2744" s="499"/>
      <c r="K2744" s="485"/>
      <c r="L2744" s="486"/>
      <c r="M2744" s="496"/>
      <c r="N2744" s="556"/>
      <c r="O2744" s="498"/>
    </row>
    <row r="2745" spans="1:15" ht="15.6" x14ac:dyDescent="0.25">
      <c r="A2745" s="496"/>
      <c r="B2745" s="556"/>
      <c r="C2745" s="557"/>
      <c r="D2745" s="499"/>
      <c r="E2745" s="485"/>
      <c r="F2745" s="486"/>
      <c r="G2745" s="496"/>
      <c r="H2745" s="558"/>
      <c r="I2745" s="557"/>
      <c r="J2745" s="499"/>
      <c r="K2745" s="485"/>
      <c r="L2745" s="486"/>
      <c r="M2745" s="496"/>
      <c r="N2745" s="556"/>
      <c r="O2745" s="498"/>
    </row>
    <row r="2746" spans="1:15" ht="15.6" x14ac:dyDescent="0.25">
      <c r="A2746" s="496"/>
      <c r="B2746" s="556"/>
      <c r="C2746" s="557"/>
      <c r="D2746" s="499"/>
      <c r="E2746" s="485"/>
      <c r="F2746" s="486"/>
      <c r="G2746" s="496"/>
      <c r="H2746" s="558"/>
      <c r="I2746" s="557"/>
      <c r="J2746" s="499"/>
      <c r="K2746" s="485"/>
      <c r="L2746" s="486"/>
      <c r="M2746" s="496"/>
      <c r="N2746" s="556"/>
      <c r="O2746" s="498"/>
    </row>
    <row r="2747" spans="1:15" ht="15.6" x14ac:dyDescent="0.25">
      <c r="A2747" s="496"/>
      <c r="B2747" s="556"/>
      <c r="C2747" s="557"/>
      <c r="D2747" s="499"/>
      <c r="E2747" s="485"/>
      <c r="F2747" s="486"/>
      <c r="G2747" s="496"/>
      <c r="H2747" s="558"/>
      <c r="I2747" s="557"/>
      <c r="J2747" s="499"/>
      <c r="K2747" s="485"/>
      <c r="L2747" s="486"/>
      <c r="M2747" s="496"/>
      <c r="N2747" s="556"/>
      <c r="O2747" s="498"/>
    </row>
    <row r="2748" spans="1:15" ht="15.6" x14ac:dyDescent="0.25">
      <c r="A2748" s="496"/>
      <c r="B2748" s="556"/>
      <c r="C2748" s="557"/>
      <c r="D2748" s="499"/>
      <c r="E2748" s="485"/>
      <c r="F2748" s="486"/>
      <c r="G2748" s="496"/>
      <c r="H2748" s="558"/>
      <c r="I2748" s="557"/>
      <c r="J2748" s="499"/>
      <c r="K2748" s="485"/>
      <c r="L2748" s="486"/>
      <c r="M2748" s="496"/>
      <c r="N2748" s="556"/>
      <c r="O2748" s="498"/>
    </row>
    <row r="2749" spans="1:15" ht="15.6" x14ac:dyDescent="0.25">
      <c r="A2749" s="496"/>
      <c r="B2749" s="556"/>
      <c r="C2749" s="557"/>
      <c r="D2749" s="499"/>
      <c r="E2749" s="485"/>
      <c r="F2749" s="486"/>
      <c r="G2749" s="496"/>
      <c r="H2749" s="558"/>
      <c r="I2749" s="557"/>
      <c r="J2749" s="499"/>
      <c r="K2749" s="485"/>
      <c r="L2749" s="486"/>
      <c r="M2749" s="496"/>
      <c r="N2749" s="556"/>
      <c r="O2749" s="498"/>
    </row>
    <row r="2750" spans="1:15" ht="15.6" x14ac:dyDescent="0.25">
      <c r="A2750" s="496"/>
      <c r="B2750" s="556"/>
      <c r="C2750" s="557"/>
      <c r="D2750" s="499"/>
      <c r="E2750" s="485"/>
      <c r="F2750" s="486"/>
      <c r="G2750" s="496"/>
      <c r="H2750" s="558"/>
      <c r="I2750" s="557"/>
      <c r="J2750" s="499"/>
      <c r="K2750" s="485"/>
      <c r="L2750" s="486"/>
      <c r="M2750" s="496"/>
      <c r="N2750" s="556"/>
      <c r="O2750" s="498"/>
    </row>
    <row r="2751" spans="1:15" ht="15.6" x14ac:dyDescent="0.25">
      <c r="A2751" s="496"/>
      <c r="B2751" s="556"/>
      <c r="C2751" s="557"/>
      <c r="D2751" s="499"/>
      <c r="E2751" s="485"/>
      <c r="F2751" s="486"/>
      <c r="G2751" s="496"/>
      <c r="H2751" s="558"/>
      <c r="I2751" s="557"/>
      <c r="J2751" s="499"/>
      <c r="K2751" s="485"/>
      <c r="L2751" s="486"/>
      <c r="M2751" s="496"/>
      <c r="N2751" s="556"/>
      <c r="O2751" s="498"/>
    </row>
    <row r="2752" spans="1:15" ht="15.6" x14ac:dyDescent="0.25">
      <c r="A2752" s="496"/>
      <c r="B2752" s="556"/>
      <c r="C2752" s="557"/>
      <c r="D2752" s="499"/>
      <c r="E2752" s="485"/>
      <c r="F2752" s="486"/>
      <c r="G2752" s="496"/>
      <c r="H2752" s="558"/>
      <c r="I2752" s="557"/>
      <c r="J2752" s="499"/>
      <c r="K2752" s="485"/>
      <c r="L2752" s="486"/>
      <c r="M2752" s="496"/>
      <c r="N2752" s="556"/>
      <c r="O2752" s="498"/>
    </row>
    <row r="2753" spans="1:15" ht="15.6" x14ac:dyDescent="0.25">
      <c r="A2753" s="496"/>
      <c r="B2753" s="556"/>
      <c r="C2753" s="557"/>
      <c r="D2753" s="499"/>
      <c r="E2753" s="485"/>
      <c r="F2753" s="486"/>
      <c r="G2753" s="496"/>
      <c r="H2753" s="558"/>
      <c r="I2753" s="557"/>
      <c r="J2753" s="499"/>
      <c r="K2753" s="485"/>
      <c r="L2753" s="486"/>
      <c r="M2753" s="496"/>
      <c r="N2753" s="556"/>
      <c r="O2753" s="498"/>
    </row>
    <row r="2754" spans="1:15" ht="15.6" x14ac:dyDescent="0.25">
      <c r="A2754" s="496"/>
      <c r="B2754" s="556"/>
      <c r="C2754" s="557"/>
      <c r="D2754" s="499"/>
      <c r="E2754" s="485"/>
      <c r="F2754" s="486"/>
      <c r="G2754" s="496"/>
      <c r="H2754" s="558"/>
      <c r="I2754" s="557"/>
      <c r="J2754" s="499"/>
      <c r="K2754" s="485"/>
      <c r="L2754" s="486"/>
      <c r="M2754" s="496"/>
      <c r="N2754" s="556"/>
      <c r="O2754" s="498"/>
    </row>
    <row r="2755" spans="1:15" ht="15.6" x14ac:dyDescent="0.25">
      <c r="A2755" s="496"/>
      <c r="B2755" s="556"/>
      <c r="C2755" s="557"/>
      <c r="D2755" s="499"/>
      <c r="E2755" s="485"/>
      <c r="F2755" s="486"/>
      <c r="G2755" s="496"/>
      <c r="H2755" s="558"/>
      <c r="I2755" s="557"/>
      <c r="J2755" s="499"/>
      <c r="K2755" s="485"/>
      <c r="L2755" s="486"/>
      <c r="M2755" s="496"/>
      <c r="N2755" s="556"/>
      <c r="O2755" s="498"/>
    </row>
    <row r="2756" spans="1:15" ht="15.6" x14ac:dyDescent="0.25">
      <c r="A2756" s="496"/>
      <c r="B2756" s="556"/>
      <c r="C2756" s="557"/>
      <c r="D2756" s="499"/>
      <c r="E2756" s="485"/>
      <c r="F2756" s="486"/>
      <c r="G2756" s="496"/>
      <c r="H2756" s="558"/>
      <c r="I2756" s="557"/>
      <c r="J2756" s="499"/>
      <c r="K2756" s="485"/>
      <c r="L2756" s="486"/>
      <c r="M2756" s="496"/>
      <c r="N2756" s="556"/>
      <c r="O2756" s="498"/>
    </row>
    <row r="2757" spans="1:15" ht="15.6" x14ac:dyDescent="0.25">
      <c r="A2757" s="496"/>
      <c r="B2757" s="556"/>
      <c r="C2757" s="557"/>
      <c r="D2757" s="499"/>
      <c r="E2757" s="485"/>
      <c r="F2757" s="486"/>
      <c r="G2757" s="496"/>
      <c r="H2757" s="558"/>
      <c r="I2757" s="557"/>
      <c r="J2757" s="499"/>
      <c r="K2757" s="485"/>
      <c r="L2757" s="486"/>
      <c r="M2757" s="496"/>
      <c r="N2757" s="556"/>
      <c r="O2757" s="498"/>
    </row>
    <row r="2758" spans="1:15" ht="15.6" x14ac:dyDescent="0.25">
      <c r="A2758" s="496"/>
      <c r="B2758" s="556"/>
      <c r="C2758" s="557"/>
      <c r="D2758" s="499"/>
      <c r="E2758" s="485"/>
      <c r="F2758" s="486"/>
      <c r="G2758" s="496"/>
      <c r="H2758" s="558"/>
      <c r="I2758" s="557"/>
      <c r="J2758" s="499"/>
      <c r="K2758" s="485"/>
      <c r="L2758" s="486"/>
      <c r="M2758" s="496"/>
      <c r="N2758" s="556"/>
      <c r="O2758" s="498"/>
    </row>
    <row r="2759" spans="1:15" ht="15.6" x14ac:dyDescent="0.25">
      <c r="A2759" s="496"/>
      <c r="B2759" s="556"/>
      <c r="C2759" s="557"/>
      <c r="D2759" s="499"/>
      <c r="E2759" s="485"/>
      <c r="F2759" s="486"/>
      <c r="G2759" s="496"/>
      <c r="H2759" s="558"/>
      <c r="I2759" s="557"/>
      <c r="J2759" s="499"/>
      <c r="K2759" s="485"/>
      <c r="L2759" s="486"/>
      <c r="M2759" s="496"/>
      <c r="N2759" s="556"/>
      <c r="O2759" s="498"/>
    </row>
    <row r="2760" spans="1:15" ht="15.6" x14ac:dyDescent="0.25">
      <c r="A2760" s="496"/>
      <c r="B2760" s="556"/>
      <c r="C2760" s="557"/>
      <c r="D2760" s="499"/>
      <c r="E2760" s="485"/>
      <c r="F2760" s="486"/>
      <c r="G2760" s="496"/>
      <c r="H2760" s="558"/>
      <c r="I2760" s="557"/>
      <c r="J2760" s="499"/>
      <c r="K2760" s="485"/>
      <c r="L2760" s="486"/>
      <c r="M2760" s="496"/>
      <c r="N2760" s="556"/>
      <c r="O2760" s="498"/>
    </row>
    <row r="2761" spans="1:15" ht="15.6" x14ac:dyDescent="0.25">
      <c r="A2761" s="496"/>
      <c r="B2761" s="556"/>
      <c r="C2761" s="557"/>
      <c r="D2761" s="499"/>
      <c r="E2761" s="485"/>
      <c r="F2761" s="486"/>
      <c r="G2761" s="496"/>
      <c r="H2761" s="558"/>
      <c r="I2761" s="557"/>
      <c r="J2761" s="499"/>
      <c r="K2761" s="485"/>
      <c r="L2761" s="486"/>
      <c r="M2761" s="496"/>
      <c r="N2761" s="556"/>
      <c r="O2761" s="498"/>
    </row>
    <row r="2762" spans="1:15" ht="15.6" x14ac:dyDescent="0.25">
      <c r="A2762" s="496"/>
      <c r="B2762" s="556"/>
      <c r="C2762" s="557"/>
      <c r="D2762" s="499"/>
      <c r="E2762" s="485"/>
      <c r="F2762" s="486"/>
      <c r="G2762" s="496"/>
      <c r="H2762" s="558"/>
      <c r="I2762" s="557"/>
      <c r="J2762" s="499"/>
      <c r="K2762" s="485"/>
      <c r="L2762" s="486"/>
      <c r="M2762" s="496"/>
      <c r="N2762" s="556"/>
      <c r="O2762" s="498"/>
    </row>
    <row r="2763" spans="1:15" ht="15.6" x14ac:dyDescent="0.25">
      <c r="A2763" s="496"/>
      <c r="B2763" s="556"/>
      <c r="C2763" s="557"/>
      <c r="D2763" s="499"/>
      <c r="E2763" s="485"/>
      <c r="F2763" s="486"/>
      <c r="G2763" s="496"/>
      <c r="H2763" s="558"/>
      <c r="I2763" s="557"/>
      <c r="J2763" s="499"/>
      <c r="K2763" s="485"/>
      <c r="L2763" s="486"/>
      <c r="M2763" s="496"/>
      <c r="N2763" s="556"/>
      <c r="O2763" s="498"/>
    </row>
    <row r="2764" spans="1:15" ht="15.6" x14ac:dyDescent="0.25">
      <c r="A2764" s="496"/>
      <c r="B2764" s="556"/>
      <c r="C2764" s="557"/>
      <c r="D2764" s="499"/>
      <c r="E2764" s="485"/>
      <c r="F2764" s="486"/>
      <c r="G2764" s="496"/>
      <c r="H2764" s="558"/>
      <c r="I2764" s="557"/>
      <c r="J2764" s="499"/>
      <c r="K2764" s="485"/>
      <c r="L2764" s="486"/>
      <c r="M2764" s="496"/>
      <c r="N2764" s="556"/>
      <c r="O2764" s="498"/>
    </row>
    <row r="2765" spans="1:15" ht="15.6" x14ac:dyDescent="0.25">
      <c r="A2765" s="496"/>
      <c r="B2765" s="556"/>
      <c r="C2765" s="557"/>
      <c r="D2765" s="499"/>
      <c r="E2765" s="485"/>
      <c r="F2765" s="486"/>
      <c r="G2765" s="496"/>
      <c r="H2765" s="558"/>
      <c r="I2765" s="557"/>
      <c r="J2765" s="499"/>
      <c r="K2765" s="485"/>
      <c r="L2765" s="486"/>
      <c r="M2765" s="496"/>
      <c r="N2765" s="556"/>
      <c r="O2765" s="498"/>
    </row>
    <row r="2766" spans="1:15" ht="15.6" x14ac:dyDescent="0.25">
      <c r="A2766" s="496"/>
      <c r="B2766" s="556"/>
      <c r="C2766" s="557"/>
      <c r="D2766" s="499"/>
      <c r="E2766" s="485"/>
      <c r="F2766" s="486"/>
      <c r="G2766" s="496"/>
      <c r="H2766" s="558"/>
      <c r="I2766" s="557"/>
      <c r="J2766" s="499"/>
      <c r="K2766" s="485"/>
      <c r="L2766" s="486"/>
      <c r="M2766" s="496"/>
      <c r="N2766" s="556"/>
      <c r="O2766" s="498"/>
    </row>
    <row r="2767" spans="1:15" ht="15.6" x14ac:dyDescent="0.25">
      <c r="A2767" s="496"/>
      <c r="B2767" s="556"/>
      <c r="C2767" s="557"/>
      <c r="D2767" s="499"/>
      <c r="E2767" s="485"/>
      <c r="F2767" s="486"/>
      <c r="G2767" s="496"/>
      <c r="H2767" s="558"/>
      <c r="I2767" s="557"/>
      <c r="J2767" s="499"/>
      <c r="K2767" s="485"/>
      <c r="L2767" s="486"/>
      <c r="M2767" s="496"/>
      <c r="N2767" s="556"/>
      <c r="O2767" s="498"/>
    </row>
    <row r="2768" spans="1:15" ht="15.6" x14ac:dyDescent="0.25">
      <c r="A2768" s="496"/>
      <c r="B2768" s="556"/>
      <c r="C2768" s="557"/>
      <c r="D2768" s="499"/>
      <c r="E2768" s="485"/>
      <c r="F2768" s="486"/>
      <c r="G2768" s="496"/>
      <c r="H2768" s="558"/>
      <c r="I2768" s="557"/>
      <c r="J2768" s="499"/>
      <c r="K2768" s="485"/>
      <c r="L2768" s="486"/>
      <c r="M2768" s="496"/>
      <c r="N2768" s="556"/>
      <c r="O2768" s="498"/>
    </row>
    <row r="2769" spans="1:15" ht="15.6" x14ac:dyDescent="0.25">
      <c r="A2769" s="496"/>
      <c r="B2769" s="556"/>
      <c r="C2769" s="557"/>
      <c r="D2769" s="499"/>
      <c r="E2769" s="485"/>
      <c r="F2769" s="486"/>
      <c r="G2769" s="496"/>
      <c r="H2769" s="558"/>
      <c r="I2769" s="557"/>
      <c r="J2769" s="499"/>
      <c r="K2769" s="485"/>
      <c r="L2769" s="486"/>
      <c r="M2769" s="496"/>
      <c r="N2769" s="556"/>
      <c r="O2769" s="498"/>
    </row>
    <row r="2770" spans="1:15" ht="15.6" x14ac:dyDescent="0.25">
      <c r="A2770" s="496"/>
      <c r="B2770" s="556"/>
      <c r="C2770" s="557"/>
      <c r="D2770" s="499"/>
      <c r="E2770" s="485"/>
      <c r="F2770" s="486"/>
      <c r="G2770" s="496"/>
      <c r="H2770" s="558"/>
      <c r="I2770" s="557"/>
      <c r="J2770" s="499"/>
      <c r="K2770" s="485"/>
      <c r="L2770" s="486"/>
      <c r="M2770" s="496"/>
      <c r="N2770" s="556"/>
      <c r="O2770" s="498"/>
    </row>
    <row r="2771" spans="1:15" ht="15.6" x14ac:dyDescent="0.25">
      <c r="A2771" s="496"/>
      <c r="B2771" s="556"/>
      <c r="C2771" s="557"/>
      <c r="D2771" s="499"/>
      <c r="E2771" s="485"/>
      <c r="F2771" s="486"/>
      <c r="G2771" s="496"/>
      <c r="H2771" s="558"/>
      <c r="I2771" s="557"/>
      <c r="J2771" s="499"/>
      <c r="K2771" s="485"/>
      <c r="L2771" s="486"/>
      <c r="M2771" s="496"/>
      <c r="N2771" s="556"/>
      <c r="O2771" s="498"/>
    </row>
    <row r="2772" spans="1:15" ht="15.6" x14ac:dyDescent="0.25">
      <c r="A2772" s="496"/>
      <c r="B2772" s="556"/>
      <c r="C2772" s="557"/>
      <c r="D2772" s="499"/>
      <c r="E2772" s="485"/>
      <c r="F2772" s="486"/>
      <c r="G2772" s="496"/>
      <c r="H2772" s="558"/>
      <c r="I2772" s="557"/>
      <c r="J2772" s="499"/>
      <c r="K2772" s="485"/>
      <c r="L2772" s="486"/>
      <c r="M2772" s="496"/>
      <c r="N2772" s="556"/>
      <c r="O2772" s="498"/>
    </row>
    <row r="2773" spans="1:15" ht="15.6" x14ac:dyDescent="0.25">
      <c r="A2773" s="496"/>
      <c r="B2773" s="556"/>
      <c r="C2773" s="557"/>
      <c r="D2773" s="499"/>
      <c r="E2773" s="485"/>
      <c r="F2773" s="486"/>
      <c r="G2773" s="496"/>
      <c r="H2773" s="558"/>
      <c r="I2773" s="557"/>
      <c r="J2773" s="499"/>
      <c r="K2773" s="485"/>
      <c r="L2773" s="486"/>
      <c r="M2773" s="496"/>
      <c r="N2773" s="556"/>
      <c r="O2773" s="498"/>
    </row>
    <row r="2774" spans="1:15" ht="15.6" x14ac:dyDescent="0.25">
      <c r="A2774" s="496"/>
      <c r="B2774" s="556"/>
      <c r="C2774" s="557"/>
      <c r="D2774" s="499"/>
      <c r="E2774" s="485"/>
      <c r="F2774" s="486"/>
      <c r="G2774" s="496"/>
      <c r="H2774" s="558"/>
      <c r="I2774" s="557"/>
      <c r="J2774" s="499"/>
      <c r="K2774" s="485"/>
      <c r="L2774" s="486"/>
      <c r="M2774" s="496"/>
      <c r="N2774" s="556"/>
      <c r="O2774" s="498"/>
    </row>
    <row r="2775" spans="1:15" ht="15.6" x14ac:dyDescent="0.25">
      <c r="A2775" s="496"/>
      <c r="B2775" s="556"/>
      <c r="C2775" s="557"/>
      <c r="D2775" s="499"/>
      <c r="E2775" s="485"/>
      <c r="F2775" s="486"/>
      <c r="G2775" s="496"/>
      <c r="H2775" s="558"/>
      <c r="I2775" s="557"/>
      <c r="J2775" s="499"/>
      <c r="K2775" s="485"/>
      <c r="L2775" s="486"/>
      <c r="M2775" s="496"/>
      <c r="N2775" s="556"/>
      <c r="O2775" s="498"/>
    </row>
    <row r="2776" spans="1:15" ht="15.6" x14ac:dyDescent="0.25">
      <c r="A2776" s="496"/>
      <c r="B2776" s="556"/>
      <c r="C2776" s="557"/>
      <c r="D2776" s="499"/>
      <c r="E2776" s="485"/>
      <c r="F2776" s="486"/>
      <c r="G2776" s="496"/>
      <c r="H2776" s="558"/>
      <c r="I2776" s="557"/>
      <c r="J2776" s="499"/>
      <c r="K2776" s="485"/>
      <c r="L2776" s="486"/>
      <c r="M2776" s="496"/>
      <c r="N2776" s="556"/>
      <c r="O2776" s="498"/>
    </row>
    <row r="2777" spans="1:15" ht="15.6" x14ac:dyDescent="0.25">
      <c r="A2777" s="496"/>
      <c r="B2777" s="556"/>
      <c r="C2777" s="557"/>
      <c r="D2777" s="499"/>
      <c r="E2777" s="485"/>
      <c r="F2777" s="486"/>
      <c r="G2777" s="496"/>
      <c r="H2777" s="558"/>
      <c r="I2777" s="557"/>
      <c r="J2777" s="499"/>
      <c r="K2777" s="485"/>
      <c r="L2777" s="486"/>
      <c r="M2777" s="496"/>
      <c r="N2777" s="556"/>
      <c r="O2777" s="498"/>
    </row>
    <row r="2778" spans="1:15" ht="15.6" x14ac:dyDescent="0.25">
      <c r="A2778" s="496"/>
      <c r="B2778" s="556"/>
      <c r="C2778" s="557"/>
      <c r="D2778" s="499"/>
      <c r="E2778" s="485"/>
      <c r="F2778" s="486"/>
      <c r="G2778" s="496"/>
      <c r="H2778" s="558"/>
      <c r="I2778" s="557"/>
      <c r="J2778" s="499"/>
      <c r="K2778" s="485"/>
      <c r="L2778" s="486"/>
      <c r="M2778" s="496"/>
      <c r="N2778" s="556"/>
      <c r="O2778" s="498"/>
    </row>
    <row r="2779" spans="1:15" ht="15.6" x14ac:dyDescent="0.25">
      <c r="A2779" s="496"/>
      <c r="B2779" s="556"/>
      <c r="C2779" s="557"/>
      <c r="D2779" s="499"/>
      <c r="E2779" s="485"/>
      <c r="F2779" s="486"/>
      <c r="G2779" s="496"/>
      <c r="H2779" s="558"/>
      <c r="I2779" s="557"/>
      <c r="J2779" s="499"/>
      <c r="K2779" s="485"/>
      <c r="L2779" s="486"/>
      <c r="M2779" s="496"/>
      <c r="N2779" s="556"/>
      <c r="O2779" s="498"/>
    </row>
    <row r="2780" spans="1:15" ht="15.6" x14ac:dyDescent="0.25">
      <c r="A2780" s="496"/>
      <c r="B2780" s="556"/>
      <c r="C2780" s="557"/>
      <c r="D2780" s="499"/>
      <c r="E2780" s="485"/>
      <c r="F2780" s="486"/>
      <c r="G2780" s="496"/>
      <c r="H2780" s="558"/>
      <c r="I2780" s="557"/>
      <c r="J2780" s="499"/>
      <c r="K2780" s="485"/>
      <c r="L2780" s="486"/>
      <c r="M2780" s="496"/>
      <c r="N2780" s="556"/>
      <c r="O2780" s="498"/>
    </row>
    <row r="2781" spans="1:15" ht="15.6" x14ac:dyDescent="0.25">
      <c r="A2781" s="496"/>
      <c r="B2781" s="556"/>
      <c r="C2781" s="557"/>
      <c r="D2781" s="499"/>
      <c r="E2781" s="485"/>
      <c r="F2781" s="486"/>
      <c r="G2781" s="496"/>
      <c r="H2781" s="558"/>
      <c r="I2781" s="557"/>
      <c r="J2781" s="499"/>
      <c r="K2781" s="485"/>
      <c r="L2781" s="486"/>
      <c r="M2781" s="496"/>
      <c r="N2781" s="556"/>
      <c r="O2781" s="498"/>
    </row>
    <row r="2782" spans="1:15" ht="15.6" x14ac:dyDescent="0.25">
      <c r="A2782" s="496"/>
      <c r="B2782" s="556"/>
      <c r="C2782" s="557"/>
      <c r="D2782" s="499"/>
      <c r="E2782" s="485"/>
      <c r="F2782" s="486"/>
      <c r="G2782" s="496"/>
      <c r="H2782" s="558"/>
      <c r="I2782" s="557"/>
      <c r="J2782" s="499"/>
      <c r="K2782" s="485"/>
      <c r="L2782" s="486"/>
      <c r="M2782" s="496"/>
      <c r="N2782" s="556"/>
      <c r="O2782" s="498"/>
    </row>
    <row r="2783" spans="1:15" ht="15.6" x14ac:dyDescent="0.25">
      <c r="A2783" s="496"/>
      <c r="B2783" s="556"/>
      <c r="C2783" s="557"/>
      <c r="D2783" s="499"/>
      <c r="E2783" s="485"/>
      <c r="F2783" s="486"/>
      <c r="G2783" s="496"/>
      <c r="H2783" s="558"/>
      <c r="I2783" s="557"/>
      <c r="J2783" s="499"/>
      <c r="K2783" s="485"/>
      <c r="L2783" s="486"/>
      <c r="M2783" s="496"/>
      <c r="N2783" s="556"/>
      <c r="O2783" s="498"/>
    </row>
    <row r="2784" spans="1:15" ht="15.6" x14ac:dyDescent="0.25">
      <c r="A2784" s="496"/>
      <c r="B2784" s="556"/>
      <c r="C2784" s="557"/>
      <c r="D2784" s="499"/>
      <c r="E2784" s="485"/>
      <c r="F2784" s="486"/>
      <c r="G2784" s="496"/>
      <c r="H2784" s="558"/>
      <c r="I2784" s="557"/>
      <c r="J2784" s="499"/>
      <c r="K2784" s="485"/>
      <c r="L2784" s="486"/>
      <c r="M2784" s="496"/>
      <c r="N2784" s="556"/>
      <c r="O2784" s="498"/>
    </row>
    <row r="2785" spans="1:15" ht="15.6" x14ac:dyDescent="0.25">
      <c r="A2785" s="496"/>
      <c r="B2785" s="556"/>
      <c r="C2785" s="557"/>
      <c r="D2785" s="499"/>
      <c r="E2785" s="485"/>
      <c r="F2785" s="486"/>
      <c r="G2785" s="496"/>
      <c r="H2785" s="558"/>
      <c r="I2785" s="557"/>
      <c r="J2785" s="499"/>
      <c r="K2785" s="485"/>
      <c r="L2785" s="486"/>
      <c r="M2785" s="496"/>
      <c r="N2785" s="556"/>
      <c r="O2785" s="498"/>
    </row>
    <row r="2786" spans="1:15" ht="15.6" x14ac:dyDescent="0.25">
      <c r="A2786" s="496"/>
      <c r="B2786" s="556"/>
      <c r="C2786" s="557"/>
      <c r="D2786" s="499"/>
      <c r="E2786" s="485"/>
      <c r="F2786" s="486"/>
      <c r="G2786" s="496"/>
      <c r="H2786" s="558"/>
      <c r="I2786" s="557"/>
      <c r="J2786" s="499"/>
      <c r="K2786" s="485"/>
      <c r="L2786" s="486"/>
      <c r="M2786" s="496"/>
      <c r="N2786" s="556"/>
      <c r="O2786" s="498"/>
    </row>
    <row r="2787" spans="1:15" ht="15.6" x14ac:dyDescent="0.25">
      <c r="A2787" s="496"/>
      <c r="B2787" s="556"/>
      <c r="C2787" s="557"/>
      <c r="D2787" s="499"/>
      <c r="E2787" s="485"/>
      <c r="F2787" s="486"/>
      <c r="G2787" s="496"/>
      <c r="H2787" s="558"/>
      <c r="I2787" s="557"/>
      <c r="J2787" s="499"/>
      <c r="K2787" s="485"/>
      <c r="L2787" s="486"/>
      <c r="M2787" s="496"/>
      <c r="N2787" s="556"/>
      <c r="O2787" s="498"/>
    </row>
    <row r="2788" spans="1:15" ht="15.6" x14ac:dyDescent="0.25">
      <c r="A2788" s="496"/>
      <c r="B2788" s="556"/>
      <c r="C2788" s="557"/>
      <c r="D2788" s="499"/>
      <c r="E2788" s="485"/>
      <c r="F2788" s="486"/>
      <c r="G2788" s="496"/>
      <c r="H2788" s="558"/>
      <c r="I2788" s="557"/>
      <c r="J2788" s="499"/>
      <c r="K2788" s="485"/>
      <c r="L2788" s="486"/>
      <c r="M2788" s="496"/>
      <c r="N2788" s="556"/>
      <c r="O2788" s="498"/>
    </row>
    <row r="2789" spans="1:15" ht="15.6" x14ac:dyDescent="0.25">
      <c r="A2789" s="496"/>
      <c r="B2789" s="556"/>
      <c r="C2789" s="557"/>
      <c r="D2789" s="499"/>
      <c r="E2789" s="485"/>
      <c r="F2789" s="486"/>
      <c r="G2789" s="496"/>
      <c r="H2789" s="558"/>
      <c r="I2789" s="557"/>
      <c r="J2789" s="499"/>
      <c r="K2789" s="485"/>
      <c r="L2789" s="486"/>
      <c r="M2789" s="496"/>
      <c r="N2789" s="556"/>
      <c r="O2789" s="498"/>
    </row>
    <row r="2790" spans="1:15" ht="15.6" x14ac:dyDescent="0.25">
      <c r="A2790" s="496"/>
      <c r="B2790" s="556"/>
      <c r="C2790" s="557"/>
      <c r="D2790" s="499"/>
      <c r="E2790" s="485"/>
      <c r="F2790" s="486"/>
      <c r="G2790" s="496"/>
      <c r="H2790" s="558"/>
      <c r="I2790" s="557"/>
      <c r="J2790" s="499"/>
      <c r="K2790" s="485"/>
      <c r="L2790" s="486"/>
      <c r="M2790" s="496"/>
      <c r="N2790" s="556"/>
      <c r="O2790" s="498"/>
    </row>
    <row r="2791" spans="1:15" ht="15.6" x14ac:dyDescent="0.25">
      <c r="A2791" s="496"/>
      <c r="B2791" s="556"/>
      <c r="C2791" s="557"/>
      <c r="D2791" s="499"/>
      <c r="E2791" s="485"/>
      <c r="F2791" s="486"/>
      <c r="G2791" s="496"/>
      <c r="H2791" s="558"/>
      <c r="I2791" s="557"/>
      <c r="J2791" s="499"/>
      <c r="K2791" s="485"/>
      <c r="L2791" s="486"/>
      <c r="M2791" s="496"/>
      <c r="N2791" s="556"/>
      <c r="O2791" s="498"/>
    </row>
    <row r="2792" spans="1:15" ht="15.6" x14ac:dyDescent="0.25">
      <c r="A2792" s="496"/>
      <c r="B2792" s="556"/>
      <c r="C2792" s="557"/>
      <c r="D2792" s="499"/>
      <c r="E2792" s="485"/>
      <c r="F2792" s="486"/>
      <c r="G2792" s="496"/>
      <c r="H2792" s="558"/>
      <c r="I2792" s="557"/>
      <c r="J2792" s="499"/>
      <c r="K2792" s="485"/>
      <c r="L2792" s="486"/>
      <c r="M2792" s="496"/>
      <c r="N2792" s="556"/>
      <c r="O2792" s="498"/>
    </row>
    <row r="2793" spans="1:15" ht="15.6" x14ac:dyDescent="0.25">
      <c r="A2793" s="496"/>
      <c r="B2793" s="556"/>
      <c r="C2793" s="557"/>
      <c r="D2793" s="499"/>
      <c r="E2793" s="485"/>
      <c r="F2793" s="486"/>
      <c r="G2793" s="496"/>
      <c r="H2793" s="558"/>
      <c r="I2793" s="557"/>
      <c r="J2793" s="499"/>
      <c r="K2793" s="485"/>
      <c r="L2793" s="486"/>
      <c r="M2793" s="496"/>
      <c r="N2793" s="556"/>
      <c r="O2793" s="498"/>
    </row>
    <row r="2794" spans="1:15" ht="15.6" x14ac:dyDescent="0.25">
      <c r="A2794" s="496"/>
      <c r="B2794" s="556"/>
      <c r="C2794" s="557"/>
      <c r="D2794" s="499"/>
      <c r="E2794" s="485"/>
      <c r="F2794" s="486"/>
      <c r="G2794" s="496"/>
      <c r="H2794" s="558"/>
      <c r="I2794" s="557"/>
      <c r="J2794" s="499"/>
      <c r="K2794" s="485"/>
      <c r="L2794" s="486"/>
      <c r="M2794" s="496"/>
      <c r="N2794" s="556"/>
      <c r="O2794" s="498"/>
    </row>
    <row r="2795" spans="1:15" ht="15.6" x14ac:dyDescent="0.25">
      <c r="A2795" s="496"/>
      <c r="B2795" s="556"/>
      <c r="C2795" s="557"/>
      <c r="D2795" s="499"/>
      <c r="E2795" s="485"/>
      <c r="F2795" s="486"/>
      <c r="G2795" s="496"/>
      <c r="H2795" s="558"/>
      <c r="I2795" s="557"/>
      <c r="J2795" s="499"/>
      <c r="K2795" s="485"/>
      <c r="L2795" s="486"/>
      <c r="M2795" s="496"/>
      <c r="N2795" s="556"/>
      <c r="O2795" s="498"/>
    </row>
    <row r="2796" spans="1:15" ht="15.6" x14ac:dyDescent="0.25">
      <c r="A2796" s="496"/>
      <c r="B2796" s="556"/>
      <c r="C2796" s="557"/>
      <c r="D2796" s="499"/>
      <c r="E2796" s="485"/>
      <c r="F2796" s="486"/>
      <c r="G2796" s="496"/>
      <c r="H2796" s="558"/>
      <c r="I2796" s="557"/>
      <c r="J2796" s="499"/>
      <c r="K2796" s="485"/>
      <c r="L2796" s="486"/>
      <c r="M2796" s="496"/>
      <c r="N2796" s="556"/>
      <c r="O2796" s="498"/>
    </row>
    <row r="2797" spans="1:15" ht="15.6" x14ac:dyDescent="0.25">
      <c r="A2797" s="496"/>
      <c r="B2797" s="556"/>
      <c r="C2797" s="557"/>
      <c r="D2797" s="499"/>
      <c r="E2797" s="485"/>
      <c r="F2797" s="486"/>
      <c r="G2797" s="496"/>
      <c r="H2797" s="558"/>
      <c r="I2797" s="557"/>
      <c r="J2797" s="499"/>
      <c r="K2797" s="485"/>
      <c r="L2797" s="486"/>
      <c r="M2797" s="496"/>
      <c r="N2797" s="556"/>
      <c r="O2797" s="498"/>
    </row>
    <row r="2798" spans="1:15" ht="15.6" x14ac:dyDescent="0.25">
      <c r="A2798" s="496"/>
      <c r="B2798" s="556"/>
      <c r="C2798" s="557"/>
      <c r="D2798" s="499"/>
      <c r="E2798" s="485"/>
      <c r="F2798" s="486"/>
      <c r="G2798" s="496"/>
      <c r="H2798" s="558"/>
      <c r="I2798" s="557"/>
      <c r="J2798" s="499"/>
      <c r="K2798" s="485"/>
      <c r="L2798" s="486"/>
      <c r="M2798" s="496"/>
      <c r="N2798" s="556"/>
      <c r="O2798" s="498"/>
    </row>
    <row r="2799" spans="1:15" ht="15.6" x14ac:dyDescent="0.25">
      <c r="A2799" s="496"/>
      <c r="B2799" s="556"/>
      <c r="C2799" s="557"/>
      <c r="D2799" s="499"/>
      <c r="E2799" s="485"/>
      <c r="F2799" s="486"/>
      <c r="G2799" s="496"/>
      <c r="H2799" s="558"/>
      <c r="I2799" s="557"/>
      <c r="J2799" s="499"/>
      <c r="K2799" s="485"/>
      <c r="L2799" s="486"/>
      <c r="M2799" s="496"/>
      <c r="N2799" s="556"/>
      <c r="O2799" s="498"/>
    </row>
    <row r="2800" spans="1:15" ht="15.6" x14ac:dyDescent="0.25">
      <c r="A2800" s="496"/>
      <c r="B2800" s="556"/>
      <c r="C2800" s="557"/>
      <c r="D2800" s="499"/>
      <c r="E2800" s="485"/>
      <c r="F2800" s="486"/>
      <c r="G2800" s="496"/>
      <c r="H2800" s="558"/>
      <c r="I2800" s="557"/>
      <c r="J2800" s="499"/>
      <c r="K2800" s="485"/>
      <c r="L2800" s="486"/>
      <c r="M2800" s="496"/>
      <c r="N2800" s="556"/>
      <c r="O2800" s="498"/>
    </row>
    <row r="2801" spans="1:15" ht="15.6" x14ac:dyDescent="0.25">
      <c r="A2801" s="496"/>
      <c r="B2801" s="556"/>
      <c r="C2801" s="557"/>
      <c r="D2801" s="499"/>
      <c r="E2801" s="485"/>
      <c r="F2801" s="486"/>
      <c r="G2801" s="496"/>
      <c r="H2801" s="558"/>
      <c r="I2801" s="557"/>
      <c r="J2801" s="499"/>
      <c r="K2801" s="485"/>
      <c r="L2801" s="486"/>
      <c r="M2801" s="496"/>
      <c r="N2801" s="556"/>
      <c r="O2801" s="498"/>
    </row>
    <row r="2802" spans="1:15" ht="15.6" x14ac:dyDescent="0.25">
      <c r="A2802" s="496"/>
      <c r="B2802" s="556"/>
      <c r="C2802" s="557"/>
      <c r="D2802" s="499"/>
      <c r="E2802" s="485"/>
      <c r="F2802" s="486"/>
      <c r="G2802" s="496"/>
      <c r="H2802" s="558"/>
      <c r="I2802" s="557"/>
      <c r="J2802" s="499"/>
      <c r="K2802" s="485"/>
      <c r="L2802" s="486"/>
      <c r="M2802" s="496"/>
      <c r="N2802" s="556"/>
      <c r="O2802" s="498"/>
    </row>
    <row r="2803" spans="1:15" ht="15.6" x14ac:dyDescent="0.25">
      <c r="A2803" s="496"/>
      <c r="B2803" s="556"/>
      <c r="C2803" s="557"/>
      <c r="D2803" s="499"/>
      <c r="E2803" s="485"/>
      <c r="F2803" s="486"/>
      <c r="G2803" s="496"/>
      <c r="H2803" s="558"/>
      <c r="I2803" s="557"/>
      <c r="J2803" s="499"/>
      <c r="K2803" s="485"/>
      <c r="L2803" s="486"/>
      <c r="M2803" s="496"/>
      <c r="N2803" s="556"/>
      <c r="O2803" s="498"/>
    </row>
    <row r="2804" spans="1:15" ht="15.6" x14ac:dyDescent="0.25">
      <c r="A2804" s="496"/>
      <c r="B2804" s="556"/>
      <c r="C2804" s="557"/>
      <c r="D2804" s="499"/>
      <c r="E2804" s="485"/>
      <c r="F2804" s="486"/>
      <c r="G2804" s="496"/>
      <c r="H2804" s="558"/>
      <c r="I2804" s="557"/>
      <c r="J2804" s="499"/>
      <c r="K2804" s="485"/>
      <c r="L2804" s="486"/>
      <c r="M2804" s="496"/>
      <c r="N2804" s="556"/>
      <c r="O2804" s="498"/>
    </row>
    <row r="2805" spans="1:15" ht="15.6" x14ac:dyDescent="0.25">
      <c r="A2805" s="496"/>
      <c r="B2805" s="556"/>
      <c r="C2805" s="557"/>
      <c r="D2805" s="499"/>
      <c r="E2805" s="485"/>
      <c r="F2805" s="486"/>
      <c r="G2805" s="496"/>
      <c r="H2805" s="558"/>
      <c r="I2805" s="557"/>
      <c r="J2805" s="499"/>
      <c r="K2805" s="485"/>
      <c r="L2805" s="486"/>
      <c r="M2805" s="496"/>
      <c r="N2805" s="556"/>
      <c r="O2805" s="498"/>
    </row>
    <row r="2806" spans="1:15" ht="15.6" x14ac:dyDescent="0.25">
      <c r="A2806" s="496"/>
      <c r="B2806" s="556"/>
      <c r="C2806" s="557"/>
      <c r="D2806" s="499"/>
      <c r="E2806" s="485"/>
      <c r="F2806" s="486"/>
      <c r="G2806" s="496"/>
      <c r="H2806" s="558"/>
      <c r="I2806" s="557"/>
      <c r="J2806" s="499"/>
      <c r="K2806" s="485"/>
      <c r="L2806" s="486"/>
      <c r="M2806" s="496"/>
      <c r="N2806" s="556"/>
      <c r="O2806" s="498"/>
    </row>
    <row r="2807" spans="1:15" ht="15.6" x14ac:dyDescent="0.25">
      <c r="A2807" s="496"/>
      <c r="B2807" s="556"/>
      <c r="C2807" s="557"/>
      <c r="D2807" s="499"/>
      <c r="E2807" s="485"/>
      <c r="F2807" s="486"/>
      <c r="G2807" s="496"/>
      <c r="H2807" s="558"/>
      <c r="I2807" s="557"/>
      <c r="J2807" s="499"/>
      <c r="K2807" s="485"/>
      <c r="L2807" s="486"/>
      <c r="M2807" s="496"/>
      <c r="N2807" s="556"/>
      <c r="O2807" s="498"/>
    </row>
    <row r="2808" spans="1:15" ht="15.6" x14ac:dyDescent="0.25">
      <c r="A2808" s="496"/>
      <c r="B2808" s="556"/>
      <c r="C2808" s="557"/>
      <c r="D2808" s="499"/>
      <c r="E2808" s="485"/>
      <c r="F2808" s="486"/>
      <c r="G2808" s="496"/>
      <c r="H2808" s="558"/>
      <c r="I2808" s="557"/>
      <c r="J2808" s="499"/>
      <c r="K2808" s="485"/>
      <c r="L2808" s="486"/>
      <c r="M2808" s="496"/>
      <c r="N2808" s="556"/>
      <c r="O2808" s="498"/>
    </row>
    <row r="2809" spans="1:15" ht="15.6" x14ac:dyDescent="0.25">
      <c r="A2809" s="496"/>
      <c r="B2809" s="556"/>
      <c r="C2809" s="557"/>
      <c r="D2809" s="499"/>
      <c r="E2809" s="485"/>
      <c r="F2809" s="486"/>
      <c r="G2809" s="496"/>
      <c r="H2809" s="558"/>
      <c r="I2809" s="557"/>
      <c r="J2809" s="499"/>
      <c r="K2809" s="485"/>
      <c r="L2809" s="486"/>
      <c r="M2809" s="496"/>
      <c r="N2809" s="556"/>
      <c r="O2809" s="498"/>
    </row>
    <row r="2810" spans="1:15" ht="15.6" x14ac:dyDescent="0.25">
      <c r="A2810" s="496"/>
      <c r="B2810" s="556"/>
      <c r="C2810" s="557"/>
      <c r="D2810" s="499"/>
      <c r="E2810" s="485"/>
      <c r="F2810" s="486"/>
      <c r="G2810" s="496"/>
      <c r="H2810" s="558"/>
      <c r="I2810" s="557"/>
      <c r="J2810" s="499"/>
      <c r="K2810" s="485"/>
      <c r="L2810" s="486"/>
      <c r="M2810" s="496"/>
      <c r="N2810" s="556"/>
      <c r="O2810" s="498"/>
    </row>
    <row r="2811" spans="1:15" ht="15.6" x14ac:dyDescent="0.25">
      <c r="A2811" s="496"/>
      <c r="B2811" s="556"/>
      <c r="C2811" s="557"/>
      <c r="D2811" s="499"/>
      <c r="E2811" s="485"/>
      <c r="F2811" s="486"/>
      <c r="G2811" s="496"/>
      <c r="H2811" s="558"/>
      <c r="I2811" s="557"/>
      <c r="J2811" s="499"/>
      <c r="K2811" s="485"/>
      <c r="L2811" s="486"/>
      <c r="M2811" s="496"/>
      <c r="N2811" s="556"/>
      <c r="O2811" s="498"/>
    </row>
    <row r="2812" spans="1:15" ht="15.6" x14ac:dyDescent="0.25">
      <c r="A2812" s="496"/>
      <c r="B2812" s="556"/>
      <c r="C2812" s="557"/>
      <c r="D2812" s="499"/>
      <c r="E2812" s="485"/>
      <c r="F2812" s="486"/>
      <c r="G2812" s="496"/>
      <c r="H2812" s="558"/>
      <c r="I2812" s="557"/>
      <c r="J2812" s="499"/>
      <c r="K2812" s="485"/>
      <c r="L2812" s="486"/>
      <c r="M2812" s="496"/>
      <c r="N2812" s="556"/>
      <c r="O2812" s="498"/>
    </row>
    <row r="2813" spans="1:15" ht="15.6" x14ac:dyDescent="0.25">
      <c r="A2813" s="496"/>
      <c r="B2813" s="556"/>
      <c r="C2813" s="557"/>
      <c r="D2813" s="499"/>
      <c r="E2813" s="485"/>
      <c r="F2813" s="486"/>
      <c r="G2813" s="496"/>
      <c r="H2813" s="558"/>
      <c r="I2813" s="557"/>
      <c r="J2813" s="499"/>
      <c r="K2813" s="485"/>
      <c r="L2813" s="486"/>
      <c r="M2813" s="496"/>
      <c r="N2813" s="556"/>
      <c r="O2813" s="498"/>
    </row>
    <row r="2814" spans="1:15" ht="15.6" x14ac:dyDescent="0.25">
      <c r="A2814" s="496"/>
      <c r="B2814" s="556"/>
      <c r="C2814" s="557"/>
      <c r="D2814" s="499"/>
      <c r="E2814" s="485"/>
      <c r="F2814" s="486"/>
      <c r="G2814" s="496"/>
      <c r="H2814" s="558"/>
      <c r="I2814" s="557"/>
      <c r="J2814" s="499"/>
      <c r="K2814" s="485"/>
      <c r="L2814" s="486"/>
      <c r="M2814" s="496"/>
      <c r="N2814" s="556"/>
      <c r="O2814" s="498"/>
    </row>
    <row r="2815" spans="1:15" ht="15.6" x14ac:dyDescent="0.25">
      <c r="A2815" s="496"/>
      <c r="B2815" s="556"/>
      <c r="C2815" s="557"/>
      <c r="D2815" s="499"/>
      <c r="E2815" s="485"/>
      <c r="F2815" s="486"/>
      <c r="G2815" s="496"/>
      <c r="H2815" s="558"/>
      <c r="I2815" s="557"/>
      <c r="J2815" s="499"/>
      <c r="K2815" s="485"/>
      <c r="L2815" s="486"/>
      <c r="M2815" s="496"/>
      <c r="N2815" s="556"/>
      <c r="O2815" s="498"/>
    </row>
    <row r="2816" spans="1:15" ht="15.6" x14ac:dyDescent="0.25">
      <c r="A2816" s="496"/>
      <c r="B2816" s="556"/>
      <c r="C2816" s="557"/>
      <c r="D2816" s="499"/>
      <c r="E2816" s="485"/>
      <c r="F2816" s="486"/>
      <c r="G2816" s="496"/>
      <c r="H2816" s="558"/>
      <c r="I2816" s="557"/>
      <c r="J2816" s="499"/>
      <c r="K2816" s="485"/>
      <c r="L2816" s="486"/>
      <c r="M2816" s="496"/>
      <c r="N2816" s="556"/>
      <c r="O2816" s="498"/>
    </row>
    <row r="2817" spans="1:15" ht="15.6" x14ac:dyDescent="0.25">
      <c r="A2817" s="496"/>
      <c r="B2817" s="556"/>
      <c r="C2817" s="557"/>
      <c r="D2817" s="499"/>
      <c r="E2817" s="485"/>
      <c r="F2817" s="486"/>
      <c r="G2817" s="496"/>
      <c r="H2817" s="558"/>
      <c r="I2817" s="557"/>
      <c r="J2817" s="499"/>
      <c r="K2817" s="485"/>
      <c r="L2817" s="486"/>
      <c r="M2817" s="496"/>
      <c r="N2817" s="556"/>
      <c r="O2817" s="498"/>
    </row>
    <row r="2818" spans="1:15" ht="15.6" x14ac:dyDescent="0.25">
      <c r="A2818" s="496"/>
      <c r="B2818" s="556"/>
      <c r="C2818" s="557"/>
      <c r="D2818" s="499"/>
      <c r="E2818" s="485"/>
      <c r="F2818" s="486"/>
      <c r="G2818" s="496"/>
      <c r="H2818" s="558"/>
      <c r="I2818" s="557"/>
      <c r="J2818" s="499"/>
      <c r="K2818" s="485"/>
      <c r="L2818" s="486"/>
      <c r="M2818" s="496"/>
      <c r="N2818" s="556"/>
      <c r="O2818" s="498"/>
    </row>
    <row r="2819" spans="1:15" ht="15.6" x14ac:dyDescent="0.25">
      <c r="A2819" s="496"/>
      <c r="B2819" s="556"/>
      <c r="C2819" s="557"/>
      <c r="D2819" s="499"/>
      <c r="E2819" s="485"/>
      <c r="F2819" s="486"/>
      <c r="G2819" s="496"/>
      <c r="H2819" s="558"/>
      <c r="I2819" s="557"/>
      <c r="J2819" s="499"/>
      <c r="K2819" s="485"/>
      <c r="L2819" s="486"/>
      <c r="M2819" s="496"/>
      <c r="N2819" s="556"/>
      <c r="O2819" s="498"/>
    </row>
    <row r="2820" spans="1:15" ht="15.6" x14ac:dyDescent="0.25">
      <c r="A2820" s="496"/>
      <c r="B2820" s="556"/>
      <c r="C2820" s="557"/>
      <c r="D2820" s="499"/>
      <c r="E2820" s="485"/>
      <c r="F2820" s="486"/>
      <c r="G2820" s="496"/>
      <c r="H2820" s="558"/>
      <c r="I2820" s="557"/>
      <c r="J2820" s="499"/>
      <c r="K2820" s="485"/>
      <c r="L2820" s="486"/>
      <c r="M2820" s="496"/>
      <c r="N2820" s="556"/>
      <c r="O2820" s="498"/>
    </row>
    <row r="2821" spans="1:15" ht="15.6" x14ac:dyDescent="0.25">
      <c r="A2821" s="496"/>
      <c r="B2821" s="556"/>
      <c r="C2821" s="557"/>
      <c r="D2821" s="499"/>
      <c r="E2821" s="485"/>
      <c r="F2821" s="486"/>
      <c r="G2821" s="496"/>
      <c r="H2821" s="558"/>
      <c r="I2821" s="557"/>
      <c r="J2821" s="499"/>
      <c r="K2821" s="485"/>
      <c r="L2821" s="486"/>
      <c r="M2821" s="496"/>
      <c r="N2821" s="556"/>
      <c r="O2821" s="498"/>
    </row>
    <row r="2822" spans="1:15" ht="15.6" x14ac:dyDescent="0.25">
      <c r="A2822" s="496"/>
      <c r="B2822" s="556"/>
      <c r="C2822" s="557"/>
      <c r="D2822" s="499"/>
      <c r="E2822" s="485"/>
      <c r="F2822" s="486"/>
      <c r="G2822" s="496"/>
      <c r="H2822" s="558"/>
      <c r="I2822" s="557"/>
      <c r="J2822" s="499"/>
      <c r="K2822" s="485"/>
      <c r="L2822" s="486"/>
      <c r="M2822" s="496"/>
      <c r="N2822" s="556"/>
      <c r="O2822" s="498"/>
    </row>
    <row r="2823" spans="1:15" ht="15.6" x14ac:dyDescent="0.25">
      <c r="A2823" s="496"/>
      <c r="B2823" s="556"/>
      <c r="C2823" s="557"/>
      <c r="D2823" s="499"/>
      <c r="E2823" s="485"/>
      <c r="F2823" s="486"/>
      <c r="G2823" s="496"/>
      <c r="H2823" s="558"/>
      <c r="I2823" s="557"/>
      <c r="J2823" s="499"/>
      <c r="K2823" s="485"/>
      <c r="L2823" s="486"/>
      <c r="M2823" s="496"/>
      <c r="N2823" s="556"/>
      <c r="O2823" s="498"/>
    </row>
    <row r="2824" spans="1:15" ht="15.6" x14ac:dyDescent="0.25">
      <c r="A2824" s="496"/>
      <c r="B2824" s="556"/>
      <c r="C2824" s="557"/>
      <c r="D2824" s="499"/>
      <c r="E2824" s="485"/>
      <c r="F2824" s="486"/>
      <c r="G2824" s="496"/>
      <c r="H2824" s="558"/>
      <c r="I2824" s="557"/>
      <c r="J2824" s="499"/>
      <c r="K2824" s="485"/>
      <c r="L2824" s="486"/>
      <c r="M2824" s="496"/>
      <c r="N2824" s="556"/>
      <c r="O2824" s="498"/>
    </row>
    <row r="2825" spans="1:15" ht="15.6" x14ac:dyDescent="0.25">
      <c r="A2825" s="496"/>
      <c r="B2825" s="556"/>
      <c r="C2825" s="557"/>
      <c r="D2825" s="499"/>
      <c r="E2825" s="485"/>
      <c r="F2825" s="486"/>
      <c r="G2825" s="496"/>
      <c r="H2825" s="558"/>
      <c r="I2825" s="557"/>
      <c r="J2825" s="499"/>
      <c r="K2825" s="485"/>
      <c r="L2825" s="486"/>
      <c r="M2825" s="496"/>
      <c r="N2825" s="556"/>
      <c r="O2825" s="498"/>
    </row>
    <row r="2826" spans="1:15" ht="15.6" x14ac:dyDescent="0.25">
      <c r="A2826" s="496"/>
      <c r="B2826" s="556"/>
      <c r="C2826" s="557"/>
      <c r="D2826" s="499"/>
      <c r="E2826" s="485"/>
      <c r="F2826" s="486"/>
      <c r="G2826" s="496"/>
      <c r="H2826" s="558"/>
      <c r="I2826" s="557"/>
      <c r="J2826" s="499"/>
      <c r="K2826" s="485"/>
      <c r="L2826" s="486"/>
      <c r="M2826" s="496"/>
      <c r="N2826" s="556"/>
      <c r="O2826" s="498"/>
    </row>
    <row r="2827" spans="1:15" ht="15.6" x14ac:dyDescent="0.25">
      <c r="A2827" s="496"/>
      <c r="B2827" s="556"/>
      <c r="C2827" s="557"/>
      <c r="D2827" s="499"/>
      <c r="E2827" s="485"/>
      <c r="F2827" s="486"/>
      <c r="G2827" s="496"/>
      <c r="H2827" s="558"/>
      <c r="I2827" s="557"/>
      <c r="J2827" s="499"/>
      <c r="K2827" s="485"/>
      <c r="L2827" s="486"/>
      <c r="M2827" s="496"/>
      <c r="N2827" s="556"/>
      <c r="O2827" s="498"/>
    </row>
    <row r="2828" spans="1:15" ht="15.6" x14ac:dyDescent="0.25">
      <c r="A2828" s="496"/>
      <c r="B2828" s="556"/>
      <c r="C2828" s="557"/>
      <c r="D2828" s="499"/>
      <c r="E2828" s="485"/>
      <c r="F2828" s="486"/>
      <c r="G2828" s="496"/>
      <c r="H2828" s="558"/>
      <c r="I2828" s="557"/>
      <c r="J2828" s="499"/>
      <c r="K2828" s="485"/>
      <c r="L2828" s="486"/>
      <c r="M2828" s="496"/>
      <c r="N2828" s="556"/>
      <c r="O2828" s="498"/>
    </row>
    <row r="2829" spans="1:15" ht="15.6" x14ac:dyDescent="0.25">
      <c r="A2829" s="496"/>
      <c r="B2829" s="556"/>
      <c r="C2829" s="557"/>
      <c r="D2829" s="499"/>
      <c r="E2829" s="485"/>
      <c r="F2829" s="486"/>
      <c r="G2829" s="496"/>
      <c r="H2829" s="558"/>
      <c r="I2829" s="557"/>
      <c r="J2829" s="499"/>
      <c r="K2829" s="485"/>
      <c r="L2829" s="486"/>
      <c r="M2829" s="496"/>
      <c r="N2829" s="556"/>
      <c r="O2829" s="498"/>
    </row>
    <row r="2830" spans="1:15" ht="15.6" x14ac:dyDescent="0.25">
      <c r="A2830" s="496"/>
      <c r="B2830" s="556"/>
      <c r="C2830" s="557"/>
      <c r="D2830" s="499"/>
      <c r="E2830" s="485"/>
      <c r="F2830" s="486"/>
      <c r="G2830" s="496"/>
      <c r="H2830" s="558"/>
      <c r="I2830" s="557"/>
      <c r="J2830" s="499"/>
      <c r="K2830" s="485"/>
      <c r="L2830" s="486"/>
      <c r="M2830" s="496"/>
      <c r="N2830" s="556"/>
      <c r="O2830" s="498"/>
    </row>
    <row r="2831" spans="1:15" ht="15.6" x14ac:dyDescent="0.25">
      <c r="A2831" s="496"/>
      <c r="B2831" s="556"/>
      <c r="C2831" s="557"/>
      <c r="D2831" s="499"/>
      <c r="E2831" s="485"/>
      <c r="F2831" s="486"/>
      <c r="G2831" s="496"/>
      <c r="H2831" s="558"/>
      <c r="I2831" s="557"/>
      <c r="J2831" s="499"/>
      <c r="K2831" s="485"/>
      <c r="L2831" s="486"/>
      <c r="M2831" s="496"/>
      <c r="N2831" s="556"/>
      <c r="O2831" s="498"/>
    </row>
    <row r="2832" spans="1:15" ht="15.6" x14ac:dyDescent="0.25">
      <c r="A2832" s="496"/>
      <c r="B2832" s="556"/>
      <c r="C2832" s="557"/>
      <c r="D2832" s="499"/>
      <c r="E2832" s="485"/>
      <c r="F2832" s="486"/>
      <c r="G2832" s="496"/>
      <c r="H2832" s="558"/>
      <c r="I2832" s="557"/>
      <c r="J2832" s="499"/>
      <c r="K2832" s="485"/>
      <c r="L2832" s="486"/>
      <c r="M2832" s="496"/>
      <c r="N2832" s="556"/>
      <c r="O2832" s="498"/>
    </row>
    <row r="2833" spans="1:15" ht="15.6" x14ac:dyDescent="0.25">
      <c r="A2833" s="496"/>
      <c r="B2833" s="556"/>
      <c r="C2833" s="557"/>
      <c r="D2833" s="499"/>
      <c r="E2833" s="485"/>
      <c r="F2833" s="486"/>
      <c r="G2833" s="496"/>
      <c r="H2833" s="558"/>
      <c r="I2833" s="557"/>
      <c r="J2833" s="499"/>
      <c r="K2833" s="485"/>
      <c r="L2833" s="486"/>
      <c r="M2833" s="496"/>
      <c r="N2833" s="556"/>
      <c r="O2833" s="498"/>
    </row>
    <row r="2834" spans="1:15" ht="15.6" x14ac:dyDescent="0.25">
      <c r="A2834" s="496"/>
      <c r="B2834" s="556"/>
      <c r="C2834" s="557"/>
      <c r="D2834" s="499"/>
      <c r="E2834" s="485"/>
      <c r="F2834" s="486"/>
      <c r="G2834" s="496"/>
      <c r="H2834" s="558"/>
      <c r="I2834" s="557"/>
      <c r="J2834" s="499"/>
      <c r="K2834" s="485"/>
      <c r="L2834" s="486"/>
      <c r="M2834" s="496"/>
      <c r="N2834" s="556"/>
      <c r="O2834" s="498"/>
    </row>
    <row r="2835" spans="1:15" ht="15.6" x14ac:dyDescent="0.25">
      <c r="A2835" s="496"/>
      <c r="B2835" s="556"/>
      <c r="C2835" s="557"/>
      <c r="D2835" s="499"/>
      <c r="E2835" s="485"/>
      <c r="F2835" s="486"/>
      <c r="G2835" s="496"/>
      <c r="H2835" s="558"/>
      <c r="I2835" s="557"/>
      <c r="J2835" s="499"/>
      <c r="K2835" s="485"/>
      <c r="L2835" s="486"/>
      <c r="M2835" s="496"/>
      <c r="N2835" s="556"/>
      <c r="O2835" s="498"/>
    </row>
    <row r="2836" spans="1:15" ht="15.6" x14ac:dyDescent="0.25">
      <c r="A2836" s="496"/>
      <c r="B2836" s="556"/>
      <c r="C2836" s="557"/>
      <c r="D2836" s="499"/>
      <c r="E2836" s="485"/>
      <c r="F2836" s="486"/>
      <c r="G2836" s="496"/>
      <c r="H2836" s="558"/>
      <c r="I2836" s="557"/>
      <c r="J2836" s="499"/>
      <c r="K2836" s="485"/>
      <c r="L2836" s="486"/>
      <c r="M2836" s="496"/>
      <c r="N2836" s="556"/>
      <c r="O2836" s="498"/>
    </row>
    <row r="2837" spans="1:15" ht="15.6" x14ac:dyDescent="0.25">
      <c r="A2837" s="496"/>
      <c r="B2837" s="556"/>
      <c r="C2837" s="557"/>
      <c r="D2837" s="499"/>
      <c r="E2837" s="485"/>
      <c r="F2837" s="486"/>
      <c r="G2837" s="496"/>
      <c r="H2837" s="558"/>
      <c r="I2837" s="557"/>
      <c r="J2837" s="499"/>
      <c r="K2837" s="485"/>
      <c r="L2837" s="486"/>
      <c r="M2837" s="496"/>
      <c r="N2837" s="556"/>
      <c r="O2837" s="498"/>
    </row>
    <row r="2838" spans="1:15" ht="15.6" x14ac:dyDescent="0.25">
      <c r="A2838" s="496"/>
      <c r="B2838" s="556"/>
      <c r="C2838" s="557"/>
      <c r="D2838" s="499"/>
      <c r="E2838" s="485"/>
      <c r="F2838" s="486"/>
      <c r="G2838" s="496"/>
      <c r="H2838" s="558"/>
      <c r="I2838" s="557"/>
      <c r="J2838" s="499"/>
      <c r="K2838" s="485"/>
      <c r="L2838" s="486"/>
      <c r="M2838" s="496"/>
      <c r="N2838" s="556"/>
      <c r="O2838" s="498"/>
    </row>
    <row r="2839" spans="1:15" ht="15.6" x14ac:dyDescent="0.25">
      <c r="A2839" s="496"/>
      <c r="B2839" s="556"/>
      <c r="C2839" s="557"/>
      <c r="D2839" s="499"/>
      <c r="E2839" s="485"/>
      <c r="F2839" s="486"/>
      <c r="G2839" s="496"/>
      <c r="H2839" s="558"/>
      <c r="I2839" s="557"/>
      <c r="J2839" s="499"/>
      <c r="K2839" s="485"/>
      <c r="L2839" s="486"/>
      <c r="M2839" s="496"/>
      <c r="N2839" s="556"/>
      <c r="O2839" s="498"/>
    </row>
    <row r="2840" spans="1:15" ht="15.6" x14ac:dyDescent="0.25">
      <c r="A2840" s="496"/>
      <c r="B2840" s="556"/>
      <c r="C2840" s="557"/>
      <c r="D2840" s="499"/>
      <c r="E2840" s="485"/>
      <c r="F2840" s="486"/>
      <c r="G2840" s="496"/>
      <c r="H2840" s="558"/>
      <c r="I2840" s="557"/>
      <c r="J2840" s="499"/>
      <c r="K2840" s="485"/>
      <c r="L2840" s="486"/>
      <c r="M2840" s="496"/>
      <c r="N2840" s="556"/>
      <c r="O2840" s="498"/>
    </row>
    <row r="2841" spans="1:15" ht="15.6" x14ac:dyDescent="0.25">
      <c r="A2841" s="496"/>
      <c r="B2841" s="556"/>
      <c r="C2841" s="557"/>
      <c r="D2841" s="499"/>
      <c r="E2841" s="485"/>
      <c r="F2841" s="486"/>
      <c r="G2841" s="496"/>
      <c r="H2841" s="558"/>
      <c r="I2841" s="557"/>
      <c r="J2841" s="499"/>
      <c r="K2841" s="485"/>
      <c r="L2841" s="486"/>
      <c r="M2841" s="496"/>
      <c r="N2841" s="556"/>
      <c r="O2841" s="498"/>
    </row>
    <row r="2842" spans="1:15" ht="15.6" x14ac:dyDescent="0.25">
      <c r="A2842" s="496"/>
      <c r="B2842" s="556"/>
      <c r="C2842" s="557"/>
      <c r="D2842" s="499"/>
      <c r="E2842" s="485"/>
      <c r="F2842" s="486"/>
      <c r="G2842" s="496"/>
      <c r="H2842" s="558"/>
      <c r="I2842" s="557"/>
      <c r="J2842" s="499"/>
      <c r="K2842" s="485"/>
      <c r="L2842" s="486"/>
      <c r="M2842" s="496"/>
      <c r="N2842" s="556"/>
      <c r="O2842" s="498"/>
    </row>
    <row r="2843" spans="1:15" ht="15.6" x14ac:dyDescent="0.25">
      <c r="A2843" s="496"/>
      <c r="B2843" s="556"/>
      <c r="C2843" s="557"/>
      <c r="D2843" s="499"/>
      <c r="E2843" s="485"/>
      <c r="F2843" s="486"/>
      <c r="G2843" s="496"/>
      <c r="H2843" s="558"/>
      <c r="I2843" s="557"/>
      <c r="J2843" s="499"/>
      <c r="K2843" s="485"/>
      <c r="L2843" s="486"/>
      <c r="M2843" s="496"/>
      <c r="N2843" s="556"/>
      <c r="O2843" s="498"/>
    </row>
    <row r="2844" spans="1:15" ht="15.6" x14ac:dyDescent="0.25">
      <c r="A2844" s="496"/>
      <c r="B2844" s="556"/>
      <c r="C2844" s="557"/>
      <c r="D2844" s="499"/>
      <c r="E2844" s="485"/>
      <c r="F2844" s="486"/>
      <c r="G2844" s="496"/>
      <c r="H2844" s="558"/>
      <c r="I2844" s="557"/>
      <c r="J2844" s="499"/>
      <c r="K2844" s="485"/>
      <c r="L2844" s="486"/>
      <c r="M2844" s="496"/>
      <c r="N2844" s="556"/>
      <c r="O2844" s="498"/>
    </row>
    <row r="2845" spans="1:15" ht="15.6" x14ac:dyDescent="0.25">
      <c r="A2845" s="496"/>
      <c r="B2845" s="556"/>
      <c r="C2845" s="557"/>
      <c r="D2845" s="499"/>
      <c r="E2845" s="485"/>
      <c r="F2845" s="486"/>
      <c r="G2845" s="496"/>
      <c r="H2845" s="558"/>
      <c r="I2845" s="557"/>
      <c r="J2845" s="499"/>
      <c r="K2845" s="485"/>
      <c r="L2845" s="486"/>
      <c r="M2845" s="496"/>
      <c r="N2845" s="556"/>
      <c r="O2845" s="498"/>
    </row>
    <row r="2846" spans="1:15" ht="15.6" x14ac:dyDescent="0.25">
      <c r="A2846" s="496"/>
      <c r="B2846" s="556"/>
      <c r="C2846" s="557"/>
      <c r="D2846" s="499"/>
      <c r="E2846" s="485"/>
      <c r="F2846" s="486"/>
      <c r="G2846" s="496"/>
      <c r="H2846" s="558"/>
      <c r="I2846" s="557"/>
      <c r="J2846" s="499"/>
      <c r="K2846" s="485"/>
      <c r="L2846" s="486"/>
      <c r="M2846" s="496"/>
      <c r="N2846" s="556"/>
      <c r="O2846" s="498"/>
    </row>
    <row r="2847" spans="1:15" ht="15.6" x14ac:dyDescent="0.25">
      <c r="A2847" s="496"/>
      <c r="B2847" s="556"/>
      <c r="C2847" s="557"/>
      <c r="D2847" s="499"/>
      <c r="E2847" s="485"/>
      <c r="F2847" s="486"/>
      <c r="G2847" s="496"/>
      <c r="H2847" s="558"/>
      <c r="I2847" s="557"/>
      <c r="J2847" s="499"/>
      <c r="K2847" s="485"/>
      <c r="L2847" s="486"/>
      <c r="M2847" s="496"/>
      <c r="N2847" s="556"/>
      <c r="O2847" s="498"/>
    </row>
    <row r="2848" spans="1:15" ht="15.6" x14ac:dyDescent="0.25">
      <c r="A2848" s="496"/>
      <c r="B2848" s="556"/>
      <c r="C2848" s="557"/>
      <c r="D2848" s="499"/>
      <c r="E2848" s="485"/>
      <c r="F2848" s="486"/>
      <c r="G2848" s="496"/>
      <c r="H2848" s="558"/>
      <c r="I2848" s="557"/>
      <c r="J2848" s="499"/>
      <c r="K2848" s="485"/>
      <c r="L2848" s="486"/>
      <c r="M2848" s="496"/>
      <c r="N2848" s="556"/>
      <c r="O2848" s="498"/>
    </row>
    <row r="2849" spans="1:15" ht="15.6" x14ac:dyDescent="0.25">
      <c r="A2849" s="496"/>
      <c r="B2849" s="556"/>
      <c r="C2849" s="557"/>
      <c r="D2849" s="499"/>
      <c r="E2849" s="485"/>
      <c r="F2849" s="486"/>
      <c r="G2849" s="496"/>
      <c r="H2849" s="558"/>
      <c r="I2849" s="557"/>
      <c r="J2849" s="499"/>
      <c r="K2849" s="485"/>
      <c r="L2849" s="486"/>
      <c r="M2849" s="496"/>
      <c r="N2849" s="556"/>
      <c r="O2849" s="498"/>
    </row>
    <row r="2850" spans="1:15" ht="15.6" x14ac:dyDescent="0.25">
      <c r="A2850" s="496"/>
      <c r="B2850" s="556"/>
      <c r="C2850" s="557"/>
      <c r="D2850" s="499"/>
      <c r="E2850" s="485"/>
      <c r="F2850" s="486"/>
      <c r="G2850" s="496"/>
      <c r="H2850" s="558"/>
      <c r="I2850" s="557"/>
      <c r="J2850" s="499"/>
      <c r="K2850" s="485"/>
      <c r="L2850" s="486"/>
      <c r="M2850" s="496"/>
      <c r="N2850" s="556"/>
      <c r="O2850" s="498"/>
    </row>
    <row r="2851" spans="1:15" ht="15.6" x14ac:dyDescent="0.25">
      <c r="A2851" s="496"/>
      <c r="B2851" s="556"/>
      <c r="C2851" s="557"/>
      <c r="D2851" s="499"/>
      <c r="E2851" s="485"/>
      <c r="F2851" s="486"/>
      <c r="G2851" s="496"/>
      <c r="H2851" s="558"/>
      <c r="I2851" s="557"/>
      <c r="J2851" s="499"/>
      <c r="K2851" s="485"/>
      <c r="L2851" s="486"/>
      <c r="M2851" s="496"/>
      <c r="N2851" s="556"/>
      <c r="O2851" s="498"/>
    </row>
    <row r="2852" spans="1:15" ht="15.6" x14ac:dyDescent="0.25">
      <c r="A2852" s="496"/>
      <c r="B2852" s="556"/>
      <c r="C2852" s="557"/>
      <c r="D2852" s="499"/>
      <c r="E2852" s="485"/>
      <c r="F2852" s="486"/>
      <c r="G2852" s="496"/>
      <c r="H2852" s="558"/>
      <c r="I2852" s="557"/>
      <c r="J2852" s="499"/>
      <c r="K2852" s="485"/>
      <c r="L2852" s="486"/>
      <c r="M2852" s="496"/>
      <c r="N2852" s="556"/>
      <c r="O2852" s="498"/>
    </row>
    <row r="2853" spans="1:15" ht="15.6" x14ac:dyDescent="0.25">
      <c r="A2853" s="496"/>
      <c r="B2853" s="556"/>
      <c r="C2853" s="557"/>
      <c r="D2853" s="499"/>
      <c r="E2853" s="485"/>
      <c r="F2853" s="486"/>
      <c r="G2853" s="496"/>
      <c r="H2853" s="558"/>
      <c r="I2853" s="557"/>
      <c r="J2853" s="499"/>
      <c r="K2853" s="485"/>
      <c r="L2853" s="486"/>
      <c r="M2853" s="496"/>
      <c r="N2853" s="556"/>
      <c r="O2853" s="498"/>
    </row>
    <row r="2854" spans="1:15" ht="15.6" x14ac:dyDescent="0.25">
      <c r="A2854" s="496"/>
      <c r="B2854" s="556"/>
      <c r="C2854" s="557"/>
      <c r="D2854" s="499"/>
      <c r="E2854" s="485"/>
      <c r="F2854" s="486"/>
      <c r="G2854" s="496"/>
      <c r="H2854" s="558"/>
      <c r="I2854" s="557"/>
      <c r="J2854" s="499"/>
      <c r="K2854" s="485"/>
      <c r="L2854" s="486"/>
      <c r="M2854" s="496"/>
      <c r="N2854" s="556"/>
      <c r="O2854" s="498"/>
    </row>
    <row r="2855" spans="1:15" ht="15.6" x14ac:dyDescent="0.25">
      <c r="A2855" s="496"/>
      <c r="B2855" s="556"/>
      <c r="C2855" s="557"/>
      <c r="D2855" s="499"/>
      <c r="E2855" s="485"/>
      <c r="F2855" s="486"/>
      <c r="G2855" s="496"/>
      <c r="H2855" s="558"/>
      <c r="I2855" s="557"/>
      <c r="J2855" s="499"/>
      <c r="K2855" s="485"/>
      <c r="L2855" s="486"/>
      <c r="M2855" s="496"/>
      <c r="N2855" s="556"/>
      <c r="O2855" s="498"/>
    </row>
    <row r="2856" spans="1:15" ht="15.6" x14ac:dyDescent="0.25">
      <c r="A2856" s="496"/>
      <c r="B2856" s="556"/>
      <c r="C2856" s="557"/>
      <c r="D2856" s="499"/>
      <c r="E2856" s="485"/>
      <c r="F2856" s="486"/>
      <c r="G2856" s="496"/>
      <c r="H2856" s="558"/>
      <c r="I2856" s="557"/>
      <c r="J2856" s="499"/>
      <c r="K2856" s="485"/>
      <c r="L2856" s="486"/>
      <c r="M2856" s="496"/>
      <c r="N2856" s="556"/>
      <c r="O2856" s="498"/>
    </row>
    <row r="2857" spans="1:15" ht="15.6" x14ac:dyDescent="0.25">
      <c r="A2857" s="496"/>
      <c r="B2857" s="556"/>
      <c r="C2857" s="557"/>
      <c r="D2857" s="499"/>
      <c r="E2857" s="485"/>
      <c r="F2857" s="486"/>
      <c r="G2857" s="496"/>
      <c r="H2857" s="558"/>
      <c r="I2857" s="557"/>
      <c r="J2857" s="499"/>
      <c r="K2857" s="485"/>
      <c r="L2857" s="486"/>
      <c r="M2857" s="496"/>
      <c r="N2857" s="556"/>
      <c r="O2857" s="498"/>
    </row>
    <row r="2858" spans="1:15" ht="15.6" x14ac:dyDescent="0.25">
      <c r="A2858" s="496"/>
      <c r="B2858" s="556"/>
      <c r="C2858" s="557"/>
      <c r="D2858" s="499"/>
      <c r="E2858" s="485"/>
      <c r="F2858" s="486"/>
      <c r="G2858" s="496"/>
      <c r="H2858" s="558"/>
      <c r="I2858" s="557"/>
      <c r="J2858" s="499"/>
      <c r="K2858" s="485"/>
      <c r="L2858" s="486"/>
      <c r="M2858" s="496"/>
      <c r="N2858" s="556"/>
      <c r="O2858" s="498"/>
    </row>
    <row r="2859" spans="1:15" ht="15.6" x14ac:dyDescent="0.25">
      <c r="A2859" s="496"/>
      <c r="B2859" s="556"/>
      <c r="C2859" s="557"/>
      <c r="D2859" s="499"/>
      <c r="E2859" s="485"/>
      <c r="F2859" s="486"/>
      <c r="G2859" s="496"/>
      <c r="H2859" s="558"/>
      <c r="I2859" s="557"/>
      <c r="J2859" s="499"/>
      <c r="K2859" s="485"/>
      <c r="L2859" s="486"/>
      <c r="M2859" s="496"/>
      <c r="N2859" s="556"/>
      <c r="O2859" s="498"/>
    </row>
    <row r="2860" spans="1:15" ht="15.6" x14ac:dyDescent="0.25">
      <c r="A2860" s="496"/>
      <c r="B2860" s="556"/>
      <c r="C2860" s="557"/>
      <c r="D2860" s="499"/>
      <c r="E2860" s="485"/>
      <c r="F2860" s="486"/>
      <c r="G2860" s="496"/>
      <c r="H2860" s="558"/>
      <c r="I2860" s="557"/>
      <c r="J2860" s="499"/>
      <c r="K2860" s="485"/>
      <c r="L2860" s="486"/>
      <c r="M2860" s="496"/>
      <c r="N2860" s="556"/>
      <c r="O2860" s="498"/>
    </row>
    <row r="2861" spans="1:15" ht="15.6" x14ac:dyDescent="0.25">
      <c r="A2861" s="496"/>
      <c r="B2861" s="556"/>
      <c r="C2861" s="557"/>
      <c r="D2861" s="499"/>
      <c r="E2861" s="485"/>
      <c r="F2861" s="486"/>
      <c r="G2861" s="496"/>
      <c r="H2861" s="558"/>
      <c r="I2861" s="557"/>
      <c r="J2861" s="499"/>
      <c r="K2861" s="485"/>
      <c r="L2861" s="486"/>
      <c r="M2861" s="496"/>
      <c r="N2861" s="556"/>
      <c r="O2861" s="498"/>
    </row>
    <row r="2862" spans="1:15" ht="15.6" x14ac:dyDescent="0.25">
      <c r="A2862" s="496"/>
      <c r="B2862" s="556"/>
      <c r="C2862" s="557"/>
      <c r="D2862" s="499"/>
      <c r="E2862" s="485"/>
      <c r="F2862" s="486"/>
      <c r="G2862" s="496"/>
      <c r="H2862" s="558"/>
      <c r="I2862" s="557"/>
      <c r="J2862" s="499"/>
      <c r="K2862" s="485"/>
      <c r="L2862" s="486"/>
      <c r="M2862" s="496"/>
      <c r="N2862" s="556"/>
      <c r="O2862" s="498"/>
    </row>
    <row r="2863" spans="1:15" ht="15.6" x14ac:dyDescent="0.25">
      <c r="A2863" s="496"/>
      <c r="B2863" s="556"/>
      <c r="C2863" s="557"/>
      <c r="D2863" s="499"/>
      <c r="E2863" s="485"/>
      <c r="F2863" s="486"/>
      <c r="G2863" s="496"/>
      <c r="H2863" s="558"/>
      <c r="I2863" s="557"/>
      <c r="J2863" s="499"/>
      <c r="K2863" s="485"/>
      <c r="L2863" s="486"/>
      <c r="M2863" s="496"/>
      <c r="N2863" s="556"/>
      <c r="O2863" s="498"/>
    </row>
    <row r="2864" spans="1:15" ht="15.6" x14ac:dyDescent="0.25">
      <c r="A2864" s="496"/>
      <c r="B2864" s="556"/>
      <c r="C2864" s="557"/>
      <c r="D2864" s="499"/>
      <c r="E2864" s="485"/>
      <c r="F2864" s="486"/>
      <c r="G2864" s="496"/>
      <c r="H2864" s="558"/>
      <c r="I2864" s="557"/>
      <c r="J2864" s="499"/>
      <c r="K2864" s="485"/>
      <c r="L2864" s="486"/>
      <c r="M2864" s="496"/>
      <c r="N2864" s="556"/>
      <c r="O2864" s="498"/>
    </row>
    <row r="2865" spans="1:15" ht="15.6" x14ac:dyDescent="0.25">
      <c r="A2865" s="496"/>
      <c r="B2865" s="556"/>
      <c r="C2865" s="557"/>
      <c r="D2865" s="499"/>
      <c r="E2865" s="485"/>
      <c r="F2865" s="486"/>
      <c r="G2865" s="496"/>
      <c r="H2865" s="558"/>
      <c r="I2865" s="557"/>
      <c r="J2865" s="499"/>
      <c r="K2865" s="485"/>
      <c r="L2865" s="486"/>
      <c r="M2865" s="496"/>
      <c r="N2865" s="556"/>
      <c r="O2865" s="498"/>
    </row>
    <row r="2866" spans="1:15" ht="15.6" x14ac:dyDescent="0.25">
      <c r="A2866" s="496"/>
      <c r="B2866" s="556"/>
      <c r="C2866" s="557"/>
      <c r="D2866" s="499"/>
      <c r="E2866" s="485"/>
      <c r="F2866" s="486"/>
      <c r="G2866" s="496"/>
      <c r="H2866" s="558"/>
      <c r="I2866" s="557"/>
      <c r="J2866" s="499"/>
      <c r="K2866" s="485"/>
      <c r="L2866" s="486"/>
      <c r="M2866" s="496"/>
      <c r="N2866" s="556"/>
      <c r="O2866" s="498"/>
    </row>
    <row r="2867" spans="1:15" ht="15.6" x14ac:dyDescent="0.25">
      <c r="A2867" s="496"/>
      <c r="B2867" s="556"/>
      <c r="C2867" s="557"/>
      <c r="D2867" s="499"/>
      <c r="E2867" s="485"/>
      <c r="F2867" s="486"/>
      <c r="G2867" s="496"/>
      <c r="H2867" s="558"/>
      <c r="I2867" s="557"/>
      <c r="J2867" s="499"/>
      <c r="K2867" s="485"/>
      <c r="L2867" s="486"/>
      <c r="M2867" s="496"/>
      <c r="N2867" s="556"/>
      <c r="O2867" s="498"/>
    </row>
    <row r="2868" spans="1:15" ht="15.6" x14ac:dyDescent="0.25">
      <c r="A2868" s="496"/>
      <c r="B2868" s="556"/>
      <c r="C2868" s="557"/>
      <c r="D2868" s="499"/>
      <c r="E2868" s="485"/>
      <c r="F2868" s="486"/>
      <c r="G2868" s="496"/>
      <c r="H2868" s="558"/>
      <c r="I2868" s="557"/>
      <c r="J2868" s="499"/>
      <c r="K2868" s="485"/>
      <c r="L2868" s="486"/>
      <c r="M2868" s="496"/>
      <c r="N2868" s="556"/>
      <c r="O2868" s="498"/>
    </row>
    <row r="2869" spans="1:15" ht="15.6" x14ac:dyDescent="0.25">
      <c r="A2869" s="496"/>
      <c r="B2869" s="556"/>
      <c r="C2869" s="557"/>
      <c r="D2869" s="499"/>
      <c r="E2869" s="485"/>
      <c r="F2869" s="486"/>
      <c r="G2869" s="496"/>
      <c r="H2869" s="558"/>
      <c r="I2869" s="557"/>
      <c r="J2869" s="499"/>
      <c r="K2869" s="485"/>
      <c r="L2869" s="486"/>
      <c r="M2869" s="496"/>
      <c r="N2869" s="556"/>
      <c r="O2869" s="498"/>
    </row>
    <row r="2870" spans="1:15" ht="15.6" x14ac:dyDescent="0.25">
      <c r="A2870" s="496"/>
      <c r="B2870" s="556"/>
      <c r="C2870" s="557"/>
      <c r="D2870" s="499"/>
      <c r="E2870" s="485"/>
      <c r="F2870" s="486"/>
      <c r="G2870" s="496"/>
      <c r="H2870" s="558"/>
      <c r="I2870" s="557"/>
      <c r="J2870" s="499"/>
      <c r="K2870" s="485"/>
      <c r="L2870" s="486"/>
      <c r="M2870" s="496"/>
      <c r="N2870" s="556"/>
      <c r="O2870" s="498"/>
    </row>
    <row r="2871" spans="1:15" ht="15.6" x14ac:dyDescent="0.25">
      <c r="A2871" s="496"/>
      <c r="B2871" s="556"/>
      <c r="C2871" s="557"/>
      <c r="D2871" s="499"/>
      <c r="E2871" s="485"/>
      <c r="F2871" s="486"/>
      <c r="G2871" s="496"/>
      <c r="H2871" s="558"/>
      <c r="I2871" s="557"/>
      <c r="J2871" s="499"/>
      <c r="K2871" s="485"/>
      <c r="L2871" s="486"/>
      <c r="M2871" s="496"/>
      <c r="N2871" s="556"/>
      <c r="O2871" s="498"/>
    </row>
    <row r="2872" spans="1:15" ht="15.6" x14ac:dyDescent="0.25">
      <c r="A2872" s="496"/>
      <c r="B2872" s="556"/>
      <c r="C2872" s="557"/>
      <c r="D2872" s="499"/>
      <c r="E2872" s="485"/>
      <c r="F2872" s="486"/>
      <c r="G2872" s="496"/>
      <c r="H2872" s="558"/>
      <c r="I2872" s="557"/>
      <c r="J2872" s="499"/>
      <c r="K2872" s="485"/>
      <c r="L2872" s="486"/>
      <c r="M2872" s="496"/>
      <c r="N2872" s="556"/>
      <c r="O2872" s="498"/>
    </row>
    <row r="2873" spans="1:15" ht="15.6" x14ac:dyDescent="0.25">
      <c r="A2873" s="496"/>
      <c r="B2873" s="556"/>
      <c r="C2873" s="557"/>
      <c r="D2873" s="499"/>
      <c r="E2873" s="485"/>
      <c r="F2873" s="486"/>
      <c r="G2873" s="496"/>
      <c r="H2873" s="558"/>
      <c r="I2873" s="557"/>
      <c r="J2873" s="499"/>
      <c r="K2873" s="485"/>
      <c r="L2873" s="486"/>
      <c r="M2873" s="496"/>
      <c r="N2873" s="556"/>
      <c r="O2873" s="498"/>
    </row>
    <row r="2874" spans="1:15" ht="15.6" x14ac:dyDescent="0.25">
      <c r="A2874" s="496"/>
      <c r="B2874" s="556"/>
      <c r="C2874" s="557"/>
      <c r="D2874" s="499"/>
      <c r="E2874" s="485"/>
      <c r="F2874" s="486"/>
      <c r="G2874" s="496"/>
      <c r="H2874" s="558"/>
      <c r="I2874" s="557"/>
      <c r="J2874" s="499"/>
      <c r="K2874" s="485"/>
      <c r="L2874" s="486"/>
      <c r="M2874" s="496"/>
      <c r="N2874" s="556"/>
      <c r="O2874" s="498"/>
    </row>
    <row r="2875" spans="1:15" ht="15.6" x14ac:dyDescent="0.25">
      <c r="A2875" s="496"/>
      <c r="B2875" s="556"/>
      <c r="C2875" s="557"/>
      <c r="D2875" s="499"/>
      <c r="E2875" s="485"/>
      <c r="F2875" s="486"/>
      <c r="G2875" s="496"/>
      <c r="H2875" s="558"/>
      <c r="I2875" s="557"/>
      <c r="J2875" s="499"/>
      <c r="K2875" s="485"/>
      <c r="L2875" s="486"/>
      <c r="M2875" s="496"/>
      <c r="N2875" s="556"/>
      <c r="O2875" s="498"/>
    </row>
    <row r="2876" spans="1:15" ht="15.6" x14ac:dyDescent="0.25">
      <c r="A2876" s="496"/>
      <c r="B2876" s="556"/>
      <c r="C2876" s="557"/>
      <c r="D2876" s="499"/>
      <c r="E2876" s="485"/>
      <c r="F2876" s="486"/>
      <c r="G2876" s="496"/>
      <c r="H2876" s="558"/>
      <c r="I2876" s="557"/>
      <c r="J2876" s="499"/>
      <c r="K2876" s="485"/>
      <c r="L2876" s="486"/>
      <c r="M2876" s="496"/>
      <c r="N2876" s="556"/>
      <c r="O2876" s="498"/>
    </row>
    <row r="2877" spans="1:15" ht="15.6" x14ac:dyDescent="0.25">
      <c r="A2877" s="496"/>
      <c r="B2877" s="556"/>
      <c r="C2877" s="557"/>
      <c r="D2877" s="499"/>
      <c r="E2877" s="485"/>
      <c r="F2877" s="486"/>
      <c r="G2877" s="496"/>
      <c r="H2877" s="558"/>
      <c r="I2877" s="557"/>
      <c r="J2877" s="499"/>
      <c r="K2877" s="485"/>
      <c r="L2877" s="486"/>
      <c r="M2877" s="496"/>
      <c r="N2877" s="556"/>
      <c r="O2877" s="498"/>
    </row>
    <row r="2878" spans="1:15" ht="15.6" x14ac:dyDescent="0.25">
      <c r="A2878" s="496"/>
      <c r="B2878" s="556"/>
      <c r="C2878" s="557"/>
      <c r="D2878" s="499"/>
      <c r="E2878" s="485"/>
      <c r="F2878" s="486"/>
      <c r="G2878" s="496"/>
      <c r="H2878" s="558"/>
      <c r="I2878" s="557"/>
      <c r="J2878" s="499"/>
      <c r="K2878" s="485"/>
      <c r="L2878" s="486"/>
      <c r="M2878" s="496"/>
      <c r="N2878" s="556"/>
      <c r="O2878" s="498"/>
    </row>
    <row r="2879" spans="1:15" ht="15.6" x14ac:dyDescent="0.25">
      <c r="A2879" s="496"/>
      <c r="B2879" s="556"/>
      <c r="C2879" s="557"/>
      <c r="D2879" s="499"/>
      <c r="E2879" s="485"/>
      <c r="F2879" s="486"/>
      <c r="G2879" s="496"/>
      <c r="H2879" s="558"/>
      <c r="I2879" s="557"/>
      <c r="J2879" s="499"/>
      <c r="K2879" s="485"/>
      <c r="L2879" s="486"/>
      <c r="M2879" s="496"/>
      <c r="N2879" s="556"/>
      <c r="O2879" s="498"/>
    </row>
    <row r="2880" spans="1:15" ht="15.6" x14ac:dyDescent="0.25">
      <c r="A2880" s="496"/>
      <c r="B2880" s="556"/>
      <c r="C2880" s="557"/>
      <c r="D2880" s="499"/>
      <c r="E2880" s="485"/>
      <c r="F2880" s="486"/>
      <c r="G2880" s="496"/>
      <c r="H2880" s="558"/>
      <c r="I2880" s="557"/>
      <c r="J2880" s="499"/>
      <c r="K2880" s="485"/>
      <c r="L2880" s="486"/>
      <c r="M2880" s="496"/>
      <c r="N2880" s="556"/>
      <c r="O2880" s="498"/>
    </row>
    <row r="2881" spans="1:15" ht="15.6" x14ac:dyDescent="0.25">
      <c r="A2881" s="496"/>
      <c r="B2881" s="556"/>
      <c r="C2881" s="557"/>
      <c r="D2881" s="499"/>
      <c r="E2881" s="485"/>
      <c r="F2881" s="486"/>
      <c r="G2881" s="496"/>
      <c r="H2881" s="558"/>
      <c r="I2881" s="557"/>
      <c r="J2881" s="499"/>
      <c r="K2881" s="485"/>
      <c r="L2881" s="486"/>
      <c r="M2881" s="496"/>
      <c r="N2881" s="556"/>
      <c r="O2881" s="498"/>
    </row>
    <row r="2882" spans="1:15" ht="15.6" x14ac:dyDescent="0.25">
      <c r="A2882" s="496"/>
      <c r="B2882" s="556"/>
      <c r="C2882" s="557"/>
      <c r="D2882" s="499"/>
      <c r="E2882" s="485"/>
      <c r="F2882" s="486"/>
      <c r="G2882" s="496"/>
      <c r="H2882" s="558"/>
      <c r="I2882" s="557"/>
      <c r="J2882" s="499"/>
      <c r="K2882" s="485"/>
      <c r="L2882" s="486"/>
      <c r="M2882" s="496"/>
      <c r="N2882" s="556"/>
      <c r="O2882" s="498"/>
    </row>
    <row r="2883" spans="1:15" ht="15.6" x14ac:dyDescent="0.25">
      <c r="A2883" s="496"/>
      <c r="B2883" s="556"/>
      <c r="C2883" s="557"/>
      <c r="D2883" s="499"/>
      <c r="E2883" s="485"/>
      <c r="F2883" s="486"/>
      <c r="G2883" s="496"/>
      <c r="H2883" s="558"/>
      <c r="I2883" s="557"/>
      <c r="J2883" s="499"/>
      <c r="K2883" s="485"/>
      <c r="L2883" s="486"/>
      <c r="M2883" s="496"/>
      <c r="N2883" s="556"/>
      <c r="O2883" s="498"/>
    </row>
    <row r="2884" spans="1:15" ht="15.6" x14ac:dyDescent="0.25">
      <c r="A2884" s="496"/>
      <c r="B2884" s="556"/>
      <c r="C2884" s="557"/>
      <c r="D2884" s="499"/>
      <c r="E2884" s="485"/>
      <c r="F2884" s="486"/>
      <c r="G2884" s="496"/>
      <c r="H2884" s="558"/>
      <c r="I2884" s="557"/>
      <c r="J2884" s="499"/>
      <c r="K2884" s="485"/>
      <c r="L2884" s="486"/>
      <c r="M2884" s="496"/>
      <c r="N2884" s="556"/>
      <c r="O2884" s="498"/>
    </row>
    <row r="2885" spans="1:15" ht="15.6" x14ac:dyDescent="0.25">
      <c r="A2885" s="496"/>
      <c r="B2885" s="556"/>
      <c r="C2885" s="557"/>
      <c r="D2885" s="499"/>
      <c r="E2885" s="485"/>
      <c r="F2885" s="486"/>
      <c r="G2885" s="496"/>
      <c r="H2885" s="558"/>
      <c r="I2885" s="557"/>
      <c r="J2885" s="499"/>
      <c r="K2885" s="485"/>
      <c r="L2885" s="486"/>
      <c r="M2885" s="496"/>
      <c r="N2885" s="556"/>
      <c r="O2885" s="498"/>
    </row>
    <row r="2886" spans="1:15" ht="15.6" x14ac:dyDescent="0.25">
      <c r="A2886" s="496"/>
      <c r="B2886" s="556"/>
      <c r="C2886" s="557"/>
      <c r="D2886" s="499"/>
      <c r="E2886" s="485"/>
      <c r="F2886" s="486"/>
      <c r="G2886" s="496"/>
      <c r="H2886" s="558"/>
      <c r="I2886" s="557"/>
      <c r="J2886" s="499"/>
      <c r="K2886" s="485"/>
      <c r="L2886" s="486"/>
      <c r="M2886" s="496"/>
      <c r="N2886" s="556"/>
      <c r="O2886" s="498"/>
    </row>
    <row r="2887" spans="1:15" ht="15.6" x14ac:dyDescent="0.25">
      <c r="A2887" s="496"/>
      <c r="B2887" s="556"/>
      <c r="C2887" s="557"/>
      <c r="D2887" s="499"/>
      <c r="E2887" s="485"/>
      <c r="F2887" s="486"/>
      <c r="G2887" s="496"/>
      <c r="H2887" s="558"/>
      <c r="I2887" s="557"/>
      <c r="J2887" s="499"/>
      <c r="K2887" s="485"/>
      <c r="L2887" s="486"/>
      <c r="M2887" s="496"/>
      <c r="N2887" s="556"/>
      <c r="O2887" s="498"/>
    </row>
    <row r="2888" spans="1:15" ht="15.6" x14ac:dyDescent="0.25">
      <c r="A2888" s="496"/>
      <c r="B2888" s="556"/>
      <c r="C2888" s="557"/>
      <c r="D2888" s="499"/>
      <c r="E2888" s="485"/>
      <c r="F2888" s="486"/>
      <c r="G2888" s="496"/>
      <c r="H2888" s="558"/>
      <c r="I2888" s="557"/>
      <c r="J2888" s="499"/>
      <c r="K2888" s="485"/>
      <c r="L2888" s="486"/>
      <c r="M2888" s="496"/>
      <c r="N2888" s="556"/>
      <c r="O2888" s="498"/>
    </row>
    <row r="2889" spans="1:15" ht="15.6" x14ac:dyDescent="0.25">
      <c r="A2889" s="496"/>
      <c r="B2889" s="556"/>
      <c r="C2889" s="557"/>
      <c r="D2889" s="499"/>
      <c r="E2889" s="485"/>
      <c r="F2889" s="486"/>
      <c r="G2889" s="496"/>
      <c r="H2889" s="558"/>
      <c r="I2889" s="557"/>
      <c r="J2889" s="499"/>
      <c r="K2889" s="485"/>
      <c r="L2889" s="486"/>
      <c r="M2889" s="496"/>
      <c r="N2889" s="556"/>
      <c r="O2889" s="498"/>
    </row>
    <row r="2890" spans="1:15" ht="15.6" x14ac:dyDescent="0.25">
      <c r="A2890" s="496"/>
      <c r="B2890" s="556"/>
      <c r="C2890" s="557"/>
      <c r="D2890" s="499"/>
      <c r="E2890" s="485"/>
      <c r="F2890" s="486"/>
      <c r="G2890" s="496"/>
      <c r="H2890" s="558"/>
      <c r="I2890" s="557"/>
      <c r="J2890" s="499"/>
      <c r="K2890" s="485"/>
      <c r="L2890" s="486"/>
      <c r="M2890" s="496"/>
      <c r="N2890" s="556"/>
      <c r="O2890" s="498"/>
    </row>
    <row r="2891" spans="1:15" ht="15.6" x14ac:dyDescent="0.25">
      <c r="A2891" s="496"/>
      <c r="B2891" s="556"/>
      <c r="C2891" s="557"/>
      <c r="D2891" s="499"/>
      <c r="E2891" s="485"/>
      <c r="F2891" s="486"/>
      <c r="G2891" s="496"/>
      <c r="H2891" s="558"/>
      <c r="I2891" s="557"/>
      <c r="J2891" s="499"/>
      <c r="K2891" s="485"/>
      <c r="L2891" s="486"/>
      <c r="M2891" s="496"/>
      <c r="N2891" s="556"/>
      <c r="O2891" s="498"/>
    </row>
    <row r="2892" spans="1:15" ht="15.6" x14ac:dyDescent="0.25">
      <c r="A2892" s="496"/>
      <c r="B2892" s="556"/>
      <c r="C2892" s="557"/>
      <c r="D2892" s="499"/>
      <c r="E2892" s="485"/>
      <c r="F2892" s="486"/>
      <c r="G2892" s="496"/>
      <c r="H2892" s="558"/>
      <c r="I2892" s="557"/>
      <c r="J2892" s="499"/>
      <c r="K2892" s="485"/>
      <c r="L2892" s="486"/>
      <c r="M2892" s="496"/>
      <c r="N2892" s="556"/>
      <c r="O2892" s="498"/>
    </row>
    <row r="2893" spans="1:15" ht="15.6" x14ac:dyDescent="0.25">
      <c r="A2893" s="496"/>
      <c r="B2893" s="556"/>
      <c r="C2893" s="557"/>
      <c r="D2893" s="499"/>
      <c r="E2893" s="485"/>
      <c r="F2893" s="486"/>
      <c r="G2893" s="496"/>
      <c r="H2893" s="558"/>
      <c r="I2893" s="557"/>
      <c r="J2893" s="499"/>
      <c r="K2893" s="485"/>
      <c r="L2893" s="486"/>
      <c r="M2893" s="496"/>
      <c r="N2893" s="556"/>
      <c r="O2893" s="498"/>
    </row>
    <row r="2894" spans="1:15" ht="15.6" x14ac:dyDescent="0.25">
      <c r="A2894" s="496"/>
      <c r="B2894" s="556"/>
      <c r="C2894" s="557"/>
      <c r="D2894" s="499"/>
      <c r="E2894" s="485"/>
      <c r="F2894" s="486"/>
      <c r="G2894" s="496"/>
      <c r="H2894" s="558"/>
      <c r="I2894" s="557"/>
      <c r="J2894" s="499"/>
      <c r="K2894" s="485"/>
      <c r="L2894" s="486"/>
      <c r="M2894" s="496"/>
      <c r="N2894" s="556"/>
      <c r="O2894" s="498"/>
    </row>
    <row r="2895" spans="1:15" ht="15.6" x14ac:dyDescent="0.25">
      <c r="A2895" s="496"/>
      <c r="B2895" s="556"/>
      <c r="C2895" s="557"/>
      <c r="D2895" s="499"/>
      <c r="E2895" s="485"/>
      <c r="F2895" s="486"/>
      <c r="G2895" s="496"/>
      <c r="H2895" s="558"/>
      <c r="I2895" s="557"/>
      <c r="J2895" s="499"/>
      <c r="K2895" s="485"/>
      <c r="L2895" s="486"/>
      <c r="M2895" s="496"/>
      <c r="N2895" s="556"/>
      <c r="O2895" s="498"/>
    </row>
    <row r="2896" spans="1:15" ht="15.6" x14ac:dyDescent="0.25">
      <c r="A2896" s="496"/>
      <c r="B2896" s="556"/>
      <c r="C2896" s="557"/>
      <c r="D2896" s="499"/>
      <c r="E2896" s="485"/>
      <c r="F2896" s="486"/>
      <c r="G2896" s="496"/>
      <c r="H2896" s="558"/>
      <c r="I2896" s="557"/>
      <c r="J2896" s="499"/>
      <c r="K2896" s="485"/>
      <c r="L2896" s="486"/>
      <c r="M2896" s="496"/>
      <c r="N2896" s="556"/>
      <c r="O2896" s="498"/>
    </row>
    <row r="2897" spans="1:15" ht="15.6" x14ac:dyDescent="0.25">
      <c r="A2897" s="496"/>
      <c r="B2897" s="556"/>
      <c r="C2897" s="557"/>
      <c r="D2897" s="499"/>
      <c r="E2897" s="485"/>
      <c r="F2897" s="486"/>
      <c r="G2897" s="496"/>
      <c r="H2897" s="558"/>
      <c r="I2897" s="557"/>
      <c r="J2897" s="499"/>
      <c r="K2897" s="485"/>
      <c r="L2897" s="486"/>
      <c r="M2897" s="496"/>
      <c r="N2897" s="556"/>
      <c r="O2897" s="498"/>
    </row>
    <row r="2898" spans="1:15" ht="15.6" x14ac:dyDescent="0.25">
      <c r="A2898" s="496"/>
      <c r="B2898" s="556"/>
      <c r="C2898" s="557"/>
      <c r="D2898" s="499"/>
      <c r="E2898" s="485"/>
      <c r="F2898" s="486"/>
      <c r="G2898" s="496"/>
      <c r="H2898" s="558"/>
      <c r="I2898" s="557"/>
      <c r="J2898" s="499"/>
      <c r="K2898" s="485"/>
      <c r="L2898" s="486"/>
      <c r="M2898" s="496"/>
      <c r="N2898" s="556"/>
      <c r="O2898" s="498"/>
    </row>
    <row r="2899" spans="1:15" ht="15.6" x14ac:dyDescent="0.25">
      <c r="A2899" s="496"/>
      <c r="B2899" s="556"/>
      <c r="C2899" s="557"/>
      <c r="D2899" s="499"/>
      <c r="E2899" s="485"/>
      <c r="F2899" s="486"/>
      <c r="G2899" s="496"/>
      <c r="H2899" s="558"/>
      <c r="I2899" s="557"/>
      <c r="J2899" s="499"/>
      <c r="K2899" s="485"/>
      <c r="L2899" s="486"/>
      <c r="M2899" s="496"/>
      <c r="N2899" s="556"/>
      <c r="O2899" s="498"/>
    </row>
    <row r="2900" spans="1:15" ht="15.6" x14ac:dyDescent="0.25">
      <c r="A2900" s="496"/>
      <c r="B2900" s="556"/>
      <c r="C2900" s="557"/>
      <c r="D2900" s="499"/>
      <c r="E2900" s="485"/>
      <c r="F2900" s="486"/>
      <c r="G2900" s="496"/>
      <c r="H2900" s="558"/>
      <c r="I2900" s="557"/>
      <c r="J2900" s="499"/>
      <c r="K2900" s="485"/>
      <c r="L2900" s="486"/>
      <c r="M2900" s="496"/>
      <c r="N2900" s="556"/>
      <c r="O2900" s="498"/>
    </row>
    <row r="2901" spans="1:15" ht="15.6" x14ac:dyDescent="0.25">
      <c r="A2901" s="496"/>
      <c r="B2901" s="556"/>
      <c r="C2901" s="557"/>
      <c r="D2901" s="499"/>
      <c r="E2901" s="485"/>
      <c r="F2901" s="486"/>
      <c r="G2901" s="496"/>
      <c r="H2901" s="558"/>
      <c r="I2901" s="557"/>
      <c r="J2901" s="499"/>
      <c r="K2901" s="485"/>
      <c r="L2901" s="486"/>
      <c r="M2901" s="496"/>
      <c r="N2901" s="556"/>
      <c r="O2901" s="498"/>
    </row>
    <row r="2902" spans="1:15" ht="15.6" x14ac:dyDescent="0.25">
      <c r="A2902" s="496"/>
      <c r="B2902" s="556"/>
      <c r="C2902" s="557"/>
      <c r="D2902" s="499"/>
      <c r="E2902" s="485"/>
      <c r="F2902" s="486"/>
      <c r="G2902" s="496"/>
      <c r="H2902" s="558"/>
      <c r="I2902" s="557"/>
      <c r="J2902" s="499"/>
      <c r="K2902" s="485"/>
      <c r="L2902" s="486"/>
      <c r="M2902" s="496"/>
      <c r="N2902" s="556"/>
      <c r="O2902" s="498"/>
    </row>
    <row r="2903" spans="1:15" ht="15.6" x14ac:dyDescent="0.25">
      <c r="A2903" s="496"/>
      <c r="B2903" s="556"/>
      <c r="C2903" s="557"/>
      <c r="D2903" s="499"/>
      <c r="E2903" s="485"/>
      <c r="F2903" s="486"/>
      <c r="G2903" s="496"/>
      <c r="H2903" s="558"/>
      <c r="I2903" s="557"/>
      <c r="J2903" s="499"/>
      <c r="K2903" s="485"/>
      <c r="L2903" s="486"/>
      <c r="M2903" s="496"/>
      <c r="N2903" s="556"/>
      <c r="O2903" s="498"/>
    </row>
    <row r="2904" spans="1:15" ht="15.6" x14ac:dyDescent="0.25">
      <c r="A2904" s="496"/>
      <c r="B2904" s="556"/>
      <c r="C2904" s="557"/>
      <c r="D2904" s="499"/>
      <c r="E2904" s="485"/>
      <c r="F2904" s="486"/>
      <c r="G2904" s="496"/>
      <c r="H2904" s="558"/>
      <c r="I2904" s="557"/>
      <c r="J2904" s="499"/>
      <c r="K2904" s="485"/>
      <c r="L2904" s="486"/>
      <c r="M2904" s="496"/>
      <c r="N2904" s="556"/>
      <c r="O2904" s="498"/>
    </row>
    <row r="2905" spans="1:15" ht="15.6" x14ac:dyDescent="0.25">
      <c r="A2905" s="496"/>
      <c r="B2905" s="556"/>
      <c r="C2905" s="557"/>
      <c r="D2905" s="499"/>
      <c r="E2905" s="485"/>
      <c r="F2905" s="486"/>
      <c r="G2905" s="496"/>
      <c r="H2905" s="558"/>
      <c r="I2905" s="557"/>
      <c r="J2905" s="499"/>
      <c r="K2905" s="485"/>
      <c r="L2905" s="486"/>
      <c r="M2905" s="496"/>
      <c r="N2905" s="556"/>
      <c r="O2905" s="498"/>
    </row>
    <row r="2906" spans="1:15" ht="15.6" x14ac:dyDescent="0.25">
      <c r="A2906" s="496"/>
      <c r="B2906" s="556"/>
      <c r="C2906" s="557"/>
      <c r="D2906" s="499"/>
      <c r="E2906" s="485"/>
      <c r="F2906" s="486"/>
      <c r="G2906" s="496"/>
      <c r="H2906" s="558"/>
      <c r="I2906" s="557"/>
      <c r="J2906" s="499"/>
      <c r="K2906" s="485"/>
      <c r="L2906" s="486"/>
      <c r="M2906" s="496"/>
      <c r="N2906" s="556"/>
      <c r="O2906" s="498"/>
    </row>
    <row r="2907" spans="1:15" ht="15.6" x14ac:dyDescent="0.25">
      <c r="A2907" s="496"/>
      <c r="B2907" s="556"/>
      <c r="C2907" s="557"/>
      <c r="D2907" s="499"/>
      <c r="E2907" s="485"/>
      <c r="F2907" s="486"/>
      <c r="G2907" s="496"/>
      <c r="H2907" s="558"/>
      <c r="I2907" s="557"/>
      <c r="J2907" s="499"/>
      <c r="K2907" s="485"/>
      <c r="L2907" s="486"/>
      <c r="M2907" s="496"/>
      <c r="N2907" s="556"/>
      <c r="O2907" s="498"/>
    </row>
    <row r="2908" spans="1:15" ht="15.6" x14ac:dyDescent="0.25">
      <c r="A2908" s="496"/>
      <c r="B2908" s="556"/>
      <c r="C2908" s="557"/>
      <c r="D2908" s="499"/>
      <c r="E2908" s="485"/>
      <c r="F2908" s="486"/>
      <c r="G2908" s="496"/>
      <c r="H2908" s="558"/>
      <c r="I2908" s="557"/>
      <c r="J2908" s="499"/>
      <c r="K2908" s="485"/>
      <c r="L2908" s="486"/>
      <c r="M2908" s="496"/>
      <c r="N2908" s="556"/>
      <c r="O2908" s="498"/>
    </row>
    <row r="2909" spans="1:15" ht="15.6" x14ac:dyDescent="0.25">
      <c r="A2909" s="496"/>
      <c r="B2909" s="556"/>
      <c r="C2909" s="557"/>
      <c r="D2909" s="499"/>
      <c r="E2909" s="485"/>
      <c r="F2909" s="486"/>
      <c r="G2909" s="496"/>
      <c r="H2909" s="558"/>
      <c r="I2909" s="557"/>
      <c r="J2909" s="499"/>
      <c r="K2909" s="485"/>
      <c r="L2909" s="486"/>
      <c r="M2909" s="496"/>
      <c r="N2909" s="556"/>
      <c r="O2909" s="498"/>
    </row>
    <row r="2910" spans="1:15" ht="15.6" x14ac:dyDescent="0.25">
      <c r="A2910" s="496"/>
      <c r="B2910" s="556"/>
      <c r="C2910" s="557"/>
      <c r="D2910" s="499"/>
      <c r="E2910" s="485"/>
      <c r="F2910" s="486"/>
      <c r="G2910" s="496"/>
      <c r="H2910" s="558"/>
      <c r="I2910" s="557"/>
      <c r="J2910" s="499"/>
      <c r="K2910" s="485"/>
      <c r="L2910" s="486"/>
      <c r="M2910" s="496"/>
      <c r="N2910" s="556"/>
      <c r="O2910" s="498"/>
    </row>
    <row r="2911" spans="1:15" ht="15.6" x14ac:dyDescent="0.25">
      <c r="A2911" s="496"/>
      <c r="B2911" s="556"/>
      <c r="C2911" s="557"/>
      <c r="D2911" s="499"/>
      <c r="E2911" s="485"/>
      <c r="F2911" s="486"/>
      <c r="G2911" s="496"/>
      <c r="H2911" s="558"/>
      <c r="I2911" s="557"/>
      <c r="J2911" s="499"/>
      <c r="K2911" s="485"/>
      <c r="L2911" s="486"/>
      <c r="M2911" s="496"/>
      <c r="N2911" s="556"/>
      <c r="O2911" s="498"/>
    </row>
    <row r="2912" spans="1:15" ht="15.6" x14ac:dyDescent="0.25">
      <c r="A2912" s="496"/>
      <c r="B2912" s="556"/>
      <c r="C2912" s="557"/>
      <c r="D2912" s="499"/>
      <c r="E2912" s="485"/>
      <c r="F2912" s="486"/>
      <c r="G2912" s="496"/>
      <c r="H2912" s="558"/>
      <c r="I2912" s="557"/>
      <c r="J2912" s="499"/>
      <c r="K2912" s="485"/>
      <c r="L2912" s="486"/>
      <c r="M2912" s="496"/>
      <c r="N2912" s="556"/>
      <c r="O2912" s="498"/>
    </row>
    <row r="2913" spans="1:15" ht="15.6" x14ac:dyDescent="0.25">
      <c r="A2913" s="496"/>
      <c r="B2913" s="556"/>
      <c r="C2913" s="557"/>
      <c r="D2913" s="499"/>
      <c r="E2913" s="485"/>
      <c r="F2913" s="486"/>
      <c r="G2913" s="496"/>
      <c r="H2913" s="558"/>
      <c r="I2913" s="557"/>
      <c r="J2913" s="499"/>
      <c r="K2913" s="485"/>
      <c r="L2913" s="486"/>
      <c r="M2913" s="496"/>
      <c r="N2913" s="556"/>
      <c r="O2913" s="498"/>
    </row>
    <row r="2914" spans="1:15" ht="15.6" x14ac:dyDescent="0.25">
      <c r="A2914" s="496"/>
      <c r="B2914" s="556"/>
      <c r="C2914" s="557"/>
      <c r="D2914" s="499"/>
      <c r="E2914" s="485"/>
      <c r="F2914" s="486"/>
      <c r="G2914" s="496"/>
      <c r="H2914" s="558"/>
      <c r="I2914" s="557"/>
      <c r="J2914" s="499"/>
      <c r="K2914" s="485"/>
      <c r="L2914" s="486"/>
      <c r="M2914" s="496"/>
      <c r="N2914" s="556"/>
      <c r="O2914" s="498"/>
    </row>
    <row r="2915" spans="1:15" ht="15.6" x14ac:dyDescent="0.25">
      <c r="A2915" s="496"/>
      <c r="B2915" s="556"/>
      <c r="C2915" s="557"/>
      <c r="D2915" s="499"/>
      <c r="E2915" s="485"/>
      <c r="F2915" s="486"/>
      <c r="G2915" s="496"/>
      <c r="H2915" s="558"/>
      <c r="I2915" s="557"/>
      <c r="J2915" s="499"/>
      <c r="K2915" s="485"/>
      <c r="L2915" s="486"/>
      <c r="M2915" s="496"/>
      <c r="N2915" s="556"/>
      <c r="O2915" s="498"/>
    </row>
    <row r="2916" spans="1:15" ht="15.6" x14ac:dyDescent="0.25">
      <c r="A2916" s="496"/>
      <c r="B2916" s="556"/>
      <c r="C2916" s="557"/>
      <c r="D2916" s="499"/>
      <c r="E2916" s="485"/>
      <c r="F2916" s="486"/>
      <c r="G2916" s="496"/>
      <c r="H2916" s="558"/>
      <c r="I2916" s="557"/>
      <c r="J2916" s="499"/>
      <c r="K2916" s="485"/>
      <c r="L2916" s="486"/>
      <c r="M2916" s="496"/>
      <c r="N2916" s="556"/>
      <c r="O2916" s="498"/>
    </row>
    <row r="2917" spans="1:15" ht="15.6" x14ac:dyDescent="0.25">
      <c r="A2917" s="496"/>
      <c r="B2917" s="556"/>
      <c r="C2917" s="557"/>
      <c r="D2917" s="499"/>
      <c r="E2917" s="485"/>
      <c r="F2917" s="486"/>
      <c r="G2917" s="496"/>
      <c r="H2917" s="558"/>
      <c r="I2917" s="557"/>
      <c r="J2917" s="499"/>
      <c r="K2917" s="485"/>
      <c r="L2917" s="486"/>
      <c r="M2917" s="496"/>
      <c r="N2917" s="556"/>
      <c r="O2917" s="498"/>
    </row>
    <row r="2918" spans="1:15" ht="15.6" x14ac:dyDescent="0.25">
      <c r="A2918" s="496"/>
      <c r="B2918" s="556"/>
      <c r="C2918" s="557"/>
      <c r="D2918" s="499"/>
      <c r="E2918" s="485"/>
      <c r="F2918" s="486"/>
      <c r="G2918" s="496"/>
      <c r="H2918" s="558"/>
      <c r="I2918" s="557"/>
      <c r="J2918" s="499"/>
      <c r="K2918" s="485"/>
      <c r="L2918" s="486"/>
      <c r="M2918" s="496"/>
      <c r="N2918" s="556"/>
      <c r="O2918" s="498"/>
    </row>
    <row r="2919" spans="1:15" ht="15.6" x14ac:dyDescent="0.25">
      <c r="A2919" s="496"/>
      <c r="B2919" s="556"/>
      <c r="C2919" s="557"/>
      <c r="D2919" s="499"/>
      <c r="E2919" s="485"/>
      <c r="F2919" s="486"/>
      <c r="G2919" s="496"/>
      <c r="H2919" s="558"/>
      <c r="I2919" s="557"/>
      <c r="J2919" s="499"/>
      <c r="K2919" s="485"/>
      <c r="L2919" s="486"/>
      <c r="M2919" s="496"/>
      <c r="N2919" s="556"/>
      <c r="O2919" s="498"/>
    </row>
    <row r="2920" spans="1:15" ht="15.6" x14ac:dyDescent="0.25">
      <c r="A2920" s="496"/>
      <c r="B2920" s="556"/>
      <c r="C2920" s="557"/>
      <c r="D2920" s="499"/>
      <c r="E2920" s="485"/>
      <c r="F2920" s="486"/>
      <c r="G2920" s="496"/>
      <c r="H2920" s="558"/>
      <c r="I2920" s="557"/>
      <c r="J2920" s="499"/>
      <c r="K2920" s="485"/>
      <c r="L2920" s="486"/>
      <c r="M2920" s="496"/>
      <c r="N2920" s="556"/>
      <c r="O2920" s="498"/>
    </row>
    <row r="2921" spans="1:15" ht="15.6" x14ac:dyDescent="0.25">
      <c r="A2921" s="496"/>
      <c r="B2921" s="556"/>
      <c r="C2921" s="557"/>
      <c r="D2921" s="499"/>
      <c r="E2921" s="485"/>
      <c r="F2921" s="486"/>
      <c r="G2921" s="496"/>
      <c r="H2921" s="558"/>
      <c r="I2921" s="557"/>
      <c r="J2921" s="499"/>
      <c r="K2921" s="485"/>
      <c r="L2921" s="486"/>
      <c r="M2921" s="496"/>
      <c r="N2921" s="556"/>
      <c r="O2921" s="498"/>
    </row>
    <row r="2922" spans="1:15" ht="15.6" x14ac:dyDescent="0.25">
      <c r="A2922" s="496"/>
      <c r="B2922" s="556"/>
      <c r="C2922" s="557"/>
      <c r="D2922" s="499"/>
      <c r="E2922" s="485"/>
      <c r="F2922" s="486"/>
      <c r="G2922" s="496"/>
      <c r="H2922" s="558"/>
      <c r="I2922" s="557"/>
      <c r="J2922" s="499"/>
      <c r="K2922" s="485"/>
      <c r="L2922" s="486"/>
      <c r="M2922" s="496"/>
      <c r="N2922" s="556"/>
      <c r="O2922" s="498"/>
    </row>
    <row r="2923" spans="1:15" ht="15.6" x14ac:dyDescent="0.25">
      <c r="A2923" s="496"/>
      <c r="B2923" s="556"/>
      <c r="C2923" s="557"/>
      <c r="D2923" s="499"/>
      <c r="E2923" s="485"/>
      <c r="F2923" s="486"/>
      <c r="G2923" s="496"/>
      <c r="H2923" s="558"/>
      <c r="I2923" s="557"/>
      <c r="J2923" s="499"/>
      <c r="K2923" s="485"/>
      <c r="L2923" s="486"/>
      <c r="M2923" s="496"/>
      <c r="N2923" s="556"/>
      <c r="O2923" s="498"/>
    </row>
    <row r="2924" spans="1:15" ht="15.6" x14ac:dyDescent="0.25">
      <c r="A2924" s="496"/>
      <c r="B2924" s="556"/>
      <c r="C2924" s="557"/>
      <c r="D2924" s="499"/>
      <c r="E2924" s="485"/>
      <c r="F2924" s="486"/>
      <c r="G2924" s="496"/>
      <c r="H2924" s="558"/>
      <c r="I2924" s="557"/>
      <c r="J2924" s="499"/>
      <c r="K2924" s="485"/>
      <c r="L2924" s="486"/>
      <c r="M2924" s="496"/>
      <c r="N2924" s="556"/>
      <c r="O2924" s="498"/>
    </row>
    <row r="2925" spans="1:15" ht="15.6" x14ac:dyDescent="0.25">
      <c r="A2925" s="496"/>
      <c r="B2925" s="556"/>
      <c r="C2925" s="557"/>
      <c r="D2925" s="499"/>
      <c r="E2925" s="485"/>
      <c r="F2925" s="486"/>
      <c r="G2925" s="496"/>
      <c r="H2925" s="558"/>
      <c r="I2925" s="557"/>
      <c r="J2925" s="499"/>
      <c r="K2925" s="485"/>
      <c r="L2925" s="486"/>
      <c r="M2925" s="496"/>
      <c r="N2925" s="556"/>
      <c r="O2925" s="498"/>
    </row>
    <row r="2926" spans="1:15" ht="15.6" x14ac:dyDescent="0.25">
      <c r="A2926" s="496"/>
      <c r="B2926" s="556"/>
      <c r="C2926" s="557"/>
      <c r="D2926" s="499"/>
      <c r="E2926" s="485"/>
      <c r="F2926" s="486"/>
      <c r="G2926" s="496"/>
      <c r="H2926" s="558"/>
      <c r="I2926" s="557"/>
      <c r="J2926" s="499"/>
      <c r="K2926" s="485"/>
      <c r="L2926" s="486"/>
      <c r="M2926" s="496"/>
      <c r="N2926" s="556"/>
      <c r="O2926" s="498"/>
    </row>
    <row r="2927" spans="1:15" ht="15.6" x14ac:dyDescent="0.25">
      <c r="A2927" s="496"/>
      <c r="B2927" s="556"/>
      <c r="C2927" s="557"/>
      <c r="D2927" s="499"/>
      <c r="E2927" s="485"/>
      <c r="F2927" s="486"/>
      <c r="G2927" s="496"/>
      <c r="H2927" s="558"/>
      <c r="I2927" s="557"/>
      <c r="J2927" s="499"/>
      <c r="K2927" s="485"/>
      <c r="L2927" s="486"/>
      <c r="M2927" s="496"/>
      <c r="N2927" s="556"/>
      <c r="O2927" s="498"/>
    </row>
    <row r="2928" spans="1:15" ht="15.6" x14ac:dyDescent="0.25">
      <c r="A2928" s="496"/>
      <c r="B2928" s="556"/>
      <c r="C2928" s="557"/>
      <c r="D2928" s="499"/>
      <c r="E2928" s="485"/>
      <c r="F2928" s="486"/>
      <c r="G2928" s="496"/>
      <c r="H2928" s="558"/>
      <c r="I2928" s="557"/>
      <c r="J2928" s="499"/>
      <c r="K2928" s="485"/>
      <c r="L2928" s="486"/>
      <c r="M2928" s="496"/>
      <c r="N2928" s="556"/>
      <c r="O2928" s="498"/>
    </row>
    <row r="2929" spans="1:15" ht="15.6" x14ac:dyDescent="0.25">
      <c r="A2929" s="496"/>
      <c r="B2929" s="556"/>
      <c r="C2929" s="557"/>
      <c r="D2929" s="499"/>
      <c r="E2929" s="485"/>
      <c r="F2929" s="486"/>
      <c r="G2929" s="496"/>
      <c r="H2929" s="558"/>
      <c r="I2929" s="557"/>
      <c r="J2929" s="499"/>
      <c r="K2929" s="485"/>
      <c r="L2929" s="486"/>
      <c r="M2929" s="496"/>
      <c r="N2929" s="556"/>
      <c r="O2929" s="498"/>
    </row>
    <row r="2930" spans="1:15" ht="15.6" x14ac:dyDescent="0.25">
      <c r="A2930" s="496"/>
      <c r="B2930" s="556"/>
      <c r="C2930" s="557"/>
      <c r="D2930" s="499"/>
      <c r="E2930" s="485"/>
      <c r="F2930" s="486"/>
      <c r="G2930" s="496"/>
      <c r="H2930" s="558"/>
      <c r="I2930" s="557"/>
      <c r="J2930" s="499"/>
      <c r="K2930" s="485"/>
      <c r="L2930" s="486"/>
      <c r="M2930" s="496"/>
      <c r="N2930" s="556"/>
      <c r="O2930" s="498"/>
    </row>
    <row r="2931" spans="1:15" ht="15.6" x14ac:dyDescent="0.25">
      <c r="A2931" s="496"/>
      <c r="B2931" s="556"/>
      <c r="C2931" s="557"/>
      <c r="D2931" s="499"/>
      <c r="E2931" s="485"/>
      <c r="F2931" s="486"/>
      <c r="G2931" s="496"/>
      <c r="H2931" s="558"/>
      <c r="I2931" s="557"/>
      <c r="J2931" s="499"/>
      <c r="K2931" s="485"/>
      <c r="L2931" s="486"/>
      <c r="M2931" s="496"/>
      <c r="N2931" s="556"/>
      <c r="O2931" s="498"/>
    </row>
    <row r="2932" spans="1:15" ht="15.6" x14ac:dyDescent="0.25">
      <c r="A2932" s="496"/>
      <c r="B2932" s="556"/>
      <c r="C2932" s="557"/>
      <c r="D2932" s="499"/>
      <c r="E2932" s="485"/>
      <c r="F2932" s="486"/>
      <c r="G2932" s="496"/>
      <c r="H2932" s="558"/>
      <c r="I2932" s="557"/>
      <c r="J2932" s="499"/>
      <c r="K2932" s="485"/>
      <c r="L2932" s="486"/>
      <c r="M2932" s="496"/>
      <c r="N2932" s="556"/>
      <c r="O2932" s="498"/>
    </row>
    <row r="2933" spans="1:15" ht="15.6" x14ac:dyDescent="0.25">
      <c r="A2933" s="496"/>
      <c r="B2933" s="556"/>
      <c r="C2933" s="557"/>
      <c r="D2933" s="499"/>
      <c r="E2933" s="485"/>
      <c r="F2933" s="486"/>
      <c r="G2933" s="496"/>
      <c r="H2933" s="558"/>
      <c r="I2933" s="557"/>
      <c r="J2933" s="499"/>
      <c r="K2933" s="485"/>
      <c r="L2933" s="486"/>
      <c r="M2933" s="496"/>
      <c r="N2933" s="556"/>
      <c r="O2933" s="498"/>
    </row>
    <row r="2934" spans="1:15" ht="15.6" x14ac:dyDescent="0.25">
      <c r="A2934" s="496"/>
      <c r="B2934" s="556"/>
      <c r="C2934" s="557"/>
      <c r="D2934" s="499"/>
      <c r="E2934" s="485"/>
      <c r="F2934" s="486"/>
      <c r="G2934" s="496"/>
      <c r="H2934" s="558"/>
      <c r="I2934" s="557"/>
      <c r="J2934" s="499"/>
      <c r="K2934" s="485"/>
      <c r="L2934" s="486"/>
      <c r="M2934" s="496"/>
      <c r="N2934" s="556"/>
      <c r="O2934" s="498"/>
    </row>
    <row r="2935" spans="1:15" ht="15.6" x14ac:dyDescent="0.25">
      <c r="A2935" s="496"/>
      <c r="B2935" s="556"/>
      <c r="C2935" s="557"/>
      <c r="D2935" s="499"/>
      <c r="E2935" s="485"/>
      <c r="F2935" s="486"/>
      <c r="G2935" s="496"/>
      <c r="H2935" s="558"/>
      <c r="I2935" s="557"/>
      <c r="J2935" s="499"/>
      <c r="K2935" s="485"/>
      <c r="L2935" s="486"/>
      <c r="M2935" s="496"/>
      <c r="N2935" s="556"/>
      <c r="O2935" s="498"/>
    </row>
    <row r="2936" spans="1:15" ht="15.6" x14ac:dyDescent="0.25">
      <c r="A2936" s="496"/>
      <c r="B2936" s="556"/>
      <c r="C2936" s="557"/>
      <c r="D2936" s="499"/>
      <c r="E2936" s="485"/>
      <c r="F2936" s="486"/>
      <c r="G2936" s="496"/>
      <c r="H2936" s="558"/>
      <c r="I2936" s="557"/>
      <c r="J2936" s="499"/>
      <c r="K2936" s="485"/>
      <c r="L2936" s="486"/>
      <c r="M2936" s="496"/>
      <c r="N2936" s="556"/>
      <c r="O2936" s="498"/>
    </row>
    <row r="2937" spans="1:15" ht="15.6" x14ac:dyDescent="0.25">
      <c r="A2937" s="496"/>
      <c r="B2937" s="556"/>
      <c r="C2937" s="557"/>
      <c r="D2937" s="499"/>
      <c r="E2937" s="485"/>
      <c r="F2937" s="486"/>
      <c r="G2937" s="496"/>
      <c r="H2937" s="558"/>
      <c r="I2937" s="557"/>
      <c r="J2937" s="499"/>
      <c r="K2937" s="485"/>
      <c r="L2937" s="486"/>
      <c r="M2937" s="496"/>
      <c r="N2937" s="556"/>
      <c r="O2937" s="498"/>
    </row>
    <row r="2938" spans="1:15" ht="15.6" x14ac:dyDescent="0.25">
      <c r="A2938" s="496"/>
      <c r="B2938" s="556"/>
      <c r="C2938" s="557"/>
      <c r="D2938" s="499"/>
      <c r="E2938" s="485"/>
      <c r="F2938" s="486"/>
      <c r="G2938" s="496"/>
      <c r="H2938" s="558"/>
      <c r="I2938" s="557"/>
      <c r="J2938" s="499"/>
      <c r="K2938" s="485"/>
      <c r="L2938" s="486"/>
      <c r="M2938" s="496"/>
      <c r="N2938" s="556"/>
      <c r="O2938" s="498"/>
    </row>
    <row r="2939" spans="1:15" ht="15.6" x14ac:dyDescent="0.25">
      <c r="A2939" s="496"/>
      <c r="B2939" s="556"/>
      <c r="C2939" s="557"/>
      <c r="D2939" s="499"/>
      <c r="E2939" s="485"/>
      <c r="F2939" s="486"/>
      <c r="G2939" s="496"/>
      <c r="H2939" s="558"/>
      <c r="I2939" s="557"/>
      <c r="J2939" s="499"/>
      <c r="K2939" s="485"/>
      <c r="L2939" s="486"/>
      <c r="M2939" s="496"/>
      <c r="N2939" s="556"/>
      <c r="O2939" s="498"/>
    </row>
    <row r="2940" spans="1:15" ht="15.6" x14ac:dyDescent="0.25">
      <c r="A2940" s="496"/>
      <c r="B2940" s="556"/>
      <c r="C2940" s="557"/>
      <c r="D2940" s="499"/>
      <c r="E2940" s="485"/>
      <c r="F2940" s="486"/>
      <c r="G2940" s="496"/>
      <c r="H2940" s="558"/>
      <c r="I2940" s="557"/>
      <c r="J2940" s="499"/>
      <c r="K2940" s="485"/>
      <c r="L2940" s="486"/>
      <c r="M2940" s="496"/>
      <c r="N2940" s="556"/>
      <c r="O2940" s="498"/>
    </row>
    <row r="2941" spans="1:15" ht="15.6" x14ac:dyDescent="0.25">
      <c r="A2941" s="496"/>
      <c r="B2941" s="556"/>
      <c r="C2941" s="557"/>
      <c r="D2941" s="499"/>
      <c r="E2941" s="485"/>
      <c r="F2941" s="486"/>
      <c r="G2941" s="496"/>
      <c r="H2941" s="558"/>
      <c r="I2941" s="557"/>
      <c r="J2941" s="499"/>
      <c r="K2941" s="485"/>
      <c r="L2941" s="486"/>
      <c r="M2941" s="496"/>
      <c r="N2941" s="556"/>
      <c r="O2941" s="498"/>
    </row>
    <row r="2942" spans="1:15" ht="15.6" x14ac:dyDescent="0.25">
      <c r="A2942" s="496"/>
      <c r="B2942" s="556"/>
      <c r="C2942" s="557"/>
      <c r="D2942" s="499"/>
      <c r="E2942" s="485"/>
      <c r="F2942" s="486"/>
      <c r="G2942" s="496"/>
      <c r="H2942" s="558"/>
      <c r="I2942" s="557"/>
      <c r="J2942" s="499"/>
      <c r="K2942" s="485"/>
      <c r="L2942" s="486"/>
      <c r="M2942" s="496"/>
      <c r="N2942" s="556"/>
      <c r="O2942" s="498"/>
    </row>
    <row r="2943" spans="1:15" ht="15.6" x14ac:dyDescent="0.25">
      <c r="A2943" s="496"/>
      <c r="B2943" s="556"/>
      <c r="C2943" s="557"/>
      <c r="D2943" s="499"/>
      <c r="E2943" s="485"/>
      <c r="F2943" s="486"/>
      <c r="G2943" s="496"/>
      <c r="H2943" s="558"/>
      <c r="I2943" s="557"/>
      <c r="J2943" s="499"/>
      <c r="K2943" s="485"/>
      <c r="L2943" s="486"/>
      <c r="M2943" s="496"/>
      <c r="N2943" s="556"/>
      <c r="O2943" s="498"/>
    </row>
    <row r="2944" spans="1:15" ht="15.6" x14ac:dyDescent="0.25">
      <c r="A2944" s="496"/>
      <c r="B2944" s="556"/>
      <c r="C2944" s="557"/>
      <c r="D2944" s="499"/>
      <c r="E2944" s="485"/>
      <c r="F2944" s="486"/>
      <c r="G2944" s="496"/>
      <c r="H2944" s="558"/>
      <c r="I2944" s="557"/>
      <c r="J2944" s="499"/>
      <c r="K2944" s="485"/>
      <c r="L2944" s="486"/>
      <c r="M2944" s="496"/>
      <c r="N2944" s="556"/>
      <c r="O2944" s="498"/>
    </row>
    <row r="2945" spans="1:15" ht="15.6" x14ac:dyDescent="0.25">
      <c r="A2945" s="496"/>
      <c r="B2945" s="556"/>
      <c r="C2945" s="557"/>
      <c r="D2945" s="499"/>
      <c r="E2945" s="485"/>
      <c r="F2945" s="486"/>
      <c r="G2945" s="496"/>
      <c r="H2945" s="558"/>
      <c r="I2945" s="557"/>
      <c r="J2945" s="499"/>
      <c r="K2945" s="485"/>
      <c r="L2945" s="486"/>
      <c r="M2945" s="496"/>
      <c r="N2945" s="556"/>
      <c r="O2945" s="498"/>
    </row>
    <row r="2946" spans="1:15" ht="15.6" x14ac:dyDescent="0.25">
      <c r="A2946" s="496"/>
      <c r="B2946" s="556"/>
      <c r="C2946" s="557"/>
      <c r="D2946" s="499"/>
      <c r="E2946" s="485"/>
      <c r="F2946" s="486"/>
      <c r="G2946" s="496"/>
      <c r="H2946" s="558"/>
      <c r="I2946" s="557"/>
      <c r="J2946" s="499"/>
      <c r="K2946" s="485"/>
      <c r="L2946" s="486"/>
      <c r="M2946" s="496"/>
      <c r="N2946" s="556"/>
      <c r="O2946" s="498"/>
    </row>
    <row r="2947" spans="1:15" ht="15.6" x14ac:dyDescent="0.25">
      <c r="A2947" s="496"/>
      <c r="B2947" s="556"/>
      <c r="C2947" s="557"/>
      <c r="D2947" s="499"/>
      <c r="E2947" s="485"/>
      <c r="F2947" s="486"/>
      <c r="G2947" s="496"/>
      <c r="H2947" s="558"/>
      <c r="I2947" s="557"/>
      <c r="J2947" s="499"/>
      <c r="K2947" s="485"/>
      <c r="L2947" s="486"/>
      <c r="M2947" s="496"/>
      <c r="N2947" s="556"/>
      <c r="O2947" s="498"/>
    </row>
    <row r="2948" spans="1:15" ht="15.6" x14ac:dyDescent="0.25">
      <c r="A2948" s="496"/>
      <c r="B2948" s="556"/>
      <c r="C2948" s="557"/>
      <c r="D2948" s="499"/>
      <c r="E2948" s="485"/>
      <c r="F2948" s="486"/>
      <c r="G2948" s="496"/>
      <c r="H2948" s="558"/>
      <c r="I2948" s="557"/>
      <c r="J2948" s="499"/>
      <c r="K2948" s="485"/>
      <c r="L2948" s="486"/>
      <c r="M2948" s="496"/>
      <c r="N2948" s="556"/>
      <c r="O2948" s="498"/>
    </row>
    <row r="2949" spans="1:15" ht="15.6" x14ac:dyDescent="0.25">
      <c r="A2949" s="496"/>
      <c r="B2949" s="556"/>
      <c r="C2949" s="557"/>
      <c r="D2949" s="499"/>
      <c r="E2949" s="485"/>
      <c r="F2949" s="486"/>
      <c r="G2949" s="496"/>
      <c r="H2949" s="558"/>
      <c r="I2949" s="557"/>
      <c r="J2949" s="499"/>
      <c r="K2949" s="485"/>
      <c r="L2949" s="486"/>
      <c r="M2949" s="496"/>
      <c r="N2949" s="556"/>
      <c r="O2949" s="498"/>
    </row>
    <row r="2950" spans="1:15" ht="15.6" x14ac:dyDescent="0.25">
      <c r="A2950" s="496"/>
      <c r="B2950" s="556"/>
      <c r="C2950" s="557"/>
      <c r="D2950" s="499"/>
      <c r="E2950" s="485"/>
      <c r="F2950" s="486"/>
      <c r="G2950" s="496"/>
      <c r="H2950" s="558"/>
      <c r="I2950" s="557"/>
      <c r="J2950" s="499"/>
      <c r="K2950" s="485"/>
      <c r="L2950" s="486"/>
      <c r="M2950" s="496"/>
      <c r="N2950" s="556"/>
      <c r="O2950" s="498"/>
    </row>
    <row r="2951" spans="1:15" ht="15.6" x14ac:dyDescent="0.25">
      <c r="A2951" s="496"/>
      <c r="B2951" s="556"/>
      <c r="C2951" s="557"/>
      <c r="D2951" s="499"/>
      <c r="E2951" s="485"/>
      <c r="F2951" s="486"/>
      <c r="G2951" s="496"/>
      <c r="H2951" s="558"/>
      <c r="I2951" s="557"/>
      <c r="J2951" s="499"/>
      <c r="K2951" s="485"/>
      <c r="L2951" s="486"/>
      <c r="M2951" s="496"/>
      <c r="N2951" s="556"/>
      <c r="O2951" s="498"/>
    </row>
    <row r="2952" spans="1:15" ht="15.6" x14ac:dyDescent="0.25">
      <c r="A2952" s="496"/>
      <c r="B2952" s="556"/>
      <c r="C2952" s="557"/>
      <c r="D2952" s="499"/>
      <c r="E2952" s="485"/>
      <c r="F2952" s="486"/>
      <c r="G2952" s="496"/>
      <c r="H2952" s="558"/>
      <c r="I2952" s="557"/>
      <c r="J2952" s="499"/>
      <c r="K2952" s="485"/>
      <c r="L2952" s="486"/>
      <c r="M2952" s="496"/>
      <c r="N2952" s="556"/>
      <c r="O2952" s="498"/>
    </row>
    <row r="2953" spans="1:15" ht="15.6" x14ac:dyDescent="0.25">
      <c r="A2953" s="496"/>
      <c r="B2953" s="556"/>
      <c r="C2953" s="557"/>
      <c r="D2953" s="499"/>
      <c r="E2953" s="485"/>
      <c r="F2953" s="486"/>
      <c r="G2953" s="496"/>
      <c r="H2953" s="558"/>
      <c r="I2953" s="557"/>
      <c r="J2953" s="499"/>
      <c r="K2953" s="485"/>
      <c r="L2953" s="486"/>
      <c r="M2953" s="496"/>
      <c r="N2953" s="556"/>
      <c r="O2953" s="498"/>
    </row>
    <row r="2954" spans="1:15" ht="15.6" x14ac:dyDescent="0.25">
      <c r="A2954" s="496"/>
      <c r="B2954" s="556"/>
      <c r="C2954" s="557"/>
      <c r="D2954" s="499"/>
      <c r="E2954" s="485"/>
      <c r="F2954" s="486"/>
      <c r="G2954" s="496"/>
      <c r="H2954" s="558"/>
      <c r="I2954" s="557"/>
      <c r="J2954" s="499"/>
      <c r="K2954" s="485"/>
      <c r="L2954" s="486"/>
      <c r="M2954" s="496"/>
      <c r="N2954" s="556"/>
      <c r="O2954" s="498"/>
    </row>
    <row r="2955" spans="1:15" ht="15.6" x14ac:dyDescent="0.25">
      <c r="A2955" s="496"/>
      <c r="B2955" s="556"/>
      <c r="C2955" s="557"/>
      <c r="D2955" s="499"/>
      <c r="E2955" s="485"/>
      <c r="F2955" s="486"/>
      <c r="G2955" s="496"/>
      <c r="H2955" s="558"/>
      <c r="I2955" s="557"/>
      <c r="J2955" s="499"/>
      <c r="K2955" s="485"/>
      <c r="L2955" s="486"/>
      <c r="M2955" s="496"/>
      <c r="N2955" s="556"/>
      <c r="O2955" s="498"/>
    </row>
    <row r="2956" spans="1:15" ht="15.6" x14ac:dyDescent="0.25">
      <c r="A2956" s="496"/>
      <c r="B2956" s="556"/>
      <c r="C2956" s="557"/>
      <c r="D2956" s="499"/>
      <c r="E2956" s="485"/>
      <c r="F2956" s="486"/>
      <c r="G2956" s="496"/>
      <c r="H2956" s="558"/>
      <c r="I2956" s="557"/>
      <c r="J2956" s="499"/>
      <c r="K2956" s="485"/>
      <c r="L2956" s="486"/>
      <c r="M2956" s="496"/>
      <c r="N2956" s="556"/>
      <c r="O2956" s="498"/>
    </row>
    <row r="2957" spans="1:15" ht="15.6" x14ac:dyDescent="0.25">
      <c r="A2957" s="496"/>
      <c r="B2957" s="556"/>
      <c r="C2957" s="557"/>
      <c r="D2957" s="499"/>
      <c r="E2957" s="485"/>
      <c r="F2957" s="486"/>
      <c r="G2957" s="496"/>
      <c r="H2957" s="558"/>
      <c r="I2957" s="557"/>
      <c r="J2957" s="499"/>
      <c r="K2957" s="485"/>
      <c r="L2957" s="486"/>
      <c r="M2957" s="496"/>
      <c r="N2957" s="556"/>
      <c r="O2957" s="498"/>
    </row>
    <row r="2958" spans="1:15" ht="15.6" x14ac:dyDescent="0.25">
      <c r="A2958" s="496"/>
      <c r="B2958" s="556"/>
      <c r="C2958" s="557"/>
      <c r="D2958" s="499"/>
      <c r="E2958" s="485"/>
      <c r="F2958" s="486"/>
      <c r="G2958" s="496"/>
      <c r="H2958" s="558"/>
      <c r="I2958" s="557"/>
      <c r="J2958" s="499"/>
      <c r="K2958" s="485"/>
      <c r="L2958" s="486"/>
      <c r="M2958" s="496"/>
      <c r="N2958" s="556"/>
      <c r="O2958" s="498"/>
    </row>
    <row r="2959" spans="1:15" ht="15.6" x14ac:dyDescent="0.25">
      <c r="A2959" s="496"/>
      <c r="B2959" s="556"/>
      <c r="C2959" s="557"/>
      <c r="D2959" s="499"/>
      <c r="E2959" s="485"/>
      <c r="F2959" s="486"/>
      <c r="G2959" s="496"/>
      <c r="H2959" s="558"/>
      <c r="I2959" s="557"/>
      <c r="J2959" s="499"/>
      <c r="K2959" s="485"/>
      <c r="L2959" s="486"/>
      <c r="M2959" s="496"/>
      <c r="N2959" s="556"/>
      <c r="O2959" s="498"/>
    </row>
    <row r="2960" spans="1:15" ht="15.6" x14ac:dyDescent="0.25">
      <c r="A2960" s="496"/>
      <c r="B2960" s="556"/>
      <c r="C2960" s="557"/>
      <c r="D2960" s="499"/>
      <c r="E2960" s="485"/>
      <c r="F2960" s="486"/>
      <c r="G2960" s="496"/>
      <c r="H2960" s="558"/>
      <c r="I2960" s="557"/>
      <c r="J2960" s="499"/>
      <c r="K2960" s="485"/>
      <c r="L2960" s="486"/>
      <c r="M2960" s="496"/>
      <c r="N2960" s="556"/>
      <c r="O2960" s="498"/>
    </row>
    <row r="2961" spans="1:15" ht="15.6" x14ac:dyDescent="0.25">
      <c r="A2961" s="496"/>
      <c r="B2961" s="556"/>
      <c r="C2961" s="557"/>
      <c r="D2961" s="499"/>
      <c r="E2961" s="485"/>
      <c r="F2961" s="486"/>
      <c r="G2961" s="496"/>
      <c r="H2961" s="558"/>
      <c r="I2961" s="557"/>
      <c r="J2961" s="499"/>
      <c r="K2961" s="485"/>
      <c r="L2961" s="486"/>
      <c r="M2961" s="496"/>
      <c r="N2961" s="556"/>
      <c r="O2961" s="498"/>
    </row>
    <row r="2962" spans="1:15" ht="15.6" x14ac:dyDescent="0.25">
      <c r="A2962" s="496"/>
      <c r="B2962" s="556"/>
      <c r="C2962" s="557"/>
      <c r="D2962" s="499"/>
      <c r="E2962" s="485"/>
      <c r="F2962" s="486"/>
      <c r="G2962" s="496"/>
      <c r="H2962" s="558"/>
      <c r="I2962" s="557"/>
      <c r="J2962" s="499"/>
      <c r="K2962" s="485"/>
      <c r="L2962" s="486"/>
      <c r="M2962" s="496"/>
      <c r="N2962" s="556"/>
      <c r="O2962" s="498"/>
    </row>
    <row r="2963" spans="1:15" ht="15.6" x14ac:dyDescent="0.25">
      <c r="A2963" s="496"/>
      <c r="B2963" s="556"/>
      <c r="C2963" s="557"/>
      <c r="D2963" s="499"/>
      <c r="E2963" s="485"/>
      <c r="F2963" s="486"/>
      <c r="G2963" s="496"/>
      <c r="H2963" s="558"/>
      <c r="I2963" s="557"/>
      <c r="J2963" s="499"/>
      <c r="K2963" s="485"/>
      <c r="L2963" s="486"/>
      <c r="M2963" s="496"/>
      <c r="N2963" s="556"/>
      <c r="O2963" s="498"/>
    </row>
    <row r="2964" spans="1:15" ht="15.6" x14ac:dyDescent="0.25">
      <c r="A2964" s="496"/>
      <c r="B2964" s="556"/>
      <c r="C2964" s="557"/>
      <c r="D2964" s="499"/>
      <c r="E2964" s="485"/>
      <c r="F2964" s="486"/>
      <c r="G2964" s="496"/>
      <c r="H2964" s="558"/>
      <c r="I2964" s="557"/>
      <c r="J2964" s="499"/>
      <c r="K2964" s="485"/>
      <c r="L2964" s="486"/>
      <c r="M2964" s="496"/>
      <c r="N2964" s="556"/>
      <c r="O2964" s="498"/>
    </row>
    <row r="2965" spans="1:15" ht="15.6" x14ac:dyDescent="0.25">
      <c r="A2965" s="496"/>
      <c r="B2965" s="556"/>
      <c r="C2965" s="557"/>
      <c r="D2965" s="499"/>
      <c r="E2965" s="485"/>
      <c r="F2965" s="486"/>
      <c r="G2965" s="496"/>
      <c r="H2965" s="558"/>
      <c r="I2965" s="557"/>
      <c r="J2965" s="499"/>
      <c r="K2965" s="485"/>
      <c r="L2965" s="486"/>
      <c r="M2965" s="496"/>
      <c r="N2965" s="556"/>
      <c r="O2965" s="498"/>
    </row>
    <row r="2966" spans="1:15" ht="15.6" x14ac:dyDescent="0.25">
      <c r="A2966" s="496"/>
      <c r="B2966" s="556"/>
      <c r="C2966" s="557"/>
      <c r="D2966" s="499"/>
      <c r="E2966" s="485"/>
      <c r="F2966" s="486"/>
      <c r="G2966" s="496"/>
      <c r="H2966" s="558"/>
      <c r="I2966" s="557"/>
      <c r="J2966" s="499"/>
      <c r="K2966" s="485"/>
      <c r="L2966" s="486"/>
      <c r="M2966" s="496"/>
      <c r="N2966" s="556"/>
      <c r="O2966" s="498"/>
    </row>
    <row r="2967" spans="1:15" ht="15.6" x14ac:dyDescent="0.25">
      <c r="A2967" s="496"/>
      <c r="B2967" s="556"/>
      <c r="C2967" s="557"/>
      <c r="D2967" s="499"/>
      <c r="E2967" s="485"/>
      <c r="F2967" s="486"/>
      <c r="G2967" s="496"/>
      <c r="H2967" s="558"/>
      <c r="I2967" s="557"/>
      <c r="J2967" s="499"/>
      <c r="K2967" s="485"/>
      <c r="L2967" s="486"/>
      <c r="M2967" s="496"/>
      <c r="N2967" s="556"/>
      <c r="O2967" s="498"/>
    </row>
    <row r="2968" spans="1:15" ht="15.6" x14ac:dyDescent="0.25">
      <c r="A2968" s="496"/>
      <c r="B2968" s="556"/>
      <c r="C2968" s="557"/>
      <c r="D2968" s="499"/>
      <c r="E2968" s="485"/>
      <c r="F2968" s="486"/>
      <c r="G2968" s="496"/>
      <c r="H2968" s="558"/>
      <c r="I2968" s="557"/>
      <c r="J2968" s="499"/>
      <c r="K2968" s="485"/>
      <c r="L2968" s="486"/>
      <c r="M2968" s="496"/>
      <c r="N2968" s="556"/>
      <c r="O2968" s="498"/>
    </row>
    <row r="2969" spans="1:15" ht="15.6" x14ac:dyDescent="0.25">
      <c r="A2969" s="496"/>
      <c r="B2969" s="556"/>
      <c r="C2969" s="557"/>
      <c r="D2969" s="499"/>
      <c r="E2969" s="485"/>
      <c r="F2969" s="486"/>
      <c r="G2969" s="496"/>
      <c r="H2969" s="558"/>
      <c r="I2969" s="557"/>
      <c r="J2969" s="499"/>
      <c r="K2969" s="485"/>
      <c r="L2969" s="486"/>
      <c r="M2969" s="496"/>
      <c r="N2969" s="556"/>
      <c r="O2969" s="498"/>
    </row>
    <row r="2970" spans="1:15" ht="15.6" x14ac:dyDescent="0.25">
      <c r="A2970" s="496"/>
      <c r="B2970" s="556"/>
      <c r="C2970" s="557"/>
      <c r="D2970" s="499"/>
      <c r="E2970" s="485"/>
      <c r="F2970" s="486"/>
      <c r="G2970" s="496"/>
      <c r="H2970" s="558"/>
      <c r="I2970" s="557"/>
      <c r="J2970" s="499"/>
      <c r="K2970" s="485"/>
      <c r="L2970" s="486"/>
      <c r="M2970" s="496"/>
      <c r="N2970" s="556"/>
      <c r="O2970" s="498"/>
    </row>
    <row r="2971" spans="1:15" ht="15.6" x14ac:dyDescent="0.25">
      <c r="A2971" s="496"/>
      <c r="B2971" s="556"/>
      <c r="C2971" s="557"/>
      <c r="D2971" s="499"/>
      <c r="E2971" s="485"/>
      <c r="F2971" s="486"/>
      <c r="G2971" s="496"/>
      <c r="H2971" s="558"/>
      <c r="I2971" s="557"/>
      <c r="J2971" s="499"/>
      <c r="K2971" s="485"/>
      <c r="L2971" s="486"/>
      <c r="M2971" s="496"/>
      <c r="N2971" s="556"/>
      <c r="O2971" s="498"/>
    </row>
    <row r="2972" spans="1:15" ht="15.6" x14ac:dyDescent="0.25">
      <c r="A2972" s="496"/>
      <c r="B2972" s="556"/>
      <c r="C2972" s="557"/>
      <c r="D2972" s="499"/>
      <c r="E2972" s="485"/>
      <c r="F2972" s="486"/>
      <c r="G2972" s="496"/>
      <c r="H2972" s="558"/>
      <c r="I2972" s="557"/>
      <c r="J2972" s="499"/>
      <c r="K2972" s="485"/>
      <c r="L2972" s="486"/>
      <c r="M2972" s="496"/>
      <c r="N2972" s="556"/>
      <c r="O2972" s="498"/>
    </row>
    <row r="2973" spans="1:15" ht="15.6" x14ac:dyDescent="0.25">
      <c r="A2973" s="496"/>
      <c r="B2973" s="556"/>
      <c r="C2973" s="557"/>
      <c r="D2973" s="499"/>
      <c r="E2973" s="485"/>
      <c r="F2973" s="486"/>
      <c r="G2973" s="496"/>
      <c r="H2973" s="558"/>
      <c r="I2973" s="557"/>
      <c r="J2973" s="499"/>
      <c r="K2973" s="485"/>
      <c r="L2973" s="486"/>
      <c r="M2973" s="496"/>
      <c r="N2973" s="556"/>
      <c r="O2973" s="498"/>
    </row>
    <row r="2974" spans="1:15" ht="15.6" x14ac:dyDescent="0.25">
      <c r="A2974" s="496"/>
      <c r="B2974" s="556"/>
      <c r="C2974" s="557"/>
      <c r="D2974" s="499"/>
      <c r="E2974" s="485"/>
      <c r="F2974" s="486"/>
      <c r="G2974" s="496"/>
      <c r="H2974" s="558"/>
      <c r="I2974" s="557"/>
      <c r="J2974" s="499"/>
      <c r="K2974" s="485"/>
      <c r="L2974" s="486"/>
      <c r="M2974" s="496"/>
      <c r="N2974" s="556"/>
      <c r="O2974" s="498"/>
    </row>
    <row r="2975" spans="1:15" ht="15.6" x14ac:dyDescent="0.25">
      <c r="A2975" s="496"/>
      <c r="B2975" s="556"/>
      <c r="C2975" s="557"/>
      <c r="D2975" s="499"/>
      <c r="E2975" s="485"/>
      <c r="F2975" s="486"/>
      <c r="G2975" s="496"/>
      <c r="H2975" s="558"/>
      <c r="I2975" s="557"/>
      <c r="J2975" s="499"/>
      <c r="K2975" s="485"/>
      <c r="L2975" s="486"/>
      <c r="M2975" s="496"/>
      <c r="N2975" s="556"/>
      <c r="O2975" s="498"/>
    </row>
    <row r="2976" spans="1:15" ht="15.6" x14ac:dyDescent="0.25">
      <c r="A2976" s="496"/>
      <c r="B2976" s="556"/>
      <c r="C2976" s="557"/>
      <c r="D2976" s="499"/>
      <c r="E2976" s="485"/>
      <c r="F2976" s="486"/>
      <c r="G2976" s="496"/>
      <c r="H2976" s="558"/>
      <c r="I2976" s="557"/>
      <c r="J2976" s="499"/>
      <c r="K2976" s="485"/>
      <c r="L2976" s="486"/>
      <c r="M2976" s="496"/>
      <c r="N2976" s="556"/>
      <c r="O2976" s="498"/>
    </row>
    <row r="2977" spans="1:15" ht="15.6" x14ac:dyDescent="0.25">
      <c r="A2977" s="496"/>
      <c r="B2977" s="556"/>
      <c r="C2977" s="557"/>
      <c r="D2977" s="499"/>
      <c r="E2977" s="485"/>
      <c r="F2977" s="486"/>
      <c r="G2977" s="496"/>
      <c r="H2977" s="558"/>
      <c r="I2977" s="557"/>
      <c r="J2977" s="499"/>
      <c r="K2977" s="485"/>
      <c r="L2977" s="486"/>
      <c r="M2977" s="496"/>
      <c r="N2977" s="556"/>
      <c r="O2977" s="498"/>
    </row>
    <row r="2978" spans="1:15" ht="15.6" x14ac:dyDescent="0.25">
      <c r="A2978" s="496"/>
      <c r="B2978" s="556"/>
      <c r="C2978" s="557"/>
      <c r="D2978" s="499"/>
      <c r="E2978" s="485"/>
      <c r="F2978" s="486"/>
      <c r="G2978" s="496"/>
      <c r="H2978" s="558"/>
      <c r="I2978" s="557"/>
      <c r="J2978" s="499"/>
      <c r="K2978" s="485"/>
      <c r="L2978" s="486"/>
      <c r="M2978" s="496"/>
      <c r="N2978" s="556"/>
      <c r="O2978" s="498"/>
    </row>
    <row r="2979" spans="1:15" ht="15.6" x14ac:dyDescent="0.25">
      <c r="A2979" s="496"/>
      <c r="B2979" s="556"/>
      <c r="C2979" s="557"/>
      <c r="D2979" s="499"/>
      <c r="E2979" s="485"/>
      <c r="F2979" s="486"/>
      <c r="G2979" s="496"/>
      <c r="H2979" s="558"/>
      <c r="I2979" s="557"/>
      <c r="J2979" s="499"/>
      <c r="K2979" s="485"/>
      <c r="L2979" s="486"/>
      <c r="M2979" s="496"/>
      <c r="N2979" s="556"/>
      <c r="O2979" s="498"/>
    </row>
    <row r="2980" spans="1:15" ht="15.6" x14ac:dyDescent="0.25">
      <c r="A2980" s="496"/>
      <c r="B2980" s="556"/>
      <c r="C2980" s="557"/>
      <c r="D2980" s="499"/>
      <c r="E2980" s="485"/>
      <c r="F2980" s="486"/>
      <c r="G2980" s="496"/>
      <c r="H2980" s="558"/>
      <c r="I2980" s="557"/>
      <c r="J2980" s="499"/>
      <c r="K2980" s="485"/>
      <c r="L2980" s="486"/>
      <c r="M2980" s="496"/>
      <c r="N2980" s="556"/>
      <c r="O2980" s="498"/>
    </row>
    <row r="2981" spans="1:15" ht="15.6" x14ac:dyDescent="0.25">
      <c r="A2981" s="496"/>
      <c r="B2981" s="556"/>
      <c r="C2981" s="557"/>
      <c r="D2981" s="499"/>
      <c r="E2981" s="485"/>
      <c r="F2981" s="486"/>
      <c r="G2981" s="496"/>
      <c r="H2981" s="558"/>
      <c r="I2981" s="557"/>
      <c r="J2981" s="499"/>
      <c r="K2981" s="485"/>
      <c r="L2981" s="486"/>
      <c r="M2981" s="496"/>
      <c r="N2981" s="556"/>
      <c r="O2981" s="498"/>
    </row>
    <row r="2982" spans="1:15" ht="15.6" x14ac:dyDescent="0.25">
      <c r="A2982" s="496"/>
      <c r="B2982" s="556"/>
      <c r="C2982" s="557"/>
      <c r="D2982" s="499"/>
      <c r="E2982" s="485"/>
      <c r="F2982" s="486"/>
      <c r="G2982" s="496"/>
      <c r="H2982" s="558"/>
      <c r="I2982" s="557"/>
      <c r="J2982" s="499"/>
      <c r="K2982" s="485"/>
      <c r="L2982" s="486"/>
      <c r="M2982" s="496"/>
      <c r="N2982" s="556"/>
      <c r="O2982" s="498"/>
    </row>
    <row r="2983" spans="1:15" ht="15.6" x14ac:dyDescent="0.25">
      <c r="A2983" s="496"/>
      <c r="B2983" s="556"/>
      <c r="C2983" s="557"/>
      <c r="D2983" s="499"/>
      <c r="E2983" s="485"/>
      <c r="F2983" s="486"/>
      <c r="G2983" s="496"/>
      <c r="H2983" s="558"/>
      <c r="I2983" s="557"/>
      <c r="J2983" s="499"/>
      <c r="K2983" s="485"/>
      <c r="L2983" s="486"/>
      <c r="M2983" s="496"/>
      <c r="N2983" s="556"/>
      <c r="O2983" s="498"/>
    </row>
    <row r="2984" spans="1:15" ht="15.6" x14ac:dyDescent="0.25">
      <c r="A2984" s="496"/>
      <c r="B2984" s="556"/>
      <c r="C2984" s="557"/>
      <c r="D2984" s="499"/>
      <c r="E2984" s="485"/>
      <c r="F2984" s="486"/>
      <c r="G2984" s="496"/>
      <c r="H2984" s="558"/>
      <c r="I2984" s="557"/>
      <c r="J2984" s="499"/>
      <c r="K2984" s="485"/>
      <c r="L2984" s="486"/>
      <c r="M2984" s="496"/>
      <c r="N2984" s="556"/>
      <c r="O2984" s="498"/>
    </row>
    <row r="2985" spans="1:15" ht="15.6" x14ac:dyDescent="0.25">
      <c r="A2985" s="496"/>
      <c r="B2985" s="556"/>
      <c r="C2985" s="557"/>
      <c r="D2985" s="499"/>
      <c r="E2985" s="485"/>
      <c r="F2985" s="486"/>
      <c r="G2985" s="496"/>
      <c r="H2985" s="558"/>
      <c r="I2985" s="557"/>
      <c r="J2985" s="499"/>
      <c r="K2985" s="485"/>
      <c r="L2985" s="486"/>
      <c r="M2985" s="496"/>
      <c r="N2985" s="556"/>
      <c r="O2985" s="498"/>
    </row>
    <row r="2986" spans="1:15" ht="15.6" x14ac:dyDescent="0.25">
      <c r="A2986" s="496"/>
      <c r="B2986" s="556"/>
      <c r="C2986" s="557"/>
      <c r="D2986" s="499"/>
      <c r="E2986" s="485"/>
      <c r="F2986" s="486"/>
      <c r="G2986" s="496"/>
      <c r="H2986" s="558"/>
      <c r="I2986" s="557"/>
      <c r="J2986" s="499"/>
      <c r="K2986" s="485"/>
      <c r="L2986" s="486"/>
      <c r="M2986" s="496"/>
      <c r="N2986" s="556"/>
      <c r="O2986" s="498"/>
    </row>
    <row r="2987" spans="1:15" ht="15.6" x14ac:dyDescent="0.25">
      <c r="A2987" s="496"/>
      <c r="B2987" s="556"/>
      <c r="C2987" s="557"/>
      <c r="D2987" s="499"/>
      <c r="E2987" s="485"/>
      <c r="F2987" s="486"/>
      <c r="G2987" s="496"/>
      <c r="H2987" s="558"/>
      <c r="I2987" s="557"/>
      <c r="J2987" s="499"/>
      <c r="K2987" s="485"/>
      <c r="L2987" s="486"/>
      <c r="M2987" s="496"/>
      <c r="N2987" s="556"/>
      <c r="O2987" s="498"/>
    </row>
    <row r="2988" spans="1:15" ht="15.6" x14ac:dyDescent="0.25">
      <c r="A2988" s="496"/>
      <c r="B2988" s="556"/>
      <c r="C2988" s="557"/>
      <c r="D2988" s="499"/>
      <c r="E2988" s="485"/>
      <c r="F2988" s="486"/>
      <c r="G2988" s="496"/>
      <c r="H2988" s="558"/>
      <c r="I2988" s="557"/>
      <c r="J2988" s="499"/>
      <c r="K2988" s="485"/>
      <c r="L2988" s="486"/>
      <c r="M2988" s="496"/>
      <c r="N2988" s="556"/>
      <c r="O2988" s="498"/>
    </row>
    <row r="2989" spans="1:15" ht="15.6" x14ac:dyDescent="0.25">
      <c r="A2989" s="496"/>
      <c r="B2989" s="556"/>
      <c r="C2989" s="557"/>
      <c r="D2989" s="499"/>
      <c r="E2989" s="485"/>
      <c r="F2989" s="486"/>
      <c r="G2989" s="496"/>
      <c r="H2989" s="558"/>
      <c r="I2989" s="557"/>
      <c r="J2989" s="499"/>
      <c r="K2989" s="485"/>
      <c r="L2989" s="486"/>
      <c r="M2989" s="496"/>
      <c r="N2989" s="556"/>
      <c r="O2989" s="498"/>
    </row>
    <row r="2990" spans="1:15" ht="15.6" x14ac:dyDescent="0.25">
      <c r="A2990" s="496"/>
      <c r="B2990" s="556"/>
      <c r="C2990" s="557"/>
      <c r="D2990" s="499"/>
      <c r="E2990" s="485"/>
      <c r="F2990" s="486"/>
      <c r="G2990" s="496"/>
      <c r="H2990" s="558"/>
      <c r="I2990" s="557"/>
      <c r="J2990" s="499"/>
      <c r="K2990" s="485"/>
      <c r="L2990" s="486"/>
      <c r="M2990" s="496"/>
      <c r="N2990" s="556"/>
      <c r="O2990" s="498"/>
    </row>
    <row r="2991" spans="1:15" ht="15.6" x14ac:dyDescent="0.25">
      <c r="A2991" s="496"/>
      <c r="B2991" s="556"/>
      <c r="C2991" s="557"/>
      <c r="D2991" s="499"/>
      <c r="E2991" s="485"/>
      <c r="F2991" s="486"/>
      <c r="G2991" s="496"/>
      <c r="H2991" s="558"/>
      <c r="I2991" s="557"/>
      <c r="J2991" s="499"/>
      <c r="K2991" s="485"/>
      <c r="L2991" s="486"/>
      <c r="M2991" s="496"/>
      <c r="N2991" s="556"/>
      <c r="O2991" s="498"/>
    </row>
    <row r="2992" spans="1:15" ht="15.6" x14ac:dyDescent="0.25">
      <c r="A2992" s="496"/>
      <c r="B2992" s="556"/>
      <c r="C2992" s="557"/>
      <c r="D2992" s="499"/>
      <c r="E2992" s="485"/>
      <c r="F2992" s="486"/>
      <c r="G2992" s="496"/>
      <c r="H2992" s="558"/>
      <c r="I2992" s="557"/>
      <c r="J2992" s="499"/>
      <c r="K2992" s="485"/>
      <c r="L2992" s="486"/>
      <c r="M2992" s="496"/>
      <c r="N2992" s="556"/>
      <c r="O2992" s="498"/>
    </row>
    <row r="2993" spans="1:15" ht="15.6" x14ac:dyDescent="0.25">
      <c r="A2993" s="496"/>
      <c r="B2993" s="556"/>
      <c r="C2993" s="557"/>
      <c r="D2993" s="499"/>
      <c r="E2993" s="485"/>
      <c r="F2993" s="486"/>
      <c r="G2993" s="496"/>
      <c r="H2993" s="558"/>
      <c r="I2993" s="557"/>
      <c r="J2993" s="499"/>
      <c r="K2993" s="485"/>
      <c r="L2993" s="486"/>
      <c r="M2993" s="496"/>
      <c r="N2993" s="556"/>
      <c r="O2993" s="498"/>
    </row>
    <row r="2994" spans="1:15" ht="15.6" x14ac:dyDescent="0.25">
      <c r="A2994" s="496"/>
      <c r="B2994" s="556"/>
      <c r="C2994" s="557"/>
      <c r="D2994" s="499"/>
      <c r="E2994" s="485"/>
      <c r="F2994" s="486"/>
      <c r="G2994" s="496"/>
      <c r="H2994" s="558"/>
      <c r="I2994" s="557"/>
      <c r="J2994" s="499"/>
      <c r="K2994" s="485"/>
      <c r="L2994" s="486"/>
      <c r="M2994" s="496"/>
      <c r="N2994" s="556"/>
      <c r="O2994" s="498"/>
    </row>
    <row r="2995" spans="1:15" ht="15.6" x14ac:dyDescent="0.25">
      <c r="A2995" s="496"/>
      <c r="B2995" s="556"/>
      <c r="C2995" s="557"/>
      <c r="D2995" s="499"/>
      <c r="E2995" s="485"/>
      <c r="F2995" s="486"/>
      <c r="G2995" s="496"/>
      <c r="H2995" s="558"/>
      <c r="I2995" s="557"/>
      <c r="J2995" s="499"/>
      <c r="K2995" s="485"/>
      <c r="L2995" s="486"/>
      <c r="M2995" s="496"/>
      <c r="N2995" s="556"/>
      <c r="O2995" s="498"/>
    </row>
    <row r="2996" spans="1:15" ht="15.6" x14ac:dyDescent="0.25">
      <c r="A2996" s="496"/>
      <c r="B2996" s="556"/>
      <c r="C2996" s="557"/>
      <c r="D2996" s="499"/>
      <c r="E2996" s="485"/>
      <c r="F2996" s="486"/>
      <c r="G2996" s="496"/>
      <c r="H2996" s="558"/>
      <c r="I2996" s="557"/>
      <c r="J2996" s="499"/>
      <c r="K2996" s="485"/>
      <c r="L2996" s="486"/>
      <c r="M2996" s="496"/>
      <c r="N2996" s="556"/>
      <c r="O2996" s="498"/>
    </row>
    <row r="2997" spans="1:15" ht="15.6" x14ac:dyDescent="0.25">
      <c r="A2997" s="496"/>
      <c r="B2997" s="556"/>
      <c r="C2997" s="557"/>
      <c r="D2997" s="499"/>
      <c r="E2997" s="485"/>
      <c r="F2997" s="486"/>
      <c r="G2997" s="496"/>
      <c r="H2997" s="558"/>
      <c r="I2997" s="557"/>
      <c r="J2997" s="499"/>
      <c r="K2997" s="485"/>
      <c r="L2997" s="486"/>
      <c r="M2997" s="496"/>
      <c r="N2997" s="556"/>
      <c r="O2997" s="498"/>
    </row>
    <row r="2998" spans="1:15" ht="15.6" x14ac:dyDescent="0.25">
      <c r="A2998" s="496"/>
      <c r="B2998" s="556"/>
      <c r="C2998" s="557"/>
      <c r="D2998" s="499"/>
      <c r="E2998" s="485"/>
      <c r="F2998" s="486"/>
      <c r="G2998" s="496"/>
      <c r="H2998" s="558"/>
      <c r="I2998" s="557"/>
      <c r="J2998" s="499"/>
      <c r="K2998" s="485"/>
      <c r="L2998" s="486"/>
      <c r="M2998" s="496"/>
      <c r="N2998" s="556"/>
      <c r="O2998" s="498"/>
    </row>
    <row r="2999" spans="1:15" ht="15.6" x14ac:dyDescent="0.25">
      <c r="A2999" s="496"/>
      <c r="B2999" s="556"/>
      <c r="C2999" s="557"/>
      <c r="D2999" s="499"/>
      <c r="E2999" s="485"/>
      <c r="F2999" s="486"/>
      <c r="G2999" s="496"/>
      <c r="H2999" s="558"/>
      <c r="I2999" s="557"/>
      <c r="J2999" s="499"/>
      <c r="K2999" s="485"/>
      <c r="L2999" s="486"/>
      <c r="M2999" s="496"/>
      <c r="N2999" s="556"/>
      <c r="O2999" s="498"/>
    </row>
    <row r="3000" spans="1:15" ht="15.6" x14ac:dyDescent="0.25">
      <c r="A3000" s="496"/>
      <c r="B3000" s="556"/>
      <c r="C3000" s="557"/>
      <c r="D3000" s="499"/>
      <c r="E3000" s="485"/>
      <c r="F3000" s="486"/>
      <c r="G3000" s="496"/>
      <c r="H3000" s="558"/>
      <c r="I3000" s="557"/>
      <c r="J3000" s="499"/>
      <c r="K3000" s="485"/>
      <c r="L3000" s="486"/>
      <c r="M3000" s="496"/>
      <c r="N3000" s="556"/>
      <c r="O3000" s="498"/>
    </row>
    <row r="3001" spans="1:15" ht="15.6" x14ac:dyDescent="0.25">
      <c r="A3001" s="496"/>
      <c r="B3001" s="556"/>
      <c r="C3001" s="557"/>
      <c r="D3001" s="499"/>
      <c r="E3001" s="485"/>
      <c r="F3001" s="486"/>
      <c r="G3001" s="496"/>
      <c r="H3001" s="558"/>
      <c r="I3001" s="557"/>
      <c r="J3001" s="499"/>
      <c r="K3001" s="485"/>
      <c r="L3001" s="486"/>
      <c r="M3001" s="496"/>
      <c r="N3001" s="556"/>
      <c r="O3001" s="498"/>
    </row>
    <row r="3002" spans="1:15" ht="15.6" x14ac:dyDescent="0.25">
      <c r="A3002" s="496"/>
      <c r="B3002" s="556"/>
      <c r="C3002" s="557"/>
      <c r="D3002" s="499"/>
      <c r="E3002" s="485"/>
      <c r="F3002" s="486"/>
      <c r="G3002" s="496"/>
      <c r="H3002" s="558"/>
      <c r="I3002" s="557"/>
      <c r="J3002" s="499"/>
      <c r="K3002" s="485"/>
      <c r="L3002" s="486"/>
      <c r="M3002" s="496"/>
      <c r="N3002" s="556"/>
      <c r="O3002" s="498"/>
    </row>
    <row r="3003" spans="1:15" ht="15.6" x14ac:dyDescent="0.25">
      <c r="A3003" s="496"/>
      <c r="B3003" s="556"/>
      <c r="C3003" s="557"/>
      <c r="D3003" s="499"/>
      <c r="E3003" s="485"/>
      <c r="F3003" s="486"/>
      <c r="G3003" s="496"/>
      <c r="H3003" s="558"/>
      <c r="I3003" s="557"/>
      <c r="J3003" s="499"/>
      <c r="K3003" s="485"/>
      <c r="L3003" s="486"/>
      <c r="M3003" s="496"/>
      <c r="N3003" s="556"/>
      <c r="O3003" s="498"/>
    </row>
    <row r="3004" spans="1:15" ht="15.6" x14ac:dyDescent="0.25">
      <c r="A3004" s="496"/>
      <c r="B3004" s="556"/>
      <c r="C3004" s="557"/>
      <c r="D3004" s="499"/>
      <c r="E3004" s="485"/>
      <c r="F3004" s="486"/>
      <c r="G3004" s="496"/>
      <c r="H3004" s="558"/>
      <c r="I3004" s="557"/>
      <c r="J3004" s="499"/>
      <c r="K3004" s="485"/>
      <c r="L3004" s="486"/>
      <c r="M3004" s="496"/>
      <c r="N3004" s="556"/>
      <c r="O3004" s="498"/>
    </row>
    <row r="3005" spans="1:15" ht="15.6" x14ac:dyDescent="0.25">
      <c r="A3005" s="496"/>
      <c r="B3005" s="556"/>
      <c r="C3005" s="557"/>
      <c r="D3005" s="499"/>
      <c r="E3005" s="485"/>
      <c r="F3005" s="486"/>
      <c r="G3005" s="496"/>
      <c r="H3005" s="558"/>
      <c r="I3005" s="557"/>
      <c r="J3005" s="499"/>
      <c r="K3005" s="485"/>
      <c r="L3005" s="486"/>
      <c r="M3005" s="496"/>
      <c r="N3005" s="556"/>
      <c r="O3005" s="498"/>
    </row>
    <row r="3006" spans="1:15" ht="15.6" x14ac:dyDescent="0.25">
      <c r="A3006" s="496"/>
      <c r="B3006" s="556"/>
      <c r="C3006" s="557"/>
      <c r="D3006" s="499"/>
      <c r="E3006" s="485"/>
      <c r="F3006" s="486"/>
      <c r="G3006" s="496"/>
      <c r="H3006" s="558"/>
      <c r="I3006" s="557"/>
      <c r="J3006" s="499"/>
      <c r="K3006" s="485"/>
      <c r="L3006" s="486"/>
      <c r="M3006" s="496"/>
      <c r="N3006" s="556"/>
      <c r="O3006" s="498"/>
    </row>
    <row r="3007" spans="1:15" ht="15.6" x14ac:dyDescent="0.25">
      <c r="A3007" s="496"/>
      <c r="B3007" s="556"/>
      <c r="C3007" s="557"/>
      <c r="D3007" s="499"/>
      <c r="E3007" s="485"/>
      <c r="F3007" s="486"/>
      <c r="G3007" s="496"/>
      <c r="H3007" s="558"/>
      <c r="I3007" s="557"/>
      <c r="J3007" s="499"/>
      <c r="K3007" s="485"/>
      <c r="L3007" s="486"/>
      <c r="M3007" s="496"/>
      <c r="N3007" s="556"/>
      <c r="O3007" s="498"/>
    </row>
    <row r="3008" spans="1:15" ht="15.6" x14ac:dyDescent="0.25">
      <c r="A3008" s="496"/>
      <c r="B3008" s="556"/>
      <c r="C3008" s="557"/>
      <c r="D3008" s="499"/>
      <c r="E3008" s="485"/>
      <c r="F3008" s="486"/>
      <c r="G3008" s="496"/>
      <c r="H3008" s="558"/>
      <c r="I3008" s="557"/>
      <c r="J3008" s="499"/>
      <c r="K3008" s="485"/>
      <c r="L3008" s="486"/>
      <c r="M3008" s="496"/>
      <c r="N3008" s="556"/>
      <c r="O3008" s="498"/>
    </row>
    <row r="3009" spans="1:15" ht="15.6" x14ac:dyDescent="0.25">
      <c r="A3009" s="496"/>
      <c r="B3009" s="556"/>
      <c r="C3009" s="557"/>
      <c r="D3009" s="499"/>
      <c r="E3009" s="485"/>
      <c r="F3009" s="486"/>
      <c r="G3009" s="496"/>
      <c r="H3009" s="558"/>
      <c r="I3009" s="557"/>
      <c r="J3009" s="499"/>
      <c r="K3009" s="485"/>
      <c r="L3009" s="486"/>
      <c r="M3009" s="496"/>
      <c r="N3009" s="556"/>
      <c r="O3009" s="498"/>
    </row>
    <row r="3010" spans="1:15" ht="15.6" x14ac:dyDescent="0.25">
      <c r="A3010" s="496"/>
      <c r="B3010" s="556"/>
      <c r="C3010" s="557"/>
      <c r="D3010" s="499"/>
      <c r="E3010" s="485"/>
      <c r="F3010" s="486"/>
      <c r="G3010" s="496"/>
      <c r="H3010" s="558"/>
      <c r="I3010" s="557"/>
      <c r="J3010" s="499"/>
      <c r="K3010" s="485"/>
      <c r="L3010" s="486"/>
      <c r="M3010" s="496"/>
      <c r="N3010" s="556"/>
      <c r="O3010" s="498"/>
    </row>
    <row r="3011" spans="1:15" ht="15.6" x14ac:dyDescent="0.25">
      <c r="A3011" s="496"/>
      <c r="B3011" s="556"/>
      <c r="C3011" s="557"/>
      <c r="D3011" s="499"/>
      <c r="E3011" s="485"/>
      <c r="F3011" s="486"/>
      <c r="G3011" s="496"/>
      <c r="H3011" s="558"/>
      <c r="I3011" s="557"/>
      <c r="J3011" s="499"/>
      <c r="K3011" s="485"/>
      <c r="L3011" s="486"/>
      <c r="M3011" s="496"/>
      <c r="N3011" s="556"/>
      <c r="O3011" s="498"/>
    </row>
    <row r="3012" spans="1:15" ht="15.6" x14ac:dyDescent="0.25">
      <c r="A3012" s="496"/>
      <c r="B3012" s="556"/>
      <c r="C3012" s="557"/>
      <c r="D3012" s="499"/>
      <c r="E3012" s="485"/>
      <c r="F3012" s="486"/>
      <c r="G3012" s="496"/>
      <c r="H3012" s="558"/>
      <c r="I3012" s="557"/>
      <c r="J3012" s="499"/>
      <c r="K3012" s="485"/>
      <c r="L3012" s="486"/>
      <c r="M3012" s="496"/>
      <c r="N3012" s="556"/>
      <c r="O3012" s="498"/>
    </row>
    <row r="3013" spans="1:15" ht="15.6" x14ac:dyDescent="0.25">
      <c r="A3013" s="496"/>
      <c r="B3013" s="556"/>
      <c r="C3013" s="557"/>
      <c r="D3013" s="499"/>
      <c r="E3013" s="485"/>
      <c r="F3013" s="486"/>
      <c r="G3013" s="496"/>
      <c r="H3013" s="558"/>
      <c r="I3013" s="557"/>
      <c r="J3013" s="499"/>
      <c r="K3013" s="485"/>
      <c r="L3013" s="486"/>
      <c r="M3013" s="496"/>
      <c r="N3013" s="556"/>
      <c r="O3013" s="498"/>
    </row>
    <row r="3014" spans="1:15" ht="15.6" x14ac:dyDescent="0.25">
      <c r="A3014" s="496"/>
      <c r="B3014" s="556"/>
      <c r="C3014" s="557"/>
      <c r="D3014" s="499"/>
      <c r="E3014" s="485"/>
      <c r="F3014" s="486"/>
      <c r="G3014" s="496"/>
      <c r="H3014" s="558"/>
      <c r="I3014" s="557"/>
      <c r="J3014" s="499"/>
      <c r="K3014" s="485"/>
      <c r="L3014" s="486"/>
      <c r="M3014" s="496"/>
      <c r="N3014" s="556"/>
      <c r="O3014" s="498"/>
    </row>
    <row r="3015" spans="1:15" ht="15.6" x14ac:dyDescent="0.25">
      <c r="A3015" s="496"/>
      <c r="B3015" s="556"/>
      <c r="C3015" s="557"/>
      <c r="D3015" s="499"/>
      <c r="E3015" s="485"/>
      <c r="F3015" s="486"/>
      <c r="G3015" s="496"/>
      <c r="H3015" s="558"/>
      <c r="I3015" s="557"/>
      <c r="J3015" s="499"/>
      <c r="K3015" s="485"/>
      <c r="L3015" s="486"/>
      <c r="M3015" s="496"/>
      <c r="N3015" s="556"/>
      <c r="O3015" s="498"/>
    </row>
    <row r="3016" spans="1:15" ht="15.6" x14ac:dyDescent="0.25">
      <c r="A3016" s="496"/>
      <c r="B3016" s="556"/>
      <c r="C3016" s="557"/>
      <c r="D3016" s="499"/>
      <c r="E3016" s="485"/>
      <c r="F3016" s="486"/>
      <c r="G3016" s="496"/>
      <c r="H3016" s="558"/>
      <c r="I3016" s="557"/>
      <c r="J3016" s="499"/>
      <c r="K3016" s="485"/>
      <c r="L3016" s="486"/>
      <c r="M3016" s="496"/>
      <c r="N3016" s="556"/>
      <c r="O3016" s="498"/>
    </row>
    <row r="3017" spans="1:15" ht="15.6" x14ac:dyDescent="0.25">
      <c r="A3017" s="496"/>
      <c r="B3017" s="556"/>
      <c r="C3017" s="557"/>
      <c r="D3017" s="499"/>
      <c r="E3017" s="485"/>
      <c r="F3017" s="486"/>
      <c r="G3017" s="496"/>
      <c r="H3017" s="558"/>
      <c r="I3017" s="557"/>
      <c r="J3017" s="499"/>
      <c r="K3017" s="485"/>
      <c r="L3017" s="486"/>
      <c r="M3017" s="496"/>
      <c r="N3017" s="556"/>
      <c r="O3017" s="498"/>
    </row>
    <row r="3018" spans="1:15" ht="15.6" x14ac:dyDescent="0.25">
      <c r="A3018" s="496"/>
      <c r="B3018" s="556"/>
      <c r="C3018" s="557"/>
      <c r="D3018" s="499"/>
      <c r="E3018" s="485"/>
      <c r="F3018" s="486"/>
      <c r="G3018" s="496"/>
      <c r="H3018" s="558"/>
      <c r="I3018" s="557"/>
      <c r="J3018" s="499"/>
      <c r="K3018" s="485"/>
      <c r="L3018" s="486"/>
      <c r="M3018" s="496"/>
      <c r="N3018" s="556"/>
      <c r="O3018" s="498"/>
    </row>
    <row r="3019" spans="1:15" ht="15.6" x14ac:dyDescent="0.25">
      <c r="A3019" s="496"/>
      <c r="B3019" s="556"/>
      <c r="C3019" s="557"/>
      <c r="D3019" s="499"/>
      <c r="E3019" s="485"/>
      <c r="F3019" s="486"/>
      <c r="G3019" s="496"/>
      <c r="H3019" s="558"/>
      <c r="I3019" s="557"/>
      <c r="J3019" s="499"/>
      <c r="K3019" s="485"/>
      <c r="L3019" s="486"/>
      <c r="M3019" s="496"/>
      <c r="N3019" s="556"/>
      <c r="O3019" s="498"/>
    </row>
    <row r="3020" spans="1:15" ht="15.6" x14ac:dyDescent="0.25">
      <c r="A3020" s="496"/>
      <c r="B3020" s="556"/>
      <c r="C3020" s="557"/>
      <c r="D3020" s="499"/>
      <c r="E3020" s="485"/>
      <c r="F3020" s="486"/>
      <c r="G3020" s="496"/>
      <c r="H3020" s="558"/>
      <c r="I3020" s="557"/>
      <c r="J3020" s="499"/>
      <c r="K3020" s="485"/>
      <c r="L3020" s="486"/>
      <c r="M3020" s="496"/>
      <c r="N3020" s="556"/>
      <c r="O3020" s="498"/>
    </row>
    <row r="3021" spans="1:15" ht="15.6" x14ac:dyDescent="0.25">
      <c r="A3021" s="496"/>
      <c r="B3021" s="556"/>
      <c r="C3021" s="557"/>
      <c r="D3021" s="499"/>
      <c r="E3021" s="485"/>
      <c r="F3021" s="486"/>
      <c r="G3021" s="496"/>
      <c r="H3021" s="558"/>
      <c r="I3021" s="557"/>
      <c r="J3021" s="499"/>
      <c r="K3021" s="485"/>
      <c r="L3021" s="486"/>
      <c r="M3021" s="496"/>
      <c r="N3021" s="556"/>
      <c r="O3021" s="498"/>
    </row>
    <row r="3022" spans="1:15" ht="15.6" x14ac:dyDescent="0.25">
      <c r="A3022" s="496"/>
      <c r="B3022" s="556"/>
      <c r="C3022" s="557"/>
      <c r="D3022" s="499"/>
      <c r="E3022" s="485"/>
      <c r="F3022" s="486"/>
      <c r="G3022" s="496"/>
      <c r="H3022" s="558"/>
      <c r="I3022" s="557"/>
      <c r="J3022" s="499"/>
      <c r="K3022" s="485"/>
      <c r="L3022" s="486"/>
      <c r="M3022" s="496"/>
      <c r="N3022" s="556"/>
      <c r="O3022" s="498"/>
    </row>
    <row r="3023" spans="1:15" ht="15.6" x14ac:dyDescent="0.25">
      <c r="A3023" s="496"/>
      <c r="B3023" s="556"/>
      <c r="C3023" s="557"/>
      <c r="D3023" s="499"/>
      <c r="E3023" s="485"/>
      <c r="F3023" s="486"/>
      <c r="G3023" s="496"/>
      <c r="H3023" s="558"/>
      <c r="I3023" s="557"/>
      <c r="J3023" s="499"/>
      <c r="K3023" s="485"/>
      <c r="L3023" s="486"/>
      <c r="M3023" s="496"/>
      <c r="N3023" s="556"/>
      <c r="O3023" s="498"/>
    </row>
    <row r="3024" spans="1:15" ht="15.6" x14ac:dyDescent="0.25">
      <c r="A3024" s="496"/>
      <c r="B3024" s="556"/>
      <c r="C3024" s="557"/>
      <c r="D3024" s="499"/>
      <c r="E3024" s="485"/>
      <c r="F3024" s="486"/>
      <c r="G3024" s="496"/>
      <c r="H3024" s="558"/>
      <c r="I3024" s="557"/>
      <c r="J3024" s="499"/>
      <c r="K3024" s="485"/>
      <c r="L3024" s="486"/>
      <c r="M3024" s="496"/>
      <c r="N3024" s="556"/>
      <c r="O3024" s="498"/>
    </row>
    <row r="3025" spans="1:15" ht="15.6" x14ac:dyDescent="0.25">
      <c r="A3025" s="496"/>
      <c r="B3025" s="556"/>
      <c r="C3025" s="557"/>
      <c r="D3025" s="499"/>
      <c r="E3025" s="485"/>
      <c r="F3025" s="486"/>
      <c r="G3025" s="496"/>
      <c r="H3025" s="558"/>
      <c r="I3025" s="557"/>
      <c r="J3025" s="499"/>
      <c r="K3025" s="485"/>
      <c r="L3025" s="486"/>
      <c r="M3025" s="496"/>
      <c r="N3025" s="556"/>
      <c r="O3025" s="498"/>
    </row>
    <row r="3026" spans="1:15" ht="15.6" x14ac:dyDescent="0.25">
      <c r="A3026" s="496"/>
      <c r="B3026" s="556"/>
      <c r="C3026" s="557"/>
      <c r="D3026" s="499"/>
      <c r="E3026" s="485"/>
      <c r="F3026" s="486"/>
      <c r="G3026" s="496"/>
      <c r="H3026" s="558"/>
      <c r="I3026" s="557"/>
      <c r="J3026" s="499"/>
      <c r="K3026" s="485"/>
      <c r="L3026" s="486"/>
      <c r="M3026" s="496"/>
      <c r="N3026" s="556"/>
      <c r="O3026" s="498"/>
    </row>
    <row r="3027" spans="1:15" ht="15.6" x14ac:dyDescent="0.25">
      <c r="A3027" s="496"/>
      <c r="B3027" s="556"/>
      <c r="C3027" s="557"/>
      <c r="D3027" s="499"/>
      <c r="E3027" s="485"/>
      <c r="F3027" s="486"/>
      <c r="G3027" s="496"/>
      <c r="H3027" s="558"/>
      <c r="I3027" s="557"/>
      <c r="J3027" s="499"/>
      <c r="K3027" s="485"/>
      <c r="L3027" s="486"/>
      <c r="M3027" s="496"/>
      <c r="N3027" s="556"/>
      <c r="O3027" s="498"/>
    </row>
    <row r="3028" spans="1:15" ht="15.6" x14ac:dyDescent="0.25">
      <c r="A3028" s="496"/>
      <c r="B3028" s="556"/>
      <c r="C3028" s="557"/>
      <c r="D3028" s="499"/>
      <c r="E3028" s="485"/>
      <c r="F3028" s="486"/>
      <c r="G3028" s="496"/>
      <c r="H3028" s="558"/>
      <c r="I3028" s="557"/>
      <c r="J3028" s="499"/>
      <c r="K3028" s="485"/>
      <c r="L3028" s="486"/>
      <c r="M3028" s="496"/>
      <c r="N3028" s="556"/>
      <c r="O3028" s="498"/>
    </row>
    <row r="3029" spans="1:15" ht="15.6" x14ac:dyDescent="0.25">
      <c r="A3029" s="496"/>
      <c r="B3029" s="556"/>
      <c r="C3029" s="557"/>
      <c r="D3029" s="499"/>
      <c r="E3029" s="485"/>
      <c r="F3029" s="486"/>
      <c r="G3029" s="496"/>
      <c r="H3029" s="558"/>
      <c r="I3029" s="557"/>
      <c r="J3029" s="499"/>
      <c r="K3029" s="485"/>
      <c r="L3029" s="486"/>
      <c r="M3029" s="496"/>
      <c r="N3029" s="556"/>
      <c r="O3029" s="498"/>
    </row>
    <row r="3030" spans="1:15" ht="15.6" x14ac:dyDescent="0.25">
      <c r="A3030" s="496"/>
      <c r="B3030" s="556"/>
      <c r="C3030" s="557"/>
      <c r="D3030" s="499"/>
      <c r="E3030" s="485"/>
      <c r="F3030" s="486"/>
      <c r="G3030" s="496"/>
      <c r="H3030" s="558"/>
      <c r="I3030" s="557"/>
      <c r="J3030" s="499"/>
      <c r="K3030" s="485"/>
      <c r="L3030" s="486"/>
      <c r="M3030" s="496"/>
      <c r="N3030" s="556"/>
      <c r="O3030" s="498"/>
    </row>
    <row r="3031" spans="1:15" ht="15.6" x14ac:dyDescent="0.25">
      <c r="A3031" s="496"/>
      <c r="B3031" s="556"/>
      <c r="C3031" s="557"/>
      <c r="D3031" s="499"/>
      <c r="E3031" s="485"/>
      <c r="F3031" s="486"/>
      <c r="G3031" s="496"/>
      <c r="H3031" s="558"/>
      <c r="I3031" s="557"/>
      <c r="J3031" s="499"/>
      <c r="K3031" s="485"/>
      <c r="L3031" s="486"/>
      <c r="M3031" s="496"/>
      <c r="N3031" s="556"/>
      <c r="O3031" s="498"/>
    </row>
    <row r="3032" spans="1:15" ht="15.6" x14ac:dyDescent="0.25">
      <c r="A3032" s="496"/>
      <c r="B3032" s="556"/>
      <c r="C3032" s="557"/>
      <c r="D3032" s="499"/>
      <c r="E3032" s="485"/>
      <c r="F3032" s="486"/>
      <c r="G3032" s="496"/>
      <c r="H3032" s="558"/>
      <c r="I3032" s="557"/>
      <c r="J3032" s="499"/>
      <c r="K3032" s="485"/>
      <c r="L3032" s="486"/>
      <c r="M3032" s="496"/>
      <c r="N3032" s="556"/>
      <c r="O3032" s="498"/>
    </row>
    <row r="3033" spans="1:15" ht="15.6" x14ac:dyDescent="0.25">
      <c r="A3033" s="496"/>
      <c r="B3033" s="556"/>
      <c r="C3033" s="557"/>
      <c r="D3033" s="499"/>
      <c r="E3033" s="485"/>
      <c r="F3033" s="486"/>
      <c r="G3033" s="496"/>
      <c r="H3033" s="558"/>
      <c r="I3033" s="557"/>
      <c r="J3033" s="499"/>
      <c r="K3033" s="485"/>
      <c r="L3033" s="486"/>
      <c r="M3033" s="496"/>
      <c r="N3033" s="556"/>
      <c r="O3033" s="498"/>
    </row>
    <row r="3034" spans="1:15" ht="15.6" x14ac:dyDescent="0.25">
      <c r="A3034" s="496"/>
      <c r="B3034" s="556"/>
      <c r="C3034" s="557"/>
      <c r="D3034" s="499"/>
      <c r="E3034" s="485"/>
      <c r="F3034" s="486"/>
      <c r="G3034" s="496"/>
      <c r="H3034" s="558"/>
      <c r="I3034" s="557"/>
      <c r="J3034" s="499"/>
      <c r="K3034" s="485"/>
      <c r="L3034" s="486"/>
      <c r="M3034" s="496"/>
      <c r="N3034" s="556"/>
      <c r="O3034" s="498"/>
    </row>
    <row r="3035" spans="1:15" ht="15.6" x14ac:dyDescent="0.25">
      <c r="A3035" s="496"/>
      <c r="B3035" s="556"/>
      <c r="C3035" s="557"/>
      <c r="D3035" s="499"/>
      <c r="E3035" s="485"/>
      <c r="F3035" s="486"/>
      <c r="G3035" s="496"/>
      <c r="H3035" s="558"/>
      <c r="I3035" s="557"/>
      <c r="J3035" s="499"/>
      <c r="K3035" s="485"/>
      <c r="L3035" s="486"/>
      <c r="M3035" s="496"/>
      <c r="N3035" s="556"/>
      <c r="O3035" s="498"/>
    </row>
    <row r="3036" spans="1:15" ht="15.6" x14ac:dyDescent="0.25">
      <c r="A3036" s="496"/>
      <c r="B3036" s="556"/>
      <c r="C3036" s="557"/>
      <c r="D3036" s="499"/>
      <c r="E3036" s="485"/>
      <c r="F3036" s="486"/>
      <c r="G3036" s="496"/>
      <c r="H3036" s="558"/>
      <c r="I3036" s="557"/>
      <c r="J3036" s="499"/>
      <c r="K3036" s="485"/>
      <c r="L3036" s="486"/>
      <c r="M3036" s="496"/>
      <c r="N3036" s="556"/>
      <c r="O3036" s="498"/>
    </row>
    <row r="3037" spans="1:15" ht="15.6" x14ac:dyDescent="0.25">
      <c r="A3037" s="496"/>
      <c r="B3037" s="556"/>
      <c r="C3037" s="557"/>
      <c r="D3037" s="499"/>
      <c r="E3037" s="485"/>
      <c r="F3037" s="486"/>
      <c r="G3037" s="496"/>
      <c r="H3037" s="558"/>
      <c r="I3037" s="557"/>
      <c r="J3037" s="499"/>
      <c r="K3037" s="485"/>
      <c r="L3037" s="486"/>
      <c r="M3037" s="496"/>
      <c r="N3037" s="556"/>
      <c r="O3037" s="498"/>
    </row>
    <row r="3038" spans="1:15" ht="15.6" x14ac:dyDescent="0.25">
      <c r="A3038" s="496"/>
      <c r="B3038" s="556"/>
      <c r="C3038" s="557"/>
      <c r="D3038" s="499"/>
      <c r="E3038" s="485"/>
      <c r="F3038" s="486"/>
      <c r="G3038" s="496"/>
      <c r="H3038" s="558"/>
      <c r="I3038" s="557"/>
      <c r="J3038" s="499"/>
      <c r="K3038" s="485"/>
      <c r="L3038" s="486"/>
      <c r="M3038" s="496"/>
      <c r="N3038" s="556"/>
      <c r="O3038" s="498"/>
    </row>
    <row r="3039" spans="1:15" ht="15.6" x14ac:dyDescent="0.25">
      <c r="A3039" s="496"/>
      <c r="B3039" s="556"/>
      <c r="C3039" s="557"/>
      <c r="D3039" s="499"/>
      <c r="E3039" s="485"/>
      <c r="F3039" s="486"/>
      <c r="G3039" s="496"/>
      <c r="H3039" s="558"/>
      <c r="I3039" s="557"/>
      <c r="J3039" s="499"/>
      <c r="K3039" s="485"/>
      <c r="L3039" s="486"/>
      <c r="M3039" s="496"/>
      <c r="N3039" s="556"/>
      <c r="O3039" s="498"/>
    </row>
    <row r="3040" spans="1:15" ht="15.6" x14ac:dyDescent="0.25">
      <c r="A3040" s="496"/>
      <c r="B3040" s="556"/>
      <c r="C3040" s="557"/>
      <c r="D3040" s="499"/>
      <c r="E3040" s="485"/>
      <c r="F3040" s="486"/>
      <c r="G3040" s="496"/>
      <c r="H3040" s="558"/>
      <c r="I3040" s="557"/>
      <c r="J3040" s="499"/>
      <c r="K3040" s="485"/>
      <c r="L3040" s="486"/>
      <c r="M3040" s="496"/>
      <c r="N3040" s="556"/>
      <c r="O3040" s="498"/>
    </row>
    <row r="3041" spans="1:15" ht="15.6" x14ac:dyDescent="0.25">
      <c r="A3041" s="496"/>
      <c r="B3041" s="556"/>
      <c r="C3041" s="557"/>
      <c r="D3041" s="499"/>
      <c r="E3041" s="485"/>
      <c r="F3041" s="486"/>
      <c r="G3041" s="496"/>
      <c r="H3041" s="558"/>
      <c r="I3041" s="557"/>
      <c r="J3041" s="499"/>
      <c r="K3041" s="485"/>
      <c r="L3041" s="486"/>
      <c r="M3041" s="496"/>
      <c r="N3041" s="556"/>
      <c r="O3041" s="498"/>
    </row>
    <row r="3042" spans="1:15" ht="15.6" x14ac:dyDescent="0.25">
      <c r="A3042" s="496"/>
      <c r="B3042" s="556"/>
      <c r="C3042" s="557"/>
      <c r="D3042" s="499"/>
      <c r="E3042" s="485"/>
      <c r="F3042" s="486"/>
      <c r="G3042" s="496"/>
      <c r="H3042" s="558"/>
      <c r="I3042" s="557"/>
      <c r="J3042" s="499"/>
      <c r="K3042" s="485"/>
      <c r="L3042" s="486"/>
      <c r="M3042" s="496"/>
      <c r="N3042" s="556"/>
      <c r="O3042" s="498"/>
    </row>
    <row r="3043" spans="1:15" ht="15.6" x14ac:dyDescent="0.25">
      <c r="A3043" s="496"/>
      <c r="B3043" s="556"/>
      <c r="C3043" s="557"/>
      <c r="D3043" s="499"/>
      <c r="E3043" s="485"/>
      <c r="F3043" s="486"/>
      <c r="G3043" s="496"/>
      <c r="H3043" s="558"/>
      <c r="I3043" s="557"/>
      <c r="J3043" s="499"/>
      <c r="K3043" s="485"/>
      <c r="L3043" s="486"/>
      <c r="M3043" s="496"/>
      <c r="N3043" s="556"/>
      <c r="O3043" s="498"/>
    </row>
    <row r="3044" spans="1:15" ht="15.6" x14ac:dyDescent="0.25">
      <c r="A3044" s="496"/>
      <c r="B3044" s="556"/>
      <c r="C3044" s="557"/>
      <c r="D3044" s="499"/>
      <c r="E3044" s="485"/>
      <c r="F3044" s="486"/>
      <c r="G3044" s="496"/>
      <c r="H3044" s="558"/>
      <c r="I3044" s="557"/>
      <c r="J3044" s="499"/>
      <c r="K3044" s="485"/>
      <c r="L3044" s="486"/>
      <c r="M3044" s="496"/>
      <c r="N3044" s="556"/>
      <c r="O3044" s="498"/>
    </row>
    <row r="3045" spans="1:15" ht="15.6" x14ac:dyDescent="0.25">
      <c r="A3045" s="496"/>
      <c r="B3045" s="556"/>
      <c r="C3045" s="557"/>
      <c r="D3045" s="499"/>
      <c r="E3045" s="485"/>
      <c r="F3045" s="486"/>
      <c r="G3045" s="496"/>
      <c r="H3045" s="558"/>
      <c r="I3045" s="557"/>
      <c r="J3045" s="499"/>
      <c r="K3045" s="485"/>
      <c r="L3045" s="486"/>
      <c r="M3045" s="496"/>
      <c r="N3045" s="556"/>
      <c r="O3045" s="498"/>
    </row>
    <row r="3046" spans="1:15" ht="15.6" x14ac:dyDescent="0.25">
      <c r="A3046" s="496"/>
      <c r="B3046" s="556"/>
      <c r="C3046" s="557"/>
      <c r="D3046" s="499"/>
      <c r="E3046" s="485"/>
      <c r="F3046" s="486"/>
      <c r="G3046" s="496"/>
      <c r="H3046" s="558"/>
      <c r="I3046" s="557"/>
      <c r="J3046" s="499"/>
      <c r="K3046" s="485"/>
      <c r="L3046" s="486"/>
      <c r="M3046" s="496"/>
      <c r="N3046" s="556"/>
      <c r="O3046" s="498"/>
    </row>
    <row r="3047" spans="1:15" ht="15.6" x14ac:dyDescent="0.25">
      <c r="A3047" s="496"/>
      <c r="B3047" s="556"/>
      <c r="C3047" s="557"/>
      <c r="D3047" s="499"/>
      <c r="E3047" s="485"/>
      <c r="F3047" s="486"/>
      <c r="G3047" s="496"/>
      <c r="H3047" s="558"/>
      <c r="I3047" s="557"/>
      <c r="J3047" s="499"/>
      <c r="K3047" s="485"/>
      <c r="L3047" s="486"/>
      <c r="M3047" s="496"/>
      <c r="N3047" s="556"/>
      <c r="O3047" s="498"/>
    </row>
    <row r="3048" spans="1:15" ht="15.6" x14ac:dyDescent="0.25">
      <c r="A3048" s="496"/>
      <c r="B3048" s="556"/>
      <c r="C3048" s="557"/>
      <c r="D3048" s="499"/>
      <c r="E3048" s="485"/>
      <c r="F3048" s="486"/>
      <c r="G3048" s="496"/>
      <c r="H3048" s="558"/>
      <c r="I3048" s="557"/>
      <c r="J3048" s="499"/>
      <c r="K3048" s="485"/>
      <c r="L3048" s="486"/>
      <c r="M3048" s="496"/>
      <c r="N3048" s="556"/>
      <c r="O3048" s="498"/>
    </row>
    <row r="3049" spans="1:15" ht="15.6" x14ac:dyDescent="0.25">
      <c r="A3049" s="496"/>
      <c r="B3049" s="556"/>
      <c r="C3049" s="557"/>
      <c r="D3049" s="499"/>
      <c r="E3049" s="485"/>
      <c r="F3049" s="486"/>
      <c r="G3049" s="496"/>
      <c r="H3049" s="558"/>
      <c r="I3049" s="557"/>
      <c r="J3049" s="499"/>
      <c r="K3049" s="485"/>
      <c r="L3049" s="486"/>
      <c r="M3049" s="496"/>
      <c r="N3049" s="556"/>
      <c r="O3049" s="498"/>
    </row>
    <row r="3050" spans="1:15" ht="15.6" x14ac:dyDescent="0.25">
      <c r="A3050" s="496"/>
      <c r="B3050" s="556"/>
      <c r="C3050" s="557"/>
      <c r="D3050" s="499"/>
      <c r="E3050" s="485"/>
      <c r="F3050" s="486"/>
      <c r="G3050" s="496"/>
      <c r="H3050" s="558"/>
      <c r="I3050" s="557"/>
      <c r="J3050" s="499"/>
      <c r="K3050" s="485"/>
      <c r="L3050" s="486"/>
      <c r="M3050" s="496"/>
      <c r="N3050" s="556"/>
      <c r="O3050" s="498"/>
    </row>
    <row r="3051" spans="1:15" ht="15.6" x14ac:dyDescent="0.25">
      <c r="A3051" s="496"/>
      <c r="B3051" s="556"/>
      <c r="C3051" s="557"/>
      <c r="D3051" s="499"/>
      <c r="E3051" s="485"/>
      <c r="F3051" s="486"/>
      <c r="G3051" s="496"/>
      <c r="H3051" s="558"/>
      <c r="I3051" s="557"/>
      <c r="J3051" s="499"/>
      <c r="K3051" s="485"/>
      <c r="L3051" s="486"/>
      <c r="M3051" s="496"/>
      <c r="N3051" s="556"/>
      <c r="O3051" s="498"/>
    </row>
    <row r="3052" spans="1:15" ht="15.6" x14ac:dyDescent="0.25">
      <c r="A3052" s="496"/>
      <c r="B3052" s="556"/>
      <c r="C3052" s="557"/>
      <c r="D3052" s="499"/>
      <c r="E3052" s="485"/>
      <c r="F3052" s="486"/>
      <c r="G3052" s="496"/>
      <c r="H3052" s="558"/>
      <c r="I3052" s="557"/>
      <c r="J3052" s="499"/>
      <c r="K3052" s="485"/>
      <c r="L3052" s="486"/>
      <c r="M3052" s="496"/>
      <c r="N3052" s="556"/>
      <c r="O3052" s="498"/>
    </row>
    <row r="3053" spans="1:15" ht="15.6" x14ac:dyDescent="0.25">
      <c r="A3053" s="496"/>
      <c r="B3053" s="556"/>
      <c r="C3053" s="557"/>
      <c r="D3053" s="499"/>
      <c r="E3053" s="485"/>
      <c r="F3053" s="486"/>
      <c r="G3053" s="496"/>
      <c r="H3053" s="558"/>
      <c r="I3053" s="557"/>
      <c r="J3053" s="499"/>
      <c r="K3053" s="485"/>
      <c r="L3053" s="486"/>
      <c r="M3053" s="496"/>
      <c r="N3053" s="556"/>
      <c r="O3053" s="498"/>
    </row>
    <row r="3054" spans="1:15" ht="15.6" x14ac:dyDescent="0.25">
      <c r="A3054" s="496"/>
      <c r="B3054" s="556"/>
      <c r="C3054" s="557"/>
      <c r="D3054" s="499"/>
      <c r="E3054" s="485"/>
      <c r="F3054" s="486"/>
      <c r="G3054" s="496"/>
      <c r="H3054" s="558"/>
      <c r="I3054" s="557"/>
      <c r="J3054" s="499"/>
      <c r="K3054" s="485"/>
      <c r="L3054" s="486"/>
      <c r="M3054" s="496"/>
      <c r="N3054" s="556"/>
      <c r="O3054" s="498"/>
    </row>
    <row r="3055" spans="1:15" ht="15.6" x14ac:dyDescent="0.25">
      <c r="A3055" s="496"/>
      <c r="B3055" s="556"/>
      <c r="C3055" s="557"/>
      <c r="D3055" s="499"/>
      <c r="E3055" s="485"/>
      <c r="F3055" s="486"/>
      <c r="G3055" s="496"/>
      <c r="H3055" s="558"/>
      <c r="I3055" s="557"/>
      <c r="J3055" s="499"/>
      <c r="K3055" s="485"/>
      <c r="L3055" s="486"/>
      <c r="M3055" s="496"/>
      <c r="N3055" s="556"/>
      <c r="O3055" s="498"/>
    </row>
    <row r="3056" spans="1:15" ht="15.6" x14ac:dyDescent="0.25">
      <c r="A3056" s="496"/>
      <c r="B3056" s="556"/>
      <c r="C3056" s="557"/>
      <c r="D3056" s="499"/>
      <c r="E3056" s="485"/>
      <c r="F3056" s="486"/>
      <c r="G3056" s="496"/>
      <c r="H3056" s="558"/>
      <c r="I3056" s="557"/>
      <c r="J3056" s="499"/>
      <c r="K3056" s="485"/>
      <c r="L3056" s="486"/>
      <c r="M3056" s="496"/>
      <c r="N3056" s="556"/>
      <c r="O3056" s="498"/>
    </row>
    <row r="3057" spans="1:15" ht="15.6" x14ac:dyDescent="0.25">
      <c r="A3057" s="496"/>
      <c r="B3057" s="556"/>
      <c r="C3057" s="557"/>
      <c r="D3057" s="499"/>
      <c r="E3057" s="485"/>
      <c r="F3057" s="486"/>
      <c r="G3057" s="496"/>
      <c r="H3057" s="558"/>
      <c r="I3057" s="557"/>
      <c r="J3057" s="499"/>
      <c r="K3057" s="485"/>
      <c r="L3057" s="486"/>
      <c r="M3057" s="496"/>
      <c r="N3057" s="556"/>
      <c r="O3057" s="498"/>
    </row>
    <row r="3058" spans="1:15" ht="15.6" x14ac:dyDescent="0.25">
      <c r="A3058" s="496"/>
      <c r="B3058" s="556"/>
      <c r="C3058" s="557"/>
      <c r="D3058" s="499"/>
      <c r="E3058" s="485"/>
      <c r="F3058" s="486"/>
      <c r="G3058" s="496"/>
      <c r="H3058" s="558"/>
      <c r="I3058" s="557"/>
      <c r="J3058" s="499"/>
      <c r="K3058" s="485"/>
      <c r="L3058" s="486"/>
      <c r="M3058" s="496"/>
      <c r="N3058" s="556"/>
      <c r="O3058" s="498"/>
    </row>
    <row r="3059" spans="1:15" ht="15.6" x14ac:dyDescent="0.25">
      <c r="A3059" s="496"/>
      <c r="B3059" s="556"/>
      <c r="C3059" s="557"/>
      <c r="D3059" s="499"/>
      <c r="E3059" s="485"/>
      <c r="F3059" s="486"/>
      <c r="G3059" s="496"/>
      <c r="H3059" s="558"/>
      <c r="I3059" s="557"/>
      <c r="J3059" s="499"/>
      <c r="K3059" s="485"/>
      <c r="L3059" s="486"/>
      <c r="M3059" s="496"/>
      <c r="N3059" s="556"/>
      <c r="O3059" s="498"/>
    </row>
    <row r="3060" spans="1:15" ht="15.6" x14ac:dyDescent="0.25">
      <c r="A3060" s="496"/>
      <c r="B3060" s="556"/>
      <c r="C3060" s="557"/>
      <c r="D3060" s="499"/>
      <c r="E3060" s="485"/>
      <c r="F3060" s="486"/>
      <c r="G3060" s="496"/>
      <c r="H3060" s="558"/>
      <c r="I3060" s="557"/>
      <c r="J3060" s="499"/>
      <c r="K3060" s="485"/>
      <c r="L3060" s="486"/>
      <c r="M3060" s="496"/>
      <c r="N3060" s="556"/>
      <c r="O3060" s="498"/>
    </row>
    <row r="3061" spans="1:15" ht="15.6" x14ac:dyDescent="0.25">
      <c r="A3061" s="496"/>
      <c r="B3061" s="556"/>
      <c r="C3061" s="557"/>
      <c r="D3061" s="499"/>
      <c r="E3061" s="485"/>
      <c r="F3061" s="486"/>
      <c r="G3061" s="496"/>
      <c r="H3061" s="558"/>
      <c r="I3061" s="557"/>
      <c r="J3061" s="499"/>
      <c r="K3061" s="485"/>
      <c r="L3061" s="486"/>
      <c r="M3061" s="496"/>
      <c r="N3061" s="556"/>
      <c r="O3061" s="498"/>
    </row>
    <row r="3062" spans="1:15" ht="15.6" x14ac:dyDescent="0.25">
      <c r="A3062" s="496"/>
      <c r="B3062" s="556"/>
      <c r="C3062" s="557"/>
      <c r="D3062" s="499"/>
      <c r="E3062" s="485"/>
      <c r="F3062" s="486"/>
      <c r="G3062" s="496"/>
      <c r="H3062" s="558"/>
      <c r="I3062" s="557"/>
      <c r="J3062" s="499"/>
      <c r="K3062" s="485"/>
      <c r="L3062" s="486"/>
      <c r="M3062" s="496"/>
      <c r="N3062" s="556"/>
      <c r="O3062" s="498"/>
    </row>
    <row r="3063" spans="1:15" ht="15.6" x14ac:dyDescent="0.25">
      <c r="A3063" s="496"/>
      <c r="B3063" s="556"/>
      <c r="C3063" s="557"/>
      <c r="D3063" s="499"/>
      <c r="E3063" s="485"/>
      <c r="F3063" s="486"/>
      <c r="G3063" s="496"/>
      <c r="H3063" s="558"/>
      <c r="I3063" s="557"/>
      <c r="J3063" s="499"/>
      <c r="K3063" s="485"/>
      <c r="L3063" s="486"/>
      <c r="M3063" s="496"/>
      <c r="N3063" s="556"/>
      <c r="O3063" s="498"/>
    </row>
    <row r="3064" spans="1:15" ht="15.6" x14ac:dyDescent="0.25">
      <c r="A3064" s="496"/>
      <c r="B3064" s="556"/>
      <c r="C3064" s="557"/>
      <c r="D3064" s="499"/>
      <c r="E3064" s="485"/>
      <c r="F3064" s="486"/>
      <c r="G3064" s="496"/>
      <c r="H3064" s="558"/>
      <c r="I3064" s="557"/>
      <c r="J3064" s="499"/>
      <c r="K3064" s="485"/>
      <c r="L3064" s="486"/>
      <c r="M3064" s="496"/>
      <c r="N3064" s="556"/>
      <c r="O3064" s="498"/>
    </row>
    <row r="3065" spans="1:15" ht="15.6" x14ac:dyDescent="0.25">
      <c r="A3065" s="496"/>
      <c r="B3065" s="556"/>
      <c r="C3065" s="557"/>
      <c r="D3065" s="499"/>
      <c r="E3065" s="485"/>
      <c r="F3065" s="486"/>
      <c r="G3065" s="496"/>
      <c r="H3065" s="558"/>
      <c r="I3065" s="557"/>
      <c r="J3065" s="499"/>
      <c r="K3065" s="485"/>
      <c r="L3065" s="486"/>
      <c r="M3065" s="496"/>
      <c r="N3065" s="556"/>
      <c r="O3065" s="498"/>
    </row>
    <row r="3066" spans="1:15" ht="15.6" x14ac:dyDescent="0.25">
      <c r="A3066" s="496"/>
      <c r="B3066" s="556"/>
      <c r="C3066" s="557"/>
      <c r="D3066" s="499"/>
      <c r="E3066" s="485"/>
      <c r="F3066" s="486"/>
      <c r="G3066" s="496"/>
      <c r="H3066" s="558"/>
      <c r="I3066" s="557"/>
      <c r="J3066" s="499"/>
      <c r="K3066" s="485"/>
      <c r="L3066" s="486"/>
      <c r="M3066" s="496"/>
      <c r="N3066" s="556"/>
      <c r="O3066" s="498"/>
    </row>
    <row r="3067" spans="1:15" x14ac:dyDescent="0.25">
      <c r="A3067" s="560"/>
      <c r="B3067" s="559"/>
      <c r="C3067" s="559"/>
      <c r="D3067" s="561"/>
      <c r="E3067" s="561"/>
      <c r="F3067" s="561"/>
      <c r="G3067" s="559"/>
      <c r="H3067" s="559"/>
      <c r="I3067" s="559"/>
      <c r="J3067" s="559"/>
      <c r="K3067" s="559"/>
      <c r="L3067" s="559"/>
      <c r="M3067" s="559"/>
      <c r="N3067" s="559"/>
      <c r="O3067" s="559"/>
    </row>
    <row r="3068" spans="1:15" x14ac:dyDescent="0.25">
      <c r="A3068" s="560"/>
      <c r="B3068" s="559"/>
      <c r="C3068" s="559"/>
      <c r="D3068" s="561"/>
      <c r="E3068" s="561"/>
      <c r="F3068" s="561"/>
      <c r="G3068" s="559"/>
      <c r="H3068" s="559"/>
      <c r="I3068" s="559"/>
      <c r="J3068" s="559"/>
      <c r="K3068" s="559"/>
      <c r="L3068" s="559"/>
      <c r="M3068" s="559"/>
      <c r="N3068" s="559"/>
      <c r="O3068" s="559"/>
    </row>
    <row r="3069" spans="1:15" x14ac:dyDescent="0.25">
      <c r="A3069" s="560"/>
      <c r="B3069" s="559"/>
      <c r="C3069" s="559"/>
      <c r="D3069" s="561"/>
      <c r="E3069" s="561"/>
      <c r="F3069" s="561"/>
      <c r="G3069" s="559"/>
      <c r="H3069" s="559"/>
      <c r="I3069" s="559"/>
      <c r="J3069" s="559"/>
      <c r="K3069" s="559"/>
      <c r="L3069" s="559"/>
      <c r="M3069" s="559"/>
      <c r="N3069" s="559"/>
      <c r="O3069" s="559"/>
    </row>
    <row r="3070" spans="1:15" x14ac:dyDescent="0.25">
      <c r="A3070" s="560"/>
      <c r="B3070" s="559"/>
      <c r="C3070" s="559"/>
      <c r="D3070" s="561"/>
      <c r="E3070" s="561"/>
      <c r="F3070" s="561"/>
      <c r="G3070" s="559"/>
      <c r="H3070" s="559"/>
      <c r="I3070" s="559"/>
      <c r="J3070" s="559"/>
      <c r="K3070" s="559"/>
      <c r="L3070" s="559"/>
      <c r="M3070" s="559"/>
      <c r="N3070" s="559"/>
      <c r="O3070" s="559"/>
    </row>
    <row r="3071" spans="1:15" x14ac:dyDescent="0.25">
      <c r="A3071" s="560"/>
      <c r="B3071" s="559"/>
      <c r="C3071" s="559"/>
      <c r="D3071" s="561"/>
      <c r="E3071" s="561"/>
      <c r="F3071" s="561"/>
      <c r="G3071" s="559"/>
      <c r="H3071" s="559"/>
      <c r="I3071" s="559"/>
      <c r="J3071" s="559"/>
      <c r="K3071" s="559"/>
      <c r="L3071" s="559"/>
      <c r="M3071" s="559"/>
      <c r="N3071" s="559"/>
      <c r="O3071" s="559"/>
    </row>
    <row r="3072" spans="1:15" x14ac:dyDescent="0.25">
      <c r="A3072" s="560"/>
      <c r="B3072" s="559"/>
      <c r="C3072" s="559"/>
      <c r="D3072" s="561"/>
      <c r="E3072" s="561"/>
      <c r="F3072" s="561"/>
      <c r="G3072" s="559"/>
      <c r="H3072" s="559"/>
      <c r="I3072" s="559"/>
      <c r="J3072" s="559"/>
      <c r="K3072" s="559"/>
      <c r="L3072" s="559"/>
      <c r="M3072" s="559"/>
      <c r="N3072" s="559"/>
      <c r="O3072" s="559"/>
    </row>
    <row r="3073" spans="1:15" x14ac:dyDescent="0.25">
      <c r="A3073" s="560"/>
      <c r="B3073" s="559"/>
      <c r="C3073" s="559"/>
      <c r="D3073" s="561"/>
      <c r="E3073" s="561"/>
      <c r="F3073" s="561"/>
      <c r="G3073" s="559"/>
      <c r="H3073" s="559"/>
      <c r="I3073" s="559"/>
      <c r="J3073" s="559"/>
      <c r="K3073" s="559"/>
      <c r="L3073" s="559"/>
      <c r="M3073" s="559"/>
      <c r="N3073" s="559"/>
      <c r="O3073" s="559"/>
    </row>
    <row r="3074" spans="1:15" x14ac:dyDescent="0.25">
      <c r="A3074" s="560"/>
      <c r="B3074" s="559"/>
      <c r="C3074" s="559"/>
      <c r="D3074" s="561"/>
      <c r="E3074" s="561"/>
      <c r="F3074" s="561"/>
      <c r="G3074" s="559"/>
      <c r="H3074" s="559"/>
      <c r="I3074" s="559"/>
      <c r="J3074" s="559"/>
      <c r="K3074" s="559"/>
      <c r="L3074" s="559"/>
      <c r="M3074" s="559"/>
      <c r="N3074" s="559"/>
      <c r="O3074" s="559"/>
    </row>
    <row r="3075" spans="1:15" x14ac:dyDescent="0.25">
      <c r="A3075" s="560"/>
      <c r="B3075" s="559"/>
      <c r="C3075" s="559"/>
      <c r="D3075" s="561"/>
      <c r="E3075" s="561"/>
      <c r="F3075" s="561"/>
      <c r="G3075" s="559"/>
      <c r="H3075" s="559"/>
      <c r="I3075" s="559"/>
      <c r="J3075" s="559"/>
      <c r="K3075" s="559"/>
      <c r="L3075" s="559"/>
      <c r="M3075" s="559"/>
      <c r="N3075" s="559"/>
      <c r="O3075" s="559"/>
    </row>
    <row r="3076" spans="1:15" x14ac:dyDescent="0.25">
      <c r="A3076" s="560"/>
      <c r="B3076" s="559"/>
      <c r="C3076" s="559"/>
      <c r="D3076" s="561"/>
      <c r="E3076" s="561"/>
      <c r="F3076" s="561"/>
      <c r="G3076" s="559"/>
      <c r="H3076" s="559"/>
      <c r="I3076" s="559"/>
      <c r="J3076" s="559"/>
      <c r="K3076" s="559"/>
      <c r="L3076" s="559"/>
      <c r="M3076" s="559"/>
      <c r="N3076" s="559"/>
      <c r="O3076" s="559"/>
    </row>
    <row r="3077" spans="1:15" x14ac:dyDescent="0.25">
      <c r="A3077" s="560"/>
      <c r="B3077" s="559"/>
      <c r="C3077" s="559"/>
      <c r="D3077" s="561"/>
      <c r="E3077" s="561"/>
      <c r="F3077" s="561"/>
      <c r="G3077" s="559"/>
      <c r="H3077" s="559"/>
      <c r="I3077" s="559"/>
      <c r="J3077" s="559"/>
      <c r="K3077" s="559"/>
      <c r="L3077" s="559"/>
      <c r="M3077" s="559"/>
      <c r="N3077" s="559"/>
      <c r="O3077" s="559"/>
    </row>
    <row r="3078" spans="1:15" x14ac:dyDescent="0.25">
      <c r="A3078" s="560"/>
      <c r="B3078" s="559"/>
      <c r="C3078" s="559"/>
      <c r="D3078" s="561"/>
      <c r="E3078" s="561"/>
      <c r="F3078" s="561"/>
      <c r="G3078" s="559"/>
      <c r="H3078" s="559"/>
      <c r="I3078" s="559"/>
      <c r="J3078" s="559"/>
      <c r="K3078" s="559"/>
      <c r="L3078" s="559"/>
      <c r="M3078" s="559"/>
      <c r="N3078" s="559"/>
      <c r="O3078" s="559"/>
    </row>
    <row r="3079" spans="1:15" x14ac:dyDescent="0.25">
      <c r="A3079" s="560"/>
      <c r="B3079" s="559"/>
      <c r="C3079" s="559"/>
      <c r="D3079" s="561"/>
      <c r="E3079" s="561"/>
      <c r="F3079" s="561"/>
      <c r="G3079" s="559"/>
      <c r="H3079" s="559"/>
      <c r="I3079" s="559"/>
      <c r="J3079" s="559"/>
      <c r="K3079" s="559"/>
      <c r="L3079" s="559"/>
      <c r="M3079" s="559"/>
      <c r="N3079" s="559"/>
      <c r="O3079" s="559"/>
    </row>
    <row r="3080" spans="1:15" x14ac:dyDescent="0.25">
      <c r="A3080" s="560"/>
      <c r="B3080" s="559"/>
      <c r="C3080" s="559"/>
      <c r="D3080" s="561"/>
      <c r="E3080" s="561"/>
      <c r="F3080" s="561"/>
      <c r="G3080" s="559"/>
      <c r="H3080" s="559"/>
      <c r="I3080" s="559"/>
      <c r="J3080" s="559"/>
      <c r="K3080" s="559"/>
      <c r="L3080" s="559"/>
      <c r="M3080" s="559"/>
      <c r="N3080" s="559"/>
      <c r="O3080" s="559"/>
    </row>
    <row r="3081" spans="1:15" x14ac:dyDescent="0.25">
      <c r="A3081" s="560"/>
      <c r="B3081" s="559"/>
      <c r="C3081" s="559"/>
      <c r="D3081" s="561"/>
      <c r="E3081" s="561"/>
      <c r="F3081" s="561"/>
      <c r="G3081" s="559"/>
      <c r="H3081" s="559"/>
      <c r="I3081" s="559"/>
      <c r="J3081" s="559"/>
      <c r="K3081" s="559"/>
      <c r="L3081" s="559"/>
      <c r="M3081" s="559"/>
      <c r="N3081" s="559"/>
      <c r="O3081" s="559"/>
    </row>
    <row r="3082" spans="1:15" x14ac:dyDescent="0.25">
      <c r="A3082" s="560"/>
      <c r="B3082" s="559"/>
      <c r="C3082" s="559"/>
      <c r="D3082" s="561"/>
      <c r="E3082" s="561"/>
      <c r="F3082" s="561"/>
      <c r="G3082" s="559"/>
      <c r="H3082" s="559"/>
      <c r="I3082" s="559"/>
      <c r="J3082" s="559"/>
      <c r="K3082" s="559"/>
      <c r="L3082" s="559"/>
      <c r="M3082" s="559"/>
      <c r="N3082" s="559"/>
      <c r="O3082" s="559"/>
    </row>
    <row r="3083" spans="1:15" x14ac:dyDescent="0.25">
      <c r="A3083" s="560"/>
      <c r="B3083" s="559"/>
      <c r="C3083" s="559"/>
      <c r="D3083" s="561"/>
      <c r="E3083" s="561"/>
      <c r="F3083" s="561"/>
      <c r="G3083" s="559"/>
      <c r="H3083" s="559"/>
      <c r="I3083" s="559"/>
      <c r="J3083" s="559"/>
      <c r="K3083" s="559"/>
      <c r="L3083" s="559"/>
      <c r="M3083" s="559"/>
      <c r="N3083" s="559"/>
      <c r="O3083" s="559"/>
    </row>
    <row r="3084" spans="1:15" x14ac:dyDescent="0.25">
      <c r="A3084" s="560"/>
      <c r="B3084" s="559"/>
      <c r="C3084" s="559"/>
      <c r="D3084" s="561"/>
      <c r="E3084" s="561"/>
      <c r="F3084" s="561"/>
      <c r="G3084" s="559"/>
      <c r="H3084" s="559"/>
      <c r="I3084" s="559"/>
      <c r="J3084" s="559"/>
      <c r="K3084" s="559"/>
      <c r="L3084" s="559"/>
      <c r="M3084" s="559"/>
      <c r="N3084" s="559"/>
      <c r="O3084" s="559"/>
    </row>
    <row r="3085" spans="1:15" x14ac:dyDescent="0.25">
      <c r="A3085" s="560"/>
      <c r="B3085" s="559"/>
      <c r="C3085" s="559"/>
      <c r="D3085" s="561"/>
      <c r="E3085" s="561"/>
      <c r="F3085" s="561"/>
      <c r="G3085" s="559"/>
      <c r="H3085" s="559"/>
      <c r="I3085" s="559"/>
      <c r="J3085" s="559"/>
      <c r="K3085" s="559"/>
      <c r="L3085" s="559"/>
      <c r="M3085" s="559"/>
      <c r="N3085" s="559"/>
      <c r="O3085" s="559"/>
    </row>
    <row r="3086" spans="1:15" x14ac:dyDescent="0.25">
      <c r="A3086" s="560"/>
      <c r="B3086" s="559"/>
      <c r="C3086" s="559"/>
      <c r="D3086" s="561"/>
      <c r="E3086" s="561"/>
      <c r="F3086" s="561"/>
      <c r="G3086" s="559"/>
      <c r="H3086" s="559"/>
      <c r="I3086" s="559"/>
      <c r="J3086" s="559"/>
      <c r="K3086" s="559"/>
      <c r="L3086" s="559"/>
      <c r="M3086" s="559"/>
      <c r="N3086" s="559"/>
      <c r="O3086" s="559"/>
    </row>
    <row r="3087" spans="1:15" x14ac:dyDescent="0.25">
      <c r="A3087" s="560"/>
      <c r="B3087" s="559"/>
      <c r="C3087" s="559"/>
      <c r="D3087" s="561"/>
      <c r="E3087" s="561"/>
      <c r="F3087" s="561"/>
      <c r="G3087" s="559"/>
      <c r="H3087" s="559"/>
      <c r="I3087" s="559"/>
      <c r="J3087" s="559"/>
      <c r="K3087" s="559"/>
      <c r="L3087" s="559"/>
      <c r="M3087" s="559"/>
      <c r="N3087" s="559"/>
      <c r="O3087" s="559"/>
    </row>
    <row r="3088" spans="1:15" x14ac:dyDescent="0.25">
      <c r="A3088" s="560"/>
      <c r="B3088" s="559"/>
      <c r="C3088" s="559"/>
      <c r="D3088" s="561"/>
      <c r="E3088" s="561"/>
      <c r="F3088" s="561"/>
      <c r="G3088" s="559"/>
      <c r="H3088" s="559"/>
      <c r="I3088" s="559"/>
      <c r="J3088" s="559"/>
      <c r="K3088" s="559"/>
      <c r="L3088" s="559"/>
      <c r="M3088" s="559"/>
      <c r="N3088" s="559"/>
      <c r="O3088" s="559"/>
    </row>
    <row r="3089" spans="1:15" x14ac:dyDescent="0.25">
      <c r="A3089" s="560"/>
      <c r="B3089" s="559"/>
      <c r="C3089" s="559"/>
      <c r="D3089" s="561"/>
      <c r="E3089" s="561"/>
      <c r="F3089" s="561"/>
      <c r="G3089" s="559"/>
      <c r="H3089" s="559"/>
      <c r="I3089" s="559"/>
      <c r="J3089" s="559"/>
      <c r="K3089" s="559"/>
      <c r="L3089" s="559"/>
      <c r="M3089" s="559"/>
      <c r="N3089" s="559"/>
      <c r="O3089" s="559"/>
    </row>
    <row r="3090" spans="1:15" x14ac:dyDescent="0.25">
      <c r="A3090" s="560"/>
      <c r="B3090" s="559"/>
      <c r="C3090" s="559"/>
      <c r="D3090" s="561"/>
      <c r="E3090" s="561"/>
      <c r="F3090" s="561"/>
      <c r="G3090" s="559"/>
      <c r="H3090" s="559"/>
      <c r="I3090" s="559"/>
      <c r="J3090" s="559"/>
      <c r="K3090" s="559"/>
      <c r="L3090" s="559"/>
      <c r="M3090" s="559"/>
      <c r="N3090" s="559"/>
      <c r="O3090" s="559"/>
    </row>
    <row r="3091" spans="1:15" x14ac:dyDescent="0.25">
      <c r="A3091" s="560"/>
      <c r="B3091" s="559"/>
      <c r="C3091" s="559"/>
      <c r="D3091" s="561"/>
      <c r="E3091" s="561"/>
      <c r="F3091" s="561"/>
      <c r="G3091" s="559"/>
      <c r="H3091" s="559"/>
      <c r="I3091" s="559"/>
      <c r="J3091" s="559"/>
      <c r="K3091" s="559"/>
      <c r="L3091" s="559"/>
      <c r="M3091" s="559"/>
      <c r="N3091" s="559"/>
      <c r="O3091" s="559"/>
    </row>
    <row r="3092" spans="1:15" x14ac:dyDescent="0.25">
      <c r="A3092" s="560"/>
      <c r="B3092" s="559"/>
      <c r="C3092" s="559"/>
      <c r="D3092" s="561"/>
      <c r="E3092" s="561"/>
      <c r="F3092" s="561"/>
      <c r="G3092" s="559"/>
      <c r="H3092" s="559"/>
      <c r="I3092" s="559"/>
      <c r="J3092" s="559"/>
      <c r="K3092" s="559"/>
      <c r="L3092" s="559"/>
      <c r="M3092" s="559"/>
      <c r="N3092" s="559"/>
      <c r="O3092" s="559"/>
    </row>
    <row r="3093" spans="1:15" x14ac:dyDescent="0.25">
      <c r="A3093" s="560"/>
      <c r="B3093" s="559"/>
      <c r="C3093" s="559"/>
      <c r="D3093" s="561"/>
      <c r="E3093" s="561"/>
      <c r="F3093" s="561"/>
      <c r="G3093" s="559"/>
      <c r="H3093" s="559"/>
      <c r="I3093" s="559"/>
      <c r="J3093" s="559"/>
      <c r="K3093" s="559"/>
      <c r="L3093" s="559"/>
      <c r="M3093" s="559"/>
      <c r="N3093" s="559"/>
      <c r="O3093" s="559"/>
    </row>
    <row r="3094" spans="1:15" x14ac:dyDescent="0.25">
      <c r="A3094" s="560"/>
      <c r="B3094" s="559"/>
      <c r="C3094" s="559"/>
      <c r="D3094" s="561"/>
      <c r="E3094" s="561"/>
      <c r="F3094" s="561"/>
      <c r="G3094" s="559"/>
      <c r="H3094" s="559"/>
      <c r="I3094" s="559"/>
      <c r="J3094" s="559"/>
      <c r="K3094" s="559"/>
      <c r="L3094" s="559"/>
      <c r="M3094" s="559"/>
      <c r="N3094" s="559"/>
      <c r="O3094" s="559"/>
    </row>
    <row r="3095" spans="1:15" x14ac:dyDescent="0.25">
      <c r="A3095" s="560"/>
      <c r="B3095" s="559"/>
      <c r="C3095" s="559"/>
      <c r="D3095" s="561"/>
      <c r="E3095" s="561"/>
      <c r="F3095" s="561"/>
      <c r="G3095" s="559"/>
      <c r="H3095" s="559"/>
      <c r="I3095" s="559"/>
      <c r="J3095" s="559"/>
      <c r="K3095" s="559"/>
      <c r="L3095" s="559"/>
      <c r="M3095" s="559"/>
      <c r="N3095" s="559"/>
      <c r="O3095" s="559"/>
    </row>
    <row r="3096" spans="1:15" x14ac:dyDescent="0.25">
      <c r="A3096" s="560"/>
      <c r="B3096" s="559"/>
      <c r="C3096" s="559"/>
      <c r="D3096" s="561"/>
      <c r="E3096" s="561"/>
      <c r="F3096" s="561"/>
      <c r="G3096" s="559"/>
      <c r="H3096" s="559"/>
      <c r="I3096" s="559"/>
      <c r="J3096" s="559"/>
      <c r="K3096" s="559"/>
      <c r="L3096" s="559"/>
      <c r="M3096" s="559"/>
      <c r="N3096" s="559"/>
      <c r="O3096" s="559"/>
    </row>
    <row r="3097" spans="1:15" x14ac:dyDescent="0.25">
      <c r="A3097" s="560"/>
      <c r="B3097" s="559"/>
      <c r="C3097" s="559"/>
      <c r="D3097" s="561"/>
      <c r="E3097" s="561"/>
      <c r="F3097" s="561"/>
      <c r="G3097" s="559"/>
      <c r="H3097" s="559"/>
      <c r="I3097" s="559"/>
      <c r="J3097" s="559"/>
      <c r="K3097" s="559"/>
      <c r="L3097" s="559"/>
      <c r="M3097" s="559"/>
      <c r="N3097" s="559"/>
      <c r="O3097" s="559"/>
    </row>
    <row r="3098" spans="1:15" x14ac:dyDescent="0.25">
      <c r="A3098" s="560"/>
      <c r="B3098" s="559"/>
      <c r="C3098" s="559"/>
      <c r="D3098" s="561"/>
      <c r="E3098" s="561"/>
      <c r="F3098" s="561"/>
      <c r="G3098" s="559"/>
      <c r="H3098" s="559"/>
      <c r="I3098" s="559"/>
      <c r="J3098" s="559"/>
      <c r="K3098" s="559"/>
      <c r="L3098" s="559"/>
      <c r="M3098" s="559"/>
      <c r="N3098" s="559"/>
      <c r="O3098" s="559"/>
    </row>
    <row r="3099" spans="1:15" x14ac:dyDescent="0.25">
      <c r="A3099" s="560"/>
      <c r="B3099" s="559"/>
      <c r="C3099" s="559"/>
      <c r="D3099" s="561"/>
      <c r="E3099" s="561"/>
      <c r="F3099" s="561"/>
      <c r="G3099" s="559"/>
      <c r="H3099" s="559"/>
      <c r="I3099" s="559"/>
      <c r="J3099" s="559"/>
      <c r="K3099" s="559"/>
      <c r="L3099" s="559"/>
      <c r="M3099" s="559"/>
      <c r="N3099" s="559"/>
      <c r="O3099" s="559"/>
    </row>
    <row r="3100" spans="1:15" x14ac:dyDescent="0.25">
      <c r="A3100" s="560"/>
      <c r="B3100" s="559"/>
      <c r="C3100" s="559"/>
      <c r="D3100" s="561"/>
      <c r="E3100" s="561"/>
      <c r="F3100" s="561"/>
      <c r="G3100" s="559"/>
      <c r="H3100" s="559"/>
      <c r="I3100" s="559"/>
      <c r="J3100" s="559"/>
      <c r="K3100" s="559"/>
      <c r="L3100" s="559"/>
      <c r="M3100" s="559"/>
      <c r="N3100" s="559"/>
      <c r="O3100" s="559"/>
    </row>
    <row r="3101" spans="1:15" x14ac:dyDescent="0.25">
      <c r="A3101" s="560"/>
      <c r="B3101" s="559"/>
      <c r="C3101" s="559"/>
      <c r="D3101" s="561"/>
      <c r="E3101" s="561"/>
      <c r="F3101" s="561"/>
      <c r="G3101" s="559"/>
      <c r="H3101" s="559"/>
      <c r="I3101" s="559"/>
      <c r="J3101" s="559"/>
      <c r="K3101" s="559"/>
      <c r="L3101" s="559"/>
      <c r="M3101" s="559"/>
      <c r="N3101" s="559"/>
      <c r="O3101" s="559"/>
    </row>
    <row r="3102" spans="1:15" x14ac:dyDescent="0.25">
      <c r="A3102" s="560"/>
      <c r="B3102" s="559"/>
      <c r="C3102" s="559"/>
      <c r="D3102" s="561"/>
      <c r="E3102" s="561"/>
      <c r="F3102" s="561"/>
      <c r="G3102" s="559"/>
      <c r="H3102" s="559"/>
      <c r="I3102" s="559"/>
      <c r="J3102" s="559"/>
      <c r="K3102" s="559"/>
      <c r="L3102" s="559"/>
      <c r="M3102" s="559"/>
      <c r="N3102" s="559"/>
      <c r="O3102" s="559"/>
    </row>
    <row r="3103" spans="1:15" x14ac:dyDescent="0.25">
      <c r="A3103" s="560"/>
      <c r="B3103" s="559"/>
      <c r="C3103" s="559"/>
      <c r="D3103" s="561"/>
      <c r="E3103" s="561"/>
      <c r="F3103" s="561"/>
      <c r="G3103" s="559"/>
      <c r="H3103" s="559"/>
      <c r="I3103" s="559"/>
      <c r="J3103" s="559"/>
      <c r="K3103" s="559"/>
      <c r="L3103" s="559"/>
      <c r="M3103" s="559"/>
      <c r="N3103" s="559"/>
      <c r="O3103" s="559"/>
    </row>
    <row r="3104" spans="1:15" x14ac:dyDescent="0.25">
      <c r="A3104" s="560"/>
      <c r="B3104" s="559"/>
      <c r="C3104" s="559"/>
      <c r="D3104" s="561"/>
      <c r="E3104" s="561"/>
      <c r="F3104" s="561"/>
      <c r="G3104" s="559"/>
      <c r="H3104" s="559"/>
      <c r="I3104" s="559"/>
      <c r="J3104" s="559"/>
      <c r="K3104" s="559"/>
      <c r="L3104" s="559"/>
      <c r="M3104" s="559"/>
      <c r="N3104" s="559"/>
      <c r="O3104" s="559"/>
    </row>
    <row r="3105" spans="1:15" x14ac:dyDescent="0.25">
      <c r="A3105" s="560"/>
      <c r="B3105" s="559"/>
      <c r="C3105" s="559"/>
      <c r="D3105" s="561"/>
      <c r="E3105" s="561"/>
      <c r="F3105" s="561"/>
      <c r="G3105" s="559"/>
      <c r="H3105" s="559"/>
      <c r="I3105" s="559"/>
      <c r="J3105" s="559"/>
      <c r="K3105" s="559"/>
      <c r="L3105" s="559"/>
      <c r="M3105" s="559"/>
      <c r="N3105" s="559"/>
      <c r="O3105" s="559"/>
    </row>
    <row r="3106" spans="1:15" x14ac:dyDescent="0.25">
      <c r="A3106" s="560"/>
      <c r="B3106" s="559"/>
      <c r="C3106" s="559"/>
      <c r="D3106" s="561"/>
      <c r="E3106" s="561"/>
      <c r="F3106" s="561"/>
      <c r="G3106" s="559"/>
      <c r="H3106" s="559"/>
      <c r="I3106" s="559"/>
      <c r="J3106" s="559"/>
      <c r="K3106" s="559"/>
      <c r="L3106" s="559"/>
      <c r="M3106" s="559"/>
      <c r="N3106" s="559"/>
      <c r="O3106" s="559"/>
    </row>
    <row r="3107" spans="1:15" x14ac:dyDescent="0.25">
      <c r="A3107" s="560"/>
      <c r="B3107" s="559"/>
      <c r="C3107" s="559"/>
      <c r="D3107" s="561"/>
      <c r="E3107" s="561"/>
      <c r="F3107" s="561"/>
      <c r="G3107" s="559"/>
      <c r="H3107" s="559"/>
      <c r="I3107" s="559"/>
      <c r="J3107" s="559"/>
      <c r="K3107" s="559"/>
      <c r="L3107" s="559"/>
      <c r="M3107" s="559"/>
      <c r="N3107" s="559"/>
      <c r="O3107" s="559"/>
    </row>
    <row r="3108" spans="1:15" x14ac:dyDescent="0.25">
      <c r="A3108" s="560"/>
      <c r="B3108" s="559"/>
      <c r="C3108" s="559"/>
      <c r="D3108" s="561"/>
      <c r="E3108" s="561"/>
      <c r="F3108" s="561"/>
      <c r="G3108" s="559"/>
      <c r="H3108" s="559"/>
      <c r="I3108" s="559"/>
      <c r="J3108" s="559"/>
      <c r="K3108" s="559"/>
      <c r="L3108" s="559"/>
      <c r="M3108" s="559"/>
      <c r="N3108" s="559"/>
      <c r="O3108" s="559"/>
    </row>
    <row r="3109" spans="1:15" x14ac:dyDescent="0.25">
      <c r="A3109" s="560"/>
      <c r="B3109" s="559"/>
      <c r="C3109" s="559"/>
      <c r="D3109" s="561"/>
      <c r="E3109" s="561"/>
      <c r="F3109" s="561"/>
      <c r="G3109" s="559"/>
      <c r="H3109" s="559"/>
      <c r="I3109" s="559"/>
      <c r="J3109" s="559"/>
      <c r="K3109" s="559"/>
      <c r="L3109" s="559"/>
      <c r="M3109" s="559"/>
      <c r="N3109" s="559"/>
      <c r="O3109" s="559"/>
    </row>
    <row r="3110" spans="1:15" x14ac:dyDescent="0.25">
      <c r="A3110" s="560"/>
      <c r="B3110" s="559"/>
      <c r="C3110" s="559"/>
      <c r="D3110" s="561"/>
      <c r="E3110" s="561"/>
      <c r="F3110" s="561"/>
      <c r="G3110" s="559"/>
      <c r="H3110" s="559"/>
      <c r="I3110" s="559"/>
      <c r="J3110" s="559"/>
      <c r="K3110" s="559"/>
      <c r="L3110" s="559"/>
      <c r="M3110" s="559"/>
      <c r="N3110" s="559"/>
      <c r="O3110" s="559"/>
    </row>
    <row r="3111" spans="1:15" x14ac:dyDescent="0.25">
      <c r="A3111" s="560"/>
      <c r="B3111" s="559"/>
      <c r="C3111" s="559"/>
      <c r="D3111" s="561"/>
      <c r="E3111" s="561"/>
      <c r="F3111" s="561"/>
      <c r="G3111" s="559"/>
      <c r="H3111" s="559"/>
      <c r="I3111" s="559"/>
      <c r="J3111" s="559"/>
      <c r="K3111" s="559"/>
      <c r="L3111" s="559"/>
      <c r="M3111" s="559"/>
      <c r="N3111" s="559"/>
      <c r="O3111" s="559"/>
    </row>
    <row r="3112" spans="1:15" x14ac:dyDescent="0.25">
      <c r="A3112" s="560"/>
      <c r="B3112" s="559"/>
      <c r="C3112" s="559"/>
      <c r="D3112" s="561"/>
      <c r="E3112" s="561"/>
      <c r="F3112" s="561"/>
      <c r="G3112" s="559"/>
      <c r="H3112" s="559"/>
      <c r="I3112" s="559"/>
      <c r="J3112" s="559"/>
      <c r="K3112" s="559"/>
      <c r="L3112" s="559"/>
      <c r="M3112" s="559"/>
      <c r="N3112" s="559"/>
      <c r="O3112" s="559"/>
    </row>
    <row r="3113" spans="1:15" x14ac:dyDescent="0.25">
      <c r="A3113" s="560"/>
      <c r="B3113" s="559"/>
      <c r="C3113" s="559"/>
      <c r="D3113" s="561"/>
      <c r="E3113" s="561"/>
      <c r="F3113" s="561"/>
      <c r="G3113" s="559"/>
      <c r="H3113" s="559"/>
      <c r="I3113" s="559"/>
      <c r="J3113" s="559"/>
      <c r="K3113" s="559"/>
      <c r="L3113" s="559"/>
      <c r="M3113" s="559"/>
      <c r="N3113" s="559"/>
      <c r="O3113" s="559"/>
    </row>
    <row r="3114" spans="1:15" x14ac:dyDescent="0.25">
      <c r="A3114" s="560"/>
      <c r="B3114" s="559"/>
      <c r="C3114" s="559"/>
      <c r="D3114" s="561"/>
      <c r="E3114" s="561"/>
      <c r="F3114" s="561"/>
      <c r="G3114" s="559"/>
      <c r="H3114" s="559"/>
      <c r="I3114" s="559"/>
      <c r="J3114" s="559"/>
      <c r="K3114" s="559"/>
      <c r="L3114" s="559"/>
      <c r="M3114" s="559"/>
      <c r="N3114" s="559"/>
      <c r="O3114" s="559"/>
    </row>
    <row r="3115" spans="1:15" x14ac:dyDescent="0.25">
      <c r="A3115" s="560"/>
      <c r="B3115" s="559"/>
      <c r="C3115" s="559"/>
      <c r="D3115" s="561"/>
      <c r="E3115" s="561"/>
      <c r="F3115" s="561"/>
      <c r="G3115" s="559"/>
      <c r="H3115" s="559"/>
      <c r="I3115" s="559"/>
      <c r="J3115" s="559"/>
      <c r="K3115" s="559"/>
      <c r="L3115" s="559"/>
      <c r="M3115" s="559"/>
      <c r="N3115" s="559"/>
      <c r="O3115" s="559"/>
    </row>
    <row r="3116" spans="1:15" x14ac:dyDescent="0.25">
      <c r="A3116" s="560"/>
      <c r="B3116" s="559"/>
      <c r="C3116" s="559"/>
      <c r="D3116" s="561"/>
      <c r="E3116" s="561"/>
      <c r="F3116" s="561"/>
      <c r="G3116" s="559"/>
      <c r="H3116" s="559"/>
      <c r="I3116" s="559"/>
      <c r="J3116" s="559"/>
      <c r="K3116" s="559"/>
      <c r="L3116" s="559"/>
      <c r="M3116" s="559"/>
      <c r="N3116" s="559"/>
      <c r="O3116" s="559"/>
    </row>
    <row r="3117" spans="1:15" x14ac:dyDescent="0.25">
      <c r="A3117" s="560"/>
      <c r="B3117" s="559"/>
      <c r="C3117" s="559"/>
      <c r="D3117" s="561"/>
      <c r="E3117" s="561"/>
      <c r="F3117" s="561"/>
      <c r="G3117" s="559"/>
      <c r="H3117" s="559"/>
      <c r="I3117" s="559"/>
      <c r="J3117" s="559"/>
      <c r="K3117" s="559"/>
      <c r="L3117" s="559"/>
      <c r="M3117" s="559"/>
      <c r="N3117" s="559"/>
      <c r="O3117" s="559"/>
    </row>
    <row r="3118" spans="1:15" x14ac:dyDescent="0.25">
      <c r="A3118" s="560"/>
      <c r="B3118" s="559"/>
      <c r="C3118" s="559"/>
      <c r="D3118" s="561"/>
      <c r="E3118" s="561"/>
      <c r="F3118" s="561"/>
      <c r="G3118" s="559"/>
      <c r="H3118" s="559"/>
      <c r="I3118" s="559"/>
      <c r="J3118" s="559"/>
      <c r="K3118" s="559"/>
      <c r="L3118" s="559"/>
      <c r="M3118" s="559"/>
      <c r="N3118" s="559"/>
      <c r="O3118" s="559"/>
    </row>
    <row r="3119" spans="1:15" x14ac:dyDescent="0.25">
      <c r="A3119" s="560"/>
      <c r="B3119" s="559"/>
      <c r="C3119" s="559"/>
      <c r="D3119" s="561"/>
      <c r="E3119" s="561"/>
      <c r="F3119" s="561"/>
      <c r="G3119" s="559"/>
      <c r="H3119" s="559"/>
      <c r="I3119" s="559"/>
      <c r="J3119" s="559"/>
      <c r="K3119" s="559"/>
      <c r="L3119" s="559"/>
      <c r="M3119" s="559"/>
      <c r="N3119" s="559"/>
      <c r="O3119" s="559"/>
    </row>
    <row r="3120" spans="1:15" x14ac:dyDescent="0.25">
      <c r="A3120" s="560"/>
      <c r="B3120" s="559"/>
      <c r="C3120" s="559"/>
      <c r="D3120" s="561"/>
      <c r="E3120" s="561"/>
      <c r="F3120" s="561"/>
      <c r="G3120" s="559"/>
      <c r="H3120" s="559"/>
      <c r="I3120" s="559"/>
      <c r="J3120" s="559"/>
      <c r="K3120" s="559"/>
      <c r="L3120" s="559"/>
      <c r="M3120" s="559"/>
      <c r="N3120" s="559"/>
      <c r="O3120" s="559"/>
    </row>
    <row r="3121" spans="1:15" x14ac:dyDescent="0.25">
      <c r="A3121" s="560"/>
      <c r="B3121" s="559"/>
      <c r="C3121" s="559"/>
      <c r="D3121" s="561"/>
      <c r="E3121" s="561"/>
      <c r="F3121" s="561"/>
      <c r="G3121" s="559"/>
      <c r="H3121" s="559"/>
      <c r="I3121" s="559"/>
      <c r="J3121" s="559"/>
      <c r="K3121" s="559"/>
      <c r="L3121" s="559"/>
      <c r="M3121" s="559"/>
      <c r="N3121" s="559"/>
      <c r="O3121" s="559"/>
    </row>
    <row r="3122" spans="1:15" x14ac:dyDescent="0.25">
      <c r="A3122" s="560"/>
      <c r="B3122" s="559"/>
      <c r="C3122" s="559"/>
      <c r="D3122" s="561"/>
      <c r="E3122" s="561"/>
      <c r="F3122" s="561"/>
      <c r="G3122" s="559"/>
      <c r="H3122" s="559"/>
      <c r="I3122" s="559"/>
      <c r="J3122" s="559"/>
      <c r="K3122" s="559"/>
      <c r="L3122" s="559"/>
      <c r="M3122" s="559"/>
      <c r="N3122" s="559"/>
      <c r="O3122" s="559"/>
    </row>
    <row r="3123" spans="1:15" x14ac:dyDescent="0.25">
      <c r="A3123" s="560"/>
      <c r="B3123" s="559"/>
      <c r="C3123" s="559"/>
      <c r="D3123" s="561"/>
      <c r="E3123" s="561"/>
      <c r="F3123" s="561"/>
      <c r="G3123" s="559"/>
      <c r="H3123" s="559"/>
      <c r="I3123" s="559"/>
      <c r="J3123" s="559"/>
      <c r="K3123" s="559"/>
      <c r="L3123" s="559"/>
      <c r="M3123" s="559"/>
      <c r="N3123" s="559"/>
      <c r="O3123" s="559"/>
    </row>
    <row r="3124" spans="1:15" x14ac:dyDescent="0.25">
      <c r="A3124" s="560"/>
      <c r="B3124" s="559"/>
      <c r="C3124" s="559"/>
      <c r="D3124" s="561"/>
      <c r="E3124" s="561"/>
      <c r="F3124" s="561"/>
      <c r="G3124" s="559"/>
      <c r="H3124" s="559"/>
      <c r="I3124" s="559"/>
      <c r="J3124" s="559"/>
      <c r="K3124" s="559"/>
      <c r="L3124" s="559"/>
      <c r="M3124" s="559"/>
      <c r="N3124" s="559"/>
      <c r="O3124" s="559"/>
    </row>
    <row r="3125" spans="1:15" x14ac:dyDescent="0.25">
      <c r="A3125" s="560"/>
      <c r="B3125" s="559"/>
      <c r="C3125" s="559"/>
      <c r="D3125" s="561"/>
      <c r="E3125" s="561"/>
      <c r="F3125" s="561"/>
      <c r="G3125" s="559"/>
      <c r="H3125" s="559"/>
      <c r="I3125" s="559"/>
      <c r="J3125" s="559"/>
      <c r="K3125" s="559"/>
      <c r="L3125" s="559"/>
      <c r="M3125" s="559"/>
      <c r="N3125" s="559"/>
      <c r="O3125" s="559"/>
    </row>
    <row r="3126" spans="1:15" x14ac:dyDescent="0.25">
      <c r="A3126" s="560"/>
      <c r="B3126" s="559"/>
      <c r="C3126" s="559"/>
      <c r="D3126" s="561"/>
      <c r="E3126" s="561"/>
      <c r="F3126" s="561"/>
      <c r="G3126" s="559"/>
      <c r="H3126" s="559"/>
      <c r="I3126" s="559"/>
      <c r="J3126" s="559"/>
      <c r="K3126" s="559"/>
      <c r="L3126" s="559"/>
      <c r="M3126" s="559"/>
      <c r="N3126" s="559"/>
      <c r="O3126" s="559"/>
    </row>
    <row r="3127" spans="1:15" x14ac:dyDescent="0.25">
      <c r="A3127" s="560"/>
      <c r="B3127" s="559"/>
      <c r="C3127" s="559"/>
      <c r="D3127" s="561"/>
      <c r="E3127" s="561"/>
      <c r="F3127" s="561"/>
      <c r="G3127" s="559"/>
      <c r="H3127" s="559"/>
      <c r="I3127" s="559"/>
      <c r="J3127" s="559"/>
      <c r="K3127" s="559"/>
      <c r="L3127" s="559"/>
      <c r="M3127" s="559"/>
      <c r="N3127" s="559"/>
      <c r="O3127" s="559"/>
    </row>
    <row r="3128" spans="1:15" x14ac:dyDescent="0.25">
      <c r="A3128" s="560"/>
      <c r="B3128" s="559"/>
      <c r="C3128" s="559"/>
      <c r="D3128" s="561"/>
      <c r="E3128" s="561"/>
      <c r="F3128" s="561"/>
      <c r="G3128" s="559"/>
      <c r="H3128" s="559"/>
      <c r="I3128" s="559"/>
      <c r="J3128" s="559"/>
      <c r="K3128" s="559"/>
      <c r="L3128" s="559"/>
      <c r="M3128" s="559"/>
      <c r="N3128" s="559"/>
      <c r="O3128" s="559"/>
    </row>
    <row r="3129" spans="1:15" x14ac:dyDescent="0.25">
      <c r="A3129" s="560"/>
      <c r="B3129" s="559"/>
      <c r="C3129" s="559"/>
      <c r="D3129" s="561"/>
      <c r="E3129" s="561"/>
      <c r="F3129" s="561"/>
      <c r="G3129" s="559"/>
      <c r="H3129" s="559"/>
      <c r="I3129" s="559"/>
      <c r="J3129" s="559"/>
      <c r="K3129" s="559"/>
      <c r="L3129" s="559"/>
      <c r="M3129" s="559"/>
      <c r="N3129" s="559"/>
      <c r="O3129" s="559"/>
    </row>
    <row r="3130" spans="1:15" x14ac:dyDescent="0.25">
      <c r="A3130" s="560"/>
      <c r="B3130" s="559"/>
      <c r="C3130" s="559"/>
      <c r="D3130" s="561"/>
      <c r="E3130" s="561"/>
      <c r="F3130" s="561"/>
      <c r="G3130" s="559"/>
      <c r="H3130" s="559"/>
      <c r="I3130" s="559"/>
      <c r="J3130" s="559"/>
      <c r="K3130" s="559"/>
      <c r="L3130" s="559"/>
      <c r="M3130" s="559"/>
      <c r="N3130" s="559"/>
      <c r="O3130" s="559"/>
    </row>
    <row r="3131" spans="1:15" x14ac:dyDescent="0.25">
      <c r="A3131" s="560"/>
      <c r="B3131" s="559"/>
      <c r="C3131" s="559"/>
      <c r="D3131" s="561"/>
      <c r="E3131" s="561"/>
      <c r="F3131" s="561"/>
      <c r="G3131" s="559"/>
      <c r="H3131" s="559"/>
      <c r="I3131" s="559"/>
      <c r="J3131" s="559"/>
      <c r="K3131" s="559"/>
      <c r="L3131" s="559"/>
      <c r="M3131" s="559"/>
      <c r="N3131" s="559"/>
      <c r="O3131" s="559"/>
    </row>
    <row r="3132" spans="1:15" x14ac:dyDescent="0.25">
      <c r="A3132" s="560"/>
      <c r="B3132" s="559"/>
      <c r="C3132" s="559"/>
      <c r="D3132" s="561"/>
      <c r="E3132" s="561"/>
      <c r="F3132" s="561"/>
      <c r="G3132" s="559"/>
      <c r="H3132" s="559"/>
      <c r="I3132" s="559"/>
      <c r="J3132" s="559"/>
      <c r="K3132" s="559"/>
      <c r="L3132" s="559"/>
      <c r="M3132" s="559"/>
      <c r="N3132" s="559"/>
      <c r="O3132" s="559"/>
    </row>
    <row r="3133" spans="1:15" x14ac:dyDescent="0.25">
      <c r="A3133" s="560"/>
      <c r="B3133" s="559"/>
      <c r="C3133" s="559"/>
      <c r="D3133" s="561"/>
      <c r="E3133" s="561"/>
      <c r="F3133" s="561"/>
      <c r="G3133" s="559"/>
      <c r="H3133" s="559"/>
      <c r="I3133" s="559"/>
      <c r="J3133" s="559"/>
      <c r="K3133" s="559"/>
      <c r="L3133" s="559"/>
      <c r="M3133" s="559"/>
      <c r="N3133" s="559"/>
      <c r="O3133" s="559"/>
    </row>
    <row r="3134" spans="1:15" x14ac:dyDescent="0.25">
      <c r="A3134" s="560"/>
      <c r="B3134" s="559"/>
      <c r="C3134" s="559"/>
      <c r="D3134" s="561"/>
      <c r="E3134" s="561"/>
      <c r="F3134" s="561"/>
      <c r="G3134" s="559"/>
      <c r="H3134" s="559"/>
      <c r="I3134" s="559"/>
      <c r="J3134" s="559"/>
      <c r="K3134" s="559"/>
      <c r="L3134" s="559"/>
      <c r="M3134" s="559"/>
      <c r="N3134" s="559"/>
      <c r="O3134" s="559"/>
    </row>
    <row r="3135" spans="1:15" x14ac:dyDescent="0.25">
      <c r="A3135" s="560"/>
      <c r="B3135" s="559"/>
      <c r="C3135" s="559"/>
      <c r="D3135" s="561"/>
      <c r="E3135" s="561"/>
      <c r="F3135" s="561"/>
      <c r="G3135" s="559"/>
      <c r="H3135" s="559"/>
      <c r="I3135" s="559"/>
      <c r="J3135" s="559"/>
      <c r="K3135" s="559"/>
      <c r="L3135" s="559"/>
      <c r="M3135" s="559"/>
      <c r="N3135" s="559"/>
      <c r="O3135" s="559"/>
    </row>
    <row r="3136" spans="1:15" x14ac:dyDescent="0.25">
      <c r="A3136" s="560"/>
      <c r="B3136" s="559"/>
      <c r="C3136" s="559"/>
      <c r="D3136" s="561"/>
      <c r="E3136" s="561"/>
      <c r="F3136" s="561"/>
      <c r="G3136" s="559"/>
      <c r="H3136" s="559"/>
      <c r="I3136" s="559"/>
      <c r="J3136" s="559"/>
      <c r="K3136" s="559"/>
      <c r="L3136" s="559"/>
      <c r="M3136" s="559"/>
      <c r="N3136" s="559"/>
      <c r="O3136" s="559"/>
    </row>
    <row r="3137" spans="1:15" x14ac:dyDescent="0.25">
      <c r="A3137" s="560"/>
      <c r="B3137" s="559"/>
      <c r="C3137" s="559"/>
      <c r="D3137" s="561"/>
      <c r="E3137" s="561"/>
      <c r="F3137" s="561"/>
      <c r="G3137" s="559"/>
      <c r="H3137" s="559"/>
      <c r="I3137" s="559"/>
      <c r="J3137" s="559"/>
      <c r="K3137" s="559"/>
      <c r="L3137" s="559"/>
      <c r="M3137" s="559"/>
      <c r="N3137" s="559"/>
      <c r="O3137" s="559"/>
    </row>
    <row r="3138" spans="1:15" x14ac:dyDescent="0.25">
      <c r="A3138" s="560"/>
      <c r="B3138" s="559"/>
      <c r="C3138" s="559"/>
      <c r="D3138" s="561"/>
      <c r="E3138" s="561"/>
      <c r="F3138" s="561"/>
      <c r="G3138" s="559"/>
      <c r="H3138" s="559"/>
      <c r="I3138" s="559"/>
      <c r="J3138" s="559"/>
      <c r="K3138" s="559"/>
      <c r="L3138" s="559"/>
      <c r="M3138" s="559"/>
      <c r="N3138" s="559"/>
      <c r="O3138" s="559"/>
    </row>
    <row r="3139" spans="1:15" x14ac:dyDescent="0.25">
      <c r="A3139" s="560"/>
      <c r="B3139" s="559"/>
      <c r="C3139" s="559"/>
      <c r="D3139" s="561"/>
      <c r="E3139" s="561"/>
      <c r="F3139" s="561"/>
      <c r="G3139" s="559"/>
      <c r="H3139" s="559"/>
      <c r="I3139" s="559"/>
      <c r="J3139" s="559"/>
      <c r="K3139" s="559"/>
      <c r="L3139" s="559"/>
      <c r="M3139" s="559"/>
      <c r="N3139" s="559"/>
      <c r="O3139" s="559"/>
    </row>
    <row r="3140" spans="1:15" x14ac:dyDescent="0.25">
      <c r="A3140" s="560"/>
      <c r="B3140" s="559"/>
      <c r="C3140" s="559"/>
      <c r="D3140" s="561"/>
      <c r="E3140" s="561"/>
      <c r="F3140" s="561"/>
      <c r="G3140" s="559"/>
      <c r="H3140" s="559"/>
      <c r="I3140" s="559"/>
      <c r="J3140" s="559"/>
      <c r="K3140" s="559"/>
      <c r="L3140" s="559"/>
      <c r="M3140" s="559"/>
      <c r="N3140" s="559"/>
      <c r="O3140" s="559"/>
    </row>
    <row r="3141" spans="1:15" x14ac:dyDescent="0.25">
      <c r="A3141" s="560"/>
      <c r="B3141" s="559"/>
      <c r="C3141" s="559"/>
      <c r="D3141" s="561"/>
      <c r="E3141" s="561"/>
      <c r="F3141" s="561"/>
      <c r="G3141" s="559"/>
      <c r="H3141" s="559"/>
      <c r="I3141" s="559"/>
      <c r="J3141" s="559"/>
      <c r="K3141" s="559"/>
      <c r="L3141" s="559"/>
      <c r="M3141" s="559"/>
      <c r="N3141" s="559"/>
      <c r="O3141" s="559"/>
    </row>
    <row r="3142" spans="1:15" x14ac:dyDescent="0.25">
      <c r="A3142" s="560"/>
      <c r="B3142" s="559"/>
      <c r="C3142" s="559"/>
      <c r="D3142" s="561"/>
      <c r="E3142" s="561"/>
      <c r="F3142" s="561"/>
      <c r="G3142" s="559"/>
      <c r="H3142" s="559"/>
      <c r="I3142" s="559"/>
      <c r="J3142" s="559"/>
      <c r="K3142" s="559"/>
      <c r="L3142" s="559"/>
      <c r="M3142" s="559"/>
      <c r="N3142" s="559"/>
      <c r="O3142" s="559"/>
    </row>
    <row r="3143" spans="1:15" x14ac:dyDescent="0.25">
      <c r="A3143" s="560"/>
      <c r="B3143" s="559"/>
      <c r="C3143" s="559"/>
      <c r="D3143" s="561"/>
      <c r="E3143" s="561"/>
      <c r="F3143" s="561"/>
      <c r="G3143" s="559"/>
      <c r="H3143" s="559"/>
      <c r="I3143" s="559"/>
      <c r="J3143" s="559"/>
      <c r="K3143" s="559"/>
      <c r="L3143" s="559"/>
      <c r="M3143" s="559"/>
      <c r="N3143" s="559"/>
      <c r="O3143" s="559"/>
    </row>
    <row r="3144" spans="1:15" x14ac:dyDescent="0.25">
      <c r="A3144" s="560"/>
      <c r="B3144" s="559"/>
      <c r="C3144" s="559"/>
      <c r="D3144" s="561"/>
      <c r="E3144" s="561"/>
      <c r="F3144" s="561"/>
      <c r="G3144" s="559"/>
      <c r="H3144" s="559"/>
      <c r="I3144" s="559"/>
      <c r="J3144" s="559"/>
      <c r="K3144" s="559"/>
      <c r="L3144" s="559"/>
      <c r="M3144" s="559"/>
      <c r="N3144" s="559"/>
      <c r="O3144" s="559"/>
    </row>
    <row r="3145" spans="1:15" x14ac:dyDescent="0.25">
      <c r="A3145" s="560"/>
      <c r="B3145" s="559"/>
      <c r="C3145" s="559"/>
      <c r="D3145" s="561"/>
      <c r="E3145" s="561"/>
      <c r="F3145" s="561"/>
      <c r="G3145" s="559"/>
      <c r="H3145" s="559"/>
      <c r="I3145" s="559"/>
      <c r="J3145" s="559"/>
      <c r="K3145" s="559"/>
      <c r="L3145" s="559"/>
      <c r="M3145" s="559"/>
      <c r="N3145" s="559"/>
      <c r="O3145" s="559"/>
    </row>
    <row r="3146" spans="1:15" x14ac:dyDescent="0.25">
      <c r="A3146" s="560"/>
      <c r="B3146" s="559"/>
      <c r="C3146" s="559"/>
      <c r="D3146" s="561"/>
      <c r="E3146" s="561"/>
      <c r="F3146" s="561"/>
      <c r="G3146" s="559"/>
      <c r="H3146" s="559"/>
      <c r="I3146" s="559"/>
      <c r="J3146" s="559"/>
      <c r="K3146" s="559"/>
      <c r="L3146" s="559"/>
      <c r="M3146" s="559"/>
      <c r="N3146" s="559"/>
      <c r="O3146" s="559"/>
    </row>
    <row r="3147" spans="1:15" x14ac:dyDescent="0.25">
      <c r="A3147" s="560"/>
      <c r="B3147" s="559"/>
      <c r="C3147" s="559"/>
      <c r="D3147" s="561"/>
      <c r="E3147" s="561"/>
      <c r="F3147" s="561"/>
      <c r="G3147" s="559"/>
      <c r="H3147" s="559"/>
      <c r="I3147" s="559"/>
      <c r="J3147" s="559"/>
      <c r="K3147" s="559"/>
      <c r="L3147" s="559"/>
      <c r="M3147" s="559"/>
      <c r="N3147" s="559"/>
      <c r="O3147" s="559"/>
    </row>
    <row r="3148" spans="1:15" x14ac:dyDescent="0.25">
      <c r="A3148" s="560"/>
      <c r="B3148" s="559"/>
      <c r="C3148" s="559"/>
      <c r="D3148" s="561"/>
      <c r="E3148" s="561"/>
      <c r="F3148" s="561"/>
      <c r="G3148" s="559"/>
      <c r="H3148" s="559"/>
      <c r="I3148" s="559"/>
      <c r="J3148" s="559"/>
      <c r="K3148" s="559"/>
      <c r="L3148" s="559"/>
      <c r="M3148" s="559"/>
      <c r="N3148" s="559"/>
      <c r="O3148" s="559"/>
    </row>
    <row r="3149" spans="1:15" x14ac:dyDescent="0.25">
      <c r="A3149" s="560"/>
      <c r="B3149" s="559"/>
      <c r="C3149" s="559"/>
      <c r="D3149" s="561"/>
      <c r="E3149" s="561"/>
      <c r="F3149" s="561"/>
      <c r="G3149" s="559"/>
      <c r="H3149" s="559"/>
      <c r="I3149" s="559"/>
      <c r="J3149" s="559"/>
      <c r="K3149" s="559"/>
      <c r="L3149" s="559"/>
      <c r="M3149" s="559"/>
      <c r="N3149" s="559"/>
      <c r="O3149" s="559"/>
    </row>
    <row r="3150" spans="1:15" x14ac:dyDescent="0.25">
      <c r="A3150" s="560"/>
      <c r="B3150" s="559"/>
      <c r="C3150" s="559"/>
      <c r="D3150" s="561"/>
      <c r="E3150" s="561"/>
      <c r="F3150" s="561"/>
      <c r="G3150" s="559"/>
      <c r="H3150" s="559"/>
      <c r="I3150" s="559"/>
      <c r="J3150" s="559"/>
      <c r="K3150" s="559"/>
      <c r="L3150" s="559"/>
      <c r="M3150" s="559"/>
      <c r="N3150" s="559"/>
      <c r="O3150" s="559"/>
    </row>
    <row r="3151" spans="1:15" x14ac:dyDescent="0.25">
      <c r="A3151" s="560"/>
      <c r="B3151" s="559"/>
      <c r="C3151" s="559"/>
      <c r="D3151" s="561"/>
      <c r="E3151" s="561"/>
      <c r="F3151" s="561"/>
      <c r="G3151" s="559"/>
      <c r="H3151" s="559"/>
      <c r="I3151" s="559"/>
      <c r="J3151" s="559"/>
      <c r="K3151" s="559"/>
      <c r="L3151" s="559"/>
      <c r="M3151" s="559"/>
      <c r="N3151" s="559"/>
      <c r="O3151" s="559"/>
    </row>
    <row r="3152" spans="1:15" x14ac:dyDescent="0.25">
      <c r="A3152" s="560"/>
      <c r="B3152" s="559"/>
      <c r="C3152" s="559"/>
      <c r="D3152" s="561"/>
      <c r="E3152" s="561"/>
      <c r="F3152" s="561"/>
      <c r="G3152" s="559"/>
      <c r="H3152" s="559"/>
      <c r="I3152" s="559"/>
      <c r="J3152" s="559"/>
      <c r="K3152" s="559"/>
      <c r="L3152" s="559"/>
      <c r="M3152" s="559"/>
      <c r="N3152" s="559"/>
      <c r="O3152" s="559"/>
    </row>
    <row r="3153" spans="1:15" x14ac:dyDescent="0.25">
      <c r="A3153" s="560"/>
      <c r="B3153" s="559"/>
      <c r="C3153" s="559"/>
      <c r="D3153" s="561"/>
      <c r="E3153" s="561"/>
      <c r="F3153" s="561"/>
      <c r="G3153" s="559"/>
      <c r="H3153" s="559"/>
      <c r="I3153" s="559"/>
      <c r="J3153" s="559"/>
      <c r="K3153" s="559"/>
      <c r="L3153" s="559"/>
      <c r="M3153" s="559"/>
      <c r="N3153" s="559"/>
      <c r="O3153" s="559"/>
    </row>
    <row r="3154" spans="1:15" x14ac:dyDescent="0.25">
      <c r="A3154" s="560"/>
      <c r="B3154" s="559"/>
      <c r="C3154" s="559"/>
      <c r="D3154" s="561"/>
      <c r="E3154" s="561"/>
      <c r="F3154" s="561"/>
      <c r="G3154" s="559"/>
      <c r="H3154" s="559"/>
      <c r="I3154" s="559"/>
      <c r="J3154" s="559"/>
      <c r="K3154" s="559"/>
      <c r="L3154" s="559"/>
      <c r="M3154" s="559"/>
      <c r="N3154" s="559"/>
      <c r="O3154" s="559"/>
    </row>
    <row r="3155" spans="1:15" x14ac:dyDescent="0.25">
      <c r="A3155" s="560"/>
      <c r="B3155" s="559"/>
      <c r="C3155" s="559"/>
      <c r="D3155" s="561"/>
      <c r="E3155" s="561"/>
      <c r="F3155" s="561"/>
      <c r="G3155" s="559"/>
      <c r="H3155" s="559"/>
      <c r="I3155" s="559"/>
      <c r="J3155" s="559"/>
      <c r="K3155" s="559"/>
      <c r="L3155" s="559"/>
      <c r="M3155" s="559"/>
      <c r="N3155" s="559"/>
      <c r="O3155" s="559"/>
    </row>
    <row r="3156" spans="1:15" x14ac:dyDescent="0.25">
      <c r="A3156" s="560"/>
      <c r="B3156" s="559"/>
      <c r="C3156" s="559"/>
      <c r="D3156" s="561"/>
      <c r="E3156" s="561"/>
      <c r="F3156" s="561"/>
      <c r="G3156" s="559"/>
      <c r="H3156" s="559"/>
      <c r="I3156" s="559"/>
      <c r="J3156" s="559"/>
      <c r="K3156" s="559"/>
      <c r="L3156" s="559"/>
      <c r="M3156" s="559"/>
      <c r="N3156" s="559"/>
      <c r="O3156" s="559"/>
    </row>
    <row r="3157" spans="1:15" x14ac:dyDescent="0.25">
      <c r="A3157" s="560"/>
      <c r="B3157" s="559"/>
      <c r="C3157" s="559"/>
      <c r="D3157" s="561"/>
      <c r="E3157" s="561"/>
      <c r="F3157" s="561"/>
      <c r="G3157" s="559"/>
      <c r="H3157" s="559"/>
      <c r="I3157" s="559"/>
      <c r="J3157" s="559"/>
      <c r="K3157" s="559"/>
      <c r="L3157" s="559"/>
      <c r="M3157" s="559"/>
      <c r="N3157" s="559"/>
      <c r="O3157" s="559"/>
    </row>
    <row r="3158" spans="1:15" x14ac:dyDescent="0.25">
      <c r="A3158" s="560"/>
      <c r="B3158" s="559"/>
      <c r="C3158" s="559"/>
      <c r="D3158" s="561"/>
      <c r="E3158" s="561"/>
      <c r="F3158" s="561"/>
      <c r="G3158" s="559"/>
      <c r="H3158" s="559"/>
      <c r="I3158" s="559"/>
      <c r="J3158" s="559"/>
      <c r="K3158" s="559"/>
      <c r="L3158" s="559"/>
      <c r="M3158" s="559"/>
      <c r="N3158" s="559"/>
      <c r="O3158" s="559"/>
    </row>
    <row r="3159" spans="1:15" x14ac:dyDescent="0.25">
      <c r="A3159" s="560"/>
      <c r="B3159" s="559"/>
      <c r="C3159" s="559"/>
      <c r="D3159" s="561"/>
      <c r="E3159" s="561"/>
      <c r="F3159" s="561"/>
      <c r="G3159" s="559"/>
      <c r="H3159" s="559"/>
      <c r="I3159" s="559"/>
      <c r="J3159" s="559"/>
      <c r="K3159" s="559"/>
      <c r="L3159" s="559"/>
      <c r="M3159" s="559"/>
      <c r="N3159" s="559"/>
      <c r="O3159" s="559"/>
    </row>
    <row r="3160" spans="1:15" x14ac:dyDescent="0.25">
      <c r="A3160" s="560"/>
      <c r="B3160" s="559"/>
      <c r="C3160" s="559"/>
      <c r="D3160" s="561"/>
      <c r="E3160" s="561"/>
      <c r="F3160" s="561"/>
      <c r="G3160" s="559"/>
      <c r="H3160" s="559"/>
      <c r="I3160" s="559"/>
      <c r="J3160" s="559"/>
      <c r="K3160" s="559"/>
      <c r="L3160" s="559"/>
      <c r="M3160" s="559"/>
      <c r="N3160" s="559"/>
      <c r="O3160" s="559"/>
    </row>
    <row r="3161" spans="1:15" x14ac:dyDescent="0.25">
      <c r="A3161" s="560"/>
      <c r="B3161" s="559"/>
      <c r="C3161" s="559"/>
      <c r="D3161" s="561"/>
      <c r="E3161" s="561"/>
      <c r="F3161" s="561"/>
      <c r="G3161" s="559"/>
      <c r="H3161" s="559"/>
      <c r="I3161" s="559"/>
      <c r="J3161" s="559"/>
      <c r="K3161" s="559"/>
      <c r="L3161" s="559"/>
      <c r="M3161" s="559"/>
      <c r="N3161" s="559"/>
      <c r="O3161" s="559"/>
    </row>
    <row r="3162" spans="1:15" x14ac:dyDescent="0.25">
      <c r="A3162" s="560"/>
      <c r="B3162" s="559"/>
      <c r="C3162" s="559"/>
      <c r="D3162" s="561"/>
      <c r="E3162" s="561"/>
      <c r="F3162" s="561"/>
      <c r="G3162" s="559"/>
      <c r="H3162" s="559"/>
      <c r="I3162" s="559"/>
      <c r="J3162" s="559"/>
      <c r="K3162" s="559"/>
      <c r="L3162" s="559"/>
      <c r="M3162" s="559"/>
      <c r="N3162" s="559"/>
      <c r="O3162" s="559"/>
    </row>
    <row r="3163" spans="1:15" x14ac:dyDescent="0.25">
      <c r="A3163" s="560"/>
      <c r="B3163" s="559"/>
      <c r="C3163" s="559"/>
      <c r="D3163" s="561"/>
      <c r="E3163" s="561"/>
      <c r="F3163" s="561"/>
      <c r="G3163" s="559"/>
      <c r="H3163" s="559"/>
      <c r="I3163" s="559"/>
      <c r="J3163" s="559"/>
      <c r="K3163" s="559"/>
      <c r="L3163" s="559"/>
      <c r="M3163" s="559"/>
      <c r="N3163" s="559"/>
      <c r="O3163" s="559"/>
    </row>
    <row r="3164" spans="1:15" x14ac:dyDescent="0.25">
      <c r="A3164" s="560"/>
      <c r="B3164" s="559"/>
      <c r="C3164" s="559"/>
      <c r="D3164" s="561"/>
      <c r="E3164" s="561"/>
      <c r="F3164" s="561"/>
      <c r="G3164" s="559"/>
      <c r="H3164" s="559"/>
      <c r="I3164" s="559"/>
      <c r="J3164" s="559"/>
      <c r="K3164" s="559"/>
      <c r="L3164" s="559"/>
      <c r="M3164" s="559"/>
      <c r="N3164" s="559"/>
      <c r="O3164" s="559"/>
    </row>
    <row r="3165" spans="1:15" x14ac:dyDescent="0.25">
      <c r="A3165" s="560"/>
      <c r="B3165" s="559"/>
      <c r="C3165" s="559"/>
      <c r="D3165" s="561"/>
      <c r="E3165" s="561"/>
      <c r="F3165" s="561"/>
      <c r="G3165" s="559"/>
      <c r="H3165" s="559"/>
      <c r="I3165" s="559"/>
      <c r="J3165" s="559"/>
      <c r="K3165" s="559"/>
      <c r="L3165" s="559"/>
      <c r="M3165" s="559"/>
      <c r="N3165" s="559"/>
      <c r="O3165" s="559"/>
    </row>
    <row r="3166" spans="1:15" x14ac:dyDescent="0.25">
      <c r="A3166" s="560"/>
      <c r="B3166" s="559"/>
      <c r="C3166" s="559"/>
      <c r="D3166" s="561"/>
      <c r="E3166" s="561"/>
      <c r="F3166" s="561"/>
      <c r="G3166" s="559"/>
      <c r="H3166" s="559"/>
      <c r="I3166" s="559"/>
      <c r="J3166" s="559"/>
      <c r="K3166" s="559"/>
      <c r="L3166" s="559"/>
      <c r="M3166" s="559"/>
      <c r="N3166" s="559"/>
      <c r="O3166" s="559"/>
    </row>
    <row r="3167" spans="1:15" x14ac:dyDescent="0.25">
      <c r="A3167" s="560"/>
      <c r="B3167" s="559"/>
      <c r="C3167" s="559"/>
      <c r="D3167" s="561"/>
      <c r="E3167" s="561"/>
      <c r="F3167" s="561"/>
      <c r="G3167" s="559"/>
      <c r="H3167" s="559"/>
      <c r="I3167" s="559"/>
      <c r="J3167" s="559"/>
      <c r="K3167" s="559"/>
      <c r="L3167" s="559"/>
      <c r="M3167" s="559"/>
      <c r="N3167" s="559"/>
      <c r="O3167" s="559"/>
    </row>
    <row r="3168" spans="1:15" x14ac:dyDescent="0.25">
      <c r="A3168" s="560"/>
      <c r="B3168" s="559"/>
      <c r="C3168" s="559"/>
      <c r="D3168" s="561"/>
      <c r="E3168" s="561"/>
      <c r="F3168" s="561"/>
      <c r="G3168" s="559"/>
      <c r="H3168" s="559"/>
      <c r="I3168" s="559"/>
      <c r="J3168" s="559"/>
      <c r="K3168" s="559"/>
      <c r="L3168" s="559"/>
      <c r="M3168" s="559"/>
      <c r="N3168" s="559"/>
      <c r="O3168" s="559"/>
    </row>
    <row r="3169" spans="1:15" x14ac:dyDescent="0.25">
      <c r="A3169" s="560"/>
      <c r="B3169" s="559"/>
      <c r="C3169" s="559"/>
      <c r="D3169" s="561"/>
      <c r="E3169" s="561"/>
      <c r="F3169" s="561"/>
      <c r="G3169" s="559"/>
      <c r="H3169" s="559"/>
      <c r="I3169" s="559"/>
      <c r="J3169" s="559"/>
      <c r="K3169" s="559"/>
      <c r="L3169" s="559"/>
      <c r="M3169" s="559"/>
      <c r="N3169" s="559"/>
      <c r="O3169" s="559"/>
    </row>
    <row r="3170" spans="1:15" x14ac:dyDescent="0.25">
      <c r="A3170" s="560"/>
      <c r="B3170" s="559"/>
      <c r="C3170" s="559"/>
      <c r="D3170" s="561"/>
      <c r="E3170" s="561"/>
      <c r="F3170" s="561"/>
      <c r="G3170" s="559"/>
      <c r="H3170" s="559"/>
      <c r="I3170" s="559"/>
      <c r="J3170" s="559"/>
      <c r="K3170" s="559"/>
      <c r="L3170" s="559"/>
      <c r="M3170" s="559"/>
      <c r="N3170" s="559"/>
      <c r="O3170" s="559"/>
    </row>
    <row r="3171" spans="1:15" x14ac:dyDescent="0.25">
      <c r="A3171" s="560"/>
      <c r="B3171" s="559"/>
      <c r="C3171" s="559"/>
      <c r="D3171" s="561"/>
      <c r="E3171" s="561"/>
      <c r="F3171" s="561"/>
      <c r="G3171" s="559"/>
      <c r="H3171" s="559"/>
      <c r="I3171" s="559"/>
      <c r="J3171" s="559"/>
      <c r="K3171" s="559"/>
      <c r="L3171" s="559"/>
      <c r="M3171" s="559"/>
      <c r="N3171" s="559"/>
      <c r="O3171" s="559"/>
    </row>
    <row r="3172" spans="1:15" x14ac:dyDescent="0.25">
      <c r="A3172" s="560"/>
      <c r="B3172" s="559"/>
      <c r="C3172" s="559"/>
      <c r="D3172" s="561"/>
      <c r="E3172" s="561"/>
      <c r="F3172" s="561"/>
      <c r="G3172" s="559"/>
      <c r="H3172" s="559"/>
      <c r="I3172" s="559"/>
      <c r="J3172" s="559"/>
      <c r="K3172" s="559"/>
      <c r="L3172" s="559"/>
      <c r="M3172" s="559"/>
      <c r="N3172" s="559"/>
      <c r="O3172" s="559"/>
    </row>
    <row r="3173" spans="1:15" x14ac:dyDescent="0.25">
      <c r="A3173" s="560"/>
      <c r="B3173" s="559"/>
      <c r="C3173" s="559"/>
      <c r="D3173" s="561"/>
      <c r="E3173" s="561"/>
      <c r="F3173" s="561"/>
      <c r="G3173" s="559"/>
      <c r="H3173" s="559"/>
      <c r="I3173" s="559"/>
      <c r="J3173" s="559"/>
      <c r="K3173" s="559"/>
      <c r="L3173" s="559"/>
      <c r="M3173" s="559"/>
      <c r="N3173" s="559"/>
      <c r="O3173" s="559"/>
    </row>
    <row r="3174" spans="1:15" x14ac:dyDescent="0.25">
      <c r="A3174" s="560"/>
      <c r="B3174" s="559"/>
      <c r="C3174" s="559"/>
      <c r="D3174" s="561"/>
      <c r="E3174" s="561"/>
      <c r="F3174" s="561"/>
      <c r="G3174" s="559"/>
      <c r="H3174" s="559"/>
      <c r="I3174" s="559"/>
      <c r="J3174" s="559"/>
      <c r="K3174" s="559"/>
      <c r="L3174" s="559"/>
      <c r="M3174" s="559"/>
      <c r="N3174" s="559"/>
      <c r="O3174" s="559"/>
    </row>
    <row r="3175" spans="1:15" x14ac:dyDescent="0.25">
      <c r="A3175" s="560"/>
      <c r="B3175" s="559"/>
      <c r="C3175" s="559"/>
      <c r="D3175" s="561"/>
      <c r="E3175" s="561"/>
      <c r="F3175" s="561"/>
      <c r="G3175" s="559"/>
      <c r="H3175" s="559"/>
      <c r="I3175" s="559"/>
      <c r="J3175" s="559"/>
      <c r="K3175" s="559"/>
      <c r="L3175" s="559"/>
      <c r="M3175" s="559"/>
      <c r="N3175" s="559"/>
      <c r="O3175" s="559"/>
    </row>
    <row r="3176" spans="1:15" x14ac:dyDescent="0.25">
      <c r="A3176" s="560"/>
      <c r="B3176" s="559"/>
      <c r="C3176" s="559"/>
      <c r="D3176" s="561"/>
      <c r="E3176" s="561"/>
      <c r="F3176" s="561"/>
      <c r="G3176" s="559"/>
      <c r="H3176" s="559"/>
      <c r="I3176" s="559"/>
      <c r="J3176" s="559"/>
      <c r="K3176" s="559"/>
      <c r="L3176" s="559"/>
      <c r="M3176" s="559"/>
      <c r="N3176" s="559"/>
      <c r="O3176" s="559"/>
    </row>
    <row r="3177" spans="1:15" x14ac:dyDescent="0.25">
      <c r="A3177" s="560"/>
      <c r="B3177" s="559"/>
      <c r="C3177" s="559"/>
      <c r="D3177" s="561"/>
      <c r="E3177" s="561"/>
      <c r="F3177" s="561"/>
      <c r="G3177" s="559"/>
      <c r="H3177" s="559"/>
      <c r="I3177" s="559"/>
      <c r="J3177" s="559"/>
      <c r="K3177" s="559"/>
      <c r="L3177" s="559"/>
      <c r="M3177" s="559"/>
      <c r="N3177" s="559"/>
      <c r="O3177" s="559"/>
    </row>
    <row r="3178" spans="1:15" x14ac:dyDescent="0.25">
      <c r="A3178" s="560"/>
      <c r="B3178" s="559"/>
      <c r="C3178" s="559"/>
      <c r="D3178" s="561"/>
      <c r="E3178" s="561"/>
      <c r="F3178" s="561"/>
      <c r="G3178" s="559"/>
      <c r="H3178" s="559"/>
      <c r="I3178" s="559"/>
      <c r="J3178" s="559"/>
      <c r="K3178" s="559"/>
      <c r="L3178" s="559"/>
      <c r="M3178" s="559"/>
      <c r="N3178" s="559"/>
      <c r="O3178" s="559"/>
    </row>
    <row r="3179" spans="1:15" x14ac:dyDescent="0.25">
      <c r="A3179" s="560"/>
      <c r="B3179" s="559"/>
      <c r="C3179" s="559"/>
      <c r="D3179" s="561"/>
      <c r="E3179" s="561"/>
      <c r="F3179" s="561"/>
      <c r="G3179" s="559"/>
      <c r="H3179" s="559"/>
      <c r="I3179" s="559"/>
      <c r="J3179" s="559"/>
      <c r="K3179" s="559"/>
      <c r="L3179" s="559"/>
      <c r="M3179" s="559"/>
      <c r="N3179" s="559"/>
      <c r="O3179" s="559"/>
    </row>
    <row r="3180" spans="1:15" x14ac:dyDescent="0.25">
      <c r="A3180" s="560"/>
      <c r="B3180" s="559"/>
      <c r="C3180" s="559"/>
      <c r="D3180" s="561"/>
      <c r="E3180" s="561"/>
      <c r="F3180" s="561"/>
      <c r="G3180" s="559"/>
      <c r="H3180" s="559"/>
      <c r="I3180" s="559"/>
      <c r="J3180" s="559"/>
      <c r="K3180" s="559"/>
      <c r="L3180" s="559"/>
      <c r="M3180" s="559"/>
      <c r="N3180" s="559"/>
      <c r="O3180" s="559"/>
    </row>
    <row r="3181" spans="1:15" x14ac:dyDescent="0.25">
      <c r="A3181" s="560"/>
      <c r="B3181" s="559"/>
      <c r="C3181" s="559"/>
      <c r="D3181" s="561"/>
      <c r="E3181" s="561"/>
      <c r="F3181" s="561"/>
      <c r="G3181" s="559"/>
      <c r="H3181" s="559"/>
      <c r="I3181" s="559"/>
      <c r="J3181" s="559"/>
      <c r="K3181" s="559"/>
      <c r="L3181" s="559"/>
      <c r="M3181" s="559"/>
      <c r="N3181" s="559"/>
      <c r="O3181" s="559"/>
    </row>
    <row r="3182" spans="1:15" x14ac:dyDescent="0.25">
      <c r="A3182" s="560"/>
      <c r="B3182" s="559"/>
      <c r="C3182" s="559"/>
      <c r="D3182" s="561"/>
      <c r="E3182" s="561"/>
      <c r="F3182" s="561"/>
      <c r="G3182" s="559"/>
      <c r="H3182" s="559"/>
      <c r="I3182" s="559"/>
      <c r="J3182" s="559"/>
      <c r="K3182" s="559"/>
      <c r="L3182" s="559"/>
      <c r="M3182" s="559"/>
      <c r="N3182" s="559"/>
      <c r="O3182" s="559"/>
    </row>
    <row r="3183" spans="1:15" x14ac:dyDescent="0.25">
      <c r="A3183" s="560"/>
      <c r="B3183" s="559"/>
      <c r="C3183" s="559"/>
      <c r="D3183" s="561"/>
      <c r="E3183" s="561"/>
      <c r="F3183" s="561"/>
      <c r="G3183" s="559"/>
      <c r="H3183" s="559"/>
      <c r="I3183" s="559"/>
      <c r="J3183" s="559"/>
      <c r="K3183" s="559"/>
      <c r="L3183" s="559"/>
      <c r="M3183" s="559"/>
      <c r="N3183" s="559"/>
      <c r="O3183" s="559"/>
    </row>
    <row r="3184" spans="1:15" x14ac:dyDescent="0.25">
      <c r="A3184" s="560"/>
      <c r="B3184" s="559"/>
      <c r="C3184" s="559"/>
      <c r="D3184" s="561"/>
      <c r="E3184" s="561"/>
      <c r="F3184" s="561"/>
      <c r="G3184" s="559"/>
      <c r="H3184" s="559"/>
      <c r="I3184" s="559"/>
      <c r="J3184" s="559"/>
      <c r="K3184" s="559"/>
      <c r="L3184" s="559"/>
      <c r="M3184" s="559"/>
      <c r="N3184" s="559"/>
      <c r="O3184" s="559"/>
    </row>
    <row r="3185" spans="1:15" x14ac:dyDescent="0.25">
      <c r="A3185" s="560"/>
      <c r="B3185" s="559"/>
      <c r="C3185" s="559"/>
      <c r="D3185" s="561"/>
      <c r="E3185" s="561"/>
      <c r="F3185" s="561"/>
      <c r="G3185" s="559"/>
      <c r="H3185" s="559"/>
      <c r="I3185" s="559"/>
      <c r="J3185" s="559"/>
      <c r="K3185" s="559"/>
      <c r="L3185" s="559"/>
      <c r="M3185" s="559"/>
      <c r="N3185" s="559"/>
      <c r="O3185" s="559"/>
    </row>
    <row r="3186" spans="1:15" x14ac:dyDescent="0.25">
      <c r="A3186" s="560"/>
      <c r="B3186" s="559"/>
      <c r="C3186" s="559"/>
      <c r="D3186" s="561"/>
      <c r="E3186" s="561"/>
      <c r="F3186" s="561"/>
      <c r="G3186" s="559"/>
      <c r="H3186" s="559"/>
      <c r="I3186" s="559"/>
      <c r="J3186" s="559"/>
      <c r="K3186" s="559"/>
      <c r="L3186" s="559"/>
      <c r="M3186" s="559"/>
      <c r="N3186" s="559"/>
      <c r="O3186" s="559"/>
    </row>
    <row r="3187" spans="1:15" x14ac:dyDescent="0.25">
      <c r="A3187" s="560"/>
      <c r="B3187" s="559"/>
      <c r="C3187" s="559"/>
      <c r="D3187" s="561"/>
      <c r="E3187" s="561"/>
      <c r="F3187" s="561"/>
      <c r="G3187" s="559"/>
      <c r="H3187" s="559"/>
      <c r="I3187" s="559"/>
      <c r="J3187" s="559"/>
      <c r="K3187" s="559"/>
      <c r="L3187" s="559"/>
      <c r="M3187" s="559"/>
      <c r="N3187" s="559"/>
      <c r="O3187" s="559"/>
    </row>
    <row r="3188" spans="1:15" x14ac:dyDescent="0.25">
      <c r="A3188" s="560"/>
      <c r="B3188" s="559"/>
      <c r="C3188" s="559"/>
      <c r="D3188" s="561"/>
      <c r="E3188" s="561"/>
      <c r="F3188" s="561"/>
      <c r="G3188" s="559"/>
      <c r="H3188" s="559"/>
      <c r="I3188" s="559"/>
      <c r="J3188" s="559"/>
      <c r="K3188" s="559"/>
      <c r="L3188" s="559"/>
      <c r="M3188" s="559"/>
      <c r="N3188" s="559"/>
      <c r="O3188" s="559"/>
    </row>
    <row r="3189" spans="1:15" x14ac:dyDescent="0.25">
      <c r="A3189" s="560"/>
      <c r="B3189" s="559"/>
      <c r="C3189" s="559"/>
      <c r="D3189" s="561"/>
      <c r="E3189" s="561"/>
      <c r="F3189" s="561"/>
      <c r="G3189" s="559"/>
      <c r="H3189" s="559"/>
      <c r="I3189" s="559"/>
      <c r="J3189" s="559"/>
      <c r="K3189" s="559"/>
      <c r="L3189" s="559"/>
      <c r="M3189" s="559"/>
      <c r="N3189" s="559"/>
      <c r="O3189" s="559"/>
    </row>
    <row r="3190" spans="1:15" x14ac:dyDescent="0.25">
      <c r="A3190" s="560"/>
      <c r="B3190" s="559"/>
      <c r="C3190" s="559"/>
      <c r="D3190" s="561"/>
      <c r="E3190" s="561"/>
      <c r="F3190" s="561"/>
      <c r="G3190" s="559"/>
      <c r="H3190" s="559"/>
      <c r="I3190" s="559"/>
      <c r="J3190" s="559"/>
      <c r="K3190" s="559"/>
      <c r="L3190" s="559"/>
      <c r="M3190" s="559"/>
      <c r="N3190" s="559"/>
      <c r="O3190" s="559"/>
    </row>
    <row r="3191" spans="1:15" x14ac:dyDescent="0.25">
      <c r="A3191" s="560"/>
      <c r="B3191" s="559"/>
      <c r="C3191" s="559"/>
      <c r="D3191" s="561"/>
      <c r="E3191" s="561"/>
      <c r="F3191" s="561"/>
      <c r="G3191" s="559"/>
      <c r="H3191" s="559"/>
      <c r="I3191" s="559"/>
      <c r="J3191" s="559"/>
      <c r="K3191" s="559"/>
      <c r="L3191" s="559"/>
      <c r="M3191" s="559"/>
      <c r="N3191" s="559"/>
      <c r="O3191" s="559"/>
    </row>
    <row r="3192" spans="1:15" x14ac:dyDescent="0.25">
      <c r="A3192" s="560"/>
      <c r="B3192" s="559"/>
      <c r="C3192" s="559"/>
      <c r="D3192" s="561"/>
      <c r="E3192" s="561"/>
      <c r="F3192" s="561"/>
      <c r="G3192" s="559"/>
      <c r="H3192" s="559"/>
      <c r="I3192" s="559"/>
      <c r="J3192" s="559"/>
      <c r="K3192" s="559"/>
      <c r="L3192" s="559"/>
      <c r="M3192" s="559"/>
      <c r="N3192" s="559"/>
      <c r="O3192" s="559"/>
    </row>
    <row r="3193" spans="1:15" x14ac:dyDescent="0.25">
      <c r="A3193" s="560"/>
      <c r="B3193" s="559"/>
      <c r="C3193" s="559"/>
      <c r="D3193" s="561"/>
      <c r="E3193" s="561"/>
      <c r="F3193" s="561"/>
      <c r="G3193" s="559"/>
      <c r="H3193" s="559"/>
      <c r="I3193" s="559"/>
      <c r="J3193" s="559"/>
      <c r="K3193" s="559"/>
      <c r="L3193" s="559"/>
      <c r="M3193" s="559"/>
      <c r="N3193" s="559"/>
      <c r="O3193" s="559"/>
    </row>
    <row r="3194" spans="1:15" x14ac:dyDescent="0.25">
      <c r="A3194" s="560"/>
      <c r="B3194" s="559"/>
      <c r="C3194" s="559"/>
      <c r="D3194" s="561"/>
      <c r="E3194" s="561"/>
      <c r="F3194" s="561"/>
      <c r="G3194" s="559"/>
      <c r="H3194" s="559"/>
      <c r="I3194" s="559"/>
      <c r="J3194" s="559"/>
      <c r="K3194" s="559"/>
      <c r="L3194" s="559"/>
      <c r="M3194" s="559"/>
      <c r="N3194" s="559"/>
      <c r="O3194" s="559"/>
    </row>
    <row r="3195" spans="1:15" x14ac:dyDescent="0.25">
      <c r="A3195" s="560"/>
      <c r="B3195" s="559"/>
      <c r="C3195" s="559"/>
      <c r="D3195" s="561"/>
      <c r="E3195" s="561"/>
      <c r="F3195" s="561"/>
      <c r="G3195" s="559"/>
      <c r="H3195" s="559"/>
      <c r="I3195" s="559"/>
      <c r="J3195" s="559"/>
      <c r="K3195" s="559"/>
      <c r="L3195" s="559"/>
      <c r="M3195" s="559"/>
      <c r="N3195" s="559"/>
      <c r="O3195" s="559"/>
    </row>
    <row r="3196" spans="1:15" x14ac:dyDescent="0.25">
      <c r="A3196" s="560"/>
      <c r="B3196" s="559"/>
      <c r="C3196" s="559"/>
      <c r="D3196" s="561"/>
      <c r="E3196" s="561"/>
      <c r="F3196" s="561"/>
      <c r="G3196" s="559"/>
      <c r="H3196" s="559"/>
      <c r="I3196" s="559"/>
      <c r="J3196" s="559"/>
      <c r="K3196" s="559"/>
      <c r="L3196" s="559"/>
      <c r="M3196" s="559"/>
      <c r="N3196" s="559"/>
      <c r="O3196" s="559"/>
    </row>
    <row r="3197" spans="1:15" x14ac:dyDescent="0.25">
      <c r="A3197" s="560"/>
      <c r="B3197" s="559"/>
      <c r="C3197" s="559"/>
      <c r="D3197" s="561"/>
      <c r="E3197" s="561"/>
      <c r="F3197" s="561"/>
      <c r="G3197" s="559"/>
      <c r="H3197" s="559"/>
      <c r="I3197" s="559"/>
      <c r="J3197" s="559"/>
      <c r="K3197" s="559"/>
      <c r="L3197" s="559"/>
      <c r="M3197" s="559"/>
      <c r="N3197" s="559"/>
      <c r="O3197" s="559"/>
    </row>
    <row r="3198" spans="1:15" x14ac:dyDescent="0.25">
      <c r="A3198" s="560"/>
      <c r="B3198" s="559"/>
      <c r="C3198" s="559"/>
      <c r="D3198" s="561"/>
      <c r="E3198" s="561"/>
      <c r="F3198" s="561"/>
      <c r="G3198" s="559"/>
      <c r="H3198" s="559"/>
      <c r="I3198" s="559"/>
      <c r="J3198" s="559"/>
      <c r="K3198" s="559"/>
      <c r="L3198" s="559"/>
      <c r="M3198" s="559"/>
      <c r="N3198" s="559"/>
      <c r="O3198" s="559"/>
    </row>
    <row r="3199" spans="1:15" x14ac:dyDescent="0.25">
      <c r="A3199" s="560"/>
      <c r="B3199" s="559"/>
      <c r="C3199" s="559"/>
      <c r="D3199" s="561"/>
      <c r="E3199" s="561"/>
      <c r="F3199" s="561"/>
      <c r="G3199" s="559"/>
      <c r="H3199" s="559"/>
      <c r="I3199" s="559"/>
      <c r="J3199" s="559"/>
      <c r="K3199" s="559"/>
      <c r="L3199" s="559"/>
      <c r="M3199" s="559"/>
      <c r="N3199" s="559"/>
      <c r="O3199" s="559"/>
    </row>
    <row r="3200" spans="1:15" x14ac:dyDescent="0.25">
      <c r="A3200" s="560"/>
      <c r="B3200" s="559"/>
      <c r="C3200" s="559"/>
      <c r="D3200" s="561"/>
      <c r="E3200" s="561"/>
      <c r="F3200" s="561"/>
      <c r="G3200" s="559"/>
      <c r="H3200" s="559"/>
      <c r="I3200" s="559"/>
      <c r="J3200" s="559"/>
      <c r="K3200" s="559"/>
      <c r="L3200" s="559"/>
      <c r="M3200" s="559"/>
      <c r="N3200" s="559"/>
      <c r="O3200" s="559"/>
    </row>
    <row r="3201" spans="1:15" x14ac:dyDescent="0.25">
      <c r="A3201" s="560"/>
      <c r="B3201" s="559"/>
      <c r="C3201" s="559"/>
      <c r="D3201" s="561"/>
      <c r="E3201" s="561"/>
      <c r="F3201" s="561"/>
      <c r="G3201" s="559"/>
      <c r="H3201" s="559"/>
      <c r="I3201" s="559"/>
      <c r="J3201" s="559"/>
      <c r="K3201" s="559"/>
      <c r="L3201" s="559"/>
      <c r="M3201" s="559"/>
      <c r="N3201" s="559"/>
      <c r="O3201" s="559"/>
    </row>
    <row r="3202" spans="1:15" x14ac:dyDescent="0.25">
      <c r="A3202" s="560"/>
      <c r="B3202" s="559"/>
      <c r="C3202" s="559"/>
      <c r="D3202" s="561"/>
      <c r="E3202" s="561"/>
      <c r="F3202" s="561"/>
      <c r="G3202" s="559"/>
      <c r="H3202" s="559"/>
      <c r="I3202" s="559"/>
      <c r="J3202" s="559"/>
      <c r="K3202" s="559"/>
      <c r="L3202" s="559"/>
      <c r="M3202" s="559"/>
      <c r="N3202" s="559"/>
      <c r="O3202" s="559"/>
    </row>
    <row r="3203" spans="1:15" x14ac:dyDescent="0.25">
      <c r="A3203" s="560"/>
      <c r="B3203" s="559"/>
      <c r="C3203" s="559"/>
      <c r="D3203" s="561"/>
      <c r="E3203" s="561"/>
      <c r="F3203" s="561"/>
      <c r="G3203" s="559"/>
      <c r="H3203" s="559"/>
      <c r="I3203" s="559"/>
      <c r="J3203" s="559"/>
      <c r="K3203" s="559"/>
      <c r="L3203" s="559"/>
      <c r="M3203" s="559"/>
      <c r="N3203" s="559"/>
      <c r="O3203" s="559"/>
    </row>
    <row r="3204" spans="1:15" x14ac:dyDescent="0.25">
      <c r="A3204" s="560"/>
      <c r="B3204" s="559"/>
      <c r="C3204" s="559"/>
      <c r="D3204" s="561"/>
      <c r="E3204" s="561"/>
      <c r="F3204" s="561"/>
      <c r="G3204" s="559"/>
      <c r="H3204" s="559"/>
      <c r="I3204" s="559"/>
      <c r="J3204" s="559"/>
      <c r="K3204" s="559"/>
      <c r="L3204" s="559"/>
      <c r="M3204" s="559"/>
      <c r="N3204" s="559"/>
      <c r="O3204" s="559"/>
    </row>
    <row r="3205" spans="1:15" x14ac:dyDescent="0.25">
      <c r="A3205" s="560"/>
      <c r="B3205" s="559"/>
      <c r="C3205" s="559"/>
      <c r="D3205" s="561"/>
      <c r="E3205" s="561"/>
      <c r="F3205" s="561"/>
      <c r="G3205" s="559"/>
      <c r="H3205" s="559"/>
      <c r="I3205" s="559"/>
      <c r="J3205" s="559"/>
      <c r="K3205" s="559"/>
      <c r="L3205" s="559"/>
      <c r="M3205" s="559"/>
      <c r="N3205" s="559"/>
      <c r="O3205" s="559"/>
    </row>
    <row r="3206" spans="1:15" x14ac:dyDescent="0.25">
      <c r="A3206" s="560"/>
      <c r="B3206" s="559"/>
      <c r="C3206" s="559"/>
      <c r="D3206" s="561"/>
      <c r="E3206" s="561"/>
      <c r="F3206" s="561"/>
      <c r="G3206" s="559"/>
      <c r="H3206" s="559"/>
      <c r="I3206" s="559"/>
      <c r="J3206" s="559"/>
      <c r="K3206" s="559"/>
      <c r="L3206" s="559"/>
      <c r="M3206" s="559"/>
      <c r="N3206" s="559"/>
      <c r="O3206" s="559"/>
    </row>
    <row r="3207" spans="1:15" x14ac:dyDescent="0.25">
      <c r="A3207" s="560"/>
      <c r="B3207" s="559"/>
      <c r="C3207" s="559"/>
      <c r="D3207" s="561"/>
      <c r="E3207" s="561"/>
      <c r="F3207" s="561"/>
      <c r="G3207" s="559"/>
      <c r="H3207" s="559"/>
      <c r="I3207" s="559"/>
      <c r="J3207" s="559"/>
      <c r="K3207" s="559"/>
      <c r="L3207" s="559"/>
      <c r="M3207" s="559"/>
      <c r="N3207" s="559"/>
      <c r="O3207" s="559"/>
    </row>
    <row r="3208" spans="1:15" x14ac:dyDescent="0.25">
      <c r="A3208" s="560"/>
      <c r="B3208" s="559"/>
      <c r="C3208" s="559"/>
      <c r="D3208" s="561"/>
      <c r="E3208" s="561"/>
      <c r="F3208" s="561"/>
      <c r="G3208" s="559"/>
      <c r="H3208" s="559"/>
      <c r="I3208" s="559"/>
      <c r="J3208" s="559"/>
      <c r="K3208" s="559"/>
      <c r="L3208" s="559"/>
      <c r="M3208" s="559"/>
      <c r="N3208" s="559"/>
      <c r="O3208" s="559"/>
    </row>
    <row r="3209" spans="1:15" x14ac:dyDescent="0.25">
      <c r="A3209" s="560"/>
      <c r="B3209" s="559"/>
      <c r="C3209" s="559"/>
      <c r="D3209" s="561"/>
      <c r="E3209" s="561"/>
      <c r="F3209" s="561"/>
      <c r="G3209" s="559"/>
      <c r="H3209" s="559"/>
      <c r="I3209" s="559"/>
      <c r="J3209" s="559"/>
      <c r="K3209" s="559"/>
      <c r="L3209" s="559"/>
      <c r="M3209" s="559"/>
      <c r="N3209" s="559"/>
      <c r="O3209" s="559"/>
    </row>
    <row r="3210" spans="1:15" x14ac:dyDescent="0.25">
      <c r="A3210" s="560"/>
      <c r="B3210" s="559"/>
      <c r="C3210" s="559"/>
      <c r="D3210" s="561"/>
      <c r="E3210" s="561"/>
      <c r="F3210" s="561"/>
      <c r="G3210" s="559"/>
      <c r="H3210" s="559"/>
      <c r="I3210" s="559"/>
      <c r="J3210" s="559"/>
      <c r="K3210" s="559"/>
      <c r="L3210" s="559"/>
      <c r="M3210" s="559"/>
      <c r="N3210" s="559"/>
      <c r="O3210" s="559"/>
    </row>
    <row r="3211" spans="1:15" x14ac:dyDescent="0.25">
      <c r="A3211" s="560"/>
      <c r="B3211" s="559"/>
      <c r="C3211" s="559"/>
      <c r="D3211" s="561"/>
      <c r="E3211" s="561"/>
      <c r="F3211" s="561"/>
      <c r="G3211" s="559"/>
      <c r="H3211" s="559"/>
      <c r="I3211" s="559"/>
      <c r="J3211" s="559"/>
      <c r="K3211" s="559"/>
      <c r="L3211" s="559"/>
      <c r="M3211" s="559"/>
      <c r="N3211" s="559"/>
      <c r="O3211" s="559"/>
    </row>
    <row r="3212" spans="1:15" x14ac:dyDescent="0.25">
      <c r="A3212" s="560"/>
      <c r="B3212" s="559"/>
      <c r="C3212" s="559"/>
      <c r="D3212" s="561"/>
      <c r="E3212" s="561"/>
      <c r="F3212" s="561"/>
      <c r="G3212" s="559"/>
      <c r="H3212" s="559"/>
      <c r="I3212" s="559"/>
      <c r="J3212" s="559"/>
      <c r="K3212" s="559"/>
      <c r="L3212" s="559"/>
      <c r="M3212" s="559"/>
      <c r="N3212" s="559"/>
      <c r="O3212" s="559"/>
    </row>
    <row r="3213" spans="1:15" x14ac:dyDescent="0.25">
      <c r="A3213" s="560"/>
      <c r="B3213" s="559"/>
      <c r="C3213" s="559"/>
      <c r="D3213" s="561"/>
      <c r="E3213" s="561"/>
      <c r="F3213" s="561"/>
      <c r="G3213" s="559"/>
      <c r="H3213" s="559"/>
      <c r="I3213" s="559"/>
      <c r="J3213" s="559"/>
      <c r="K3213" s="559"/>
      <c r="L3213" s="559"/>
      <c r="M3213" s="559"/>
      <c r="N3213" s="559"/>
      <c r="O3213" s="559"/>
    </row>
    <row r="3214" spans="1:15" x14ac:dyDescent="0.25">
      <c r="A3214" s="560"/>
      <c r="B3214" s="559"/>
      <c r="C3214" s="559"/>
      <c r="D3214" s="561"/>
      <c r="E3214" s="561"/>
      <c r="F3214" s="561"/>
      <c r="G3214" s="559"/>
      <c r="H3214" s="559"/>
      <c r="I3214" s="559"/>
      <c r="J3214" s="559"/>
      <c r="K3214" s="559"/>
      <c r="L3214" s="559"/>
      <c r="M3214" s="559"/>
      <c r="N3214" s="559"/>
      <c r="O3214" s="559"/>
    </row>
    <row r="3215" spans="1:15" x14ac:dyDescent="0.25">
      <c r="A3215" s="560"/>
      <c r="B3215" s="559"/>
      <c r="C3215" s="559"/>
      <c r="D3215" s="561"/>
      <c r="E3215" s="561"/>
      <c r="F3215" s="561"/>
      <c r="G3215" s="559"/>
      <c r="H3215" s="559"/>
      <c r="I3215" s="559"/>
      <c r="J3215" s="559"/>
      <c r="K3215" s="559"/>
      <c r="L3215" s="559"/>
      <c r="M3215" s="559"/>
      <c r="N3215" s="559"/>
      <c r="O3215" s="559"/>
    </row>
    <row r="3216" spans="1:15" x14ac:dyDescent="0.25">
      <c r="A3216" s="560"/>
      <c r="B3216" s="559"/>
      <c r="C3216" s="559"/>
      <c r="D3216" s="561"/>
      <c r="E3216" s="561"/>
      <c r="F3216" s="561"/>
      <c r="G3216" s="559"/>
      <c r="H3216" s="559"/>
      <c r="I3216" s="559"/>
      <c r="J3216" s="559"/>
      <c r="K3216" s="559"/>
      <c r="L3216" s="559"/>
      <c r="M3216" s="559"/>
      <c r="N3216" s="559"/>
      <c r="O3216" s="559"/>
    </row>
    <row r="3217" spans="1:15" x14ac:dyDescent="0.25">
      <c r="A3217" s="560"/>
      <c r="B3217" s="559"/>
      <c r="C3217" s="559"/>
      <c r="D3217" s="561"/>
      <c r="E3217" s="561"/>
      <c r="F3217" s="561"/>
      <c r="G3217" s="559"/>
      <c r="H3217" s="559"/>
      <c r="I3217" s="559"/>
      <c r="J3217" s="559"/>
      <c r="K3217" s="559"/>
      <c r="L3217" s="559"/>
      <c r="M3217" s="559"/>
      <c r="N3217" s="559"/>
      <c r="O3217" s="559"/>
    </row>
    <row r="3218" spans="1:15" x14ac:dyDescent="0.25">
      <c r="A3218" s="560"/>
      <c r="B3218" s="559"/>
      <c r="C3218" s="559"/>
      <c r="D3218" s="561"/>
      <c r="E3218" s="561"/>
      <c r="F3218" s="561"/>
      <c r="G3218" s="559"/>
      <c r="H3218" s="559"/>
      <c r="I3218" s="559"/>
      <c r="J3218" s="559"/>
      <c r="K3218" s="559"/>
      <c r="L3218" s="559"/>
      <c r="M3218" s="559"/>
      <c r="N3218" s="559"/>
      <c r="O3218" s="559"/>
    </row>
    <row r="3219" spans="1:15" x14ac:dyDescent="0.25">
      <c r="A3219" s="560"/>
      <c r="B3219" s="559"/>
      <c r="C3219" s="559"/>
      <c r="D3219" s="561"/>
      <c r="E3219" s="561"/>
      <c r="F3219" s="561"/>
      <c r="G3219" s="559"/>
      <c r="H3219" s="559"/>
      <c r="I3219" s="559"/>
      <c r="J3219" s="559"/>
      <c r="K3219" s="559"/>
      <c r="L3219" s="559"/>
      <c r="M3219" s="559"/>
      <c r="N3219" s="559"/>
      <c r="O3219" s="559"/>
    </row>
    <row r="3220" spans="1:15" x14ac:dyDescent="0.25">
      <c r="A3220" s="560"/>
      <c r="B3220" s="559"/>
      <c r="C3220" s="559"/>
      <c r="D3220" s="561"/>
      <c r="E3220" s="561"/>
      <c r="F3220" s="561"/>
      <c r="G3220" s="559"/>
      <c r="H3220" s="559"/>
      <c r="I3220" s="559"/>
      <c r="J3220" s="559"/>
      <c r="K3220" s="559"/>
      <c r="L3220" s="559"/>
      <c r="M3220" s="559"/>
      <c r="N3220" s="559"/>
      <c r="O3220" s="559"/>
    </row>
    <row r="3221" spans="1:15" x14ac:dyDescent="0.25">
      <c r="A3221" s="560"/>
      <c r="B3221" s="559"/>
      <c r="C3221" s="559"/>
      <c r="D3221" s="561"/>
      <c r="E3221" s="561"/>
      <c r="F3221" s="561"/>
      <c r="G3221" s="559"/>
      <c r="H3221" s="559"/>
      <c r="I3221" s="559"/>
      <c r="J3221" s="559"/>
      <c r="K3221" s="559"/>
      <c r="L3221" s="559"/>
      <c r="M3221" s="559"/>
      <c r="N3221" s="559"/>
      <c r="O3221" s="559"/>
    </row>
    <row r="3222" spans="1:15" x14ac:dyDescent="0.25">
      <c r="A3222" s="560"/>
      <c r="B3222" s="559"/>
      <c r="C3222" s="559"/>
      <c r="D3222" s="561"/>
      <c r="E3222" s="561"/>
      <c r="F3222" s="561"/>
      <c r="G3222" s="559"/>
      <c r="H3222" s="559"/>
      <c r="I3222" s="559"/>
      <c r="J3222" s="559"/>
      <c r="K3222" s="559"/>
      <c r="L3222" s="559"/>
      <c r="M3222" s="559"/>
      <c r="N3222" s="559"/>
      <c r="O3222" s="559"/>
    </row>
    <row r="3223" spans="1:15" x14ac:dyDescent="0.25">
      <c r="A3223" s="560"/>
      <c r="B3223" s="559"/>
      <c r="C3223" s="559"/>
      <c r="D3223" s="561"/>
      <c r="E3223" s="561"/>
      <c r="F3223" s="561"/>
      <c r="G3223" s="559"/>
      <c r="H3223" s="559"/>
      <c r="I3223" s="559"/>
      <c r="J3223" s="559"/>
      <c r="K3223" s="559"/>
      <c r="L3223" s="559"/>
      <c r="M3223" s="559"/>
      <c r="N3223" s="559"/>
      <c r="O3223" s="559"/>
    </row>
    <row r="3224" spans="1:15" x14ac:dyDescent="0.25">
      <c r="A3224" s="560"/>
      <c r="B3224" s="559"/>
      <c r="C3224" s="559"/>
      <c r="D3224" s="561"/>
      <c r="E3224" s="561"/>
      <c r="F3224" s="561"/>
      <c r="G3224" s="559"/>
      <c r="H3224" s="559"/>
      <c r="I3224" s="559"/>
      <c r="J3224" s="559"/>
      <c r="K3224" s="559"/>
      <c r="L3224" s="559"/>
      <c r="M3224" s="559"/>
      <c r="N3224" s="559"/>
      <c r="O3224" s="559"/>
    </row>
    <row r="3225" spans="1:15" x14ac:dyDescent="0.25">
      <c r="A3225" s="560"/>
      <c r="B3225" s="559"/>
      <c r="C3225" s="559"/>
      <c r="D3225" s="561"/>
      <c r="E3225" s="561"/>
      <c r="F3225" s="561"/>
      <c r="G3225" s="559"/>
      <c r="H3225" s="559"/>
      <c r="I3225" s="559"/>
      <c r="J3225" s="559"/>
      <c r="K3225" s="559"/>
      <c r="L3225" s="559"/>
      <c r="M3225" s="559"/>
      <c r="N3225" s="559"/>
      <c r="O3225" s="559"/>
    </row>
    <row r="3226" spans="1:15" x14ac:dyDescent="0.25">
      <c r="A3226" s="560"/>
      <c r="B3226" s="559"/>
      <c r="C3226" s="559"/>
      <c r="D3226" s="561"/>
      <c r="E3226" s="561"/>
      <c r="F3226" s="561"/>
      <c r="G3226" s="559"/>
      <c r="H3226" s="559"/>
      <c r="I3226" s="559"/>
      <c r="J3226" s="559"/>
      <c r="K3226" s="559"/>
      <c r="L3226" s="559"/>
      <c r="M3226" s="559"/>
      <c r="N3226" s="559"/>
      <c r="O3226" s="559"/>
    </row>
    <row r="3227" spans="1:15" x14ac:dyDescent="0.25">
      <c r="A3227" s="560"/>
      <c r="B3227" s="559"/>
      <c r="C3227" s="559"/>
      <c r="D3227" s="561"/>
      <c r="E3227" s="561"/>
      <c r="F3227" s="561"/>
      <c r="G3227" s="559"/>
      <c r="H3227" s="559"/>
      <c r="I3227" s="559"/>
      <c r="J3227" s="559"/>
      <c r="K3227" s="559"/>
      <c r="L3227" s="559"/>
      <c r="M3227" s="559"/>
      <c r="N3227" s="559"/>
      <c r="O3227" s="559"/>
    </row>
    <row r="3228" spans="1:15" x14ac:dyDescent="0.25">
      <c r="A3228" s="560"/>
      <c r="B3228" s="559"/>
      <c r="C3228" s="559"/>
      <c r="D3228" s="561"/>
      <c r="E3228" s="561"/>
      <c r="F3228" s="561"/>
      <c r="G3228" s="559"/>
      <c r="H3228" s="559"/>
      <c r="I3228" s="559"/>
      <c r="J3228" s="559"/>
      <c r="K3228" s="559"/>
      <c r="L3228" s="559"/>
      <c r="M3228" s="559"/>
      <c r="N3228" s="559"/>
      <c r="O3228" s="559"/>
    </row>
    <row r="3229" spans="1:15" x14ac:dyDescent="0.25">
      <c r="A3229" s="560"/>
      <c r="B3229" s="559"/>
      <c r="C3229" s="559"/>
      <c r="D3229" s="561"/>
      <c r="E3229" s="561"/>
      <c r="F3229" s="561"/>
      <c r="G3229" s="559"/>
      <c r="H3229" s="559"/>
      <c r="I3229" s="559"/>
      <c r="J3229" s="559"/>
      <c r="K3229" s="559"/>
      <c r="L3229" s="559"/>
      <c r="M3229" s="559"/>
      <c r="N3229" s="559"/>
      <c r="O3229" s="559"/>
    </row>
    <row r="3230" spans="1:15" x14ac:dyDescent="0.25">
      <c r="A3230" s="560"/>
      <c r="B3230" s="559"/>
      <c r="C3230" s="559"/>
      <c r="D3230" s="561"/>
      <c r="E3230" s="561"/>
      <c r="F3230" s="561"/>
      <c r="G3230" s="559"/>
      <c r="H3230" s="559"/>
      <c r="I3230" s="559"/>
      <c r="J3230" s="559"/>
      <c r="K3230" s="559"/>
      <c r="L3230" s="559"/>
      <c r="M3230" s="559"/>
      <c r="N3230" s="559"/>
      <c r="O3230" s="559"/>
    </row>
    <row r="3231" spans="1:15" x14ac:dyDescent="0.25">
      <c r="A3231" s="560"/>
      <c r="B3231" s="559"/>
      <c r="C3231" s="559"/>
      <c r="D3231" s="561"/>
      <c r="E3231" s="561"/>
      <c r="F3231" s="561"/>
      <c r="G3231" s="559"/>
      <c r="H3231" s="559"/>
      <c r="I3231" s="559"/>
      <c r="J3231" s="559"/>
      <c r="K3231" s="559"/>
      <c r="L3231" s="559"/>
      <c r="M3231" s="559"/>
      <c r="N3231" s="559"/>
      <c r="O3231" s="559"/>
    </row>
    <row r="3232" spans="1:15" x14ac:dyDescent="0.25">
      <c r="A3232" s="560"/>
      <c r="B3232" s="559"/>
      <c r="C3232" s="559"/>
      <c r="D3232" s="561"/>
      <c r="E3232" s="561"/>
      <c r="F3232" s="561"/>
      <c r="G3232" s="559"/>
      <c r="H3232" s="559"/>
      <c r="I3232" s="559"/>
      <c r="J3232" s="559"/>
      <c r="K3232" s="559"/>
      <c r="L3232" s="559"/>
      <c r="M3232" s="559"/>
      <c r="N3232" s="559"/>
      <c r="O3232" s="559"/>
    </row>
    <row r="3233" spans="1:15" x14ac:dyDescent="0.25">
      <c r="A3233" s="560"/>
      <c r="B3233" s="559"/>
      <c r="C3233" s="559"/>
      <c r="D3233" s="561"/>
      <c r="E3233" s="561"/>
      <c r="F3233" s="561"/>
      <c r="G3233" s="559"/>
      <c r="H3233" s="559"/>
      <c r="I3233" s="559"/>
      <c r="J3233" s="559"/>
      <c r="K3233" s="559"/>
      <c r="L3233" s="559"/>
      <c r="M3233" s="559"/>
      <c r="N3233" s="559"/>
      <c r="O3233" s="559"/>
    </row>
    <row r="3234" spans="1:15" x14ac:dyDescent="0.25">
      <c r="A3234" s="560"/>
      <c r="B3234" s="559"/>
      <c r="C3234" s="559"/>
      <c r="D3234" s="561"/>
      <c r="E3234" s="561"/>
      <c r="F3234" s="561"/>
      <c r="G3234" s="559"/>
      <c r="H3234" s="559"/>
      <c r="I3234" s="559"/>
      <c r="J3234" s="559"/>
      <c r="K3234" s="559"/>
      <c r="L3234" s="559"/>
      <c r="M3234" s="559"/>
      <c r="N3234" s="559"/>
      <c r="O3234" s="559"/>
    </row>
    <row r="3235" spans="1:15" x14ac:dyDescent="0.25">
      <c r="A3235" s="560"/>
      <c r="B3235" s="559"/>
      <c r="C3235" s="559"/>
      <c r="D3235" s="561"/>
      <c r="E3235" s="561"/>
      <c r="F3235" s="561"/>
      <c r="G3235" s="559"/>
      <c r="H3235" s="559"/>
      <c r="I3235" s="559"/>
      <c r="J3235" s="559"/>
      <c r="K3235" s="559"/>
      <c r="L3235" s="559"/>
      <c r="M3235" s="559"/>
      <c r="N3235" s="559"/>
      <c r="O3235" s="559"/>
    </row>
    <row r="3236" spans="1:15" x14ac:dyDescent="0.25">
      <c r="A3236" s="560"/>
      <c r="B3236" s="559"/>
      <c r="C3236" s="559"/>
      <c r="D3236" s="561"/>
      <c r="E3236" s="561"/>
      <c r="F3236" s="561"/>
      <c r="G3236" s="559"/>
      <c r="H3236" s="559"/>
      <c r="I3236" s="559"/>
      <c r="J3236" s="559"/>
      <c r="K3236" s="559"/>
      <c r="L3236" s="559"/>
      <c r="M3236" s="559"/>
      <c r="N3236" s="559"/>
      <c r="O3236" s="559"/>
    </row>
    <row r="3237" spans="1:15" x14ac:dyDescent="0.25">
      <c r="A3237" s="560"/>
      <c r="B3237" s="559"/>
      <c r="C3237" s="559"/>
      <c r="D3237" s="561"/>
      <c r="E3237" s="561"/>
      <c r="F3237" s="561"/>
      <c r="G3237" s="559"/>
      <c r="H3237" s="559"/>
      <c r="I3237" s="559"/>
      <c r="J3237" s="559"/>
      <c r="K3237" s="559"/>
      <c r="L3237" s="559"/>
      <c r="M3237" s="559"/>
      <c r="N3237" s="559"/>
      <c r="O3237" s="559"/>
    </row>
    <row r="3238" spans="1:15" x14ac:dyDescent="0.25">
      <c r="A3238" s="560"/>
      <c r="B3238" s="559"/>
      <c r="C3238" s="559"/>
      <c r="D3238" s="561"/>
      <c r="E3238" s="561"/>
      <c r="F3238" s="561"/>
      <c r="G3238" s="559"/>
      <c r="H3238" s="559"/>
      <c r="I3238" s="559"/>
      <c r="J3238" s="559"/>
      <c r="K3238" s="559"/>
      <c r="L3238" s="559"/>
      <c r="M3238" s="559"/>
      <c r="N3238" s="559"/>
      <c r="O3238" s="559"/>
    </row>
    <row r="3239" spans="1:15" x14ac:dyDescent="0.25">
      <c r="A3239" s="560"/>
      <c r="B3239" s="559"/>
      <c r="C3239" s="559"/>
      <c r="D3239" s="561"/>
      <c r="E3239" s="561"/>
      <c r="F3239" s="561"/>
      <c r="G3239" s="559"/>
      <c r="H3239" s="559"/>
      <c r="I3239" s="559"/>
      <c r="J3239" s="559"/>
      <c r="K3239" s="559"/>
      <c r="L3239" s="559"/>
      <c r="M3239" s="559"/>
      <c r="N3239" s="559"/>
      <c r="O3239" s="559"/>
    </row>
    <row r="3240" spans="1:15" x14ac:dyDescent="0.25">
      <c r="A3240" s="560"/>
      <c r="B3240" s="559"/>
      <c r="C3240" s="559"/>
      <c r="D3240" s="561"/>
      <c r="E3240" s="561"/>
      <c r="F3240" s="561"/>
      <c r="G3240" s="559"/>
      <c r="H3240" s="559"/>
      <c r="I3240" s="559"/>
      <c r="J3240" s="559"/>
      <c r="K3240" s="559"/>
      <c r="L3240" s="559"/>
      <c r="M3240" s="559"/>
      <c r="N3240" s="559"/>
      <c r="O3240" s="559"/>
    </row>
    <row r="3241" spans="1:15" x14ac:dyDescent="0.25">
      <c r="A3241" s="560"/>
      <c r="B3241" s="559"/>
      <c r="C3241" s="559"/>
      <c r="D3241" s="561"/>
      <c r="E3241" s="561"/>
      <c r="F3241" s="561"/>
      <c r="G3241" s="559"/>
      <c r="H3241" s="559"/>
      <c r="I3241" s="559"/>
      <c r="J3241" s="559"/>
      <c r="K3241" s="559"/>
      <c r="L3241" s="559"/>
      <c r="M3241" s="559"/>
      <c r="N3241" s="559"/>
      <c r="O3241" s="559"/>
    </row>
    <row r="3242" spans="1:15" x14ac:dyDescent="0.25">
      <c r="A3242" s="560"/>
      <c r="B3242" s="559"/>
      <c r="C3242" s="559"/>
      <c r="D3242" s="561"/>
      <c r="E3242" s="561"/>
      <c r="F3242" s="561"/>
      <c r="G3242" s="559"/>
      <c r="H3242" s="559"/>
      <c r="I3242" s="559"/>
      <c r="J3242" s="559"/>
      <c r="K3242" s="559"/>
      <c r="L3242" s="559"/>
      <c r="M3242" s="559"/>
      <c r="N3242" s="559"/>
      <c r="O3242" s="559"/>
    </row>
    <row r="3243" spans="1:15" x14ac:dyDescent="0.25">
      <c r="A3243" s="560"/>
      <c r="B3243" s="559"/>
      <c r="C3243" s="559"/>
      <c r="D3243" s="561"/>
      <c r="E3243" s="561"/>
      <c r="F3243" s="561"/>
      <c r="G3243" s="559"/>
      <c r="H3243" s="559"/>
      <c r="I3243" s="559"/>
      <c r="J3243" s="559"/>
      <c r="K3243" s="559"/>
      <c r="L3243" s="559"/>
      <c r="M3243" s="559"/>
      <c r="N3243" s="559"/>
      <c r="O3243" s="559"/>
    </row>
    <row r="3244" spans="1:15" x14ac:dyDescent="0.25">
      <c r="A3244" s="560"/>
      <c r="B3244" s="559"/>
      <c r="C3244" s="559"/>
      <c r="D3244" s="561"/>
      <c r="E3244" s="561"/>
      <c r="F3244" s="561"/>
      <c r="G3244" s="559"/>
      <c r="H3244" s="559"/>
      <c r="I3244" s="559"/>
      <c r="J3244" s="559"/>
      <c r="K3244" s="559"/>
      <c r="L3244" s="559"/>
      <c r="M3244" s="559"/>
      <c r="N3244" s="559"/>
      <c r="O3244" s="559"/>
    </row>
    <row r="3245" spans="1:15" x14ac:dyDescent="0.25">
      <c r="A3245" s="560"/>
      <c r="B3245" s="559"/>
      <c r="C3245" s="559"/>
      <c r="D3245" s="561"/>
      <c r="E3245" s="561"/>
      <c r="F3245" s="561"/>
      <c r="G3245" s="559"/>
      <c r="H3245" s="559"/>
      <c r="I3245" s="559"/>
      <c r="J3245" s="559"/>
      <c r="K3245" s="559"/>
      <c r="L3245" s="559"/>
      <c r="M3245" s="559"/>
      <c r="N3245" s="559"/>
      <c r="O3245" s="559"/>
    </row>
    <row r="3246" spans="1:15" x14ac:dyDescent="0.25">
      <c r="A3246" s="560"/>
      <c r="B3246" s="559"/>
      <c r="C3246" s="559"/>
      <c r="D3246" s="561"/>
      <c r="E3246" s="561"/>
      <c r="F3246" s="561"/>
      <c r="G3246" s="559"/>
      <c r="H3246" s="559"/>
      <c r="I3246" s="559"/>
      <c r="J3246" s="559"/>
      <c r="K3246" s="559"/>
      <c r="L3246" s="559"/>
      <c r="M3246" s="559"/>
      <c r="N3246" s="559"/>
      <c r="O3246" s="559"/>
    </row>
    <row r="3247" spans="1:15" x14ac:dyDescent="0.25">
      <c r="A3247" s="560"/>
      <c r="B3247" s="559"/>
      <c r="C3247" s="559"/>
      <c r="D3247" s="561"/>
      <c r="E3247" s="561"/>
      <c r="F3247" s="561"/>
      <c r="G3247" s="559"/>
      <c r="H3247" s="559"/>
      <c r="I3247" s="559"/>
      <c r="J3247" s="559"/>
      <c r="K3247" s="559"/>
      <c r="L3247" s="559"/>
      <c r="M3247" s="559"/>
      <c r="N3247" s="559"/>
      <c r="O3247" s="559"/>
    </row>
    <row r="3248" spans="1:15" x14ac:dyDescent="0.25">
      <c r="A3248" s="560"/>
      <c r="B3248" s="559"/>
      <c r="C3248" s="559"/>
      <c r="D3248" s="561"/>
      <c r="E3248" s="561"/>
      <c r="F3248" s="561"/>
      <c r="G3248" s="559"/>
      <c r="H3248" s="559"/>
      <c r="I3248" s="559"/>
      <c r="J3248" s="559"/>
      <c r="K3248" s="559"/>
      <c r="L3248" s="559"/>
      <c r="M3248" s="559"/>
      <c r="N3248" s="559"/>
      <c r="O3248" s="559"/>
    </row>
    <row r="3249" spans="1:15" x14ac:dyDescent="0.25">
      <c r="A3249" s="560"/>
      <c r="B3249" s="559"/>
      <c r="C3249" s="559"/>
      <c r="D3249" s="561"/>
      <c r="E3249" s="561"/>
      <c r="F3249" s="561"/>
      <c r="G3249" s="559"/>
      <c r="H3249" s="559"/>
      <c r="I3249" s="559"/>
      <c r="J3249" s="559"/>
      <c r="K3249" s="559"/>
      <c r="L3249" s="559"/>
      <c r="M3249" s="559"/>
      <c r="N3249" s="559"/>
      <c r="O3249" s="559"/>
    </row>
    <row r="3250" spans="1:15" x14ac:dyDescent="0.25">
      <c r="A3250" s="560"/>
      <c r="B3250" s="559"/>
      <c r="C3250" s="559"/>
      <c r="D3250" s="561"/>
      <c r="E3250" s="561"/>
      <c r="F3250" s="561"/>
      <c r="G3250" s="559"/>
      <c r="H3250" s="559"/>
      <c r="I3250" s="559"/>
      <c r="J3250" s="559"/>
      <c r="K3250" s="559"/>
      <c r="L3250" s="559"/>
      <c r="M3250" s="559"/>
      <c r="N3250" s="559"/>
      <c r="O3250" s="559"/>
    </row>
    <row r="3251" spans="1:15" x14ac:dyDescent="0.25">
      <c r="A3251" s="560"/>
      <c r="B3251" s="559"/>
      <c r="C3251" s="559"/>
      <c r="D3251" s="561"/>
      <c r="E3251" s="561"/>
      <c r="F3251" s="561"/>
      <c r="G3251" s="559"/>
      <c r="H3251" s="559"/>
      <c r="I3251" s="559"/>
      <c r="J3251" s="559"/>
      <c r="K3251" s="559"/>
      <c r="L3251" s="559"/>
      <c r="M3251" s="559"/>
      <c r="N3251" s="559"/>
      <c r="O3251" s="559"/>
    </row>
    <row r="3252" spans="1:15" x14ac:dyDescent="0.25">
      <c r="A3252" s="560"/>
      <c r="B3252" s="559"/>
      <c r="C3252" s="559"/>
      <c r="D3252" s="561"/>
      <c r="E3252" s="561"/>
      <c r="F3252" s="561"/>
      <c r="G3252" s="559"/>
      <c r="H3252" s="559"/>
      <c r="I3252" s="559"/>
      <c r="J3252" s="559"/>
      <c r="K3252" s="559"/>
      <c r="L3252" s="559"/>
      <c r="M3252" s="559"/>
      <c r="N3252" s="559"/>
      <c r="O3252" s="559"/>
    </row>
    <row r="3253" spans="1:15" x14ac:dyDescent="0.25">
      <c r="A3253" s="560"/>
      <c r="B3253" s="559"/>
      <c r="C3253" s="559"/>
      <c r="D3253" s="561"/>
      <c r="E3253" s="561"/>
      <c r="F3253" s="561"/>
      <c r="G3253" s="559"/>
      <c r="H3253" s="559"/>
      <c r="I3253" s="559"/>
      <c r="J3253" s="559"/>
      <c r="K3253" s="559"/>
      <c r="L3253" s="559"/>
      <c r="M3253" s="559"/>
      <c r="N3253" s="559"/>
      <c r="O3253" s="559"/>
    </row>
    <row r="3254" spans="1:15" x14ac:dyDescent="0.25">
      <c r="A3254" s="560"/>
      <c r="B3254" s="559"/>
      <c r="C3254" s="559"/>
      <c r="D3254" s="561"/>
      <c r="E3254" s="561"/>
      <c r="F3254" s="561"/>
      <c r="G3254" s="559"/>
      <c r="H3254" s="559"/>
      <c r="I3254" s="559"/>
      <c r="J3254" s="559"/>
      <c r="K3254" s="559"/>
      <c r="L3254" s="559"/>
      <c r="M3254" s="559"/>
      <c r="N3254" s="559"/>
      <c r="O3254" s="559"/>
    </row>
    <row r="3255" spans="1:15" x14ac:dyDescent="0.25">
      <c r="A3255" s="560"/>
      <c r="B3255" s="559"/>
      <c r="C3255" s="559"/>
      <c r="D3255" s="561"/>
      <c r="E3255" s="561"/>
      <c r="F3255" s="561"/>
      <c r="G3255" s="559"/>
      <c r="H3255" s="559"/>
      <c r="I3255" s="559"/>
      <c r="J3255" s="559"/>
      <c r="K3255" s="559"/>
      <c r="L3255" s="559"/>
      <c r="M3255" s="559"/>
      <c r="N3255" s="559"/>
      <c r="O3255" s="559"/>
    </row>
    <row r="3256" spans="1:15" x14ac:dyDescent="0.25">
      <c r="A3256" s="560"/>
      <c r="B3256" s="559"/>
      <c r="C3256" s="559"/>
      <c r="D3256" s="561"/>
      <c r="E3256" s="561"/>
      <c r="F3256" s="561"/>
      <c r="G3256" s="559"/>
      <c r="H3256" s="559"/>
      <c r="I3256" s="559"/>
      <c r="J3256" s="559"/>
      <c r="K3256" s="559"/>
      <c r="L3256" s="559"/>
      <c r="M3256" s="559"/>
      <c r="N3256" s="559"/>
      <c r="O3256" s="559"/>
    </row>
    <row r="3257" spans="1:15" x14ac:dyDescent="0.25">
      <c r="A3257" s="560"/>
      <c r="B3257" s="559"/>
      <c r="C3257" s="559"/>
      <c r="D3257" s="561"/>
      <c r="E3257" s="561"/>
      <c r="F3257" s="561"/>
      <c r="G3257" s="559"/>
      <c r="H3257" s="559"/>
      <c r="I3257" s="559"/>
      <c r="J3257" s="559"/>
      <c r="K3257" s="559"/>
      <c r="L3257" s="559"/>
      <c r="M3257" s="559"/>
      <c r="N3257" s="559"/>
      <c r="O3257" s="559"/>
    </row>
    <row r="3258" spans="1:15" x14ac:dyDescent="0.25">
      <c r="A3258" s="560"/>
      <c r="B3258" s="559"/>
      <c r="C3258" s="559"/>
      <c r="D3258" s="561"/>
      <c r="E3258" s="561"/>
      <c r="F3258" s="561"/>
      <c r="G3258" s="559"/>
      <c r="H3258" s="559"/>
      <c r="I3258" s="559"/>
      <c r="J3258" s="559"/>
      <c r="K3258" s="559"/>
      <c r="L3258" s="559"/>
      <c r="M3258" s="559"/>
      <c r="N3258" s="559"/>
      <c r="O3258" s="559"/>
    </row>
    <row r="3259" spans="1:15" x14ac:dyDescent="0.25">
      <c r="A3259" s="560"/>
      <c r="B3259" s="559"/>
      <c r="C3259" s="559"/>
      <c r="D3259" s="561"/>
      <c r="E3259" s="561"/>
      <c r="F3259" s="561"/>
      <c r="G3259" s="559"/>
      <c r="H3259" s="559"/>
      <c r="I3259" s="559"/>
      <c r="J3259" s="559"/>
      <c r="K3259" s="559"/>
      <c r="L3259" s="559"/>
      <c r="M3259" s="559"/>
      <c r="N3259" s="559"/>
      <c r="O3259" s="559"/>
    </row>
    <row r="3260" spans="1:15" x14ac:dyDescent="0.25">
      <c r="A3260" s="560"/>
      <c r="B3260" s="559"/>
      <c r="C3260" s="559"/>
      <c r="D3260" s="561"/>
      <c r="E3260" s="561"/>
      <c r="F3260" s="561"/>
      <c r="G3260" s="559"/>
      <c r="H3260" s="559"/>
      <c r="I3260" s="559"/>
      <c r="J3260" s="559"/>
      <c r="K3260" s="559"/>
      <c r="L3260" s="559"/>
      <c r="M3260" s="559"/>
      <c r="N3260" s="559"/>
      <c r="O3260" s="559"/>
    </row>
    <row r="3261" spans="1:15" x14ac:dyDescent="0.25">
      <c r="A3261" s="560"/>
      <c r="B3261" s="559"/>
      <c r="C3261" s="559"/>
      <c r="D3261" s="561"/>
      <c r="E3261" s="561"/>
      <c r="F3261" s="561"/>
      <c r="G3261" s="559"/>
      <c r="H3261" s="559"/>
      <c r="I3261" s="559"/>
      <c r="J3261" s="559"/>
      <c r="K3261" s="559"/>
      <c r="L3261" s="559"/>
      <c r="M3261" s="559"/>
      <c r="N3261" s="559"/>
      <c r="O3261" s="559"/>
    </row>
    <row r="3262" spans="1:15" x14ac:dyDescent="0.25">
      <c r="A3262" s="560"/>
      <c r="B3262" s="559"/>
      <c r="C3262" s="559"/>
      <c r="D3262" s="561"/>
      <c r="E3262" s="561"/>
      <c r="F3262" s="561"/>
      <c r="G3262" s="559"/>
      <c r="H3262" s="559"/>
      <c r="I3262" s="559"/>
      <c r="J3262" s="559"/>
      <c r="K3262" s="559"/>
      <c r="L3262" s="559"/>
      <c r="M3262" s="559"/>
      <c r="N3262" s="559"/>
      <c r="O3262" s="559"/>
    </row>
    <row r="3263" spans="1:15" x14ac:dyDescent="0.25">
      <c r="A3263" s="560"/>
      <c r="B3263" s="559"/>
      <c r="C3263" s="559"/>
      <c r="D3263" s="561"/>
      <c r="E3263" s="561"/>
      <c r="F3263" s="561"/>
      <c r="G3263" s="559"/>
      <c r="H3263" s="559"/>
      <c r="I3263" s="559"/>
      <c r="J3263" s="559"/>
      <c r="K3263" s="559"/>
      <c r="L3263" s="559"/>
      <c r="M3263" s="559"/>
      <c r="N3263" s="559"/>
      <c r="O3263" s="559"/>
    </row>
    <row r="3264" spans="1:15" x14ac:dyDescent="0.25">
      <c r="A3264" s="560"/>
      <c r="B3264" s="559"/>
      <c r="C3264" s="559"/>
      <c r="D3264" s="561"/>
      <c r="E3264" s="561"/>
      <c r="F3264" s="561"/>
      <c r="G3264" s="559"/>
      <c r="H3264" s="559"/>
      <c r="I3264" s="559"/>
      <c r="J3264" s="559"/>
      <c r="K3264" s="559"/>
      <c r="L3264" s="559"/>
      <c r="M3264" s="559"/>
      <c r="N3264" s="559"/>
      <c r="O3264" s="559"/>
    </row>
    <row r="3265" spans="1:15" x14ac:dyDescent="0.25">
      <c r="A3265" s="560"/>
      <c r="B3265" s="559"/>
      <c r="C3265" s="559"/>
      <c r="D3265" s="561"/>
      <c r="E3265" s="561"/>
      <c r="F3265" s="561"/>
      <c r="G3265" s="559"/>
      <c r="H3265" s="559"/>
      <c r="I3265" s="559"/>
      <c r="J3265" s="559"/>
      <c r="K3265" s="559"/>
      <c r="L3265" s="559"/>
      <c r="M3265" s="559"/>
      <c r="N3265" s="559"/>
      <c r="O3265" s="559"/>
    </row>
    <row r="3266" spans="1:15" x14ac:dyDescent="0.25">
      <c r="A3266" s="560"/>
      <c r="B3266" s="559"/>
      <c r="C3266" s="559"/>
      <c r="D3266" s="561"/>
      <c r="E3266" s="561"/>
      <c r="F3266" s="561"/>
      <c r="G3266" s="559"/>
      <c r="H3266" s="559"/>
      <c r="I3266" s="559"/>
      <c r="J3266" s="559"/>
      <c r="K3266" s="559"/>
      <c r="L3266" s="559"/>
      <c r="M3266" s="559"/>
      <c r="N3266" s="559"/>
      <c r="O3266" s="559"/>
    </row>
    <row r="3267" spans="1:15" x14ac:dyDescent="0.25">
      <c r="A3267" s="560"/>
      <c r="B3267" s="559"/>
      <c r="C3267" s="559"/>
      <c r="D3267" s="561"/>
      <c r="E3267" s="561"/>
      <c r="F3267" s="561"/>
      <c r="G3267" s="559"/>
      <c r="H3267" s="559"/>
      <c r="I3267" s="559"/>
      <c r="J3267" s="559"/>
      <c r="K3267" s="559"/>
      <c r="L3267" s="559"/>
      <c r="M3267" s="559"/>
      <c r="N3267" s="559"/>
      <c r="O3267" s="559"/>
    </row>
    <row r="3268" spans="1:15" x14ac:dyDescent="0.25">
      <c r="A3268" s="560"/>
      <c r="B3268" s="559"/>
      <c r="C3268" s="559"/>
      <c r="D3268" s="561"/>
      <c r="E3268" s="561"/>
      <c r="F3268" s="561"/>
      <c r="G3268" s="559"/>
      <c r="H3268" s="559"/>
      <c r="I3268" s="559"/>
      <c r="J3268" s="559"/>
      <c r="K3268" s="559"/>
      <c r="L3268" s="559"/>
      <c r="M3268" s="559"/>
      <c r="N3268" s="559"/>
      <c r="O3268" s="559"/>
    </row>
    <row r="3269" spans="1:15" x14ac:dyDescent="0.25">
      <c r="A3269" s="560"/>
      <c r="B3269" s="559"/>
      <c r="C3269" s="559"/>
      <c r="D3269" s="561"/>
      <c r="E3269" s="561"/>
      <c r="F3269" s="561"/>
      <c r="G3269" s="559"/>
      <c r="H3269" s="559"/>
      <c r="I3269" s="559"/>
      <c r="J3269" s="559"/>
      <c r="K3269" s="559"/>
      <c r="L3269" s="559"/>
      <c r="M3269" s="559"/>
      <c r="N3269" s="559"/>
      <c r="O3269" s="559"/>
    </row>
    <row r="3270" spans="1:15" x14ac:dyDescent="0.25">
      <c r="A3270" s="560"/>
      <c r="B3270" s="559"/>
      <c r="C3270" s="559"/>
      <c r="D3270" s="561"/>
      <c r="E3270" s="561"/>
      <c r="F3270" s="561"/>
      <c r="G3270" s="559"/>
      <c r="H3270" s="559"/>
      <c r="I3270" s="559"/>
      <c r="J3270" s="559"/>
      <c r="K3270" s="559"/>
      <c r="L3270" s="559"/>
      <c r="M3270" s="559"/>
      <c r="N3270" s="559"/>
      <c r="O3270" s="559"/>
    </row>
    <row r="3271" spans="1:15" x14ac:dyDescent="0.25">
      <c r="A3271" s="560"/>
      <c r="B3271" s="559"/>
      <c r="C3271" s="559"/>
      <c r="D3271" s="561"/>
      <c r="E3271" s="561"/>
      <c r="F3271" s="561"/>
      <c r="G3271" s="559"/>
      <c r="H3271" s="559"/>
      <c r="I3271" s="559"/>
      <c r="J3271" s="559"/>
      <c r="K3271" s="559"/>
      <c r="L3271" s="559"/>
      <c r="M3271" s="559"/>
      <c r="N3271" s="559"/>
      <c r="O3271" s="559"/>
    </row>
    <row r="3272" spans="1:15" x14ac:dyDescent="0.25">
      <c r="A3272" s="560"/>
      <c r="B3272" s="559"/>
      <c r="C3272" s="559"/>
      <c r="D3272" s="561"/>
      <c r="E3272" s="561"/>
      <c r="F3272" s="561"/>
      <c r="G3272" s="559"/>
      <c r="H3272" s="559"/>
      <c r="I3272" s="559"/>
      <c r="J3272" s="559"/>
      <c r="K3272" s="559"/>
      <c r="L3272" s="559"/>
      <c r="M3272" s="559"/>
      <c r="N3272" s="559"/>
      <c r="O3272" s="559"/>
    </row>
    <row r="3273" spans="1:15" x14ac:dyDescent="0.25">
      <c r="A3273" s="560"/>
      <c r="B3273" s="559"/>
      <c r="C3273" s="559"/>
      <c r="D3273" s="561"/>
      <c r="E3273" s="561"/>
      <c r="F3273" s="561"/>
      <c r="G3273" s="559"/>
      <c r="H3273" s="559"/>
      <c r="I3273" s="559"/>
      <c r="J3273" s="559"/>
      <c r="K3273" s="559"/>
      <c r="L3273" s="559"/>
      <c r="M3273" s="559"/>
      <c r="N3273" s="559"/>
      <c r="O3273" s="559"/>
    </row>
    <row r="3274" spans="1:15" x14ac:dyDescent="0.25">
      <c r="A3274" s="560"/>
      <c r="B3274" s="559"/>
      <c r="C3274" s="559"/>
      <c r="D3274" s="561"/>
      <c r="E3274" s="561"/>
      <c r="F3274" s="561"/>
      <c r="G3274" s="559"/>
      <c r="H3274" s="559"/>
      <c r="I3274" s="559"/>
      <c r="J3274" s="559"/>
      <c r="K3274" s="559"/>
      <c r="L3274" s="559"/>
      <c r="M3274" s="559"/>
      <c r="N3274" s="559"/>
      <c r="O3274" s="559"/>
    </row>
    <row r="3275" spans="1:15" x14ac:dyDescent="0.25">
      <c r="A3275" s="560"/>
      <c r="B3275" s="559"/>
      <c r="C3275" s="559"/>
      <c r="D3275" s="561"/>
      <c r="E3275" s="561"/>
      <c r="F3275" s="561"/>
      <c r="G3275" s="559"/>
      <c r="H3275" s="559"/>
      <c r="I3275" s="559"/>
      <c r="J3275" s="559"/>
      <c r="K3275" s="559"/>
      <c r="L3275" s="559"/>
      <c r="M3275" s="559"/>
      <c r="N3275" s="559"/>
      <c r="O3275" s="559"/>
    </row>
    <row r="3276" spans="1:15" x14ac:dyDescent="0.25">
      <c r="A3276" s="560"/>
      <c r="B3276" s="559"/>
      <c r="C3276" s="559"/>
      <c r="D3276" s="561"/>
      <c r="E3276" s="561"/>
      <c r="F3276" s="561"/>
      <c r="G3276" s="559"/>
      <c r="H3276" s="559"/>
      <c r="I3276" s="559"/>
      <c r="J3276" s="559"/>
      <c r="K3276" s="559"/>
      <c r="L3276" s="559"/>
      <c r="M3276" s="559"/>
      <c r="N3276" s="559"/>
      <c r="O3276" s="559"/>
    </row>
    <row r="3277" spans="1:15" x14ac:dyDescent="0.25">
      <c r="A3277" s="560"/>
      <c r="B3277" s="559"/>
      <c r="C3277" s="559"/>
      <c r="D3277" s="561"/>
      <c r="E3277" s="561"/>
      <c r="F3277" s="561"/>
      <c r="G3277" s="559"/>
      <c r="H3277" s="559"/>
      <c r="I3277" s="559"/>
      <c r="J3277" s="559"/>
      <c r="K3277" s="559"/>
      <c r="L3277" s="559"/>
      <c r="M3277" s="559"/>
      <c r="N3277" s="559"/>
      <c r="O3277" s="559"/>
    </row>
    <row r="3278" spans="1:15" x14ac:dyDescent="0.25">
      <c r="A3278" s="560"/>
      <c r="B3278" s="559"/>
      <c r="C3278" s="559"/>
      <c r="D3278" s="561"/>
      <c r="E3278" s="561"/>
      <c r="F3278" s="561"/>
      <c r="G3278" s="559"/>
      <c r="H3278" s="559"/>
      <c r="I3278" s="559"/>
      <c r="J3278" s="559"/>
      <c r="K3278" s="559"/>
      <c r="L3278" s="559"/>
      <c r="M3278" s="559"/>
      <c r="N3278" s="559"/>
      <c r="O3278" s="559"/>
    </row>
    <row r="3279" spans="1:15" x14ac:dyDescent="0.25">
      <c r="A3279" s="560"/>
      <c r="B3279" s="559"/>
      <c r="C3279" s="559"/>
      <c r="D3279" s="561"/>
      <c r="E3279" s="561"/>
      <c r="F3279" s="561"/>
      <c r="G3279" s="559"/>
      <c r="H3279" s="559"/>
      <c r="I3279" s="559"/>
      <c r="J3279" s="559"/>
      <c r="K3279" s="559"/>
      <c r="L3279" s="559"/>
      <c r="M3279" s="559"/>
      <c r="N3279" s="559"/>
      <c r="O3279" s="559"/>
    </row>
    <row r="3280" spans="1:15" x14ac:dyDescent="0.25">
      <c r="A3280" s="560"/>
      <c r="B3280" s="559"/>
      <c r="C3280" s="559"/>
      <c r="D3280" s="561"/>
      <c r="E3280" s="561"/>
      <c r="F3280" s="561"/>
      <c r="G3280" s="559"/>
      <c r="H3280" s="559"/>
      <c r="I3280" s="559"/>
      <c r="J3280" s="559"/>
      <c r="K3280" s="559"/>
      <c r="L3280" s="559"/>
      <c r="M3280" s="559"/>
      <c r="N3280" s="559"/>
      <c r="O3280" s="559"/>
    </row>
    <row r="3281" spans="1:15" x14ac:dyDescent="0.25">
      <c r="A3281" s="560"/>
      <c r="B3281" s="559"/>
      <c r="C3281" s="559"/>
      <c r="D3281" s="561"/>
      <c r="E3281" s="561"/>
      <c r="F3281" s="561"/>
      <c r="G3281" s="559"/>
      <c r="H3281" s="559"/>
      <c r="I3281" s="559"/>
      <c r="J3281" s="559"/>
      <c r="K3281" s="559"/>
      <c r="L3281" s="559"/>
      <c r="M3281" s="559"/>
      <c r="N3281" s="559"/>
      <c r="O3281" s="559"/>
    </row>
    <row r="3282" spans="1:15" x14ac:dyDescent="0.25">
      <c r="A3282" s="560"/>
      <c r="B3282" s="559"/>
      <c r="C3282" s="559"/>
      <c r="D3282" s="561"/>
      <c r="E3282" s="561"/>
      <c r="F3282" s="561"/>
      <c r="G3282" s="559"/>
      <c r="H3282" s="559"/>
      <c r="I3282" s="559"/>
      <c r="J3282" s="559"/>
      <c r="K3282" s="559"/>
      <c r="L3282" s="559"/>
      <c r="M3282" s="559"/>
      <c r="N3282" s="559"/>
      <c r="O3282" s="559"/>
    </row>
    <row r="3283" spans="1:15" x14ac:dyDescent="0.25">
      <c r="A3283" s="560"/>
      <c r="B3283" s="559"/>
      <c r="C3283" s="559"/>
      <c r="D3283" s="561"/>
      <c r="E3283" s="561"/>
      <c r="F3283" s="561"/>
      <c r="G3283" s="559"/>
      <c r="H3283" s="559"/>
      <c r="I3283" s="559"/>
      <c r="J3283" s="559"/>
      <c r="K3283" s="559"/>
      <c r="L3283" s="559"/>
      <c r="M3283" s="559"/>
      <c r="N3283" s="559"/>
      <c r="O3283" s="559"/>
    </row>
    <row r="3284" spans="1:15" x14ac:dyDescent="0.25">
      <c r="A3284" s="560"/>
      <c r="B3284" s="559"/>
      <c r="C3284" s="559"/>
      <c r="D3284" s="561"/>
      <c r="E3284" s="561"/>
      <c r="F3284" s="561"/>
      <c r="G3284" s="559"/>
      <c r="H3284" s="559"/>
      <c r="I3284" s="559"/>
      <c r="J3284" s="559"/>
      <c r="K3284" s="559"/>
      <c r="L3284" s="559"/>
      <c r="M3284" s="559"/>
      <c r="N3284" s="559"/>
      <c r="O3284" s="559"/>
    </row>
    <row r="3285" spans="1:15" x14ac:dyDescent="0.25">
      <c r="A3285" s="560"/>
      <c r="B3285" s="559"/>
      <c r="C3285" s="559"/>
      <c r="D3285" s="561"/>
      <c r="E3285" s="561"/>
      <c r="F3285" s="561"/>
      <c r="G3285" s="559"/>
      <c r="H3285" s="559"/>
      <c r="I3285" s="559"/>
      <c r="J3285" s="559"/>
      <c r="K3285" s="559"/>
      <c r="L3285" s="559"/>
      <c r="M3285" s="559"/>
      <c r="N3285" s="559"/>
      <c r="O3285" s="559"/>
    </row>
    <row r="3286" spans="1:15" x14ac:dyDescent="0.25">
      <c r="A3286" s="560"/>
      <c r="B3286" s="559"/>
      <c r="C3286" s="559"/>
      <c r="D3286" s="561"/>
      <c r="E3286" s="561"/>
      <c r="F3286" s="561"/>
      <c r="G3286" s="559"/>
      <c r="H3286" s="559"/>
      <c r="I3286" s="559"/>
      <c r="J3286" s="559"/>
      <c r="K3286" s="559"/>
      <c r="L3286" s="559"/>
      <c r="M3286" s="559"/>
      <c r="N3286" s="559"/>
      <c r="O3286" s="559"/>
    </row>
    <row r="3287" spans="1:15" x14ac:dyDescent="0.25">
      <c r="A3287" s="560"/>
      <c r="B3287" s="559"/>
      <c r="C3287" s="559"/>
      <c r="D3287" s="561"/>
      <c r="E3287" s="561"/>
      <c r="F3287" s="561"/>
      <c r="G3287" s="559"/>
      <c r="H3287" s="559"/>
      <c r="I3287" s="559"/>
      <c r="J3287" s="559"/>
      <c r="K3287" s="559"/>
      <c r="L3287" s="559"/>
      <c r="M3287" s="559"/>
      <c r="N3287" s="559"/>
      <c r="O3287" s="559"/>
    </row>
    <row r="3288" spans="1:15" x14ac:dyDescent="0.25">
      <c r="A3288" s="560"/>
      <c r="B3288" s="559"/>
      <c r="C3288" s="559"/>
      <c r="D3288" s="561"/>
      <c r="E3288" s="561"/>
      <c r="F3288" s="561"/>
      <c r="G3288" s="559"/>
      <c r="H3288" s="559"/>
      <c r="I3288" s="559"/>
      <c r="J3288" s="559"/>
      <c r="K3288" s="559"/>
      <c r="L3288" s="559"/>
      <c r="M3288" s="559"/>
      <c r="N3288" s="559"/>
      <c r="O3288" s="559"/>
    </row>
    <row r="3289" spans="1:15" x14ac:dyDescent="0.25">
      <c r="A3289" s="560"/>
      <c r="B3289" s="559"/>
      <c r="C3289" s="559"/>
      <c r="D3289" s="561"/>
      <c r="E3289" s="561"/>
      <c r="F3289" s="561"/>
      <c r="G3289" s="559"/>
      <c r="H3289" s="559"/>
      <c r="I3289" s="559"/>
      <c r="J3289" s="559"/>
      <c r="K3289" s="559"/>
      <c r="L3289" s="559"/>
      <c r="M3289" s="559"/>
      <c r="N3289" s="559"/>
      <c r="O3289" s="559"/>
    </row>
    <row r="3290" spans="1:15" x14ac:dyDescent="0.25">
      <c r="A3290" s="560"/>
      <c r="B3290" s="559"/>
      <c r="C3290" s="559"/>
      <c r="D3290" s="561"/>
      <c r="E3290" s="561"/>
      <c r="F3290" s="561"/>
      <c r="G3290" s="559"/>
      <c r="H3290" s="559"/>
      <c r="I3290" s="559"/>
      <c r="J3290" s="559"/>
      <c r="K3290" s="559"/>
      <c r="L3290" s="559"/>
      <c r="M3290" s="559"/>
      <c r="N3290" s="559"/>
      <c r="O3290" s="559"/>
    </row>
    <row r="3291" spans="1:15" x14ac:dyDescent="0.25">
      <c r="A3291" s="560"/>
      <c r="B3291" s="559"/>
      <c r="C3291" s="559"/>
      <c r="D3291" s="561"/>
      <c r="E3291" s="561"/>
      <c r="F3291" s="561"/>
      <c r="G3291" s="559"/>
      <c r="H3291" s="559"/>
      <c r="I3291" s="559"/>
      <c r="J3291" s="559"/>
      <c r="K3291" s="559"/>
      <c r="L3291" s="559"/>
      <c r="M3291" s="559"/>
      <c r="N3291" s="559"/>
      <c r="O3291" s="559"/>
    </row>
    <row r="3292" spans="1:15" x14ac:dyDescent="0.25">
      <c r="A3292" s="560"/>
      <c r="B3292" s="559"/>
      <c r="C3292" s="559"/>
      <c r="D3292" s="561"/>
      <c r="E3292" s="561"/>
      <c r="F3292" s="561"/>
      <c r="G3292" s="559"/>
      <c r="H3292" s="559"/>
      <c r="I3292" s="559"/>
      <c r="J3292" s="559"/>
      <c r="K3292" s="559"/>
      <c r="L3292" s="559"/>
      <c r="M3292" s="559"/>
      <c r="N3292" s="559"/>
      <c r="O3292" s="559"/>
    </row>
    <row r="3293" spans="1:15" x14ac:dyDescent="0.25">
      <c r="A3293" s="560"/>
      <c r="B3293" s="559"/>
      <c r="C3293" s="559"/>
      <c r="D3293" s="561"/>
      <c r="E3293" s="561"/>
      <c r="F3293" s="561"/>
      <c r="G3293" s="559"/>
      <c r="H3293" s="559"/>
      <c r="I3293" s="559"/>
      <c r="J3293" s="559"/>
      <c r="K3293" s="559"/>
      <c r="L3293" s="559"/>
      <c r="M3293" s="559"/>
      <c r="N3293" s="559"/>
      <c r="O3293" s="559"/>
    </row>
    <row r="3294" spans="1:15" x14ac:dyDescent="0.25">
      <c r="A3294" s="560"/>
      <c r="B3294" s="559"/>
      <c r="C3294" s="559"/>
      <c r="D3294" s="561"/>
      <c r="E3294" s="561"/>
      <c r="F3294" s="561"/>
      <c r="G3294" s="559"/>
      <c r="H3294" s="559"/>
      <c r="I3294" s="559"/>
      <c r="J3294" s="559"/>
      <c r="K3294" s="559"/>
      <c r="L3294" s="559"/>
      <c r="M3294" s="559"/>
      <c r="N3294" s="559"/>
      <c r="O3294" s="559"/>
    </row>
    <row r="3295" spans="1:15" x14ac:dyDescent="0.25">
      <c r="A3295" s="560"/>
      <c r="B3295" s="559"/>
      <c r="C3295" s="559"/>
      <c r="D3295" s="561"/>
      <c r="E3295" s="561"/>
      <c r="F3295" s="561"/>
      <c r="G3295" s="559"/>
      <c r="H3295" s="559"/>
      <c r="I3295" s="559"/>
      <c r="J3295" s="559"/>
      <c r="K3295" s="559"/>
      <c r="L3295" s="559"/>
      <c r="M3295" s="559"/>
      <c r="N3295" s="559"/>
      <c r="O3295" s="559"/>
    </row>
    <row r="3296" spans="1:15" x14ac:dyDescent="0.25">
      <c r="A3296" s="560"/>
      <c r="B3296" s="559"/>
      <c r="C3296" s="559"/>
      <c r="D3296" s="561"/>
      <c r="E3296" s="561"/>
      <c r="F3296" s="561"/>
      <c r="G3296" s="559"/>
      <c r="H3296" s="559"/>
      <c r="I3296" s="559"/>
      <c r="J3296" s="559"/>
      <c r="K3296" s="559"/>
      <c r="L3296" s="559"/>
      <c r="M3296" s="559"/>
      <c r="N3296" s="559"/>
      <c r="O3296" s="559"/>
    </row>
    <row r="3297" spans="1:15" x14ac:dyDescent="0.25">
      <c r="A3297" s="560"/>
      <c r="B3297" s="559"/>
      <c r="C3297" s="559"/>
      <c r="D3297" s="561"/>
      <c r="E3297" s="561"/>
      <c r="F3297" s="561"/>
      <c r="G3297" s="559"/>
      <c r="H3297" s="559"/>
      <c r="I3297" s="559"/>
      <c r="J3297" s="559"/>
      <c r="K3297" s="559"/>
      <c r="L3297" s="559"/>
      <c r="M3297" s="559"/>
      <c r="N3297" s="559"/>
      <c r="O3297" s="559"/>
    </row>
    <row r="3298" spans="1:15" x14ac:dyDescent="0.25">
      <c r="A3298" s="560"/>
      <c r="B3298" s="559"/>
      <c r="C3298" s="559"/>
      <c r="D3298" s="561"/>
      <c r="E3298" s="561"/>
      <c r="F3298" s="561"/>
      <c r="G3298" s="559"/>
      <c r="H3298" s="559"/>
      <c r="I3298" s="559"/>
      <c r="J3298" s="559"/>
      <c r="K3298" s="559"/>
      <c r="L3298" s="559"/>
      <c r="M3298" s="559"/>
      <c r="N3298" s="559"/>
      <c r="O3298" s="559"/>
    </row>
    <row r="3299" spans="1:15" x14ac:dyDescent="0.25">
      <c r="A3299" s="560"/>
      <c r="B3299" s="559"/>
      <c r="C3299" s="559"/>
      <c r="D3299" s="561"/>
      <c r="E3299" s="561"/>
      <c r="F3299" s="561"/>
      <c r="G3299" s="559"/>
      <c r="H3299" s="559"/>
      <c r="I3299" s="559"/>
      <c r="J3299" s="559"/>
      <c r="K3299" s="559"/>
      <c r="L3299" s="559"/>
      <c r="M3299" s="559"/>
      <c r="N3299" s="559"/>
      <c r="O3299" s="559"/>
    </row>
    <row r="3300" spans="1:15" x14ac:dyDescent="0.25">
      <c r="A3300" s="560"/>
      <c r="B3300" s="559"/>
      <c r="C3300" s="559"/>
      <c r="D3300" s="561"/>
      <c r="E3300" s="561"/>
      <c r="F3300" s="561"/>
      <c r="G3300" s="559"/>
      <c r="H3300" s="559"/>
      <c r="I3300" s="559"/>
      <c r="J3300" s="559"/>
      <c r="K3300" s="559"/>
      <c r="L3300" s="559"/>
      <c r="M3300" s="559"/>
      <c r="N3300" s="559"/>
      <c r="O3300" s="559"/>
    </row>
    <row r="3301" spans="1:15" x14ac:dyDescent="0.25">
      <c r="A3301" s="560"/>
      <c r="B3301" s="559"/>
      <c r="C3301" s="559"/>
      <c r="D3301" s="561"/>
      <c r="E3301" s="561"/>
      <c r="F3301" s="561"/>
      <c r="G3301" s="559"/>
      <c r="H3301" s="559"/>
      <c r="I3301" s="559"/>
      <c r="J3301" s="559"/>
      <c r="K3301" s="559"/>
      <c r="L3301" s="559"/>
      <c r="M3301" s="559"/>
      <c r="N3301" s="559"/>
      <c r="O3301" s="559"/>
    </row>
    <row r="3302" spans="1:15" x14ac:dyDescent="0.25">
      <c r="A3302" s="560"/>
      <c r="B3302" s="559"/>
      <c r="C3302" s="559"/>
      <c r="D3302" s="561"/>
      <c r="E3302" s="561"/>
      <c r="F3302" s="561"/>
      <c r="G3302" s="559"/>
      <c r="H3302" s="559"/>
      <c r="I3302" s="559"/>
      <c r="J3302" s="559"/>
      <c r="K3302" s="559"/>
      <c r="L3302" s="559"/>
      <c r="M3302" s="559"/>
      <c r="N3302" s="559"/>
      <c r="O3302" s="559"/>
    </row>
    <row r="3303" spans="1:15" x14ac:dyDescent="0.25">
      <c r="A3303" s="560"/>
      <c r="B3303" s="559"/>
      <c r="C3303" s="559"/>
      <c r="D3303" s="561"/>
      <c r="E3303" s="561"/>
      <c r="F3303" s="561"/>
      <c r="G3303" s="559"/>
      <c r="H3303" s="559"/>
      <c r="I3303" s="559"/>
      <c r="J3303" s="559"/>
      <c r="K3303" s="559"/>
      <c r="L3303" s="559"/>
      <c r="M3303" s="559"/>
      <c r="N3303" s="559"/>
      <c r="O3303" s="559"/>
    </row>
    <row r="3304" spans="1:15" x14ac:dyDescent="0.25">
      <c r="A3304" s="560"/>
      <c r="B3304" s="559"/>
      <c r="C3304" s="559"/>
      <c r="D3304" s="561"/>
      <c r="E3304" s="561"/>
      <c r="F3304" s="561"/>
      <c r="G3304" s="559"/>
      <c r="H3304" s="559"/>
      <c r="I3304" s="559"/>
      <c r="J3304" s="559"/>
      <c r="K3304" s="559"/>
      <c r="L3304" s="559"/>
      <c r="M3304" s="559"/>
      <c r="N3304" s="559"/>
      <c r="O3304" s="559"/>
    </row>
    <row r="3305" spans="1:15" x14ac:dyDescent="0.25">
      <c r="A3305" s="560"/>
      <c r="B3305" s="559"/>
      <c r="C3305" s="559"/>
      <c r="D3305" s="561"/>
      <c r="E3305" s="561"/>
      <c r="F3305" s="561"/>
      <c r="G3305" s="559"/>
      <c r="H3305" s="559"/>
      <c r="I3305" s="559"/>
      <c r="J3305" s="559"/>
      <c r="K3305" s="559"/>
      <c r="L3305" s="559"/>
      <c r="M3305" s="559"/>
      <c r="N3305" s="559"/>
      <c r="O3305" s="559"/>
    </row>
    <row r="3306" spans="1:15" x14ac:dyDescent="0.25">
      <c r="A3306" s="560"/>
      <c r="B3306" s="559"/>
      <c r="C3306" s="559"/>
      <c r="D3306" s="561"/>
      <c r="E3306" s="561"/>
      <c r="F3306" s="561"/>
      <c r="G3306" s="559"/>
      <c r="H3306" s="559"/>
      <c r="I3306" s="559"/>
      <c r="J3306" s="559"/>
      <c r="K3306" s="559"/>
      <c r="L3306" s="559"/>
      <c r="M3306" s="559"/>
      <c r="N3306" s="559"/>
      <c r="O3306" s="559"/>
    </row>
    <row r="3307" spans="1:15" x14ac:dyDescent="0.25">
      <c r="A3307" s="560"/>
      <c r="B3307" s="559"/>
      <c r="C3307" s="559"/>
      <c r="D3307" s="561"/>
      <c r="E3307" s="561"/>
      <c r="F3307" s="561"/>
      <c r="G3307" s="559"/>
      <c r="H3307" s="559"/>
      <c r="I3307" s="559"/>
      <c r="J3307" s="559"/>
      <c r="K3307" s="559"/>
      <c r="L3307" s="559"/>
      <c r="M3307" s="559"/>
      <c r="N3307" s="559"/>
      <c r="O3307" s="559"/>
    </row>
    <row r="3308" spans="1:15" x14ac:dyDescent="0.25">
      <c r="A3308" s="560"/>
      <c r="B3308" s="559"/>
      <c r="C3308" s="559"/>
      <c r="D3308" s="561"/>
      <c r="E3308" s="561"/>
      <c r="F3308" s="561"/>
      <c r="G3308" s="559"/>
      <c r="H3308" s="559"/>
      <c r="I3308" s="559"/>
      <c r="J3308" s="559"/>
      <c r="K3308" s="559"/>
      <c r="L3308" s="559"/>
      <c r="M3308" s="559"/>
      <c r="N3308" s="559"/>
      <c r="O3308" s="559"/>
    </row>
    <row r="3309" spans="1:15" x14ac:dyDescent="0.25">
      <c r="A3309" s="560"/>
      <c r="B3309" s="559"/>
      <c r="C3309" s="559"/>
      <c r="D3309" s="561"/>
      <c r="E3309" s="561"/>
      <c r="F3309" s="561"/>
      <c r="G3309" s="559"/>
      <c r="H3309" s="559"/>
      <c r="I3309" s="559"/>
      <c r="J3309" s="559"/>
      <c r="K3309" s="559"/>
      <c r="L3309" s="559"/>
      <c r="M3309" s="559"/>
      <c r="N3309" s="559"/>
      <c r="O3309" s="559"/>
    </row>
    <row r="3310" spans="1:15" x14ac:dyDescent="0.25">
      <c r="A3310" s="560"/>
      <c r="B3310" s="559"/>
      <c r="C3310" s="559"/>
      <c r="D3310" s="561"/>
      <c r="E3310" s="561"/>
      <c r="F3310" s="561"/>
      <c r="G3310" s="559"/>
      <c r="H3310" s="559"/>
      <c r="I3310" s="559"/>
      <c r="J3310" s="559"/>
      <c r="K3310" s="559"/>
      <c r="L3310" s="559"/>
      <c r="M3310" s="559"/>
      <c r="N3310" s="559"/>
      <c r="O3310" s="559"/>
    </row>
    <row r="3311" spans="1:15" x14ac:dyDescent="0.25">
      <c r="A3311" s="560"/>
      <c r="B3311" s="559"/>
      <c r="C3311" s="559"/>
      <c r="D3311" s="561"/>
      <c r="E3311" s="561"/>
      <c r="F3311" s="561"/>
      <c r="G3311" s="559"/>
      <c r="H3311" s="559"/>
      <c r="I3311" s="559"/>
      <c r="J3311" s="559"/>
      <c r="K3311" s="559"/>
      <c r="L3311" s="559"/>
      <c r="M3311" s="559"/>
      <c r="N3311" s="559"/>
      <c r="O3311" s="559"/>
    </row>
    <row r="3312" spans="1:15" x14ac:dyDescent="0.25">
      <c r="A3312" s="560"/>
      <c r="B3312" s="559"/>
      <c r="C3312" s="559"/>
      <c r="D3312" s="561"/>
      <c r="E3312" s="561"/>
      <c r="F3312" s="561"/>
      <c r="G3312" s="559"/>
      <c r="H3312" s="559"/>
      <c r="I3312" s="559"/>
      <c r="J3312" s="559"/>
      <c r="K3312" s="559"/>
      <c r="L3312" s="559"/>
      <c r="M3312" s="559"/>
      <c r="N3312" s="559"/>
      <c r="O3312" s="559"/>
    </row>
    <row r="3313" spans="1:15" x14ac:dyDescent="0.25">
      <c r="A3313" s="560"/>
      <c r="B3313" s="559"/>
      <c r="C3313" s="559"/>
      <c r="D3313" s="561"/>
      <c r="E3313" s="561"/>
      <c r="F3313" s="561"/>
      <c r="G3313" s="559"/>
      <c r="H3313" s="559"/>
      <c r="I3313" s="559"/>
      <c r="J3313" s="559"/>
      <c r="K3313" s="559"/>
      <c r="L3313" s="559"/>
      <c r="M3313" s="559"/>
      <c r="N3313" s="559"/>
      <c r="O3313" s="559"/>
    </row>
    <row r="3314" spans="1:15" x14ac:dyDescent="0.25">
      <c r="A3314" s="560"/>
      <c r="B3314" s="559"/>
      <c r="C3314" s="559"/>
      <c r="D3314" s="561"/>
      <c r="E3314" s="561"/>
      <c r="F3314" s="561"/>
      <c r="G3314" s="559"/>
      <c r="H3314" s="559"/>
      <c r="I3314" s="559"/>
      <c r="J3314" s="559"/>
      <c r="K3314" s="559"/>
      <c r="L3314" s="559"/>
      <c r="M3314" s="559"/>
      <c r="N3314" s="559"/>
      <c r="O3314" s="559"/>
    </row>
    <row r="3315" spans="1:15" x14ac:dyDescent="0.25">
      <c r="A3315" s="560"/>
      <c r="B3315" s="559"/>
      <c r="C3315" s="559"/>
      <c r="D3315" s="561"/>
      <c r="E3315" s="561"/>
      <c r="F3315" s="561"/>
      <c r="G3315" s="559"/>
      <c r="H3315" s="559"/>
      <c r="I3315" s="559"/>
      <c r="J3315" s="559"/>
      <c r="K3315" s="559"/>
      <c r="L3315" s="559"/>
      <c r="M3315" s="559"/>
      <c r="N3315" s="559"/>
      <c r="O3315" s="559"/>
    </row>
    <row r="3316" spans="1:15" x14ac:dyDescent="0.25">
      <c r="A3316" s="560"/>
      <c r="B3316" s="559"/>
      <c r="C3316" s="559"/>
      <c r="D3316" s="561"/>
      <c r="E3316" s="561"/>
      <c r="F3316" s="561"/>
      <c r="G3316" s="559"/>
      <c r="H3316" s="559"/>
      <c r="I3316" s="559"/>
      <c r="J3316" s="559"/>
      <c r="K3316" s="559"/>
      <c r="L3316" s="559"/>
      <c r="M3316" s="559"/>
      <c r="N3316" s="559"/>
      <c r="O3316" s="559"/>
    </row>
    <row r="3317" spans="1:15" x14ac:dyDescent="0.25">
      <c r="A3317" s="560"/>
      <c r="B3317" s="559"/>
      <c r="C3317" s="559"/>
      <c r="D3317" s="561"/>
      <c r="E3317" s="561"/>
      <c r="F3317" s="561"/>
      <c r="G3317" s="559"/>
      <c r="H3317" s="559"/>
      <c r="I3317" s="559"/>
      <c r="J3317" s="559"/>
      <c r="K3317" s="559"/>
      <c r="L3317" s="559"/>
      <c r="M3317" s="559"/>
      <c r="N3317" s="559"/>
      <c r="O3317" s="559"/>
    </row>
    <row r="3318" spans="1:15" x14ac:dyDescent="0.25">
      <c r="A3318" s="560"/>
      <c r="B3318" s="559"/>
      <c r="C3318" s="559"/>
      <c r="D3318" s="561"/>
      <c r="E3318" s="561"/>
      <c r="F3318" s="561"/>
      <c r="G3318" s="559"/>
      <c r="H3318" s="559"/>
      <c r="I3318" s="559"/>
      <c r="J3318" s="559"/>
      <c r="K3318" s="559"/>
      <c r="L3318" s="559"/>
      <c r="M3318" s="559"/>
      <c r="N3318" s="559"/>
      <c r="O3318" s="559"/>
    </row>
    <row r="3319" spans="1:15" x14ac:dyDescent="0.25">
      <c r="A3319" s="560"/>
      <c r="B3319" s="559"/>
      <c r="C3319" s="559"/>
      <c r="D3319" s="561"/>
      <c r="E3319" s="561"/>
      <c r="F3319" s="561"/>
      <c r="G3319" s="559"/>
      <c r="H3319" s="559"/>
      <c r="I3319" s="559"/>
      <c r="J3319" s="559"/>
      <c r="K3319" s="559"/>
      <c r="L3319" s="559"/>
      <c r="M3319" s="559"/>
      <c r="N3319" s="559"/>
      <c r="O3319" s="559"/>
    </row>
    <row r="3320" spans="1:15" x14ac:dyDescent="0.25">
      <c r="A3320" s="560"/>
      <c r="B3320" s="559"/>
      <c r="C3320" s="559"/>
      <c r="D3320" s="561"/>
      <c r="E3320" s="561"/>
      <c r="F3320" s="561"/>
      <c r="G3320" s="559"/>
      <c r="H3320" s="559"/>
      <c r="I3320" s="559"/>
      <c r="J3320" s="559"/>
      <c r="K3320" s="559"/>
      <c r="L3320" s="559"/>
      <c r="M3320" s="559"/>
      <c r="N3320" s="559"/>
      <c r="O3320" s="559"/>
    </row>
    <row r="3321" spans="1:15" x14ac:dyDescent="0.25">
      <c r="A3321" s="560"/>
      <c r="B3321" s="559"/>
      <c r="C3321" s="559"/>
      <c r="D3321" s="561"/>
      <c r="E3321" s="561"/>
      <c r="F3321" s="561"/>
      <c r="G3321" s="559"/>
      <c r="H3321" s="559"/>
      <c r="I3321" s="559"/>
      <c r="J3321" s="559"/>
      <c r="K3321" s="559"/>
      <c r="L3321" s="559"/>
      <c r="M3321" s="559"/>
      <c r="N3321" s="559"/>
      <c r="O3321" s="559"/>
    </row>
    <row r="3322" spans="1:15" x14ac:dyDescent="0.25">
      <c r="A3322" s="560"/>
      <c r="B3322" s="559"/>
      <c r="C3322" s="559"/>
      <c r="D3322" s="561"/>
      <c r="E3322" s="561"/>
      <c r="F3322" s="561"/>
      <c r="G3322" s="559"/>
      <c r="H3322" s="559"/>
      <c r="I3322" s="559"/>
      <c r="J3322" s="559"/>
      <c r="K3322" s="559"/>
      <c r="L3322" s="559"/>
      <c r="M3322" s="559"/>
      <c r="N3322" s="559"/>
      <c r="O3322" s="559"/>
    </row>
    <row r="3323" spans="1:15" x14ac:dyDescent="0.25">
      <c r="A3323" s="560"/>
      <c r="B3323" s="559"/>
      <c r="C3323" s="559"/>
      <c r="D3323" s="561"/>
      <c r="E3323" s="561"/>
      <c r="F3323" s="561"/>
      <c r="G3323" s="559"/>
      <c r="H3323" s="559"/>
      <c r="I3323" s="559"/>
      <c r="J3323" s="559"/>
      <c r="K3323" s="559"/>
      <c r="L3323" s="559"/>
      <c r="M3323" s="559"/>
      <c r="N3323" s="559"/>
      <c r="O3323" s="559"/>
    </row>
    <row r="3324" spans="1:15" x14ac:dyDescent="0.25">
      <c r="A3324" s="560"/>
      <c r="B3324" s="559"/>
      <c r="C3324" s="559"/>
      <c r="D3324" s="561"/>
      <c r="E3324" s="561"/>
      <c r="F3324" s="561"/>
      <c r="G3324" s="559"/>
      <c r="H3324" s="559"/>
      <c r="I3324" s="559"/>
      <c r="J3324" s="559"/>
      <c r="K3324" s="559"/>
      <c r="L3324" s="559"/>
      <c r="M3324" s="559"/>
      <c r="N3324" s="559"/>
      <c r="O3324" s="559"/>
    </row>
    <row r="3325" spans="1:15" x14ac:dyDescent="0.25">
      <c r="A3325" s="560"/>
      <c r="B3325" s="559"/>
      <c r="C3325" s="559"/>
      <c r="D3325" s="561"/>
      <c r="E3325" s="561"/>
      <c r="F3325" s="561"/>
      <c r="G3325" s="559"/>
      <c r="H3325" s="559"/>
      <c r="I3325" s="559"/>
      <c r="J3325" s="559"/>
      <c r="K3325" s="559"/>
      <c r="L3325" s="559"/>
      <c r="M3325" s="559"/>
      <c r="N3325" s="559"/>
      <c r="O3325" s="559"/>
    </row>
    <row r="3326" spans="1:15" x14ac:dyDescent="0.25">
      <c r="A3326" s="560"/>
      <c r="B3326" s="559"/>
      <c r="C3326" s="559"/>
      <c r="D3326" s="561"/>
      <c r="E3326" s="561"/>
      <c r="F3326" s="561"/>
      <c r="G3326" s="559"/>
      <c r="H3326" s="559"/>
      <c r="I3326" s="559"/>
      <c r="J3326" s="559"/>
      <c r="K3326" s="559"/>
      <c r="L3326" s="559"/>
      <c r="M3326" s="559"/>
      <c r="N3326" s="559"/>
      <c r="O3326" s="559"/>
    </row>
    <row r="3327" spans="1:15" x14ac:dyDescent="0.25">
      <c r="A3327" s="560"/>
      <c r="B3327" s="559"/>
      <c r="C3327" s="559"/>
      <c r="D3327" s="561"/>
      <c r="E3327" s="561"/>
      <c r="F3327" s="561"/>
      <c r="G3327" s="559"/>
      <c r="H3327" s="559"/>
      <c r="I3327" s="559"/>
      <c r="J3327" s="559"/>
      <c r="K3327" s="559"/>
      <c r="L3327" s="559"/>
      <c r="M3327" s="559"/>
      <c r="N3327" s="559"/>
      <c r="O3327" s="559"/>
    </row>
    <row r="3328" spans="1:15" x14ac:dyDescent="0.25">
      <c r="A3328" s="560"/>
      <c r="B3328" s="559"/>
      <c r="C3328" s="559"/>
      <c r="D3328" s="561"/>
      <c r="E3328" s="561"/>
      <c r="F3328" s="561"/>
      <c r="G3328" s="559"/>
      <c r="H3328" s="559"/>
      <c r="I3328" s="559"/>
      <c r="J3328" s="559"/>
      <c r="K3328" s="559"/>
      <c r="L3328" s="559"/>
      <c r="M3328" s="559"/>
      <c r="N3328" s="559"/>
      <c r="O3328" s="559"/>
    </row>
    <row r="3329" spans="1:15" x14ac:dyDescent="0.25">
      <c r="A3329" s="560"/>
      <c r="B3329" s="559"/>
      <c r="C3329" s="559"/>
      <c r="D3329" s="561"/>
      <c r="E3329" s="561"/>
      <c r="F3329" s="561"/>
      <c r="G3329" s="559"/>
      <c r="H3329" s="559"/>
      <c r="I3329" s="559"/>
      <c r="J3329" s="559"/>
      <c r="K3329" s="559"/>
      <c r="L3329" s="559"/>
      <c r="M3329" s="559"/>
      <c r="N3329" s="559"/>
      <c r="O3329" s="559"/>
    </row>
    <row r="3330" spans="1:15" x14ac:dyDescent="0.25">
      <c r="A3330" s="560"/>
      <c r="B3330" s="559"/>
      <c r="C3330" s="559"/>
      <c r="D3330" s="561"/>
      <c r="E3330" s="561"/>
      <c r="F3330" s="561"/>
      <c r="G3330" s="559"/>
      <c r="H3330" s="559"/>
      <c r="I3330" s="559"/>
      <c r="J3330" s="559"/>
      <c r="K3330" s="559"/>
      <c r="L3330" s="559"/>
      <c r="M3330" s="559"/>
      <c r="N3330" s="559"/>
      <c r="O3330" s="559"/>
    </row>
    <row r="3331" spans="1:15" x14ac:dyDescent="0.25">
      <c r="A3331" s="560"/>
      <c r="B3331" s="559"/>
      <c r="C3331" s="559"/>
      <c r="D3331" s="561"/>
      <c r="E3331" s="561"/>
      <c r="F3331" s="561"/>
      <c r="G3331" s="559"/>
      <c r="H3331" s="559"/>
      <c r="I3331" s="559"/>
      <c r="J3331" s="559"/>
      <c r="K3331" s="559"/>
      <c r="L3331" s="559"/>
      <c r="M3331" s="559"/>
      <c r="N3331" s="559"/>
      <c r="O3331" s="559"/>
    </row>
    <row r="3332" spans="1:15" x14ac:dyDescent="0.25">
      <c r="A3332" s="560"/>
      <c r="B3332" s="559"/>
      <c r="C3332" s="559"/>
      <c r="D3332" s="561"/>
      <c r="E3332" s="561"/>
      <c r="F3332" s="561"/>
      <c r="G3332" s="559"/>
      <c r="H3332" s="559"/>
      <c r="I3332" s="559"/>
      <c r="J3332" s="559"/>
      <c r="K3332" s="559"/>
      <c r="L3332" s="559"/>
      <c r="M3332" s="559"/>
      <c r="N3332" s="559"/>
      <c r="O3332" s="559"/>
    </row>
    <row r="3333" spans="1:15" x14ac:dyDescent="0.25">
      <c r="A3333" s="560"/>
      <c r="B3333" s="559"/>
      <c r="C3333" s="559"/>
      <c r="D3333" s="561"/>
      <c r="E3333" s="561"/>
      <c r="F3333" s="561"/>
      <c r="G3333" s="559"/>
      <c r="H3333" s="559"/>
      <c r="I3333" s="559"/>
      <c r="J3333" s="559"/>
      <c r="K3333" s="559"/>
      <c r="L3333" s="559"/>
      <c r="M3333" s="559"/>
      <c r="N3333" s="559"/>
      <c r="O3333" s="559"/>
    </row>
    <row r="3334" spans="1:15" x14ac:dyDescent="0.25">
      <c r="A3334" s="560"/>
      <c r="B3334" s="559"/>
      <c r="C3334" s="559"/>
      <c r="D3334" s="561"/>
      <c r="E3334" s="561"/>
      <c r="F3334" s="561"/>
      <c r="G3334" s="559"/>
      <c r="H3334" s="559"/>
      <c r="I3334" s="559"/>
      <c r="J3334" s="559"/>
      <c r="K3334" s="559"/>
      <c r="L3334" s="559"/>
      <c r="M3334" s="559"/>
      <c r="N3334" s="559"/>
      <c r="O3334" s="559"/>
    </row>
    <row r="3335" spans="1:15" x14ac:dyDescent="0.25">
      <c r="A3335" s="560"/>
      <c r="B3335" s="559"/>
      <c r="C3335" s="559"/>
      <c r="D3335" s="561"/>
      <c r="E3335" s="561"/>
      <c r="F3335" s="561"/>
      <c r="G3335" s="559"/>
      <c r="H3335" s="559"/>
      <c r="I3335" s="559"/>
      <c r="J3335" s="559"/>
      <c r="K3335" s="559"/>
      <c r="L3335" s="559"/>
      <c r="M3335" s="559"/>
      <c r="N3335" s="559"/>
      <c r="O3335" s="559"/>
    </row>
    <row r="3336" spans="1:15" x14ac:dyDescent="0.25">
      <c r="A3336" s="560"/>
      <c r="B3336" s="559"/>
      <c r="C3336" s="559"/>
      <c r="D3336" s="561"/>
      <c r="E3336" s="561"/>
      <c r="F3336" s="561"/>
      <c r="G3336" s="559"/>
      <c r="H3336" s="559"/>
      <c r="I3336" s="559"/>
      <c r="J3336" s="559"/>
      <c r="K3336" s="559"/>
      <c r="L3336" s="559"/>
      <c r="M3336" s="559"/>
      <c r="N3336" s="559"/>
      <c r="O3336" s="559"/>
    </row>
    <row r="3337" spans="1:15" x14ac:dyDescent="0.25">
      <c r="A3337" s="560"/>
      <c r="B3337" s="559"/>
      <c r="C3337" s="559"/>
      <c r="D3337" s="561"/>
      <c r="E3337" s="561"/>
      <c r="F3337" s="561"/>
      <c r="G3337" s="559"/>
      <c r="H3337" s="559"/>
      <c r="I3337" s="559"/>
      <c r="J3337" s="559"/>
      <c r="K3337" s="559"/>
      <c r="L3337" s="559"/>
      <c r="M3337" s="559"/>
      <c r="N3337" s="559"/>
      <c r="O3337" s="559"/>
    </row>
    <row r="3338" spans="1:15" x14ac:dyDescent="0.25">
      <c r="A3338" s="560"/>
      <c r="B3338" s="559"/>
      <c r="C3338" s="559"/>
      <c r="D3338" s="561"/>
      <c r="E3338" s="561"/>
      <c r="F3338" s="561"/>
      <c r="G3338" s="559"/>
      <c r="H3338" s="559"/>
      <c r="I3338" s="559"/>
      <c r="J3338" s="559"/>
      <c r="K3338" s="559"/>
      <c r="L3338" s="559"/>
      <c r="M3338" s="559"/>
      <c r="N3338" s="559"/>
      <c r="O3338" s="559"/>
    </row>
    <row r="3339" spans="1:15" x14ac:dyDescent="0.25">
      <c r="A3339" s="560"/>
      <c r="B3339" s="559"/>
      <c r="C3339" s="559"/>
      <c r="D3339" s="561"/>
      <c r="E3339" s="561"/>
      <c r="F3339" s="561"/>
      <c r="G3339" s="559"/>
      <c r="H3339" s="559"/>
      <c r="I3339" s="559"/>
      <c r="J3339" s="559"/>
      <c r="K3339" s="559"/>
      <c r="L3339" s="559"/>
      <c r="M3339" s="559"/>
      <c r="N3339" s="559"/>
      <c r="O3339" s="559"/>
    </row>
    <row r="3340" spans="1:15" x14ac:dyDescent="0.25">
      <c r="A3340" s="560"/>
      <c r="B3340" s="559"/>
      <c r="C3340" s="559"/>
      <c r="D3340" s="561"/>
      <c r="E3340" s="561"/>
      <c r="F3340" s="561"/>
      <c r="G3340" s="559"/>
      <c r="H3340" s="559"/>
      <c r="I3340" s="559"/>
      <c r="J3340" s="559"/>
      <c r="K3340" s="559"/>
      <c r="L3340" s="559"/>
      <c r="M3340" s="559"/>
      <c r="N3340" s="559"/>
      <c r="O3340" s="559"/>
    </row>
    <row r="3341" spans="1:15" x14ac:dyDescent="0.25">
      <c r="A3341" s="560"/>
      <c r="B3341" s="559"/>
      <c r="C3341" s="559"/>
      <c r="D3341" s="561"/>
      <c r="E3341" s="561"/>
      <c r="F3341" s="561"/>
      <c r="G3341" s="559"/>
      <c r="H3341" s="559"/>
      <c r="I3341" s="559"/>
      <c r="J3341" s="559"/>
      <c r="K3341" s="559"/>
      <c r="L3341" s="559"/>
      <c r="M3341" s="559"/>
      <c r="N3341" s="559"/>
      <c r="O3341" s="559"/>
    </row>
    <row r="3342" spans="1:15" x14ac:dyDescent="0.25">
      <c r="A3342" s="560"/>
      <c r="B3342" s="559"/>
      <c r="C3342" s="559"/>
      <c r="D3342" s="561"/>
      <c r="E3342" s="561"/>
      <c r="F3342" s="561"/>
      <c r="G3342" s="559"/>
      <c r="H3342" s="559"/>
      <c r="I3342" s="559"/>
      <c r="J3342" s="559"/>
      <c r="K3342" s="559"/>
      <c r="L3342" s="559"/>
      <c r="M3342" s="559"/>
      <c r="N3342" s="559"/>
      <c r="O3342" s="559"/>
    </row>
    <row r="3343" spans="1:15" x14ac:dyDescent="0.25">
      <c r="A3343" s="560"/>
      <c r="B3343" s="559"/>
      <c r="C3343" s="559"/>
      <c r="D3343" s="561"/>
      <c r="E3343" s="561"/>
      <c r="F3343" s="561"/>
      <c r="G3343" s="559"/>
      <c r="H3343" s="559"/>
      <c r="I3343" s="559"/>
      <c r="J3343" s="559"/>
      <c r="K3343" s="559"/>
      <c r="L3343" s="559"/>
      <c r="M3343" s="559"/>
      <c r="N3343" s="559"/>
      <c r="O3343" s="559"/>
    </row>
    <row r="3344" spans="1:15" x14ac:dyDescent="0.25">
      <c r="A3344" s="560"/>
      <c r="B3344" s="559"/>
      <c r="C3344" s="559"/>
      <c r="D3344" s="561"/>
      <c r="E3344" s="561"/>
      <c r="F3344" s="561"/>
      <c r="G3344" s="559"/>
      <c r="H3344" s="559"/>
      <c r="I3344" s="559"/>
      <c r="J3344" s="559"/>
      <c r="K3344" s="559"/>
      <c r="L3344" s="559"/>
      <c r="M3344" s="559"/>
      <c r="N3344" s="559"/>
      <c r="O3344" s="559"/>
    </row>
    <row r="3345" spans="1:15" x14ac:dyDescent="0.25">
      <c r="A3345" s="560"/>
      <c r="B3345" s="559"/>
      <c r="C3345" s="559"/>
      <c r="D3345" s="561"/>
      <c r="E3345" s="561"/>
      <c r="F3345" s="561"/>
      <c r="G3345" s="559"/>
      <c r="H3345" s="559"/>
      <c r="I3345" s="559"/>
      <c r="J3345" s="559"/>
      <c r="K3345" s="559"/>
      <c r="L3345" s="559"/>
      <c r="M3345" s="559"/>
      <c r="N3345" s="559"/>
      <c r="O3345" s="559"/>
    </row>
    <row r="3346" spans="1:15" x14ac:dyDescent="0.25">
      <c r="A3346" s="560"/>
      <c r="B3346" s="559"/>
      <c r="C3346" s="559"/>
      <c r="D3346" s="561"/>
      <c r="E3346" s="561"/>
      <c r="F3346" s="561"/>
      <c r="G3346" s="559"/>
      <c r="H3346" s="559"/>
      <c r="I3346" s="559"/>
      <c r="J3346" s="559"/>
      <c r="K3346" s="559"/>
      <c r="L3346" s="559"/>
      <c r="M3346" s="559"/>
      <c r="N3346" s="559"/>
      <c r="O3346" s="559"/>
    </row>
    <row r="3347" spans="1:15" x14ac:dyDescent="0.25">
      <c r="A3347" s="560"/>
      <c r="B3347" s="559"/>
      <c r="C3347" s="559"/>
      <c r="D3347" s="561"/>
      <c r="E3347" s="561"/>
      <c r="F3347" s="561"/>
      <c r="G3347" s="559"/>
      <c r="H3347" s="559"/>
      <c r="I3347" s="559"/>
      <c r="J3347" s="559"/>
      <c r="K3347" s="559"/>
      <c r="L3347" s="559"/>
      <c r="M3347" s="559"/>
      <c r="N3347" s="559"/>
      <c r="O3347" s="559"/>
    </row>
    <row r="3348" spans="1:15" x14ac:dyDescent="0.25">
      <c r="A3348" s="560"/>
      <c r="B3348" s="559"/>
      <c r="C3348" s="559"/>
      <c r="D3348" s="561"/>
      <c r="E3348" s="561"/>
      <c r="F3348" s="561"/>
      <c r="G3348" s="559"/>
      <c r="H3348" s="559"/>
      <c r="I3348" s="559"/>
      <c r="J3348" s="559"/>
      <c r="K3348" s="559"/>
      <c r="L3348" s="559"/>
      <c r="M3348" s="559"/>
      <c r="N3348" s="559"/>
      <c r="O3348" s="559"/>
    </row>
    <row r="3349" spans="1:15" x14ac:dyDescent="0.25">
      <c r="A3349" s="560"/>
      <c r="B3349" s="559"/>
      <c r="C3349" s="559"/>
      <c r="D3349" s="561"/>
      <c r="E3349" s="561"/>
      <c r="F3349" s="561"/>
      <c r="G3349" s="559"/>
      <c r="H3349" s="559"/>
      <c r="I3349" s="559"/>
      <c r="J3349" s="559"/>
      <c r="K3349" s="559"/>
      <c r="L3349" s="559"/>
      <c r="M3349" s="559"/>
      <c r="N3349" s="559"/>
      <c r="O3349" s="559"/>
    </row>
    <row r="3350" spans="1:15" x14ac:dyDescent="0.25">
      <c r="A3350" s="560"/>
      <c r="B3350" s="559"/>
      <c r="C3350" s="559"/>
      <c r="D3350" s="561"/>
      <c r="E3350" s="561"/>
      <c r="F3350" s="561"/>
      <c r="G3350" s="559"/>
      <c r="H3350" s="559"/>
      <c r="I3350" s="559"/>
      <c r="J3350" s="559"/>
      <c r="K3350" s="559"/>
      <c r="L3350" s="559"/>
      <c r="M3350" s="559"/>
      <c r="N3350" s="559"/>
      <c r="O3350" s="559"/>
    </row>
    <row r="3351" spans="1:15" x14ac:dyDescent="0.25">
      <c r="A3351" s="560"/>
      <c r="B3351" s="559"/>
      <c r="C3351" s="559"/>
      <c r="D3351" s="561"/>
      <c r="E3351" s="561"/>
      <c r="F3351" s="561"/>
      <c r="G3351" s="559"/>
      <c r="H3351" s="559"/>
      <c r="I3351" s="559"/>
      <c r="J3351" s="559"/>
      <c r="K3351" s="559"/>
      <c r="L3351" s="559"/>
      <c r="M3351" s="559"/>
      <c r="N3351" s="559"/>
      <c r="O3351" s="559"/>
    </row>
    <row r="3352" spans="1:15" x14ac:dyDescent="0.25">
      <c r="A3352" s="560"/>
      <c r="B3352" s="559"/>
      <c r="C3352" s="559"/>
      <c r="D3352" s="561"/>
      <c r="E3352" s="561"/>
      <c r="F3352" s="561"/>
      <c r="G3352" s="559"/>
      <c r="H3352" s="559"/>
      <c r="I3352" s="559"/>
      <c r="J3352" s="559"/>
      <c r="K3352" s="559"/>
      <c r="L3352" s="559"/>
      <c r="M3352" s="559"/>
      <c r="N3352" s="559"/>
      <c r="O3352" s="559"/>
    </row>
    <row r="3353" spans="1:15" x14ac:dyDescent="0.25">
      <c r="A3353" s="560"/>
      <c r="B3353" s="559"/>
      <c r="C3353" s="559"/>
      <c r="D3353" s="561"/>
      <c r="E3353" s="561"/>
      <c r="F3353" s="561"/>
      <c r="G3353" s="559"/>
      <c r="H3353" s="559"/>
      <c r="I3353" s="559"/>
      <c r="J3353" s="559"/>
      <c r="K3353" s="559"/>
      <c r="L3353" s="559"/>
      <c r="M3353" s="559"/>
      <c r="N3353" s="559"/>
      <c r="O3353" s="559"/>
    </row>
    <row r="3354" spans="1:15" x14ac:dyDescent="0.25">
      <c r="A3354" s="560"/>
      <c r="B3354" s="559"/>
      <c r="C3354" s="559"/>
      <c r="D3354" s="561"/>
      <c r="E3354" s="561"/>
      <c r="F3354" s="561"/>
      <c r="G3354" s="559"/>
      <c r="H3354" s="559"/>
      <c r="I3354" s="559"/>
      <c r="J3354" s="559"/>
      <c r="K3354" s="559"/>
      <c r="L3354" s="559"/>
      <c r="M3354" s="559"/>
      <c r="N3354" s="559"/>
      <c r="O3354" s="559"/>
    </row>
    <row r="3355" spans="1:15" x14ac:dyDescent="0.25">
      <c r="A3355" s="560"/>
      <c r="B3355" s="559"/>
      <c r="C3355" s="559"/>
      <c r="D3355" s="561"/>
      <c r="E3355" s="561"/>
      <c r="F3355" s="561"/>
      <c r="G3355" s="559"/>
      <c r="H3355" s="559"/>
      <c r="I3355" s="559"/>
      <c r="J3355" s="559"/>
      <c r="K3355" s="559"/>
      <c r="L3355" s="559"/>
      <c r="M3355" s="559"/>
      <c r="N3355" s="559"/>
      <c r="O3355" s="559"/>
    </row>
    <row r="3356" spans="1:15" x14ac:dyDescent="0.25">
      <c r="A3356" s="560"/>
      <c r="B3356" s="559"/>
      <c r="C3356" s="559"/>
      <c r="D3356" s="561"/>
      <c r="E3356" s="561"/>
      <c r="F3356" s="561"/>
      <c r="G3356" s="559"/>
      <c r="H3356" s="559"/>
      <c r="I3356" s="559"/>
      <c r="J3356" s="559"/>
      <c r="K3356" s="559"/>
      <c r="L3356" s="559"/>
      <c r="M3356" s="559"/>
      <c r="N3356" s="559"/>
      <c r="O3356" s="559"/>
    </row>
    <row r="3357" spans="1:15" x14ac:dyDescent="0.25">
      <c r="A3357" s="560"/>
      <c r="B3357" s="559"/>
      <c r="C3357" s="559"/>
      <c r="D3357" s="561"/>
      <c r="E3357" s="561"/>
      <c r="F3357" s="561"/>
      <c r="G3357" s="559"/>
      <c r="H3357" s="559"/>
      <c r="I3357" s="559"/>
      <c r="J3357" s="559"/>
      <c r="K3357" s="559"/>
      <c r="L3357" s="559"/>
      <c r="M3357" s="559"/>
      <c r="N3357" s="559"/>
      <c r="O3357" s="559"/>
    </row>
    <row r="3358" spans="1:15" x14ac:dyDescent="0.25">
      <c r="A3358" s="560"/>
      <c r="B3358" s="559"/>
      <c r="C3358" s="559"/>
      <c r="D3358" s="561"/>
      <c r="E3358" s="561"/>
      <c r="F3358" s="561"/>
      <c r="G3358" s="559"/>
      <c r="H3358" s="559"/>
      <c r="I3358" s="559"/>
      <c r="J3358" s="559"/>
      <c r="K3358" s="559"/>
      <c r="L3358" s="559"/>
      <c r="M3358" s="559"/>
      <c r="N3358" s="559"/>
      <c r="O3358" s="559"/>
    </row>
    <row r="3359" spans="1:15" x14ac:dyDescent="0.25">
      <c r="A3359" s="560"/>
      <c r="B3359" s="559"/>
      <c r="C3359" s="559"/>
      <c r="D3359" s="561"/>
      <c r="E3359" s="561"/>
      <c r="F3359" s="561"/>
      <c r="G3359" s="559"/>
      <c r="H3359" s="559"/>
      <c r="I3359" s="559"/>
      <c r="J3359" s="559"/>
      <c r="K3359" s="559"/>
      <c r="L3359" s="559"/>
      <c r="M3359" s="559"/>
      <c r="N3359" s="559"/>
      <c r="O3359" s="559"/>
    </row>
    <row r="3360" spans="1:15" x14ac:dyDescent="0.25">
      <c r="A3360" s="560"/>
      <c r="B3360" s="559"/>
      <c r="C3360" s="559"/>
      <c r="D3360" s="561"/>
      <c r="E3360" s="561"/>
      <c r="F3360" s="561"/>
      <c r="G3360" s="559"/>
      <c r="H3360" s="559"/>
      <c r="I3360" s="559"/>
      <c r="J3360" s="559"/>
      <c r="K3360" s="559"/>
      <c r="L3360" s="559"/>
      <c r="M3360" s="559"/>
      <c r="N3360" s="559"/>
      <c r="O3360" s="559"/>
    </row>
    <row r="3361" spans="1:15" x14ac:dyDescent="0.25">
      <c r="A3361" s="560"/>
      <c r="B3361" s="559"/>
      <c r="C3361" s="559"/>
      <c r="D3361" s="561"/>
      <c r="E3361" s="561"/>
      <c r="F3361" s="561"/>
      <c r="G3361" s="559"/>
      <c r="H3361" s="559"/>
      <c r="I3361" s="559"/>
      <c r="J3361" s="559"/>
      <c r="K3361" s="559"/>
      <c r="L3361" s="559"/>
      <c r="M3361" s="559"/>
      <c r="N3361" s="559"/>
      <c r="O3361" s="559"/>
    </row>
    <row r="3362" spans="1:15" x14ac:dyDescent="0.25">
      <c r="A3362" s="560"/>
      <c r="B3362" s="559"/>
      <c r="C3362" s="559"/>
      <c r="D3362" s="561"/>
      <c r="E3362" s="561"/>
      <c r="F3362" s="561"/>
      <c r="G3362" s="559"/>
      <c r="H3362" s="559"/>
      <c r="I3362" s="559"/>
      <c r="J3362" s="559"/>
      <c r="K3362" s="559"/>
      <c r="L3362" s="559"/>
      <c r="M3362" s="559"/>
      <c r="N3362" s="559"/>
      <c r="O3362" s="559"/>
    </row>
    <row r="3363" spans="1:15" x14ac:dyDescent="0.25">
      <c r="A3363" s="560"/>
      <c r="B3363" s="559"/>
      <c r="C3363" s="559"/>
      <c r="D3363" s="561"/>
      <c r="E3363" s="561"/>
      <c r="F3363" s="561"/>
      <c r="G3363" s="559"/>
      <c r="H3363" s="559"/>
      <c r="I3363" s="559"/>
      <c r="J3363" s="559"/>
      <c r="K3363" s="559"/>
      <c r="L3363" s="559"/>
      <c r="M3363" s="559"/>
      <c r="N3363" s="559"/>
      <c r="O3363" s="559"/>
    </row>
    <row r="3364" spans="1:15" x14ac:dyDescent="0.25">
      <c r="A3364" s="560"/>
      <c r="B3364" s="559"/>
      <c r="C3364" s="559"/>
      <c r="D3364" s="561"/>
      <c r="E3364" s="561"/>
      <c r="F3364" s="561"/>
      <c r="G3364" s="559"/>
      <c r="H3364" s="559"/>
      <c r="I3364" s="559"/>
      <c r="J3364" s="559"/>
      <c r="K3364" s="559"/>
      <c r="L3364" s="559"/>
      <c r="M3364" s="559"/>
      <c r="N3364" s="559"/>
      <c r="O3364" s="559"/>
    </row>
    <row r="3365" spans="1:15" x14ac:dyDescent="0.25">
      <c r="A3365" s="560"/>
      <c r="B3365" s="559"/>
      <c r="C3365" s="559"/>
      <c r="D3365" s="561"/>
      <c r="E3365" s="561"/>
      <c r="F3365" s="561"/>
      <c r="G3365" s="559"/>
      <c r="H3365" s="559"/>
      <c r="I3365" s="559"/>
      <c r="J3365" s="559"/>
      <c r="K3365" s="559"/>
      <c r="L3365" s="559"/>
      <c r="M3365" s="559"/>
      <c r="N3365" s="559"/>
      <c r="O3365" s="559"/>
    </row>
    <row r="3366" spans="1:15" x14ac:dyDescent="0.25">
      <c r="A3366" s="560"/>
      <c r="B3366" s="559"/>
      <c r="C3366" s="559"/>
      <c r="D3366" s="561"/>
      <c r="E3366" s="561"/>
      <c r="F3366" s="561"/>
      <c r="G3366" s="559"/>
      <c r="H3366" s="559"/>
      <c r="I3366" s="559"/>
      <c r="J3366" s="559"/>
      <c r="K3366" s="559"/>
      <c r="L3366" s="559"/>
      <c r="M3366" s="559"/>
      <c r="N3366" s="559"/>
      <c r="O3366" s="559"/>
    </row>
    <row r="3367" spans="1:15" x14ac:dyDescent="0.25">
      <c r="A3367" s="560"/>
      <c r="B3367" s="559"/>
      <c r="C3367" s="559"/>
      <c r="D3367" s="561"/>
      <c r="E3367" s="561"/>
      <c r="F3367" s="561"/>
      <c r="G3367" s="559"/>
      <c r="H3367" s="559"/>
      <c r="I3367" s="559"/>
      <c r="J3367" s="559"/>
      <c r="K3367" s="559"/>
      <c r="L3367" s="559"/>
      <c r="M3367" s="559"/>
      <c r="N3367" s="559"/>
      <c r="O3367" s="559"/>
    </row>
    <row r="3368" spans="1:15" x14ac:dyDescent="0.25">
      <c r="A3368" s="560"/>
      <c r="B3368" s="559"/>
      <c r="C3368" s="559"/>
      <c r="D3368" s="561"/>
      <c r="E3368" s="561"/>
      <c r="F3368" s="561"/>
      <c r="G3368" s="559"/>
      <c r="H3368" s="559"/>
      <c r="I3368" s="559"/>
      <c r="J3368" s="559"/>
      <c r="K3368" s="559"/>
      <c r="L3368" s="559"/>
      <c r="M3368" s="559"/>
      <c r="N3368" s="559"/>
      <c r="O3368" s="559"/>
    </row>
    <row r="3369" spans="1:15" x14ac:dyDescent="0.25">
      <c r="A3369" s="560"/>
      <c r="B3369" s="559"/>
      <c r="C3369" s="559"/>
      <c r="D3369" s="561"/>
      <c r="E3369" s="561"/>
      <c r="F3369" s="561"/>
      <c r="G3369" s="559"/>
      <c r="H3369" s="559"/>
      <c r="I3369" s="559"/>
      <c r="J3369" s="559"/>
      <c r="K3369" s="559"/>
      <c r="L3369" s="559"/>
      <c r="M3369" s="559"/>
      <c r="N3369" s="559"/>
      <c r="O3369" s="559"/>
    </row>
    <row r="3370" spans="1:15" x14ac:dyDescent="0.25">
      <c r="A3370" s="560"/>
      <c r="B3370" s="559"/>
      <c r="C3370" s="559"/>
      <c r="D3370" s="561"/>
      <c r="E3370" s="561"/>
      <c r="F3370" s="561"/>
      <c r="G3370" s="559"/>
      <c r="H3370" s="559"/>
      <c r="I3370" s="559"/>
      <c r="J3370" s="559"/>
      <c r="K3370" s="559"/>
      <c r="L3370" s="559"/>
      <c r="M3370" s="559"/>
      <c r="N3370" s="559"/>
      <c r="O3370" s="559"/>
    </row>
    <row r="3371" spans="1:15" x14ac:dyDescent="0.25">
      <c r="A3371" s="560"/>
      <c r="B3371" s="559"/>
      <c r="C3371" s="559"/>
      <c r="D3371" s="561"/>
      <c r="E3371" s="561"/>
      <c r="F3371" s="561"/>
      <c r="G3371" s="559"/>
      <c r="H3371" s="559"/>
      <c r="I3371" s="559"/>
      <c r="J3371" s="559"/>
      <c r="K3371" s="559"/>
      <c r="L3371" s="559"/>
      <c r="M3371" s="559"/>
      <c r="N3371" s="559"/>
      <c r="O3371" s="559"/>
    </row>
    <row r="3372" spans="1:15" x14ac:dyDescent="0.25">
      <c r="A3372" s="560"/>
      <c r="B3372" s="559"/>
      <c r="C3372" s="559"/>
      <c r="D3372" s="561"/>
      <c r="E3372" s="561"/>
      <c r="F3372" s="561"/>
      <c r="G3372" s="559"/>
      <c r="H3372" s="559"/>
      <c r="I3372" s="559"/>
      <c r="J3372" s="559"/>
      <c r="K3372" s="559"/>
      <c r="L3372" s="559"/>
      <c r="M3372" s="559"/>
      <c r="N3372" s="559"/>
      <c r="O3372" s="559"/>
    </row>
    <row r="3373" spans="1:15" x14ac:dyDescent="0.25">
      <c r="A3373" s="560"/>
      <c r="B3373" s="559"/>
      <c r="C3373" s="559"/>
      <c r="D3373" s="561"/>
      <c r="E3373" s="561"/>
      <c r="F3373" s="561"/>
      <c r="G3373" s="559"/>
      <c r="H3373" s="559"/>
      <c r="I3373" s="559"/>
      <c r="J3373" s="559"/>
      <c r="K3373" s="559"/>
      <c r="L3373" s="559"/>
      <c r="M3373" s="559"/>
      <c r="N3373" s="559"/>
      <c r="O3373" s="559"/>
    </row>
    <row r="3374" spans="1:15" x14ac:dyDescent="0.25">
      <c r="A3374" s="560"/>
      <c r="B3374" s="559"/>
      <c r="C3374" s="559"/>
      <c r="D3374" s="561"/>
      <c r="E3374" s="561"/>
      <c r="F3374" s="561"/>
      <c r="G3374" s="559"/>
      <c r="H3374" s="559"/>
      <c r="I3374" s="559"/>
      <c r="J3374" s="559"/>
      <c r="K3374" s="559"/>
      <c r="L3374" s="559"/>
      <c r="M3374" s="559"/>
      <c r="N3374" s="559"/>
      <c r="O3374" s="559"/>
    </row>
    <row r="3375" spans="1:15" x14ac:dyDescent="0.25">
      <c r="A3375" s="560"/>
      <c r="B3375" s="559"/>
      <c r="C3375" s="559"/>
      <c r="D3375" s="561"/>
      <c r="E3375" s="561"/>
      <c r="F3375" s="561"/>
      <c r="G3375" s="559"/>
      <c r="H3375" s="559"/>
      <c r="I3375" s="559"/>
      <c r="J3375" s="559"/>
      <c r="K3375" s="559"/>
      <c r="L3375" s="559"/>
      <c r="M3375" s="559"/>
      <c r="N3375" s="559"/>
      <c r="O3375" s="559"/>
    </row>
    <row r="3376" spans="1:15" x14ac:dyDescent="0.25">
      <c r="A3376" s="560"/>
      <c r="B3376" s="559"/>
      <c r="C3376" s="559"/>
      <c r="D3376" s="561"/>
      <c r="E3376" s="561"/>
      <c r="F3376" s="561"/>
      <c r="G3376" s="559"/>
      <c r="H3376" s="559"/>
      <c r="I3376" s="559"/>
      <c r="J3376" s="559"/>
      <c r="K3376" s="559"/>
      <c r="L3376" s="559"/>
      <c r="M3376" s="559"/>
      <c r="N3376" s="559"/>
      <c r="O3376" s="559"/>
    </row>
    <row r="3377" spans="1:15" x14ac:dyDescent="0.25">
      <c r="A3377" s="560"/>
      <c r="B3377" s="559"/>
      <c r="C3377" s="559"/>
      <c r="D3377" s="561"/>
      <c r="E3377" s="561"/>
      <c r="F3377" s="561"/>
      <c r="G3377" s="559"/>
      <c r="H3377" s="559"/>
      <c r="I3377" s="559"/>
      <c r="J3377" s="559"/>
      <c r="K3377" s="559"/>
      <c r="L3377" s="559"/>
      <c r="M3377" s="559"/>
      <c r="N3377" s="559"/>
      <c r="O3377" s="559"/>
    </row>
    <row r="3378" spans="1:15" x14ac:dyDescent="0.25">
      <c r="A3378" s="560"/>
      <c r="B3378" s="559"/>
      <c r="C3378" s="559"/>
      <c r="D3378" s="561"/>
      <c r="E3378" s="561"/>
      <c r="F3378" s="561"/>
      <c r="G3378" s="559"/>
      <c r="H3378" s="559"/>
      <c r="I3378" s="559"/>
      <c r="J3378" s="559"/>
      <c r="K3378" s="559"/>
      <c r="L3378" s="559"/>
      <c r="M3378" s="559"/>
      <c r="N3378" s="559"/>
      <c r="O3378" s="559"/>
    </row>
    <row r="3379" spans="1:15" x14ac:dyDescent="0.25">
      <c r="A3379" s="560"/>
      <c r="B3379" s="559"/>
      <c r="C3379" s="559"/>
      <c r="D3379" s="561"/>
      <c r="E3379" s="561"/>
      <c r="F3379" s="561"/>
      <c r="G3379" s="559"/>
      <c r="H3379" s="559"/>
      <c r="I3379" s="559"/>
      <c r="J3379" s="559"/>
      <c r="K3379" s="559"/>
      <c r="L3379" s="559"/>
      <c r="M3379" s="559"/>
      <c r="N3379" s="559"/>
      <c r="O3379" s="559"/>
    </row>
    <row r="3380" spans="1:15" x14ac:dyDescent="0.25">
      <c r="A3380" s="560"/>
      <c r="B3380" s="559"/>
      <c r="C3380" s="559"/>
      <c r="D3380" s="561"/>
      <c r="E3380" s="561"/>
      <c r="F3380" s="561"/>
      <c r="G3380" s="559"/>
      <c r="H3380" s="559"/>
      <c r="I3380" s="559"/>
      <c r="J3380" s="559"/>
      <c r="K3380" s="559"/>
      <c r="L3380" s="559"/>
      <c r="M3380" s="559"/>
      <c r="N3380" s="559"/>
      <c r="O3380" s="559"/>
    </row>
    <row r="3381" spans="1:15" x14ac:dyDescent="0.25">
      <c r="A3381" s="560"/>
      <c r="B3381" s="559"/>
      <c r="C3381" s="559"/>
      <c r="D3381" s="561"/>
      <c r="E3381" s="561"/>
      <c r="F3381" s="561"/>
      <c r="G3381" s="559"/>
      <c r="H3381" s="559"/>
      <c r="I3381" s="559"/>
      <c r="J3381" s="559"/>
      <c r="K3381" s="559"/>
      <c r="L3381" s="559"/>
      <c r="M3381" s="559"/>
      <c r="N3381" s="559"/>
      <c r="O3381" s="559"/>
    </row>
    <row r="3382" spans="1:15" x14ac:dyDescent="0.25">
      <c r="A3382" s="560"/>
      <c r="B3382" s="559"/>
      <c r="C3382" s="559"/>
      <c r="D3382" s="561"/>
      <c r="E3382" s="561"/>
      <c r="F3382" s="561"/>
      <c r="G3382" s="559"/>
      <c r="H3382" s="559"/>
      <c r="I3382" s="559"/>
      <c r="J3382" s="559"/>
      <c r="K3382" s="559"/>
      <c r="L3382" s="559"/>
      <c r="M3382" s="559"/>
      <c r="N3382" s="559"/>
      <c r="O3382" s="559"/>
    </row>
    <row r="3383" spans="1:15" x14ac:dyDescent="0.25">
      <c r="A3383" s="560"/>
      <c r="B3383" s="559"/>
      <c r="C3383" s="559"/>
      <c r="D3383" s="561"/>
      <c r="E3383" s="561"/>
      <c r="F3383" s="561"/>
      <c r="G3383" s="559"/>
      <c r="H3383" s="559"/>
      <c r="I3383" s="559"/>
      <c r="J3383" s="559"/>
      <c r="K3383" s="559"/>
      <c r="L3383" s="559"/>
      <c r="M3383" s="559"/>
      <c r="N3383" s="559"/>
      <c r="O3383" s="559"/>
    </row>
    <row r="3384" spans="1:15" x14ac:dyDescent="0.25">
      <c r="A3384" s="560"/>
      <c r="B3384" s="559"/>
      <c r="C3384" s="559"/>
      <c r="D3384" s="561"/>
      <c r="E3384" s="561"/>
      <c r="F3384" s="561"/>
      <c r="G3384" s="559"/>
      <c r="H3384" s="559"/>
      <c r="I3384" s="559"/>
      <c r="J3384" s="559"/>
      <c r="K3384" s="559"/>
      <c r="L3384" s="559"/>
      <c r="M3384" s="559"/>
      <c r="N3384" s="559"/>
      <c r="O3384" s="559"/>
    </row>
    <row r="3385" spans="1:15" x14ac:dyDescent="0.25">
      <c r="A3385" s="560"/>
      <c r="B3385" s="559"/>
      <c r="C3385" s="559"/>
      <c r="D3385" s="561"/>
      <c r="E3385" s="561"/>
      <c r="F3385" s="561"/>
      <c r="G3385" s="559"/>
      <c r="H3385" s="559"/>
      <c r="I3385" s="559"/>
      <c r="J3385" s="559"/>
      <c r="K3385" s="559"/>
      <c r="L3385" s="559"/>
      <c r="M3385" s="559"/>
      <c r="N3385" s="559"/>
      <c r="O3385" s="559"/>
    </row>
    <row r="3386" spans="1:15" x14ac:dyDescent="0.25">
      <c r="A3386" s="560"/>
      <c r="B3386" s="559"/>
      <c r="C3386" s="559"/>
      <c r="D3386" s="561"/>
      <c r="E3386" s="561"/>
      <c r="F3386" s="561"/>
      <c r="G3386" s="559"/>
      <c r="H3386" s="559"/>
      <c r="I3386" s="559"/>
      <c r="J3386" s="559"/>
      <c r="K3386" s="559"/>
      <c r="L3386" s="559"/>
      <c r="M3386" s="559"/>
      <c r="N3386" s="559"/>
      <c r="O3386" s="559"/>
    </row>
    <row r="3387" spans="1:15" x14ac:dyDescent="0.25">
      <c r="A3387" s="560"/>
      <c r="B3387" s="559"/>
      <c r="C3387" s="559"/>
      <c r="D3387" s="561"/>
      <c r="E3387" s="561"/>
      <c r="F3387" s="561"/>
      <c r="G3387" s="559"/>
      <c r="H3387" s="559"/>
      <c r="I3387" s="559"/>
      <c r="J3387" s="559"/>
      <c r="K3387" s="559"/>
      <c r="L3387" s="559"/>
      <c r="M3387" s="559"/>
      <c r="N3387" s="559"/>
      <c r="O3387" s="559"/>
    </row>
    <row r="3388" spans="1:15" x14ac:dyDescent="0.25">
      <c r="A3388" s="560"/>
      <c r="B3388" s="559"/>
      <c r="C3388" s="559"/>
      <c r="D3388" s="561"/>
      <c r="E3388" s="561"/>
      <c r="F3388" s="561"/>
      <c r="G3388" s="559"/>
      <c r="H3388" s="559"/>
      <c r="I3388" s="559"/>
      <c r="J3388" s="559"/>
      <c r="K3388" s="559"/>
      <c r="L3388" s="559"/>
      <c r="M3388" s="559"/>
      <c r="N3388" s="559"/>
      <c r="O3388" s="559"/>
    </row>
    <row r="3389" spans="1:15" x14ac:dyDescent="0.25">
      <c r="A3389" s="560"/>
      <c r="B3389" s="559"/>
      <c r="C3389" s="559"/>
      <c r="D3389" s="561"/>
      <c r="E3389" s="561"/>
      <c r="F3389" s="561"/>
      <c r="G3389" s="559"/>
      <c r="H3389" s="559"/>
      <c r="I3389" s="559"/>
      <c r="J3389" s="559"/>
      <c r="K3389" s="559"/>
      <c r="L3389" s="559"/>
      <c r="M3389" s="559"/>
      <c r="N3389" s="559"/>
      <c r="O3389" s="559"/>
    </row>
    <row r="3390" spans="1:15" x14ac:dyDescent="0.25">
      <c r="A3390" s="560"/>
      <c r="B3390" s="559"/>
      <c r="C3390" s="559"/>
      <c r="D3390" s="561"/>
      <c r="E3390" s="561"/>
      <c r="F3390" s="561"/>
      <c r="G3390" s="559"/>
      <c r="H3390" s="559"/>
      <c r="I3390" s="559"/>
      <c r="J3390" s="559"/>
      <c r="K3390" s="559"/>
      <c r="L3390" s="559"/>
      <c r="M3390" s="559"/>
      <c r="N3390" s="559"/>
      <c r="O3390" s="559"/>
    </row>
    <row r="3391" spans="1:15" x14ac:dyDescent="0.25">
      <c r="A3391" s="560"/>
      <c r="B3391" s="559"/>
      <c r="C3391" s="559"/>
      <c r="D3391" s="561"/>
      <c r="E3391" s="561"/>
      <c r="F3391" s="561"/>
      <c r="G3391" s="559"/>
      <c r="H3391" s="559"/>
      <c r="I3391" s="559"/>
      <c r="J3391" s="559"/>
      <c r="K3391" s="559"/>
      <c r="L3391" s="559"/>
      <c r="M3391" s="559"/>
      <c r="N3391" s="559"/>
      <c r="O3391" s="559"/>
    </row>
    <row r="3392" spans="1:15" x14ac:dyDescent="0.25">
      <c r="A3392" s="560"/>
      <c r="B3392" s="559"/>
      <c r="C3392" s="559"/>
      <c r="D3392" s="561"/>
      <c r="E3392" s="561"/>
      <c r="F3392" s="561"/>
      <c r="G3392" s="559"/>
      <c r="H3392" s="559"/>
      <c r="I3392" s="559"/>
      <c r="J3392" s="559"/>
      <c r="K3392" s="559"/>
      <c r="L3392" s="559"/>
      <c r="M3392" s="559"/>
      <c r="N3392" s="559"/>
      <c r="O3392" s="559"/>
    </row>
    <row r="3393" spans="1:15" x14ac:dyDescent="0.25">
      <c r="A3393" s="560"/>
      <c r="B3393" s="559"/>
      <c r="C3393" s="559"/>
      <c r="D3393" s="561"/>
      <c r="E3393" s="561"/>
      <c r="F3393" s="561"/>
      <c r="G3393" s="559"/>
      <c r="H3393" s="559"/>
      <c r="I3393" s="559"/>
      <c r="J3393" s="559"/>
      <c r="K3393" s="559"/>
      <c r="L3393" s="559"/>
      <c r="M3393" s="559"/>
      <c r="N3393" s="559"/>
      <c r="O3393" s="559"/>
    </row>
    <row r="3394" spans="1:15" x14ac:dyDescent="0.25">
      <c r="A3394" s="560"/>
      <c r="B3394" s="559"/>
      <c r="C3394" s="559"/>
      <c r="D3394" s="561"/>
      <c r="E3394" s="561"/>
      <c r="F3394" s="561"/>
      <c r="G3394" s="559"/>
      <c r="H3394" s="559"/>
      <c r="I3394" s="559"/>
      <c r="J3394" s="559"/>
      <c r="K3394" s="559"/>
      <c r="L3394" s="559"/>
      <c r="M3394" s="559"/>
      <c r="N3394" s="559"/>
      <c r="O3394" s="559"/>
    </row>
    <row r="3395" spans="1:15" x14ac:dyDescent="0.25">
      <c r="A3395" s="560"/>
      <c r="B3395" s="559"/>
      <c r="C3395" s="559"/>
      <c r="D3395" s="561"/>
      <c r="E3395" s="561"/>
      <c r="F3395" s="561"/>
      <c r="G3395" s="559"/>
      <c r="H3395" s="559"/>
      <c r="I3395" s="559"/>
      <c r="J3395" s="559"/>
      <c r="K3395" s="559"/>
      <c r="L3395" s="559"/>
      <c r="M3395" s="559"/>
      <c r="N3395" s="559"/>
      <c r="O3395" s="559"/>
    </row>
    <row r="3396" spans="1:15" x14ac:dyDescent="0.25">
      <c r="A3396" s="560"/>
      <c r="B3396" s="559"/>
      <c r="C3396" s="559"/>
      <c r="D3396" s="561"/>
      <c r="E3396" s="561"/>
      <c r="F3396" s="561"/>
      <c r="G3396" s="559"/>
      <c r="H3396" s="559"/>
      <c r="I3396" s="559"/>
      <c r="J3396" s="559"/>
      <c r="K3396" s="559"/>
      <c r="L3396" s="559"/>
      <c r="M3396" s="559"/>
      <c r="N3396" s="559"/>
      <c r="O3396" s="559"/>
    </row>
    <row r="3397" spans="1:15" x14ac:dyDescent="0.25">
      <c r="A3397" s="560"/>
      <c r="B3397" s="559"/>
      <c r="C3397" s="559"/>
      <c r="D3397" s="561"/>
      <c r="E3397" s="561"/>
      <c r="F3397" s="561"/>
      <c r="G3397" s="559"/>
      <c r="H3397" s="559"/>
      <c r="I3397" s="559"/>
      <c r="J3397" s="559"/>
      <c r="K3397" s="559"/>
      <c r="L3397" s="559"/>
      <c r="M3397" s="559"/>
      <c r="N3397" s="559"/>
      <c r="O3397" s="559"/>
    </row>
    <row r="3398" spans="1:15" x14ac:dyDescent="0.25">
      <c r="A3398" s="560"/>
      <c r="B3398" s="559"/>
      <c r="C3398" s="559"/>
      <c r="D3398" s="561"/>
      <c r="E3398" s="561"/>
      <c r="F3398" s="561"/>
      <c r="G3398" s="559"/>
      <c r="H3398" s="559"/>
      <c r="I3398" s="559"/>
      <c r="J3398" s="559"/>
      <c r="K3398" s="559"/>
      <c r="L3398" s="559"/>
      <c r="M3398" s="559"/>
      <c r="N3398" s="559"/>
      <c r="O3398" s="559"/>
    </row>
    <row r="3399" spans="1:15" x14ac:dyDescent="0.25">
      <c r="A3399" s="560"/>
      <c r="B3399" s="559"/>
      <c r="C3399" s="559"/>
      <c r="D3399" s="561"/>
      <c r="E3399" s="561"/>
      <c r="F3399" s="561"/>
      <c r="G3399" s="559"/>
      <c r="H3399" s="559"/>
      <c r="I3399" s="559"/>
      <c r="J3399" s="559"/>
      <c r="K3399" s="559"/>
      <c r="L3399" s="559"/>
      <c r="M3399" s="559"/>
      <c r="N3399" s="559"/>
      <c r="O3399" s="559"/>
    </row>
    <row r="3400" spans="1:15" x14ac:dyDescent="0.25">
      <c r="A3400" s="560"/>
      <c r="B3400" s="559"/>
      <c r="C3400" s="559"/>
      <c r="D3400" s="561"/>
      <c r="E3400" s="561"/>
      <c r="F3400" s="561"/>
      <c r="G3400" s="559"/>
      <c r="H3400" s="559"/>
      <c r="I3400" s="559"/>
      <c r="J3400" s="559"/>
      <c r="K3400" s="559"/>
      <c r="L3400" s="559"/>
      <c r="M3400" s="559"/>
      <c r="N3400" s="559"/>
      <c r="O3400" s="559"/>
    </row>
    <row r="3401" spans="1:15" x14ac:dyDescent="0.25">
      <c r="A3401" s="560"/>
      <c r="B3401" s="559"/>
      <c r="C3401" s="559"/>
      <c r="D3401" s="561"/>
      <c r="E3401" s="561"/>
      <c r="F3401" s="561"/>
      <c r="G3401" s="559"/>
      <c r="H3401" s="559"/>
      <c r="I3401" s="559"/>
      <c r="J3401" s="559"/>
      <c r="K3401" s="559"/>
      <c r="L3401" s="559"/>
      <c r="M3401" s="559"/>
      <c r="N3401" s="559"/>
      <c r="O3401" s="559"/>
    </row>
    <row r="3402" spans="1:15" x14ac:dyDescent="0.25">
      <c r="A3402" s="560"/>
      <c r="B3402" s="559"/>
      <c r="C3402" s="559"/>
      <c r="D3402" s="561"/>
      <c r="E3402" s="561"/>
      <c r="F3402" s="561"/>
      <c r="G3402" s="559"/>
      <c r="H3402" s="559"/>
      <c r="I3402" s="559"/>
      <c r="J3402" s="559"/>
      <c r="K3402" s="559"/>
      <c r="L3402" s="559"/>
      <c r="M3402" s="559"/>
      <c r="N3402" s="559"/>
      <c r="O3402" s="559"/>
    </row>
    <row r="3403" spans="1:15" x14ac:dyDescent="0.25">
      <c r="A3403" s="560"/>
      <c r="B3403" s="559"/>
      <c r="C3403" s="559"/>
      <c r="D3403" s="561"/>
      <c r="E3403" s="561"/>
      <c r="F3403" s="561"/>
      <c r="G3403" s="559"/>
      <c r="H3403" s="559"/>
      <c r="I3403" s="559"/>
      <c r="J3403" s="559"/>
      <c r="K3403" s="559"/>
      <c r="L3403" s="559"/>
      <c r="M3403" s="559"/>
      <c r="N3403" s="559"/>
      <c r="O3403" s="559"/>
    </row>
    <row r="3404" spans="1:15" x14ac:dyDescent="0.25">
      <c r="A3404" s="560"/>
      <c r="B3404" s="559"/>
      <c r="C3404" s="559"/>
      <c r="D3404" s="561"/>
      <c r="E3404" s="561"/>
      <c r="F3404" s="561"/>
      <c r="G3404" s="559"/>
      <c r="H3404" s="559"/>
      <c r="I3404" s="559"/>
      <c r="J3404" s="559"/>
      <c r="K3404" s="559"/>
      <c r="L3404" s="559"/>
      <c r="M3404" s="559"/>
      <c r="N3404" s="559"/>
      <c r="O3404" s="559"/>
    </row>
    <row r="3405" spans="1:15" x14ac:dyDescent="0.25">
      <c r="A3405" s="560"/>
      <c r="B3405" s="559"/>
      <c r="C3405" s="559"/>
      <c r="D3405" s="561"/>
      <c r="E3405" s="561"/>
      <c r="F3405" s="561"/>
      <c r="G3405" s="559"/>
      <c r="H3405" s="559"/>
      <c r="I3405" s="559"/>
      <c r="J3405" s="559"/>
      <c r="K3405" s="559"/>
      <c r="L3405" s="559"/>
      <c r="M3405" s="559"/>
      <c r="N3405" s="559"/>
      <c r="O3405" s="559"/>
    </row>
    <row r="3406" spans="1:15" x14ac:dyDescent="0.25">
      <c r="A3406" s="560"/>
      <c r="B3406" s="559"/>
      <c r="C3406" s="559"/>
      <c r="D3406" s="561"/>
      <c r="E3406" s="561"/>
      <c r="F3406" s="561"/>
      <c r="G3406" s="559"/>
      <c r="H3406" s="559"/>
      <c r="I3406" s="559"/>
      <c r="J3406" s="559"/>
      <c r="K3406" s="559"/>
      <c r="L3406" s="559"/>
      <c r="M3406" s="559"/>
      <c r="N3406" s="559"/>
      <c r="O3406" s="559"/>
    </row>
    <row r="3407" spans="1:15" x14ac:dyDescent="0.25">
      <c r="A3407" s="560"/>
      <c r="B3407" s="559"/>
      <c r="C3407" s="559"/>
      <c r="D3407" s="561"/>
      <c r="E3407" s="561"/>
      <c r="F3407" s="561"/>
      <c r="G3407" s="559"/>
      <c r="H3407" s="559"/>
      <c r="I3407" s="559"/>
      <c r="J3407" s="559"/>
      <c r="K3407" s="559"/>
      <c r="L3407" s="559"/>
      <c r="M3407" s="559"/>
      <c r="N3407" s="559"/>
      <c r="O3407" s="559"/>
    </row>
    <row r="3408" spans="1:15" x14ac:dyDescent="0.25">
      <c r="A3408" s="560"/>
      <c r="B3408" s="559"/>
      <c r="C3408" s="559"/>
      <c r="D3408" s="561"/>
      <c r="E3408" s="561"/>
      <c r="F3408" s="561"/>
      <c r="G3408" s="559"/>
      <c r="H3408" s="559"/>
      <c r="I3408" s="559"/>
      <c r="J3408" s="559"/>
      <c r="K3408" s="559"/>
      <c r="L3408" s="559"/>
      <c r="M3408" s="559"/>
      <c r="N3408" s="559"/>
      <c r="O3408" s="559"/>
    </row>
    <row r="3409" spans="1:15" x14ac:dyDescent="0.25">
      <c r="A3409" s="560"/>
      <c r="B3409" s="559"/>
      <c r="C3409" s="559"/>
      <c r="D3409" s="561"/>
      <c r="E3409" s="561"/>
      <c r="F3409" s="561"/>
      <c r="G3409" s="559"/>
      <c r="H3409" s="559"/>
      <c r="I3409" s="559"/>
      <c r="J3409" s="559"/>
      <c r="K3409" s="559"/>
      <c r="L3409" s="559"/>
      <c r="M3409" s="559"/>
      <c r="N3409" s="559"/>
      <c r="O3409" s="559"/>
    </row>
    <row r="3410" spans="1:15" x14ac:dyDescent="0.25">
      <c r="A3410" s="560"/>
      <c r="B3410" s="559"/>
      <c r="C3410" s="559"/>
      <c r="D3410" s="561"/>
      <c r="E3410" s="561"/>
      <c r="F3410" s="561"/>
      <c r="G3410" s="559"/>
      <c r="H3410" s="559"/>
      <c r="I3410" s="559"/>
      <c r="J3410" s="559"/>
      <c r="K3410" s="559"/>
      <c r="L3410" s="559"/>
      <c r="M3410" s="559"/>
      <c r="N3410" s="559"/>
      <c r="O3410" s="559"/>
    </row>
    <row r="3411" spans="1:15" x14ac:dyDescent="0.25">
      <c r="A3411" s="560"/>
      <c r="B3411" s="559"/>
      <c r="C3411" s="559"/>
      <c r="D3411" s="561"/>
      <c r="E3411" s="561"/>
      <c r="F3411" s="561"/>
      <c r="G3411" s="559"/>
      <c r="H3411" s="559"/>
      <c r="I3411" s="559"/>
      <c r="J3411" s="559"/>
      <c r="K3411" s="559"/>
      <c r="L3411" s="559"/>
      <c r="M3411" s="559"/>
      <c r="N3411" s="559"/>
      <c r="O3411" s="559"/>
    </row>
    <row r="3412" spans="1:15" x14ac:dyDescent="0.25">
      <c r="A3412" s="560"/>
      <c r="B3412" s="559"/>
      <c r="C3412" s="559"/>
      <c r="D3412" s="561"/>
      <c r="E3412" s="561"/>
      <c r="F3412" s="561"/>
      <c r="G3412" s="559"/>
      <c r="H3412" s="559"/>
      <c r="I3412" s="559"/>
      <c r="J3412" s="559"/>
      <c r="K3412" s="559"/>
      <c r="L3412" s="559"/>
      <c r="M3412" s="559"/>
      <c r="N3412" s="559"/>
      <c r="O3412" s="559"/>
    </row>
    <row r="3413" spans="1:15" x14ac:dyDescent="0.25">
      <c r="A3413" s="560"/>
      <c r="B3413" s="559"/>
      <c r="C3413" s="559"/>
      <c r="D3413" s="561"/>
      <c r="E3413" s="561"/>
      <c r="F3413" s="561"/>
      <c r="G3413" s="559"/>
      <c r="H3413" s="559"/>
      <c r="I3413" s="559"/>
      <c r="J3413" s="559"/>
      <c r="K3413" s="559"/>
      <c r="L3413" s="559"/>
      <c r="M3413" s="559"/>
      <c r="N3413" s="559"/>
      <c r="O3413" s="559"/>
    </row>
    <row r="3414" spans="1:15" x14ac:dyDescent="0.25">
      <c r="A3414" s="560"/>
      <c r="B3414" s="559"/>
      <c r="C3414" s="559"/>
      <c r="D3414" s="561"/>
      <c r="E3414" s="561"/>
      <c r="F3414" s="561"/>
      <c r="G3414" s="559"/>
      <c r="H3414" s="559"/>
      <c r="I3414" s="559"/>
      <c r="J3414" s="559"/>
      <c r="K3414" s="559"/>
      <c r="L3414" s="559"/>
      <c r="M3414" s="559"/>
      <c r="N3414" s="559"/>
      <c r="O3414" s="559"/>
    </row>
    <row r="3415" spans="1:15" x14ac:dyDescent="0.25">
      <c r="A3415" s="560"/>
      <c r="B3415" s="559"/>
      <c r="C3415" s="559"/>
      <c r="D3415" s="561"/>
      <c r="E3415" s="561"/>
      <c r="F3415" s="561"/>
      <c r="G3415" s="559"/>
      <c r="H3415" s="559"/>
      <c r="I3415" s="559"/>
      <c r="J3415" s="559"/>
      <c r="K3415" s="559"/>
      <c r="L3415" s="559"/>
      <c r="M3415" s="559"/>
      <c r="N3415" s="559"/>
      <c r="O3415" s="559"/>
    </row>
    <row r="3416" spans="1:15" x14ac:dyDescent="0.25">
      <c r="A3416" s="560"/>
      <c r="B3416" s="559"/>
      <c r="C3416" s="559"/>
      <c r="D3416" s="561"/>
      <c r="E3416" s="561"/>
      <c r="F3416" s="561"/>
      <c r="G3416" s="559"/>
      <c r="H3416" s="559"/>
      <c r="I3416" s="559"/>
      <c r="J3416" s="559"/>
      <c r="K3416" s="559"/>
      <c r="L3416" s="559"/>
      <c r="M3416" s="559"/>
      <c r="N3416" s="559"/>
      <c r="O3416" s="559"/>
    </row>
    <row r="3417" spans="1:15" x14ac:dyDescent="0.25">
      <c r="A3417" s="560"/>
      <c r="B3417" s="559"/>
      <c r="C3417" s="559"/>
      <c r="D3417" s="561"/>
      <c r="E3417" s="561"/>
      <c r="F3417" s="561"/>
      <c r="G3417" s="559"/>
      <c r="H3417" s="559"/>
      <c r="I3417" s="559"/>
      <c r="J3417" s="559"/>
      <c r="K3417" s="559"/>
      <c r="L3417" s="559"/>
      <c r="M3417" s="559"/>
      <c r="N3417" s="559"/>
      <c r="O3417" s="559"/>
    </row>
    <row r="3418" spans="1:15" x14ac:dyDescent="0.25">
      <c r="A3418" s="560"/>
      <c r="B3418" s="559"/>
      <c r="C3418" s="559"/>
      <c r="D3418" s="561"/>
      <c r="E3418" s="561"/>
      <c r="F3418" s="561"/>
      <c r="G3418" s="559"/>
      <c r="H3418" s="559"/>
      <c r="I3418" s="559"/>
      <c r="J3418" s="559"/>
      <c r="K3418" s="559"/>
      <c r="L3418" s="559"/>
      <c r="M3418" s="559"/>
      <c r="N3418" s="559"/>
      <c r="O3418" s="559"/>
    </row>
    <row r="3419" spans="1:15" x14ac:dyDescent="0.25">
      <c r="A3419" s="560"/>
      <c r="B3419" s="559"/>
      <c r="C3419" s="559"/>
      <c r="D3419" s="561"/>
      <c r="E3419" s="561"/>
      <c r="F3419" s="561"/>
      <c r="G3419" s="559"/>
      <c r="H3419" s="559"/>
      <c r="I3419" s="559"/>
      <c r="J3419" s="559"/>
      <c r="K3419" s="559"/>
      <c r="L3419" s="559"/>
      <c r="M3419" s="559"/>
      <c r="N3419" s="559"/>
      <c r="O3419" s="559"/>
    </row>
    <row r="3420" spans="1:15" x14ac:dyDescent="0.25">
      <c r="A3420" s="560"/>
      <c r="B3420" s="559"/>
      <c r="C3420" s="559"/>
      <c r="D3420" s="561"/>
      <c r="E3420" s="561"/>
      <c r="F3420" s="561"/>
      <c r="G3420" s="559"/>
      <c r="H3420" s="559"/>
      <c r="I3420" s="559"/>
      <c r="J3420" s="559"/>
      <c r="K3420" s="559"/>
      <c r="L3420" s="559"/>
      <c r="M3420" s="559"/>
      <c r="N3420" s="559"/>
      <c r="O3420" s="559"/>
    </row>
    <row r="3421" spans="1:15" x14ac:dyDescent="0.25">
      <c r="A3421" s="560"/>
      <c r="B3421" s="559"/>
      <c r="C3421" s="559"/>
      <c r="D3421" s="561"/>
      <c r="E3421" s="561"/>
      <c r="F3421" s="561"/>
      <c r="G3421" s="559"/>
      <c r="H3421" s="559"/>
      <c r="I3421" s="559"/>
      <c r="J3421" s="559"/>
      <c r="K3421" s="559"/>
      <c r="L3421" s="559"/>
      <c r="M3421" s="559"/>
      <c r="N3421" s="559"/>
      <c r="O3421" s="559"/>
    </row>
    <row r="3422" spans="1:15" x14ac:dyDescent="0.25">
      <c r="A3422" s="560"/>
      <c r="B3422" s="559"/>
      <c r="C3422" s="559"/>
      <c r="D3422" s="561"/>
      <c r="E3422" s="561"/>
      <c r="F3422" s="561"/>
      <c r="G3422" s="559"/>
      <c r="H3422" s="559"/>
      <c r="I3422" s="559"/>
      <c r="J3422" s="559"/>
      <c r="K3422" s="559"/>
      <c r="L3422" s="559"/>
      <c r="M3422" s="559"/>
      <c r="N3422" s="559"/>
      <c r="O3422" s="559"/>
    </row>
    <row r="3423" spans="1:15" x14ac:dyDescent="0.25">
      <c r="A3423" s="560"/>
      <c r="B3423" s="559"/>
      <c r="C3423" s="559"/>
      <c r="D3423" s="561"/>
      <c r="E3423" s="561"/>
      <c r="F3423" s="561"/>
      <c r="G3423" s="559"/>
      <c r="H3423" s="559"/>
      <c r="I3423" s="559"/>
      <c r="J3423" s="559"/>
      <c r="K3423" s="559"/>
      <c r="L3423" s="559"/>
      <c r="M3423" s="559"/>
      <c r="N3423" s="559"/>
      <c r="O3423" s="559"/>
    </row>
    <row r="3424" spans="1:15" x14ac:dyDescent="0.25">
      <c r="A3424" s="560"/>
      <c r="B3424" s="559"/>
      <c r="C3424" s="559"/>
      <c r="D3424" s="561"/>
      <c r="E3424" s="561"/>
      <c r="F3424" s="561"/>
      <c r="G3424" s="559"/>
      <c r="H3424" s="559"/>
      <c r="I3424" s="559"/>
      <c r="J3424" s="559"/>
      <c r="K3424" s="559"/>
      <c r="L3424" s="559"/>
      <c r="M3424" s="559"/>
      <c r="N3424" s="559"/>
      <c r="O3424" s="559"/>
    </row>
    <row r="3425" spans="1:15" x14ac:dyDescent="0.25">
      <c r="A3425" s="560"/>
      <c r="B3425" s="559"/>
      <c r="C3425" s="559"/>
      <c r="D3425" s="561"/>
      <c r="E3425" s="561"/>
      <c r="F3425" s="561"/>
      <c r="G3425" s="559"/>
      <c r="H3425" s="559"/>
      <c r="I3425" s="559"/>
      <c r="J3425" s="559"/>
      <c r="K3425" s="559"/>
      <c r="L3425" s="559"/>
      <c r="M3425" s="559"/>
      <c r="N3425" s="559"/>
      <c r="O3425" s="559"/>
    </row>
    <row r="3426" spans="1:15" x14ac:dyDescent="0.25">
      <c r="A3426" s="560"/>
      <c r="B3426" s="559"/>
      <c r="C3426" s="559"/>
      <c r="D3426" s="561"/>
      <c r="E3426" s="561"/>
      <c r="F3426" s="561"/>
      <c r="G3426" s="559"/>
      <c r="H3426" s="559"/>
      <c r="I3426" s="559"/>
      <c r="J3426" s="559"/>
      <c r="K3426" s="559"/>
      <c r="L3426" s="559"/>
      <c r="M3426" s="559"/>
      <c r="N3426" s="559"/>
      <c r="O3426" s="559"/>
    </row>
    <row r="3427" spans="1:15" x14ac:dyDescent="0.25">
      <c r="A3427" s="560"/>
      <c r="B3427" s="559"/>
      <c r="C3427" s="559"/>
      <c r="D3427" s="561"/>
      <c r="E3427" s="561"/>
      <c r="F3427" s="561"/>
      <c r="G3427" s="559"/>
      <c r="H3427" s="559"/>
      <c r="I3427" s="559"/>
      <c r="J3427" s="559"/>
      <c r="K3427" s="559"/>
      <c r="L3427" s="559"/>
      <c r="M3427" s="559"/>
      <c r="N3427" s="559"/>
      <c r="O3427" s="559"/>
    </row>
    <row r="3428" spans="1:15" x14ac:dyDescent="0.25">
      <c r="A3428" s="560"/>
      <c r="B3428" s="559"/>
      <c r="C3428" s="559"/>
      <c r="D3428" s="561"/>
      <c r="E3428" s="561"/>
      <c r="F3428" s="561"/>
      <c r="G3428" s="559"/>
      <c r="H3428" s="559"/>
      <c r="I3428" s="559"/>
      <c r="J3428" s="559"/>
      <c r="K3428" s="559"/>
      <c r="L3428" s="559"/>
      <c r="M3428" s="559"/>
      <c r="N3428" s="559"/>
      <c r="O3428" s="559"/>
    </row>
    <row r="3429" spans="1:15" x14ac:dyDescent="0.25">
      <c r="A3429" s="560"/>
      <c r="B3429" s="559"/>
      <c r="C3429" s="559"/>
      <c r="D3429" s="561"/>
      <c r="E3429" s="561"/>
      <c r="F3429" s="561"/>
      <c r="G3429" s="559"/>
      <c r="H3429" s="559"/>
      <c r="I3429" s="559"/>
      <c r="J3429" s="559"/>
      <c r="K3429" s="559"/>
      <c r="L3429" s="559"/>
      <c r="M3429" s="559"/>
      <c r="N3429" s="559"/>
      <c r="O3429" s="559"/>
    </row>
    <row r="3430" spans="1:15" x14ac:dyDescent="0.25">
      <c r="A3430" s="560"/>
      <c r="B3430" s="559"/>
      <c r="C3430" s="559"/>
      <c r="D3430" s="561"/>
      <c r="E3430" s="561"/>
      <c r="F3430" s="561"/>
      <c r="G3430" s="559"/>
      <c r="H3430" s="559"/>
      <c r="I3430" s="559"/>
      <c r="J3430" s="559"/>
      <c r="K3430" s="559"/>
      <c r="L3430" s="559"/>
      <c r="M3430" s="559"/>
      <c r="N3430" s="559"/>
      <c r="O3430" s="559"/>
    </row>
    <row r="3431" spans="1:15" x14ac:dyDescent="0.25">
      <c r="A3431" s="560"/>
      <c r="B3431" s="559"/>
      <c r="C3431" s="559"/>
      <c r="D3431" s="561"/>
      <c r="E3431" s="561"/>
      <c r="F3431" s="561"/>
      <c r="G3431" s="559"/>
      <c r="H3431" s="559"/>
      <c r="I3431" s="559"/>
      <c r="J3431" s="559"/>
      <c r="K3431" s="559"/>
      <c r="L3431" s="559"/>
      <c r="M3431" s="559"/>
      <c r="N3431" s="559"/>
      <c r="O3431" s="559"/>
    </row>
    <row r="3432" spans="1:15" x14ac:dyDescent="0.25">
      <c r="A3432" s="560"/>
      <c r="B3432" s="559"/>
      <c r="C3432" s="559"/>
      <c r="D3432" s="561"/>
      <c r="E3432" s="561"/>
      <c r="F3432" s="561"/>
      <c r="G3432" s="559"/>
      <c r="H3432" s="559"/>
      <c r="I3432" s="559"/>
      <c r="J3432" s="559"/>
      <c r="K3432" s="559"/>
      <c r="L3432" s="559"/>
      <c r="M3432" s="559"/>
      <c r="N3432" s="559"/>
      <c r="O3432" s="559"/>
    </row>
    <row r="3433" spans="1:15" x14ac:dyDescent="0.25">
      <c r="A3433" s="560"/>
      <c r="B3433" s="559"/>
      <c r="C3433" s="559"/>
      <c r="D3433" s="561"/>
      <c r="E3433" s="561"/>
      <c r="F3433" s="561"/>
      <c r="G3433" s="559"/>
      <c r="H3433" s="559"/>
      <c r="I3433" s="559"/>
      <c r="J3433" s="559"/>
      <c r="K3433" s="559"/>
      <c r="L3433" s="559"/>
      <c r="M3433" s="559"/>
      <c r="N3433" s="559"/>
      <c r="O3433" s="559"/>
    </row>
    <row r="3434" spans="1:15" x14ac:dyDescent="0.25">
      <c r="A3434" s="560"/>
      <c r="B3434" s="559"/>
      <c r="C3434" s="559"/>
      <c r="D3434" s="561"/>
      <c r="E3434" s="561"/>
      <c r="F3434" s="561"/>
      <c r="G3434" s="559"/>
      <c r="H3434" s="559"/>
      <c r="I3434" s="559"/>
      <c r="J3434" s="559"/>
      <c r="K3434" s="559"/>
      <c r="L3434" s="559"/>
      <c r="M3434" s="559"/>
      <c r="N3434" s="559"/>
      <c r="O3434" s="559"/>
    </row>
    <row r="3435" spans="1:15" x14ac:dyDescent="0.25">
      <c r="A3435" s="560"/>
      <c r="B3435" s="559"/>
      <c r="C3435" s="559"/>
      <c r="D3435" s="561"/>
      <c r="E3435" s="561"/>
      <c r="F3435" s="561"/>
      <c r="G3435" s="559"/>
      <c r="H3435" s="559"/>
      <c r="I3435" s="559"/>
      <c r="J3435" s="559"/>
      <c r="K3435" s="559"/>
      <c r="L3435" s="559"/>
      <c r="M3435" s="559"/>
      <c r="N3435" s="559"/>
      <c r="O3435" s="559"/>
    </row>
    <row r="3436" spans="1:15" x14ac:dyDescent="0.25">
      <c r="A3436" s="560"/>
      <c r="B3436" s="559"/>
      <c r="C3436" s="559"/>
      <c r="D3436" s="561"/>
      <c r="E3436" s="561"/>
      <c r="F3436" s="561"/>
      <c r="G3436" s="559"/>
      <c r="H3436" s="559"/>
      <c r="I3436" s="559"/>
      <c r="J3436" s="559"/>
      <c r="K3436" s="559"/>
      <c r="L3436" s="559"/>
      <c r="M3436" s="559"/>
      <c r="N3436" s="559"/>
      <c r="O3436" s="559"/>
    </row>
    <row r="3437" spans="1:15" x14ac:dyDescent="0.25">
      <c r="A3437" s="560"/>
      <c r="B3437" s="559"/>
      <c r="C3437" s="559"/>
      <c r="D3437" s="561"/>
      <c r="E3437" s="561"/>
      <c r="F3437" s="561"/>
      <c r="G3437" s="559"/>
      <c r="H3437" s="559"/>
      <c r="I3437" s="559"/>
      <c r="J3437" s="559"/>
      <c r="K3437" s="559"/>
      <c r="L3437" s="559"/>
      <c r="M3437" s="559"/>
      <c r="N3437" s="559"/>
      <c r="O3437" s="559"/>
    </row>
    <row r="3438" spans="1:15" x14ac:dyDescent="0.25">
      <c r="A3438" s="560"/>
      <c r="B3438" s="559"/>
      <c r="C3438" s="559"/>
      <c r="D3438" s="561"/>
      <c r="E3438" s="561"/>
      <c r="F3438" s="561"/>
      <c r="G3438" s="559"/>
      <c r="H3438" s="559"/>
      <c r="I3438" s="559"/>
      <c r="J3438" s="559"/>
      <c r="K3438" s="559"/>
      <c r="L3438" s="559"/>
      <c r="M3438" s="559"/>
      <c r="N3438" s="559"/>
      <c r="O3438" s="559"/>
    </row>
    <row r="3439" spans="1:15" x14ac:dyDescent="0.25">
      <c r="A3439" s="560"/>
      <c r="B3439" s="559"/>
      <c r="C3439" s="559"/>
      <c r="D3439" s="561"/>
      <c r="E3439" s="561"/>
      <c r="F3439" s="561"/>
      <c r="G3439" s="559"/>
      <c r="H3439" s="559"/>
      <c r="I3439" s="559"/>
      <c r="J3439" s="559"/>
      <c r="K3439" s="559"/>
      <c r="L3439" s="559"/>
      <c r="M3439" s="559"/>
      <c r="N3439" s="559"/>
      <c r="O3439" s="559"/>
    </row>
    <row r="3440" spans="1:15" x14ac:dyDescent="0.25">
      <c r="A3440" s="560"/>
      <c r="B3440" s="559"/>
      <c r="C3440" s="559"/>
      <c r="D3440" s="561"/>
      <c r="E3440" s="561"/>
      <c r="F3440" s="561"/>
      <c r="G3440" s="559"/>
      <c r="H3440" s="559"/>
      <c r="I3440" s="559"/>
      <c r="J3440" s="559"/>
      <c r="K3440" s="559"/>
      <c r="L3440" s="559"/>
      <c r="M3440" s="559"/>
      <c r="N3440" s="559"/>
      <c r="O3440" s="559"/>
    </row>
    <row r="3441" spans="1:15" x14ac:dyDescent="0.25">
      <c r="A3441" s="560"/>
      <c r="B3441" s="559"/>
      <c r="C3441" s="559"/>
      <c r="D3441" s="561"/>
      <c r="E3441" s="561"/>
      <c r="F3441" s="561"/>
      <c r="G3441" s="559"/>
      <c r="H3441" s="559"/>
      <c r="I3441" s="559"/>
      <c r="J3441" s="559"/>
      <c r="K3441" s="559"/>
      <c r="L3441" s="559"/>
      <c r="M3441" s="559"/>
      <c r="N3441" s="559"/>
      <c r="O3441" s="559"/>
    </row>
    <row r="3442" spans="1:15" x14ac:dyDescent="0.25">
      <c r="A3442" s="560"/>
      <c r="B3442" s="559"/>
      <c r="C3442" s="559"/>
      <c r="D3442" s="561"/>
      <c r="E3442" s="561"/>
      <c r="F3442" s="561"/>
      <c r="G3442" s="559"/>
      <c r="H3442" s="559"/>
      <c r="I3442" s="559"/>
      <c r="J3442" s="559"/>
      <c r="K3442" s="559"/>
      <c r="L3442" s="559"/>
      <c r="M3442" s="559"/>
      <c r="N3442" s="559"/>
      <c r="O3442" s="559"/>
    </row>
    <row r="3443" spans="1:15" x14ac:dyDescent="0.25">
      <c r="A3443" s="560"/>
      <c r="B3443" s="559"/>
      <c r="C3443" s="559"/>
      <c r="D3443" s="561"/>
      <c r="E3443" s="561"/>
      <c r="F3443" s="561"/>
      <c r="G3443" s="559"/>
      <c r="H3443" s="559"/>
      <c r="I3443" s="559"/>
      <c r="J3443" s="559"/>
      <c r="K3443" s="559"/>
      <c r="L3443" s="559"/>
      <c r="M3443" s="559"/>
      <c r="N3443" s="559"/>
      <c r="O3443" s="559"/>
    </row>
    <row r="3444" spans="1:15" x14ac:dyDescent="0.25">
      <c r="A3444" s="560"/>
      <c r="B3444" s="559"/>
      <c r="C3444" s="559"/>
      <c r="D3444" s="561"/>
      <c r="E3444" s="561"/>
      <c r="F3444" s="561"/>
      <c r="G3444" s="559"/>
      <c r="H3444" s="559"/>
      <c r="I3444" s="559"/>
      <c r="J3444" s="559"/>
      <c r="K3444" s="559"/>
      <c r="L3444" s="559"/>
      <c r="M3444" s="559"/>
      <c r="N3444" s="559"/>
      <c r="O3444" s="559"/>
    </row>
    <row r="3445" spans="1:15" x14ac:dyDescent="0.25">
      <c r="A3445" s="560"/>
      <c r="B3445" s="559"/>
      <c r="C3445" s="559"/>
      <c r="D3445" s="561"/>
      <c r="E3445" s="561"/>
      <c r="F3445" s="561"/>
      <c r="G3445" s="559"/>
      <c r="H3445" s="559"/>
      <c r="I3445" s="559"/>
      <c r="J3445" s="559"/>
      <c r="K3445" s="559"/>
      <c r="L3445" s="559"/>
      <c r="M3445" s="559"/>
      <c r="N3445" s="559"/>
      <c r="O3445" s="559"/>
    </row>
    <row r="3446" spans="1:15" x14ac:dyDescent="0.25">
      <c r="A3446" s="560"/>
      <c r="B3446" s="559"/>
      <c r="C3446" s="559"/>
      <c r="D3446" s="561"/>
      <c r="E3446" s="561"/>
      <c r="F3446" s="561"/>
      <c r="G3446" s="559"/>
      <c r="H3446" s="559"/>
      <c r="I3446" s="559"/>
      <c r="J3446" s="559"/>
      <c r="K3446" s="559"/>
      <c r="L3446" s="559"/>
      <c r="M3446" s="559"/>
      <c r="N3446" s="559"/>
      <c r="O3446" s="559"/>
    </row>
    <row r="3447" spans="1:15" x14ac:dyDescent="0.25">
      <c r="A3447" s="560"/>
      <c r="B3447" s="559"/>
      <c r="C3447" s="559"/>
      <c r="D3447" s="561"/>
      <c r="E3447" s="561"/>
      <c r="F3447" s="561"/>
      <c r="G3447" s="559"/>
      <c r="H3447" s="559"/>
      <c r="I3447" s="559"/>
      <c r="J3447" s="559"/>
      <c r="K3447" s="559"/>
      <c r="L3447" s="559"/>
      <c r="M3447" s="559"/>
      <c r="N3447" s="559"/>
      <c r="O3447" s="559"/>
    </row>
    <row r="3448" spans="1:15" x14ac:dyDescent="0.25">
      <c r="A3448" s="560"/>
      <c r="B3448" s="559"/>
      <c r="C3448" s="559"/>
      <c r="D3448" s="561"/>
      <c r="E3448" s="561"/>
      <c r="F3448" s="561"/>
      <c r="G3448" s="559"/>
      <c r="H3448" s="559"/>
      <c r="I3448" s="559"/>
      <c r="J3448" s="559"/>
      <c r="K3448" s="559"/>
      <c r="L3448" s="559"/>
      <c r="M3448" s="559"/>
      <c r="N3448" s="559"/>
      <c r="O3448" s="559"/>
    </row>
    <row r="3449" spans="1:15" x14ac:dyDescent="0.25">
      <c r="A3449" s="560"/>
      <c r="B3449" s="559"/>
      <c r="C3449" s="559"/>
      <c r="D3449" s="561"/>
      <c r="E3449" s="561"/>
      <c r="F3449" s="561"/>
      <c r="G3449" s="559"/>
      <c r="H3449" s="559"/>
      <c r="I3449" s="559"/>
      <c r="J3449" s="559"/>
      <c r="K3449" s="559"/>
      <c r="L3449" s="559"/>
      <c r="M3449" s="559"/>
      <c r="N3449" s="559"/>
      <c r="O3449" s="559"/>
    </row>
    <row r="3450" spans="1:15" x14ac:dyDescent="0.25">
      <c r="A3450" s="560"/>
      <c r="B3450" s="559"/>
      <c r="C3450" s="559"/>
      <c r="D3450" s="561"/>
      <c r="E3450" s="561"/>
      <c r="F3450" s="561"/>
      <c r="G3450" s="559"/>
      <c r="H3450" s="559"/>
      <c r="I3450" s="559"/>
      <c r="J3450" s="559"/>
      <c r="K3450" s="559"/>
      <c r="L3450" s="559"/>
      <c r="M3450" s="559"/>
      <c r="N3450" s="559"/>
      <c r="O3450" s="559"/>
    </row>
    <row r="3451" spans="1:15" x14ac:dyDescent="0.25">
      <c r="A3451" s="560"/>
      <c r="B3451" s="559"/>
      <c r="C3451" s="559"/>
      <c r="D3451" s="561"/>
      <c r="E3451" s="561"/>
      <c r="F3451" s="561"/>
      <c r="G3451" s="559"/>
      <c r="H3451" s="559"/>
      <c r="I3451" s="559"/>
      <c r="J3451" s="559"/>
      <c r="K3451" s="559"/>
      <c r="L3451" s="559"/>
      <c r="M3451" s="559"/>
      <c r="N3451" s="559"/>
      <c r="O3451" s="559"/>
    </row>
    <row r="3452" spans="1:15" x14ac:dyDescent="0.25">
      <c r="A3452" s="560"/>
      <c r="B3452" s="559"/>
      <c r="C3452" s="559"/>
      <c r="D3452" s="561"/>
      <c r="E3452" s="561"/>
      <c r="F3452" s="561"/>
      <c r="G3452" s="559"/>
      <c r="H3452" s="559"/>
      <c r="I3452" s="559"/>
      <c r="J3452" s="559"/>
      <c r="K3452" s="559"/>
      <c r="L3452" s="559"/>
      <c r="M3452" s="559"/>
      <c r="N3452" s="559"/>
      <c r="O3452" s="559"/>
    </row>
    <row r="3453" spans="1:15" x14ac:dyDescent="0.25">
      <c r="A3453" s="560"/>
      <c r="B3453" s="559"/>
      <c r="C3453" s="559"/>
      <c r="D3453" s="561"/>
      <c r="E3453" s="561"/>
      <c r="F3453" s="561"/>
      <c r="G3453" s="559"/>
      <c r="H3453" s="559"/>
      <c r="I3453" s="559"/>
      <c r="J3453" s="559"/>
      <c r="K3453" s="559"/>
      <c r="L3453" s="559"/>
      <c r="M3453" s="559"/>
      <c r="N3453" s="559"/>
      <c r="O3453" s="559"/>
    </row>
    <row r="3454" spans="1:15" x14ac:dyDescent="0.25">
      <c r="A3454" s="560"/>
      <c r="B3454" s="559"/>
      <c r="C3454" s="559"/>
      <c r="D3454" s="561"/>
      <c r="E3454" s="561"/>
      <c r="F3454" s="561"/>
      <c r="G3454" s="559"/>
      <c r="H3454" s="559"/>
      <c r="I3454" s="559"/>
      <c r="J3454" s="559"/>
      <c r="K3454" s="559"/>
      <c r="L3454" s="559"/>
      <c r="M3454" s="559"/>
      <c r="N3454" s="559"/>
      <c r="O3454" s="559"/>
    </row>
    <row r="3455" spans="1:15" x14ac:dyDescent="0.25">
      <c r="A3455" s="560"/>
      <c r="B3455" s="559"/>
      <c r="C3455" s="559"/>
      <c r="D3455" s="561"/>
      <c r="E3455" s="561"/>
      <c r="F3455" s="561"/>
      <c r="G3455" s="559"/>
      <c r="H3455" s="559"/>
      <c r="I3455" s="559"/>
      <c r="J3455" s="559"/>
      <c r="K3455" s="559"/>
      <c r="L3455" s="559"/>
      <c r="M3455" s="559"/>
      <c r="N3455" s="559"/>
      <c r="O3455" s="559"/>
    </row>
    <row r="3456" spans="1:15" x14ac:dyDescent="0.25">
      <c r="A3456" s="560"/>
      <c r="B3456" s="559"/>
      <c r="C3456" s="559"/>
      <c r="D3456" s="561"/>
      <c r="E3456" s="561"/>
      <c r="F3456" s="561"/>
      <c r="G3456" s="559"/>
      <c r="H3456" s="559"/>
      <c r="I3456" s="559"/>
      <c r="J3456" s="559"/>
      <c r="K3456" s="559"/>
      <c r="L3456" s="559"/>
      <c r="M3456" s="559"/>
      <c r="N3456" s="559"/>
      <c r="O3456" s="559"/>
    </row>
    <row r="3457" spans="1:15" x14ac:dyDescent="0.25">
      <c r="A3457" s="560"/>
      <c r="B3457" s="559"/>
      <c r="C3457" s="559"/>
      <c r="D3457" s="561"/>
      <c r="E3457" s="561"/>
      <c r="F3457" s="561"/>
      <c r="G3457" s="559"/>
      <c r="H3457" s="559"/>
      <c r="I3457" s="559"/>
      <c r="J3457" s="559"/>
      <c r="K3457" s="559"/>
      <c r="L3457" s="559"/>
      <c r="M3457" s="559"/>
      <c r="N3457" s="559"/>
      <c r="O3457" s="559"/>
    </row>
    <row r="3458" spans="1:15" x14ac:dyDescent="0.25">
      <c r="A3458" s="560"/>
      <c r="B3458" s="559"/>
      <c r="C3458" s="559"/>
      <c r="D3458" s="561"/>
      <c r="E3458" s="561"/>
      <c r="F3458" s="561"/>
      <c r="G3458" s="559"/>
      <c r="H3458" s="559"/>
      <c r="I3458" s="559"/>
      <c r="J3458" s="559"/>
      <c r="K3458" s="559"/>
      <c r="L3458" s="559"/>
      <c r="M3458" s="559"/>
      <c r="N3458" s="559"/>
      <c r="O3458" s="559"/>
    </row>
    <row r="3459" spans="1:15" x14ac:dyDescent="0.25">
      <c r="A3459" s="560"/>
      <c r="B3459" s="559"/>
      <c r="C3459" s="559"/>
      <c r="D3459" s="561"/>
      <c r="E3459" s="561"/>
      <c r="F3459" s="561"/>
      <c r="G3459" s="559"/>
      <c r="H3459" s="559"/>
      <c r="I3459" s="559"/>
      <c r="J3459" s="559"/>
      <c r="K3459" s="559"/>
      <c r="L3459" s="559"/>
      <c r="M3459" s="559"/>
      <c r="N3459" s="559"/>
      <c r="O3459" s="559"/>
    </row>
    <row r="3460" spans="1:15" x14ac:dyDescent="0.25">
      <c r="A3460" s="560"/>
      <c r="B3460" s="559"/>
      <c r="C3460" s="559"/>
      <c r="D3460" s="561"/>
      <c r="E3460" s="561"/>
      <c r="F3460" s="561"/>
      <c r="G3460" s="559"/>
      <c r="H3460" s="559"/>
      <c r="I3460" s="559"/>
      <c r="J3460" s="559"/>
      <c r="K3460" s="559"/>
      <c r="L3460" s="559"/>
      <c r="M3460" s="559"/>
      <c r="N3460" s="559"/>
      <c r="O3460" s="559"/>
    </row>
    <row r="3461" spans="1:15" x14ac:dyDescent="0.25">
      <c r="A3461" s="560"/>
      <c r="B3461" s="559"/>
      <c r="C3461" s="559"/>
      <c r="D3461" s="561"/>
      <c r="E3461" s="561"/>
      <c r="F3461" s="561"/>
      <c r="G3461" s="559"/>
      <c r="H3461" s="559"/>
      <c r="I3461" s="559"/>
      <c r="J3461" s="559"/>
      <c r="K3461" s="559"/>
      <c r="L3461" s="559"/>
      <c r="M3461" s="559"/>
      <c r="N3461" s="559"/>
      <c r="O3461" s="559"/>
    </row>
    <row r="3462" spans="1:15" x14ac:dyDescent="0.25">
      <c r="A3462" s="560"/>
      <c r="B3462" s="559"/>
      <c r="C3462" s="559"/>
      <c r="D3462" s="561"/>
      <c r="E3462" s="561"/>
      <c r="F3462" s="561"/>
      <c r="G3462" s="559"/>
      <c r="H3462" s="559"/>
      <c r="I3462" s="559"/>
      <c r="J3462" s="559"/>
      <c r="K3462" s="559"/>
      <c r="L3462" s="559"/>
      <c r="M3462" s="559"/>
      <c r="N3462" s="559"/>
      <c r="O3462" s="559"/>
    </row>
    <row r="3463" spans="1:15" x14ac:dyDescent="0.25">
      <c r="A3463" s="560"/>
      <c r="B3463" s="559"/>
      <c r="C3463" s="559"/>
      <c r="D3463" s="561"/>
      <c r="E3463" s="561"/>
      <c r="F3463" s="561"/>
      <c r="G3463" s="559"/>
      <c r="H3463" s="559"/>
      <c r="I3463" s="559"/>
      <c r="J3463" s="559"/>
      <c r="K3463" s="559"/>
      <c r="L3463" s="559"/>
      <c r="M3463" s="559"/>
      <c r="N3463" s="559"/>
      <c r="O3463" s="559"/>
    </row>
    <row r="3464" spans="1:15" x14ac:dyDescent="0.25">
      <c r="A3464" s="560"/>
      <c r="B3464" s="559"/>
      <c r="C3464" s="559"/>
      <c r="D3464" s="561"/>
      <c r="E3464" s="561"/>
      <c r="F3464" s="561"/>
      <c r="G3464" s="559"/>
      <c r="H3464" s="559"/>
      <c r="I3464" s="559"/>
      <c r="J3464" s="559"/>
      <c r="K3464" s="559"/>
      <c r="L3464" s="559"/>
      <c r="M3464" s="559"/>
      <c r="N3464" s="559"/>
      <c r="O3464" s="559"/>
    </row>
    <row r="3465" spans="1:15" x14ac:dyDescent="0.25">
      <c r="A3465" s="560"/>
      <c r="B3465" s="559"/>
      <c r="C3465" s="559"/>
      <c r="D3465" s="561"/>
      <c r="E3465" s="561"/>
      <c r="F3465" s="561"/>
      <c r="G3465" s="559"/>
      <c r="H3465" s="559"/>
      <c r="I3465" s="559"/>
      <c r="J3465" s="559"/>
      <c r="K3465" s="559"/>
      <c r="L3465" s="559"/>
      <c r="M3465" s="559"/>
      <c r="N3465" s="559"/>
      <c r="O3465" s="559"/>
    </row>
    <row r="3466" spans="1:15" x14ac:dyDescent="0.25">
      <c r="A3466" s="560"/>
      <c r="B3466" s="559"/>
      <c r="C3466" s="559"/>
      <c r="D3466" s="561"/>
      <c r="E3466" s="561"/>
      <c r="F3466" s="561"/>
      <c r="G3466" s="559"/>
      <c r="H3466" s="559"/>
      <c r="I3466" s="559"/>
      <c r="J3466" s="559"/>
      <c r="K3466" s="559"/>
      <c r="L3466" s="559"/>
      <c r="M3466" s="559"/>
      <c r="N3466" s="559"/>
      <c r="O3466" s="559"/>
    </row>
    <row r="3467" spans="1:15" x14ac:dyDescent="0.25">
      <c r="A3467" s="560"/>
      <c r="B3467" s="559"/>
      <c r="C3467" s="559"/>
      <c r="D3467" s="561"/>
      <c r="E3467" s="561"/>
      <c r="F3467" s="561"/>
      <c r="G3467" s="559"/>
      <c r="H3467" s="559"/>
      <c r="I3467" s="559"/>
      <c r="J3467" s="559"/>
      <c r="K3467" s="559"/>
      <c r="L3467" s="559"/>
      <c r="M3467" s="559"/>
      <c r="N3467" s="559"/>
      <c r="O3467" s="559"/>
    </row>
    <row r="3468" spans="1:15" x14ac:dyDescent="0.25">
      <c r="A3468" s="560"/>
      <c r="B3468" s="559"/>
      <c r="C3468" s="559"/>
      <c r="D3468" s="561"/>
      <c r="E3468" s="561"/>
      <c r="F3468" s="561"/>
      <c r="G3468" s="559"/>
      <c r="H3468" s="559"/>
      <c r="I3468" s="559"/>
      <c r="J3468" s="559"/>
      <c r="K3468" s="559"/>
      <c r="L3468" s="559"/>
      <c r="M3468" s="559"/>
      <c r="N3468" s="559"/>
      <c r="O3468" s="559"/>
    </row>
    <row r="3469" spans="1:15" x14ac:dyDescent="0.25">
      <c r="A3469" s="560"/>
      <c r="B3469" s="559"/>
      <c r="C3469" s="559"/>
      <c r="D3469" s="561"/>
      <c r="E3469" s="561"/>
      <c r="F3469" s="561"/>
      <c r="G3469" s="559"/>
      <c r="H3469" s="559"/>
      <c r="I3469" s="559"/>
      <c r="J3469" s="559"/>
      <c r="K3469" s="559"/>
      <c r="L3469" s="559"/>
      <c r="M3469" s="559"/>
      <c r="N3469" s="559"/>
      <c r="O3469" s="559"/>
    </row>
    <row r="3470" spans="1:15" x14ac:dyDescent="0.25">
      <c r="A3470" s="560"/>
      <c r="B3470" s="559"/>
      <c r="C3470" s="559"/>
      <c r="D3470" s="561"/>
      <c r="E3470" s="561"/>
      <c r="F3470" s="561"/>
      <c r="G3470" s="559"/>
      <c r="H3470" s="559"/>
      <c r="I3470" s="559"/>
      <c r="J3470" s="559"/>
      <c r="K3470" s="559"/>
      <c r="L3470" s="559"/>
      <c r="M3470" s="559"/>
      <c r="N3470" s="559"/>
      <c r="O3470" s="559"/>
    </row>
    <row r="3471" spans="1:15" x14ac:dyDescent="0.25">
      <c r="A3471" s="560"/>
      <c r="B3471" s="559"/>
      <c r="C3471" s="559"/>
      <c r="D3471" s="561"/>
      <c r="E3471" s="561"/>
      <c r="F3471" s="561"/>
      <c r="G3471" s="559"/>
      <c r="H3471" s="559"/>
      <c r="I3471" s="559"/>
      <c r="J3471" s="559"/>
      <c r="K3471" s="559"/>
      <c r="L3471" s="559"/>
      <c r="M3471" s="559"/>
      <c r="N3471" s="559"/>
      <c r="O3471" s="559"/>
    </row>
    <row r="3472" spans="1:15" x14ac:dyDescent="0.25">
      <c r="A3472" s="560"/>
      <c r="B3472" s="559"/>
      <c r="C3472" s="559"/>
      <c r="D3472" s="561"/>
      <c r="E3472" s="561"/>
      <c r="F3472" s="561"/>
      <c r="G3472" s="559"/>
      <c r="H3472" s="559"/>
      <c r="I3472" s="559"/>
      <c r="J3472" s="559"/>
      <c r="K3472" s="559"/>
      <c r="L3472" s="559"/>
      <c r="M3472" s="559"/>
      <c r="N3472" s="559"/>
      <c r="O3472" s="559"/>
    </row>
    <row r="3473" spans="1:15" x14ac:dyDescent="0.25">
      <c r="A3473" s="560"/>
      <c r="B3473" s="559"/>
      <c r="C3473" s="559"/>
      <c r="D3473" s="561"/>
      <c r="E3473" s="561"/>
      <c r="F3473" s="561"/>
      <c r="G3473" s="559"/>
      <c r="H3473" s="559"/>
      <c r="I3473" s="559"/>
      <c r="J3473" s="559"/>
      <c r="K3473" s="559"/>
      <c r="L3473" s="559"/>
      <c r="M3473" s="559"/>
      <c r="N3473" s="559"/>
      <c r="O3473" s="559"/>
    </row>
    <row r="3474" spans="1:15" x14ac:dyDescent="0.25">
      <c r="A3474" s="560"/>
      <c r="B3474" s="559"/>
      <c r="C3474" s="559"/>
      <c r="D3474" s="561"/>
      <c r="E3474" s="561"/>
      <c r="F3474" s="561"/>
      <c r="G3474" s="559"/>
      <c r="H3474" s="559"/>
      <c r="I3474" s="559"/>
      <c r="J3474" s="559"/>
      <c r="K3474" s="559"/>
      <c r="L3474" s="559"/>
      <c r="M3474" s="559"/>
      <c r="N3474" s="559"/>
      <c r="O3474" s="559"/>
    </row>
    <row r="3475" spans="1:15" x14ac:dyDescent="0.25">
      <c r="A3475" s="560"/>
      <c r="B3475" s="559"/>
      <c r="C3475" s="559"/>
      <c r="D3475" s="561"/>
      <c r="E3475" s="561"/>
      <c r="F3475" s="561"/>
      <c r="G3475" s="559"/>
      <c r="H3475" s="559"/>
      <c r="I3475" s="559"/>
      <c r="J3475" s="559"/>
      <c r="K3475" s="559"/>
      <c r="L3475" s="559"/>
      <c r="M3475" s="559"/>
      <c r="N3475" s="559"/>
      <c r="O3475" s="559"/>
    </row>
    <row r="3476" spans="1:15" x14ac:dyDescent="0.25">
      <c r="A3476" s="560"/>
      <c r="B3476" s="559"/>
      <c r="C3476" s="559"/>
      <c r="D3476" s="561"/>
      <c r="E3476" s="561"/>
      <c r="F3476" s="561"/>
      <c r="G3476" s="559"/>
      <c r="H3476" s="559"/>
      <c r="I3476" s="559"/>
      <c r="J3476" s="559"/>
      <c r="K3476" s="559"/>
      <c r="L3476" s="559"/>
      <c r="M3476" s="559"/>
      <c r="N3476" s="559"/>
      <c r="O3476" s="559"/>
    </row>
    <row r="3477" spans="1:15" x14ac:dyDescent="0.25">
      <c r="A3477" s="560"/>
      <c r="B3477" s="559"/>
      <c r="C3477" s="559"/>
      <c r="D3477" s="561"/>
      <c r="E3477" s="561"/>
      <c r="F3477" s="561"/>
      <c r="G3477" s="559"/>
      <c r="H3477" s="559"/>
      <c r="I3477" s="559"/>
      <c r="J3477" s="559"/>
      <c r="K3477" s="559"/>
      <c r="L3477" s="559"/>
      <c r="M3477" s="559"/>
      <c r="N3477" s="559"/>
      <c r="O3477" s="559"/>
    </row>
    <row r="3478" spans="1:15" x14ac:dyDescent="0.25">
      <c r="A3478" s="560"/>
      <c r="B3478" s="559"/>
      <c r="C3478" s="559"/>
      <c r="D3478" s="561"/>
      <c r="E3478" s="561"/>
      <c r="F3478" s="561"/>
      <c r="G3478" s="559"/>
      <c r="H3478" s="559"/>
      <c r="I3478" s="559"/>
      <c r="J3478" s="559"/>
      <c r="K3478" s="559"/>
      <c r="L3478" s="559"/>
      <c r="M3478" s="559"/>
      <c r="N3478" s="559"/>
      <c r="O3478" s="559"/>
    </row>
    <row r="3479" spans="1:15" x14ac:dyDescent="0.25">
      <c r="A3479" s="560"/>
      <c r="B3479" s="559"/>
      <c r="C3479" s="559"/>
      <c r="D3479" s="561"/>
      <c r="E3479" s="561"/>
      <c r="F3479" s="561"/>
      <c r="G3479" s="559"/>
      <c r="H3479" s="559"/>
      <c r="I3479" s="559"/>
      <c r="J3479" s="559"/>
      <c r="K3479" s="559"/>
      <c r="L3479" s="559"/>
      <c r="M3479" s="559"/>
      <c r="N3479" s="559"/>
      <c r="O3479" s="559"/>
    </row>
    <row r="3480" spans="1:15" x14ac:dyDescent="0.25">
      <c r="A3480" s="560"/>
      <c r="B3480" s="559"/>
      <c r="C3480" s="559"/>
      <c r="D3480" s="561"/>
      <c r="E3480" s="561"/>
      <c r="F3480" s="561"/>
      <c r="G3480" s="559"/>
      <c r="H3480" s="559"/>
      <c r="I3480" s="559"/>
      <c r="J3480" s="559"/>
      <c r="K3480" s="559"/>
      <c r="L3480" s="559"/>
      <c r="M3480" s="559"/>
      <c r="N3480" s="559"/>
      <c r="O3480" s="559"/>
    </row>
    <row r="3481" spans="1:15" x14ac:dyDescent="0.25">
      <c r="A3481" s="560"/>
      <c r="B3481" s="559"/>
      <c r="C3481" s="559"/>
      <c r="D3481" s="561"/>
      <c r="E3481" s="561"/>
      <c r="F3481" s="561"/>
      <c r="G3481" s="559"/>
      <c r="H3481" s="559"/>
      <c r="I3481" s="559"/>
      <c r="J3481" s="559"/>
      <c r="K3481" s="559"/>
      <c r="L3481" s="559"/>
      <c r="M3481" s="559"/>
      <c r="N3481" s="559"/>
      <c r="O3481" s="559"/>
    </row>
    <row r="3482" spans="1:15" x14ac:dyDescent="0.25">
      <c r="A3482" s="560"/>
      <c r="B3482" s="559"/>
      <c r="C3482" s="559"/>
      <c r="D3482" s="561"/>
      <c r="E3482" s="561"/>
      <c r="F3482" s="561"/>
      <c r="G3482" s="559"/>
      <c r="H3482" s="559"/>
      <c r="I3482" s="559"/>
      <c r="J3482" s="559"/>
      <c r="K3482" s="559"/>
      <c r="L3482" s="559"/>
      <c r="M3482" s="559"/>
      <c r="N3482" s="559"/>
      <c r="O3482" s="559"/>
    </row>
    <row r="3483" spans="1:15" x14ac:dyDescent="0.25">
      <c r="A3483" s="560"/>
      <c r="B3483" s="559"/>
      <c r="C3483" s="559"/>
      <c r="D3483" s="561"/>
      <c r="E3483" s="561"/>
      <c r="F3483" s="561"/>
      <c r="G3483" s="559"/>
      <c r="H3483" s="559"/>
      <c r="I3483" s="559"/>
      <c r="J3483" s="559"/>
      <c r="K3483" s="559"/>
      <c r="L3483" s="559"/>
      <c r="M3483" s="559"/>
      <c r="N3483" s="559"/>
      <c r="O3483" s="559"/>
    </row>
    <row r="3484" spans="1:15" x14ac:dyDescent="0.25">
      <c r="A3484" s="560"/>
      <c r="B3484" s="559"/>
      <c r="C3484" s="559"/>
      <c r="D3484" s="561"/>
      <c r="E3484" s="561"/>
      <c r="F3484" s="561"/>
      <c r="G3484" s="559"/>
      <c r="H3484" s="559"/>
      <c r="I3484" s="559"/>
      <c r="J3484" s="559"/>
      <c r="K3484" s="559"/>
      <c r="L3484" s="559"/>
      <c r="M3484" s="559"/>
      <c r="N3484" s="559"/>
      <c r="O3484" s="559"/>
    </row>
    <row r="3485" spans="1:15" x14ac:dyDescent="0.25">
      <c r="A3485" s="560"/>
      <c r="B3485" s="559"/>
      <c r="C3485" s="559"/>
      <c r="D3485" s="561"/>
      <c r="E3485" s="561"/>
      <c r="F3485" s="561"/>
      <c r="G3485" s="559"/>
      <c r="H3485" s="559"/>
      <c r="I3485" s="559"/>
      <c r="J3485" s="559"/>
      <c r="K3485" s="559"/>
      <c r="L3485" s="559"/>
      <c r="M3485" s="559"/>
      <c r="N3485" s="559"/>
      <c r="O3485" s="559"/>
    </row>
    <row r="3486" spans="1:15" x14ac:dyDescent="0.25">
      <c r="A3486" s="560"/>
      <c r="B3486" s="559"/>
      <c r="C3486" s="559"/>
      <c r="D3486" s="561"/>
      <c r="E3486" s="561"/>
      <c r="F3486" s="561"/>
      <c r="G3486" s="559"/>
      <c r="H3486" s="559"/>
      <c r="I3486" s="559"/>
      <c r="J3486" s="559"/>
      <c r="K3486" s="559"/>
      <c r="L3486" s="559"/>
      <c r="M3486" s="559"/>
      <c r="N3486" s="559"/>
      <c r="O3486" s="559"/>
    </row>
    <row r="3487" spans="1:15" x14ac:dyDescent="0.25">
      <c r="A3487" s="560"/>
      <c r="B3487" s="559"/>
      <c r="C3487" s="559"/>
      <c r="D3487" s="561"/>
      <c r="E3487" s="561"/>
      <c r="F3487" s="561"/>
      <c r="G3487" s="559"/>
      <c r="H3487" s="559"/>
      <c r="I3487" s="559"/>
      <c r="J3487" s="559"/>
      <c r="K3487" s="559"/>
      <c r="L3487" s="559"/>
      <c r="M3487" s="559"/>
      <c r="N3487" s="559"/>
      <c r="O3487" s="559"/>
    </row>
    <row r="3488" spans="1:15" x14ac:dyDescent="0.25">
      <c r="A3488" s="560"/>
      <c r="B3488" s="559"/>
      <c r="C3488" s="559"/>
      <c r="D3488" s="561"/>
      <c r="E3488" s="561"/>
      <c r="F3488" s="561"/>
      <c r="G3488" s="559"/>
      <c r="H3488" s="559"/>
      <c r="I3488" s="559"/>
      <c r="J3488" s="559"/>
      <c r="K3488" s="559"/>
      <c r="L3488" s="559"/>
      <c r="M3488" s="559"/>
      <c r="N3488" s="559"/>
      <c r="O3488" s="559"/>
    </row>
    <row r="3489" spans="1:15" x14ac:dyDescent="0.25">
      <c r="A3489" s="560"/>
      <c r="B3489" s="559"/>
      <c r="C3489" s="559"/>
      <c r="D3489" s="561"/>
      <c r="E3489" s="561"/>
      <c r="F3489" s="561"/>
      <c r="G3489" s="559"/>
      <c r="H3489" s="559"/>
      <c r="I3489" s="559"/>
      <c r="J3489" s="559"/>
      <c r="K3489" s="559"/>
      <c r="L3489" s="559"/>
      <c r="M3489" s="559"/>
      <c r="N3489" s="559"/>
      <c r="O3489" s="559"/>
    </row>
    <row r="3490" spans="1:15" x14ac:dyDescent="0.25">
      <c r="A3490" s="560"/>
      <c r="B3490" s="559"/>
      <c r="C3490" s="559"/>
      <c r="D3490" s="561"/>
      <c r="E3490" s="561"/>
      <c r="F3490" s="561"/>
      <c r="G3490" s="559"/>
      <c r="H3490" s="559"/>
      <c r="I3490" s="559"/>
      <c r="J3490" s="559"/>
      <c r="K3490" s="559"/>
      <c r="L3490" s="559"/>
      <c r="M3490" s="559"/>
      <c r="N3490" s="559"/>
      <c r="O3490" s="559"/>
    </row>
    <row r="3491" spans="1:15" x14ac:dyDescent="0.25">
      <c r="A3491" s="560"/>
      <c r="B3491" s="559"/>
      <c r="C3491" s="559"/>
      <c r="D3491" s="561"/>
      <c r="E3491" s="561"/>
      <c r="F3491" s="561"/>
      <c r="G3491" s="559"/>
      <c r="H3491" s="559"/>
      <c r="I3491" s="559"/>
      <c r="J3491" s="559"/>
      <c r="K3491" s="559"/>
      <c r="L3491" s="559"/>
      <c r="M3491" s="559"/>
      <c r="N3491" s="559"/>
      <c r="O3491" s="559"/>
    </row>
    <row r="3492" spans="1:15" x14ac:dyDescent="0.25">
      <c r="A3492" s="560"/>
      <c r="B3492" s="559"/>
      <c r="C3492" s="559"/>
      <c r="D3492" s="561"/>
      <c r="E3492" s="561"/>
      <c r="F3492" s="561"/>
      <c r="G3492" s="559"/>
      <c r="H3492" s="559"/>
      <c r="I3492" s="559"/>
      <c r="J3492" s="559"/>
      <c r="K3492" s="559"/>
      <c r="L3492" s="559"/>
      <c r="M3492" s="559"/>
      <c r="N3492" s="559"/>
      <c r="O3492" s="559"/>
    </row>
    <row r="3493" spans="1:15" x14ac:dyDescent="0.25">
      <c r="A3493" s="560"/>
      <c r="B3493" s="559"/>
      <c r="C3493" s="559"/>
      <c r="D3493" s="561"/>
      <c r="E3493" s="561"/>
      <c r="F3493" s="561"/>
      <c r="G3493" s="559"/>
      <c r="H3493" s="559"/>
      <c r="I3493" s="559"/>
      <c r="J3493" s="559"/>
      <c r="K3493" s="559"/>
      <c r="L3493" s="559"/>
      <c r="M3493" s="559"/>
      <c r="N3493" s="559"/>
      <c r="O3493" s="559"/>
    </row>
    <row r="3494" spans="1:15" x14ac:dyDescent="0.25">
      <c r="A3494" s="560"/>
      <c r="B3494" s="559"/>
      <c r="C3494" s="559"/>
      <c r="D3494" s="561"/>
      <c r="E3494" s="561"/>
      <c r="F3494" s="561"/>
      <c r="G3494" s="559"/>
      <c r="H3494" s="559"/>
      <c r="I3494" s="559"/>
      <c r="J3494" s="559"/>
      <c r="K3494" s="559"/>
      <c r="L3494" s="559"/>
      <c r="M3494" s="559"/>
      <c r="N3494" s="559"/>
      <c r="O3494" s="559"/>
    </row>
    <row r="3495" spans="1:15" x14ac:dyDescent="0.25">
      <c r="A3495" s="560"/>
      <c r="B3495" s="559"/>
      <c r="C3495" s="559"/>
      <c r="D3495" s="561"/>
      <c r="E3495" s="561"/>
      <c r="F3495" s="561"/>
      <c r="G3495" s="559"/>
      <c r="H3495" s="559"/>
      <c r="I3495" s="559"/>
      <c r="J3495" s="559"/>
      <c r="K3495" s="559"/>
      <c r="L3495" s="559"/>
      <c r="M3495" s="559"/>
      <c r="N3495" s="559"/>
      <c r="O3495" s="559"/>
    </row>
    <row r="3496" spans="1:15" x14ac:dyDescent="0.25">
      <c r="A3496" s="560"/>
      <c r="B3496" s="559"/>
      <c r="C3496" s="559"/>
      <c r="D3496" s="561"/>
      <c r="E3496" s="561"/>
      <c r="F3496" s="561"/>
      <c r="G3496" s="559"/>
      <c r="H3496" s="559"/>
      <c r="I3496" s="559"/>
      <c r="J3496" s="559"/>
      <c r="K3496" s="559"/>
      <c r="L3496" s="559"/>
      <c r="M3496" s="559"/>
      <c r="N3496" s="559"/>
      <c r="O3496" s="559"/>
    </row>
    <row r="3497" spans="1:15" x14ac:dyDescent="0.25">
      <c r="A3497" s="560"/>
      <c r="B3497" s="559"/>
      <c r="C3497" s="559"/>
      <c r="D3497" s="561"/>
      <c r="E3497" s="561"/>
      <c r="F3497" s="561"/>
      <c r="G3497" s="559"/>
      <c r="H3497" s="559"/>
      <c r="I3497" s="559"/>
      <c r="J3497" s="559"/>
      <c r="K3497" s="559"/>
      <c r="L3497" s="559"/>
      <c r="M3497" s="559"/>
      <c r="N3497" s="559"/>
      <c r="O3497" s="559"/>
    </row>
    <row r="3498" spans="1:15" x14ac:dyDescent="0.25">
      <c r="A3498" s="560"/>
      <c r="B3498" s="559"/>
      <c r="C3498" s="559"/>
      <c r="D3498" s="561"/>
      <c r="E3498" s="561"/>
      <c r="F3498" s="561"/>
      <c r="G3498" s="559"/>
      <c r="H3498" s="559"/>
      <c r="I3498" s="559"/>
      <c r="J3498" s="559"/>
      <c r="K3498" s="559"/>
      <c r="L3498" s="559"/>
      <c r="M3498" s="559"/>
      <c r="N3498" s="559"/>
      <c r="O3498" s="559"/>
    </row>
    <row r="3499" spans="1:15" x14ac:dyDescent="0.25">
      <c r="A3499" s="560"/>
      <c r="B3499" s="559"/>
      <c r="C3499" s="559"/>
      <c r="D3499" s="561"/>
      <c r="E3499" s="561"/>
      <c r="F3499" s="561"/>
      <c r="G3499" s="559"/>
      <c r="H3499" s="559"/>
      <c r="I3499" s="559"/>
      <c r="J3499" s="559"/>
      <c r="K3499" s="559"/>
      <c r="L3499" s="559"/>
      <c r="M3499" s="559"/>
      <c r="N3499" s="559"/>
      <c r="O3499" s="559"/>
    </row>
    <row r="3500" spans="1:15" x14ac:dyDescent="0.25">
      <c r="A3500" s="560"/>
      <c r="B3500" s="559"/>
      <c r="C3500" s="559"/>
      <c r="D3500" s="561"/>
      <c r="E3500" s="561"/>
      <c r="F3500" s="561"/>
      <c r="G3500" s="559"/>
      <c r="H3500" s="559"/>
      <c r="I3500" s="559"/>
      <c r="J3500" s="559"/>
      <c r="K3500" s="559"/>
      <c r="L3500" s="559"/>
      <c r="M3500" s="559"/>
      <c r="N3500" s="559"/>
      <c r="O3500" s="559"/>
    </row>
    <row r="3501" spans="1:15" x14ac:dyDescent="0.25">
      <c r="A3501" s="560"/>
      <c r="B3501" s="559"/>
      <c r="C3501" s="559"/>
      <c r="D3501" s="561"/>
      <c r="E3501" s="561"/>
      <c r="F3501" s="561"/>
      <c r="G3501" s="559"/>
      <c r="H3501" s="559"/>
      <c r="I3501" s="559"/>
      <c r="J3501" s="559"/>
      <c r="K3501" s="559"/>
      <c r="L3501" s="559"/>
      <c r="M3501" s="559"/>
      <c r="N3501" s="559"/>
      <c r="O3501" s="559"/>
    </row>
    <row r="3502" spans="1:15" x14ac:dyDescent="0.25">
      <c r="A3502" s="560"/>
      <c r="B3502" s="559"/>
      <c r="C3502" s="559"/>
      <c r="D3502" s="561"/>
      <c r="E3502" s="561"/>
      <c r="F3502" s="561"/>
      <c r="G3502" s="559"/>
      <c r="H3502" s="559"/>
      <c r="I3502" s="559"/>
      <c r="J3502" s="559"/>
      <c r="K3502" s="559"/>
      <c r="L3502" s="559"/>
      <c r="M3502" s="559"/>
      <c r="N3502" s="559"/>
      <c r="O3502" s="559"/>
    </row>
    <row r="3503" spans="1:15" x14ac:dyDescent="0.25">
      <c r="A3503" s="560"/>
      <c r="B3503" s="559"/>
      <c r="C3503" s="559"/>
      <c r="D3503" s="561"/>
      <c r="E3503" s="561"/>
      <c r="F3503" s="561"/>
      <c r="G3503" s="559"/>
      <c r="H3503" s="559"/>
      <c r="I3503" s="559"/>
      <c r="J3503" s="559"/>
      <c r="K3503" s="559"/>
      <c r="L3503" s="559"/>
      <c r="M3503" s="559"/>
      <c r="N3503" s="559"/>
      <c r="O3503" s="559"/>
    </row>
    <row r="3504" spans="1:15" x14ac:dyDescent="0.25">
      <c r="A3504" s="560"/>
      <c r="B3504" s="559"/>
      <c r="C3504" s="559"/>
      <c r="D3504" s="561"/>
      <c r="E3504" s="561"/>
      <c r="F3504" s="561"/>
      <c r="G3504" s="559"/>
      <c r="H3504" s="559"/>
      <c r="I3504" s="559"/>
      <c r="J3504" s="559"/>
      <c r="K3504" s="559"/>
      <c r="L3504" s="559"/>
      <c r="M3504" s="559"/>
      <c r="N3504" s="559"/>
      <c r="O3504" s="559"/>
    </row>
    <row r="3505" spans="1:15" x14ac:dyDescent="0.25">
      <c r="A3505" s="560"/>
      <c r="B3505" s="559"/>
      <c r="C3505" s="559"/>
      <c r="D3505" s="561"/>
      <c r="E3505" s="561"/>
      <c r="F3505" s="561"/>
      <c r="G3505" s="559"/>
      <c r="H3505" s="559"/>
      <c r="I3505" s="559"/>
      <c r="J3505" s="559"/>
      <c r="K3505" s="559"/>
      <c r="L3505" s="559"/>
      <c r="M3505" s="559"/>
      <c r="N3505" s="559"/>
      <c r="O3505" s="559"/>
    </row>
    <row r="3506" spans="1:15" x14ac:dyDescent="0.25">
      <c r="A3506" s="560"/>
      <c r="B3506" s="559"/>
      <c r="C3506" s="559"/>
      <c r="D3506" s="561"/>
      <c r="E3506" s="561"/>
      <c r="F3506" s="561"/>
      <c r="G3506" s="559"/>
      <c r="H3506" s="559"/>
      <c r="I3506" s="559"/>
      <c r="J3506" s="559"/>
      <c r="K3506" s="559"/>
      <c r="L3506" s="559"/>
      <c r="M3506" s="559"/>
      <c r="N3506" s="559"/>
      <c r="O3506" s="559"/>
    </row>
    <row r="3507" spans="1:15" x14ac:dyDescent="0.25">
      <c r="A3507" s="560"/>
      <c r="B3507" s="559"/>
      <c r="C3507" s="559"/>
      <c r="D3507" s="561"/>
      <c r="E3507" s="561"/>
      <c r="F3507" s="561"/>
      <c r="G3507" s="559"/>
      <c r="H3507" s="559"/>
      <c r="I3507" s="559"/>
      <c r="J3507" s="559"/>
      <c r="K3507" s="559"/>
      <c r="L3507" s="559"/>
      <c r="M3507" s="559"/>
      <c r="N3507" s="559"/>
      <c r="O3507" s="559"/>
    </row>
    <row r="3508" spans="1:15" x14ac:dyDescent="0.25">
      <c r="A3508" s="560"/>
      <c r="B3508" s="559"/>
      <c r="C3508" s="559"/>
      <c r="D3508" s="561"/>
      <c r="E3508" s="561"/>
      <c r="F3508" s="561"/>
      <c r="G3508" s="559"/>
      <c r="H3508" s="559"/>
      <c r="I3508" s="559"/>
      <c r="J3508" s="559"/>
      <c r="K3508" s="559"/>
      <c r="L3508" s="559"/>
      <c r="M3508" s="559"/>
      <c r="N3508" s="559"/>
      <c r="O3508" s="559"/>
    </row>
    <row r="3509" spans="1:15" x14ac:dyDescent="0.25">
      <c r="A3509" s="560"/>
      <c r="B3509" s="559"/>
      <c r="C3509" s="559"/>
      <c r="D3509" s="561"/>
      <c r="E3509" s="561"/>
      <c r="F3509" s="561"/>
      <c r="G3509" s="559"/>
      <c r="H3509" s="559"/>
      <c r="I3509" s="559"/>
      <c r="J3509" s="559"/>
      <c r="K3509" s="559"/>
      <c r="L3509" s="559"/>
      <c r="M3509" s="559"/>
      <c r="N3509" s="559"/>
      <c r="O3509" s="559"/>
    </row>
    <row r="3510" spans="1:15" x14ac:dyDescent="0.25">
      <c r="A3510" s="560"/>
      <c r="B3510" s="559"/>
      <c r="C3510" s="559"/>
      <c r="D3510" s="561"/>
      <c r="E3510" s="561"/>
      <c r="F3510" s="561"/>
      <c r="G3510" s="559"/>
      <c r="H3510" s="559"/>
      <c r="I3510" s="559"/>
      <c r="J3510" s="559"/>
      <c r="K3510" s="559"/>
      <c r="L3510" s="559"/>
      <c r="M3510" s="559"/>
      <c r="N3510" s="559"/>
      <c r="O3510" s="559"/>
    </row>
    <row r="3511" spans="1:15" x14ac:dyDescent="0.25">
      <c r="A3511" s="560"/>
      <c r="B3511" s="559"/>
      <c r="C3511" s="559"/>
      <c r="D3511" s="561"/>
      <c r="E3511" s="561"/>
      <c r="F3511" s="561"/>
      <c r="G3511" s="559"/>
      <c r="H3511" s="559"/>
      <c r="I3511" s="559"/>
      <c r="J3511" s="559"/>
      <c r="K3511" s="559"/>
      <c r="L3511" s="559"/>
      <c r="M3511" s="559"/>
      <c r="N3511" s="559"/>
      <c r="O3511" s="559"/>
    </row>
    <row r="3512" spans="1:15" x14ac:dyDescent="0.25">
      <c r="A3512" s="560"/>
      <c r="B3512" s="559"/>
      <c r="C3512" s="559"/>
      <c r="D3512" s="561"/>
      <c r="E3512" s="561"/>
      <c r="F3512" s="561"/>
      <c r="G3512" s="559"/>
      <c r="H3512" s="559"/>
      <c r="I3512" s="559"/>
      <c r="J3512" s="559"/>
      <c r="K3512" s="559"/>
      <c r="L3512" s="559"/>
      <c r="M3512" s="559"/>
      <c r="N3512" s="559"/>
      <c r="O3512" s="559"/>
    </row>
    <row r="3513" spans="1:15" x14ac:dyDescent="0.25">
      <c r="A3513" s="560"/>
      <c r="B3513" s="559"/>
      <c r="C3513" s="559"/>
      <c r="D3513" s="561"/>
      <c r="E3513" s="561"/>
      <c r="F3513" s="561"/>
      <c r="G3513" s="559"/>
      <c r="H3513" s="559"/>
      <c r="I3513" s="559"/>
      <c r="J3513" s="559"/>
      <c r="K3513" s="559"/>
      <c r="L3513" s="559"/>
      <c r="M3513" s="559"/>
      <c r="N3513" s="559"/>
      <c r="O3513" s="559"/>
    </row>
    <row r="3514" spans="1:15" x14ac:dyDescent="0.25">
      <c r="A3514" s="560"/>
      <c r="B3514" s="559"/>
      <c r="C3514" s="559"/>
      <c r="D3514" s="561"/>
      <c r="E3514" s="561"/>
      <c r="F3514" s="561"/>
      <c r="G3514" s="559"/>
      <c r="H3514" s="559"/>
      <c r="I3514" s="559"/>
      <c r="J3514" s="559"/>
      <c r="K3514" s="559"/>
      <c r="L3514" s="559"/>
      <c r="M3514" s="559"/>
      <c r="N3514" s="559"/>
      <c r="O3514" s="559"/>
    </row>
    <row r="3515" spans="1:15" x14ac:dyDescent="0.25">
      <c r="A3515" s="560"/>
      <c r="B3515" s="559"/>
      <c r="C3515" s="559"/>
      <c r="D3515" s="561"/>
      <c r="E3515" s="561"/>
      <c r="F3515" s="561"/>
      <c r="G3515" s="559"/>
      <c r="H3515" s="559"/>
      <c r="I3515" s="559"/>
      <c r="J3515" s="559"/>
      <c r="K3515" s="559"/>
      <c r="L3515" s="559"/>
      <c r="M3515" s="559"/>
      <c r="N3515" s="559"/>
      <c r="O3515" s="559"/>
    </row>
    <row r="3516" spans="1:15" x14ac:dyDescent="0.25">
      <c r="A3516" s="560"/>
      <c r="B3516" s="559"/>
      <c r="C3516" s="559"/>
      <c r="D3516" s="561"/>
      <c r="E3516" s="561"/>
      <c r="F3516" s="561"/>
      <c r="G3516" s="559"/>
      <c r="H3516" s="559"/>
      <c r="I3516" s="559"/>
      <c r="J3516" s="559"/>
      <c r="K3516" s="559"/>
      <c r="L3516" s="559"/>
      <c r="M3516" s="559"/>
      <c r="N3516" s="559"/>
      <c r="O3516" s="559"/>
    </row>
    <row r="3517" spans="1:15" x14ac:dyDescent="0.25">
      <c r="A3517" s="560"/>
      <c r="B3517" s="559"/>
      <c r="C3517" s="559"/>
      <c r="D3517" s="561"/>
      <c r="E3517" s="561"/>
      <c r="F3517" s="561"/>
      <c r="G3517" s="559"/>
      <c r="H3517" s="559"/>
      <c r="I3517" s="559"/>
      <c r="J3517" s="559"/>
      <c r="K3517" s="559"/>
      <c r="L3517" s="559"/>
      <c r="M3517" s="559"/>
      <c r="N3517" s="559"/>
      <c r="O3517" s="559"/>
    </row>
    <row r="3518" spans="1:15" x14ac:dyDescent="0.25">
      <c r="A3518" s="560"/>
      <c r="B3518" s="559"/>
      <c r="C3518" s="559"/>
      <c r="D3518" s="561"/>
      <c r="E3518" s="561"/>
      <c r="F3518" s="561"/>
      <c r="G3518" s="559"/>
      <c r="H3518" s="559"/>
      <c r="I3518" s="559"/>
      <c r="J3518" s="559"/>
      <c r="K3518" s="559"/>
      <c r="L3518" s="559"/>
      <c r="M3518" s="559"/>
      <c r="N3518" s="559"/>
      <c r="O3518" s="559"/>
    </row>
    <row r="3519" spans="1:15" x14ac:dyDescent="0.25">
      <c r="A3519" s="560"/>
      <c r="B3519" s="559"/>
      <c r="C3519" s="559"/>
      <c r="D3519" s="561"/>
      <c r="E3519" s="561"/>
      <c r="F3519" s="561"/>
      <c r="G3519" s="559"/>
      <c r="H3519" s="559"/>
      <c r="I3519" s="559"/>
      <c r="J3519" s="559"/>
      <c r="K3519" s="559"/>
      <c r="L3519" s="559"/>
      <c r="M3519" s="559"/>
      <c r="N3519" s="559"/>
      <c r="O3519" s="559"/>
    </row>
    <row r="3520" spans="1:15" x14ac:dyDescent="0.25">
      <c r="A3520" s="560"/>
      <c r="B3520" s="559"/>
      <c r="C3520" s="559"/>
      <c r="D3520" s="561"/>
      <c r="E3520" s="561"/>
      <c r="F3520" s="561"/>
      <c r="G3520" s="559"/>
      <c r="H3520" s="559"/>
      <c r="I3520" s="559"/>
      <c r="J3520" s="559"/>
      <c r="K3520" s="559"/>
      <c r="L3520" s="559"/>
      <c r="M3520" s="559"/>
      <c r="N3520" s="559"/>
      <c r="O3520" s="559"/>
    </row>
    <row r="3521" spans="1:15" x14ac:dyDescent="0.25">
      <c r="A3521" s="560"/>
      <c r="B3521" s="559"/>
      <c r="C3521" s="559"/>
      <c r="D3521" s="561"/>
      <c r="E3521" s="561"/>
      <c r="F3521" s="561"/>
      <c r="G3521" s="559"/>
      <c r="H3521" s="559"/>
      <c r="I3521" s="559"/>
      <c r="J3521" s="559"/>
      <c r="K3521" s="559"/>
      <c r="L3521" s="559"/>
      <c r="M3521" s="559"/>
      <c r="N3521" s="559"/>
      <c r="O3521" s="559"/>
    </row>
    <row r="3522" spans="1:15" x14ac:dyDescent="0.25">
      <c r="A3522" s="560"/>
      <c r="B3522" s="559"/>
      <c r="C3522" s="559"/>
      <c r="D3522" s="561"/>
      <c r="E3522" s="561"/>
      <c r="F3522" s="561"/>
      <c r="G3522" s="559"/>
      <c r="H3522" s="559"/>
      <c r="I3522" s="559"/>
      <c r="J3522" s="559"/>
      <c r="K3522" s="559"/>
      <c r="L3522" s="559"/>
      <c r="M3522" s="559"/>
      <c r="N3522" s="559"/>
      <c r="O3522" s="559"/>
    </row>
    <row r="3523" spans="1:15" x14ac:dyDescent="0.25">
      <c r="A3523" s="560"/>
      <c r="B3523" s="559"/>
      <c r="C3523" s="559"/>
      <c r="D3523" s="561"/>
      <c r="E3523" s="561"/>
      <c r="F3523" s="561"/>
      <c r="G3523" s="559"/>
      <c r="H3523" s="559"/>
      <c r="I3523" s="559"/>
      <c r="J3523" s="559"/>
      <c r="K3523" s="559"/>
      <c r="L3523" s="559"/>
      <c r="M3523" s="559"/>
      <c r="N3523" s="559"/>
      <c r="O3523" s="559"/>
    </row>
    <row r="3524" spans="1:15" x14ac:dyDescent="0.25">
      <c r="A3524" s="560"/>
      <c r="B3524" s="559"/>
      <c r="C3524" s="559"/>
      <c r="D3524" s="561"/>
      <c r="E3524" s="561"/>
      <c r="F3524" s="561"/>
      <c r="G3524" s="559"/>
      <c r="H3524" s="559"/>
      <c r="I3524" s="559"/>
      <c r="J3524" s="559"/>
      <c r="K3524" s="559"/>
      <c r="L3524" s="559"/>
      <c r="M3524" s="559"/>
      <c r="N3524" s="559"/>
      <c r="O3524" s="559"/>
    </row>
    <row r="3525" spans="1:15" x14ac:dyDescent="0.25">
      <c r="A3525" s="560"/>
      <c r="B3525" s="559"/>
      <c r="C3525" s="559"/>
      <c r="D3525" s="561"/>
      <c r="E3525" s="561"/>
      <c r="F3525" s="561"/>
      <c r="G3525" s="559"/>
      <c r="H3525" s="559"/>
      <c r="I3525" s="559"/>
      <c r="J3525" s="559"/>
      <c r="K3525" s="559"/>
      <c r="L3525" s="559"/>
      <c r="M3525" s="559"/>
      <c r="N3525" s="559"/>
      <c r="O3525" s="559"/>
    </row>
    <row r="3526" spans="1:15" x14ac:dyDescent="0.25">
      <c r="A3526" s="560"/>
      <c r="B3526" s="559"/>
      <c r="C3526" s="559"/>
      <c r="D3526" s="561"/>
      <c r="E3526" s="561"/>
      <c r="F3526" s="561"/>
      <c r="G3526" s="559"/>
      <c r="H3526" s="559"/>
      <c r="I3526" s="559"/>
      <c r="J3526" s="559"/>
      <c r="K3526" s="559"/>
      <c r="L3526" s="559"/>
      <c r="M3526" s="559"/>
      <c r="N3526" s="559"/>
      <c r="O3526" s="559"/>
    </row>
    <row r="3527" spans="1:15" x14ac:dyDescent="0.25">
      <c r="A3527" s="560"/>
      <c r="B3527" s="559"/>
      <c r="C3527" s="559"/>
      <c r="D3527" s="561"/>
      <c r="E3527" s="561"/>
      <c r="F3527" s="561"/>
      <c r="G3527" s="559"/>
      <c r="H3527" s="559"/>
      <c r="I3527" s="559"/>
      <c r="J3527" s="559"/>
      <c r="K3527" s="559"/>
      <c r="L3527" s="559"/>
      <c r="M3527" s="559"/>
      <c r="N3527" s="559"/>
      <c r="O3527" s="559"/>
    </row>
    <row r="3528" spans="1:15" x14ac:dyDescent="0.25">
      <c r="A3528" s="560"/>
      <c r="B3528" s="559"/>
      <c r="C3528" s="559"/>
      <c r="D3528" s="561"/>
      <c r="E3528" s="561"/>
      <c r="F3528" s="561"/>
      <c r="G3528" s="559"/>
      <c r="H3528" s="559"/>
      <c r="I3528" s="559"/>
      <c r="J3528" s="559"/>
      <c r="K3528" s="559"/>
      <c r="L3528" s="559"/>
      <c r="M3528" s="559"/>
      <c r="N3528" s="559"/>
      <c r="O3528" s="559"/>
    </row>
    <row r="3529" spans="1:15" x14ac:dyDescent="0.25">
      <c r="A3529" s="560"/>
      <c r="B3529" s="559"/>
      <c r="C3529" s="559"/>
      <c r="D3529" s="561"/>
      <c r="E3529" s="561"/>
      <c r="F3529" s="561"/>
      <c r="G3529" s="559"/>
      <c r="H3529" s="559"/>
      <c r="I3529" s="559"/>
      <c r="J3529" s="559"/>
      <c r="K3529" s="559"/>
      <c r="L3529" s="559"/>
      <c r="M3529" s="559"/>
      <c r="N3529" s="559"/>
      <c r="O3529" s="559"/>
    </row>
    <row r="3530" spans="1:15" x14ac:dyDescent="0.25">
      <c r="A3530" s="560"/>
      <c r="B3530" s="559"/>
      <c r="C3530" s="559"/>
      <c r="D3530" s="561"/>
      <c r="E3530" s="561"/>
      <c r="F3530" s="561"/>
      <c r="G3530" s="559"/>
      <c r="H3530" s="559"/>
      <c r="I3530" s="559"/>
      <c r="J3530" s="559"/>
      <c r="K3530" s="559"/>
      <c r="L3530" s="559"/>
      <c r="M3530" s="559"/>
      <c r="N3530" s="559"/>
      <c r="O3530" s="559"/>
    </row>
    <row r="3531" spans="1:15" x14ac:dyDescent="0.25">
      <c r="A3531" s="560"/>
      <c r="B3531" s="559"/>
      <c r="C3531" s="559"/>
      <c r="D3531" s="561"/>
      <c r="E3531" s="561"/>
      <c r="F3531" s="561"/>
      <c r="G3531" s="559"/>
      <c r="H3531" s="559"/>
      <c r="I3531" s="559"/>
      <c r="J3531" s="559"/>
      <c r="K3531" s="559"/>
      <c r="L3531" s="559"/>
      <c r="M3531" s="559"/>
      <c r="N3531" s="559"/>
      <c r="O3531" s="559"/>
    </row>
    <row r="3532" spans="1:15" x14ac:dyDescent="0.25">
      <c r="A3532" s="560"/>
      <c r="B3532" s="559"/>
      <c r="C3532" s="559"/>
      <c r="D3532" s="561"/>
      <c r="E3532" s="561"/>
      <c r="F3532" s="561"/>
      <c r="G3532" s="559"/>
      <c r="H3532" s="559"/>
      <c r="I3532" s="559"/>
      <c r="J3532" s="559"/>
      <c r="K3532" s="559"/>
      <c r="L3532" s="559"/>
      <c r="M3532" s="559"/>
      <c r="N3532" s="559"/>
      <c r="O3532" s="559"/>
    </row>
    <row r="3533" spans="1:15" x14ac:dyDescent="0.25">
      <c r="A3533" s="560"/>
      <c r="B3533" s="559"/>
      <c r="C3533" s="559"/>
      <c r="D3533" s="561"/>
      <c r="E3533" s="561"/>
      <c r="F3533" s="561"/>
      <c r="G3533" s="559"/>
      <c r="H3533" s="559"/>
      <c r="I3533" s="559"/>
      <c r="J3533" s="559"/>
      <c r="K3533" s="559"/>
      <c r="L3533" s="559"/>
      <c r="M3533" s="559"/>
      <c r="N3533" s="559"/>
      <c r="O3533" s="559"/>
    </row>
    <row r="3534" spans="1:15" x14ac:dyDescent="0.25">
      <c r="A3534" s="560"/>
      <c r="B3534" s="559"/>
      <c r="C3534" s="559"/>
      <c r="D3534" s="561"/>
      <c r="E3534" s="561"/>
      <c r="F3534" s="561"/>
      <c r="G3534" s="559"/>
      <c r="H3534" s="559"/>
      <c r="I3534" s="559"/>
      <c r="J3534" s="559"/>
      <c r="K3534" s="559"/>
      <c r="L3534" s="559"/>
      <c r="M3534" s="559"/>
      <c r="N3534" s="559"/>
      <c r="O3534" s="559"/>
    </row>
    <row r="3535" spans="1:15" x14ac:dyDescent="0.25">
      <c r="A3535" s="560"/>
      <c r="B3535" s="559"/>
      <c r="C3535" s="559"/>
      <c r="D3535" s="561"/>
      <c r="E3535" s="561"/>
      <c r="F3535" s="561"/>
      <c r="G3535" s="559"/>
      <c r="H3535" s="559"/>
      <c r="I3535" s="559"/>
      <c r="J3535" s="559"/>
      <c r="K3535" s="559"/>
      <c r="L3535" s="559"/>
      <c r="M3535" s="559"/>
      <c r="N3535" s="559"/>
      <c r="O3535" s="559"/>
    </row>
    <row r="3536" spans="1:15" x14ac:dyDescent="0.25">
      <c r="A3536" s="560"/>
      <c r="B3536" s="559"/>
      <c r="C3536" s="559"/>
      <c r="D3536" s="561"/>
      <c r="E3536" s="561"/>
      <c r="F3536" s="561"/>
      <c r="G3536" s="559"/>
      <c r="H3536" s="559"/>
      <c r="I3536" s="559"/>
      <c r="J3536" s="559"/>
      <c r="K3536" s="559"/>
      <c r="L3536" s="559"/>
      <c r="M3536" s="559"/>
      <c r="N3536" s="559"/>
      <c r="O3536" s="559"/>
    </row>
    <row r="3537" spans="1:15" x14ac:dyDescent="0.25">
      <c r="A3537" s="560"/>
      <c r="B3537" s="559"/>
      <c r="C3537" s="559"/>
      <c r="D3537" s="561"/>
      <c r="E3537" s="561"/>
      <c r="F3537" s="561"/>
      <c r="G3537" s="559"/>
      <c r="H3537" s="559"/>
      <c r="I3537" s="559"/>
      <c r="J3537" s="559"/>
      <c r="K3537" s="559"/>
      <c r="L3537" s="559"/>
      <c r="M3537" s="559"/>
      <c r="N3537" s="559"/>
      <c r="O3537" s="559"/>
    </row>
    <row r="3538" spans="1:15" x14ac:dyDescent="0.25">
      <c r="A3538" s="560"/>
      <c r="B3538" s="559"/>
      <c r="C3538" s="559"/>
      <c r="D3538" s="561"/>
      <c r="E3538" s="561"/>
      <c r="F3538" s="561"/>
      <c r="G3538" s="559"/>
      <c r="H3538" s="559"/>
      <c r="I3538" s="559"/>
      <c r="J3538" s="559"/>
      <c r="K3538" s="559"/>
      <c r="L3538" s="559"/>
      <c r="M3538" s="559"/>
      <c r="N3538" s="559"/>
      <c r="O3538" s="559"/>
    </row>
    <row r="3539" spans="1:15" x14ac:dyDescent="0.25">
      <c r="A3539" s="560"/>
      <c r="B3539" s="559"/>
      <c r="C3539" s="559"/>
      <c r="D3539" s="561"/>
      <c r="E3539" s="561"/>
      <c r="F3539" s="561"/>
      <c r="G3539" s="559"/>
      <c r="H3539" s="559"/>
      <c r="I3539" s="559"/>
      <c r="J3539" s="559"/>
      <c r="K3539" s="559"/>
      <c r="L3539" s="559"/>
      <c r="M3539" s="559"/>
      <c r="N3539" s="559"/>
      <c r="O3539" s="559"/>
    </row>
    <row r="3540" spans="1:15" x14ac:dyDescent="0.25">
      <c r="A3540" s="560"/>
      <c r="B3540" s="559"/>
      <c r="C3540" s="559"/>
      <c r="D3540" s="561"/>
      <c r="E3540" s="561"/>
      <c r="F3540" s="561"/>
      <c r="G3540" s="559"/>
      <c r="H3540" s="559"/>
      <c r="I3540" s="559"/>
      <c r="J3540" s="559"/>
      <c r="K3540" s="559"/>
      <c r="L3540" s="559"/>
      <c r="M3540" s="559"/>
      <c r="N3540" s="559"/>
      <c r="O3540" s="559"/>
    </row>
    <row r="3541" spans="1:15" x14ac:dyDescent="0.25">
      <c r="A3541" s="560"/>
      <c r="B3541" s="559"/>
      <c r="C3541" s="559"/>
      <c r="D3541" s="561"/>
      <c r="E3541" s="561"/>
      <c r="F3541" s="561"/>
      <c r="G3541" s="559"/>
      <c r="H3541" s="559"/>
      <c r="I3541" s="559"/>
      <c r="J3541" s="559"/>
      <c r="K3541" s="559"/>
      <c r="L3541" s="559"/>
      <c r="M3541" s="559"/>
      <c r="N3541" s="559"/>
      <c r="O3541" s="559"/>
    </row>
    <row r="3542" spans="1:15" x14ac:dyDescent="0.25">
      <c r="A3542" s="560"/>
      <c r="B3542" s="559"/>
      <c r="C3542" s="559"/>
      <c r="D3542" s="561"/>
      <c r="E3542" s="561"/>
      <c r="F3542" s="561"/>
      <c r="G3542" s="559"/>
      <c r="H3542" s="559"/>
      <c r="I3542" s="559"/>
      <c r="J3542" s="559"/>
      <c r="K3542" s="559"/>
      <c r="L3542" s="559"/>
      <c r="M3542" s="559"/>
      <c r="N3542" s="559"/>
      <c r="O3542" s="559"/>
    </row>
    <row r="3543" spans="1:15" x14ac:dyDescent="0.25">
      <c r="A3543" s="560"/>
      <c r="B3543" s="559"/>
      <c r="C3543" s="559"/>
      <c r="D3543" s="561"/>
      <c r="E3543" s="561"/>
      <c r="F3543" s="561"/>
      <c r="G3543" s="559"/>
      <c r="H3543" s="559"/>
      <c r="I3543" s="559"/>
      <c r="J3543" s="559"/>
      <c r="K3543" s="559"/>
      <c r="L3543" s="559"/>
      <c r="M3543" s="559"/>
      <c r="N3543" s="559"/>
      <c r="O3543" s="559"/>
    </row>
    <row r="3544" spans="1:15" x14ac:dyDescent="0.25">
      <c r="A3544" s="560"/>
      <c r="B3544" s="559"/>
      <c r="C3544" s="559"/>
      <c r="D3544" s="561"/>
      <c r="E3544" s="561"/>
      <c r="F3544" s="561"/>
      <c r="G3544" s="559"/>
      <c r="H3544" s="559"/>
      <c r="I3544" s="559"/>
      <c r="J3544" s="559"/>
      <c r="K3544" s="559"/>
      <c r="L3544" s="559"/>
      <c r="M3544" s="559"/>
      <c r="N3544" s="559"/>
      <c r="O3544" s="559"/>
    </row>
    <row r="3545" spans="1:15" x14ac:dyDescent="0.25">
      <c r="A3545" s="560"/>
      <c r="B3545" s="559"/>
      <c r="C3545" s="559"/>
      <c r="D3545" s="561"/>
      <c r="E3545" s="561"/>
      <c r="F3545" s="561"/>
      <c r="G3545" s="559"/>
      <c r="H3545" s="559"/>
      <c r="I3545" s="559"/>
      <c r="J3545" s="559"/>
      <c r="K3545" s="559"/>
      <c r="L3545" s="559"/>
      <c r="M3545" s="559"/>
      <c r="N3545" s="559"/>
      <c r="O3545" s="559"/>
    </row>
    <row r="3546" spans="1:15" x14ac:dyDescent="0.25">
      <c r="A3546" s="560"/>
      <c r="B3546" s="559"/>
      <c r="C3546" s="559"/>
      <c r="D3546" s="561"/>
      <c r="E3546" s="561"/>
      <c r="F3546" s="561"/>
      <c r="G3546" s="559"/>
      <c r="H3546" s="559"/>
      <c r="I3546" s="559"/>
      <c r="J3546" s="559"/>
      <c r="K3546" s="559"/>
      <c r="L3546" s="559"/>
      <c r="M3546" s="559"/>
      <c r="N3546" s="559"/>
      <c r="O3546" s="559"/>
    </row>
    <row r="3547" spans="1:15" x14ac:dyDescent="0.25">
      <c r="A3547" s="560"/>
      <c r="B3547" s="559"/>
      <c r="C3547" s="559"/>
      <c r="D3547" s="561"/>
      <c r="E3547" s="561"/>
      <c r="F3547" s="561"/>
      <c r="G3547" s="559"/>
      <c r="H3547" s="559"/>
      <c r="I3547" s="559"/>
      <c r="J3547" s="559"/>
      <c r="K3547" s="559"/>
      <c r="L3547" s="559"/>
      <c r="M3547" s="559"/>
      <c r="N3547" s="559"/>
      <c r="O3547" s="559"/>
    </row>
    <row r="3548" spans="1:15" x14ac:dyDescent="0.25">
      <c r="A3548" s="560"/>
      <c r="B3548" s="559"/>
      <c r="C3548" s="559"/>
      <c r="D3548" s="561"/>
      <c r="E3548" s="561"/>
      <c r="F3548" s="561"/>
      <c r="G3548" s="559"/>
      <c r="H3548" s="559"/>
      <c r="I3548" s="559"/>
      <c r="J3548" s="559"/>
      <c r="K3548" s="559"/>
      <c r="L3548" s="559"/>
      <c r="M3548" s="559"/>
      <c r="N3548" s="559"/>
      <c r="O3548" s="559"/>
    </row>
    <row r="3549" spans="1:15" x14ac:dyDescent="0.25">
      <c r="A3549" s="560"/>
      <c r="B3549" s="559"/>
      <c r="C3549" s="559"/>
      <c r="D3549" s="561"/>
      <c r="E3549" s="561"/>
      <c r="F3549" s="561"/>
      <c r="G3549" s="559"/>
      <c r="H3549" s="559"/>
      <c r="I3549" s="559"/>
      <c r="J3549" s="559"/>
      <c r="K3549" s="559"/>
      <c r="L3549" s="559"/>
      <c r="M3549" s="559"/>
      <c r="N3549" s="559"/>
      <c r="O3549" s="559"/>
    </row>
    <row r="3550" spans="1:15" x14ac:dyDescent="0.25">
      <c r="A3550" s="560"/>
      <c r="B3550" s="559"/>
      <c r="C3550" s="559"/>
      <c r="D3550" s="561"/>
      <c r="E3550" s="561"/>
      <c r="F3550" s="561"/>
      <c r="G3550" s="559"/>
      <c r="H3550" s="559"/>
      <c r="I3550" s="559"/>
      <c r="J3550" s="559"/>
      <c r="K3550" s="559"/>
      <c r="L3550" s="559"/>
      <c r="M3550" s="559"/>
      <c r="N3550" s="559"/>
      <c r="O3550" s="559"/>
    </row>
    <row r="3551" spans="1:15" x14ac:dyDescent="0.25">
      <c r="A3551" s="560"/>
      <c r="B3551" s="559"/>
      <c r="C3551" s="559"/>
      <c r="D3551" s="561"/>
      <c r="E3551" s="561"/>
      <c r="F3551" s="561"/>
      <c r="G3551" s="559"/>
      <c r="H3551" s="559"/>
      <c r="I3551" s="559"/>
      <c r="J3551" s="559"/>
      <c r="K3551" s="559"/>
      <c r="L3551" s="559"/>
      <c r="M3551" s="559"/>
      <c r="N3551" s="559"/>
      <c r="O3551" s="559"/>
    </row>
    <row r="3552" spans="1:15" x14ac:dyDescent="0.25">
      <c r="A3552" s="560"/>
      <c r="B3552" s="559"/>
      <c r="C3552" s="559"/>
      <c r="D3552" s="561"/>
      <c r="E3552" s="561"/>
      <c r="F3552" s="561"/>
      <c r="G3552" s="559"/>
      <c r="H3552" s="559"/>
      <c r="I3552" s="559"/>
      <c r="J3552" s="559"/>
      <c r="K3552" s="559"/>
      <c r="L3552" s="559"/>
      <c r="M3552" s="559"/>
      <c r="N3552" s="559"/>
      <c r="O3552" s="559"/>
    </row>
    <row r="3553" spans="1:15" x14ac:dyDescent="0.25">
      <c r="A3553" s="560"/>
      <c r="B3553" s="559"/>
      <c r="C3553" s="559"/>
      <c r="D3553" s="561"/>
      <c r="E3553" s="561"/>
      <c r="F3553" s="561"/>
      <c r="G3553" s="559"/>
      <c r="H3553" s="559"/>
      <c r="I3553" s="559"/>
      <c r="J3553" s="559"/>
      <c r="K3553" s="559"/>
      <c r="L3553" s="559"/>
      <c r="M3553" s="559"/>
      <c r="N3553" s="559"/>
      <c r="O3553" s="559"/>
    </row>
    <row r="3554" spans="1:15" x14ac:dyDescent="0.25">
      <c r="A3554" s="560"/>
      <c r="B3554" s="559"/>
      <c r="C3554" s="559"/>
      <c r="D3554" s="561"/>
      <c r="E3554" s="561"/>
      <c r="F3554" s="561"/>
      <c r="G3554" s="559"/>
      <c r="H3554" s="559"/>
      <c r="I3554" s="559"/>
      <c r="J3554" s="559"/>
      <c r="K3554" s="559"/>
      <c r="L3554" s="559"/>
      <c r="M3554" s="559"/>
      <c r="N3554" s="559"/>
      <c r="O3554" s="559"/>
    </row>
    <row r="3555" spans="1:15" x14ac:dyDescent="0.25">
      <c r="A3555" s="560"/>
      <c r="B3555" s="559"/>
      <c r="C3555" s="559"/>
      <c r="D3555" s="561"/>
      <c r="E3555" s="561"/>
      <c r="F3555" s="561"/>
      <c r="G3555" s="559"/>
      <c r="H3555" s="559"/>
      <c r="I3555" s="559"/>
      <c r="J3555" s="559"/>
      <c r="K3555" s="559"/>
      <c r="L3555" s="559"/>
      <c r="M3555" s="559"/>
      <c r="N3555" s="559"/>
      <c r="O3555" s="559"/>
    </row>
    <row r="3556" spans="1:15" x14ac:dyDescent="0.25">
      <c r="A3556" s="560"/>
      <c r="B3556" s="559"/>
      <c r="C3556" s="559"/>
      <c r="D3556" s="561"/>
      <c r="E3556" s="561"/>
      <c r="F3556" s="561"/>
      <c r="G3556" s="559"/>
      <c r="H3556" s="559"/>
      <c r="I3556" s="559"/>
      <c r="J3556" s="559"/>
      <c r="K3556" s="559"/>
      <c r="L3556" s="559"/>
      <c r="M3556" s="559"/>
      <c r="N3556" s="559"/>
      <c r="O3556" s="559"/>
    </row>
    <row r="3557" spans="1:15" x14ac:dyDescent="0.25">
      <c r="A3557" s="560"/>
      <c r="B3557" s="559"/>
      <c r="C3557" s="559"/>
      <c r="D3557" s="561"/>
      <c r="E3557" s="561"/>
      <c r="F3557" s="561"/>
      <c r="G3557" s="559"/>
      <c r="H3557" s="559"/>
      <c r="I3557" s="559"/>
      <c r="J3557" s="559"/>
      <c r="K3557" s="559"/>
      <c r="L3557" s="559"/>
      <c r="M3557" s="559"/>
      <c r="N3557" s="559"/>
      <c r="O3557" s="559"/>
    </row>
    <row r="3558" spans="1:15" x14ac:dyDescent="0.25">
      <c r="A3558" s="560"/>
      <c r="B3558" s="559"/>
      <c r="C3558" s="559"/>
      <c r="D3558" s="561"/>
      <c r="E3558" s="561"/>
      <c r="F3558" s="561"/>
      <c r="G3558" s="559"/>
      <c r="H3558" s="559"/>
      <c r="I3558" s="559"/>
      <c r="J3558" s="559"/>
      <c r="K3558" s="559"/>
      <c r="L3558" s="559"/>
      <c r="M3558" s="559"/>
      <c r="N3558" s="559"/>
      <c r="O3558" s="559"/>
    </row>
    <row r="3559" spans="1:15" x14ac:dyDescent="0.25">
      <c r="A3559" s="560"/>
      <c r="B3559" s="559"/>
      <c r="C3559" s="559"/>
      <c r="D3559" s="561"/>
      <c r="E3559" s="561"/>
      <c r="F3559" s="561"/>
      <c r="G3559" s="559"/>
      <c r="H3559" s="559"/>
      <c r="I3559" s="559"/>
      <c r="J3559" s="559"/>
      <c r="K3559" s="559"/>
      <c r="L3559" s="559"/>
      <c r="M3559" s="559"/>
      <c r="N3559" s="559"/>
      <c r="O3559" s="559"/>
    </row>
    <row r="3560" spans="1:15" x14ac:dyDescent="0.25">
      <c r="A3560" s="560"/>
      <c r="B3560" s="559"/>
      <c r="C3560" s="559"/>
      <c r="D3560" s="561"/>
      <c r="E3560" s="561"/>
      <c r="F3560" s="561"/>
      <c r="G3560" s="559"/>
      <c r="H3560" s="559"/>
      <c r="I3560" s="559"/>
      <c r="J3560" s="559"/>
      <c r="K3560" s="559"/>
      <c r="L3560" s="559"/>
      <c r="M3560" s="559"/>
      <c r="N3560" s="559"/>
      <c r="O3560" s="559"/>
    </row>
    <row r="3561" spans="1:15" x14ac:dyDescent="0.25">
      <c r="A3561" s="560"/>
      <c r="B3561" s="559"/>
      <c r="C3561" s="559"/>
      <c r="D3561" s="561"/>
      <c r="E3561" s="561"/>
      <c r="F3561" s="561"/>
      <c r="G3561" s="559"/>
      <c r="H3561" s="559"/>
      <c r="I3561" s="559"/>
      <c r="J3561" s="559"/>
      <c r="K3561" s="559"/>
      <c r="L3561" s="559"/>
      <c r="M3561" s="559"/>
      <c r="N3561" s="559"/>
      <c r="O3561" s="559"/>
    </row>
    <row r="3562" spans="1:15" x14ac:dyDescent="0.25">
      <c r="A3562" s="560"/>
      <c r="B3562" s="559"/>
      <c r="C3562" s="559"/>
      <c r="D3562" s="561"/>
      <c r="E3562" s="561"/>
      <c r="F3562" s="561"/>
      <c r="G3562" s="559"/>
      <c r="H3562" s="559"/>
      <c r="I3562" s="559"/>
      <c r="J3562" s="559"/>
      <c r="K3562" s="559"/>
      <c r="L3562" s="559"/>
      <c r="M3562" s="559"/>
      <c r="N3562" s="559"/>
      <c r="O3562" s="559"/>
    </row>
    <row r="3563" spans="1:15" x14ac:dyDescent="0.25">
      <c r="A3563" s="560"/>
      <c r="B3563" s="559"/>
      <c r="C3563" s="559"/>
      <c r="D3563" s="561"/>
      <c r="E3563" s="561"/>
      <c r="F3563" s="561"/>
      <c r="G3563" s="559"/>
      <c r="H3563" s="559"/>
      <c r="I3563" s="559"/>
      <c r="J3563" s="559"/>
      <c r="K3563" s="559"/>
      <c r="L3563" s="559"/>
      <c r="M3563" s="559"/>
      <c r="N3563" s="559"/>
      <c r="O3563" s="559"/>
    </row>
    <row r="3564" spans="1:15" x14ac:dyDescent="0.25">
      <c r="A3564" s="560"/>
      <c r="B3564" s="559"/>
      <c r="C3564" s="559"/>
      <c r="D3564" s="561"/>
      <c r="E3564" s="561"/>
      <c r="F3564" s="561"/>
      <c r="G3564" s="559"/>
      <c r="H3564" s="559"/>
      <c r="I3564" s="559"/>
      <c r="J3564" s="559"/>
      <c r="K3564" s="559"/>
      <c r="L3564" s="559"/>
      <c r="M3564" s="559"/>
      <c r="N3564" s="559"/>
      <c r="O3564" s="559"/>
    </row>
    <row r="3565" spans="1:15" x14ac:dyDescent="0.25">
      <c r="A3565" s="560"/>
      <c r="B3565" s="559"/>
      <c r="C3565" s="559"/>
      <c r="D3565" s="561"/>
      <c r="E3565" s="561"/>
      <c r="F3565" s="561"/>
      <c r="G3565" s="559"/>
      <c r="H3565" s="559"/>
      <c r="I3565" s="559"/>
      <c r="J3565" s="559"/>
      <c r="K3565" s="559"/>
      <c r="L3565" s="559"/>
      <c r="M3565" s="559"/>
      <c r="N3565" s="559"/>
      <c r="O3565" s="559"/>
    </row>
    <row r="3566" spans="1:15" x14ac:dyDescent="0.25">
      <c r="A3566" s="560"/>
      <c r="B3566" s="559"/>
      <c r="C3566" s="559"/>
      <c r="D3566" s="561"/>
      <c r="E3566" s="561"/>
      <c r="F3566" s="561"/>
      <c r="G3566" s="559"/>
      <c r="H3566" s="559"/>
      <c r="I3566" s="559"/>
      <c r="J3566" s="559"/>
      <c r="K3566" s="559"/>
      <c r="L3566" s="559"/>
      <c r="M3566" s="559"/>
      <c r="N3566" s="559"/>
      <c r="O3566" s="559"/>
    </row>
    <row r="3567" spans="1:15" x14ac:dyDescent="0.25">
      <c r="A3567" s="560"/>
      <c r="B3567" s="559"/>
      <c r="C3567" s="559"/>
      <c r="D3567" s="561"/>
      <c r="E3567" s="561"/>
      <c r="F3567" s="561"/>
      <c r="G3567" s="559"/>
      <c r="H3567" s="559"/>
      <c r="I3567" s="559"/>
      <c r="J3567" s="559"/>
      <c r="K3567" s="559"/>
      <c r="L3567" s="559"/>
      <c r="M3567" s="559"/>
      <c r="N3567" s="559"/>
      <c r="O3567" s="559"/>
    </row>
    <row r="3568" spans="1:15" x14ac:dyDescent="0.25">
      <c r="A3568" s="560"/>
      <c r="B3568" s="559"/>
      <c r="C3568" s="559"/>
      <c r="D3568" s="561"/>
      <c r="E3568" s="561"/>
      <c r="F3568" s="561"/>
      <c r="G3568" s="559"/>
      <c r="H3568" s="559"/>
      <c r="I3568" s="559"/>
      <c r="J3568" s="559"/>
      <c r="K3568" s="559"/>
      <c r="L3568" s="559"/>
      <c r="M3568" s="559"/>
      <c r="N3568" s="559"/>
      <c r="O3568" s="559"/>
    </row>
    <row r="3569" spans="1:15" x14ac:dyDescent="0.25">
      <c r="A3569" s="560"/>
      <c r="B3569" s="559"/>
      <c r="C3569" s="559"/>
      <c r="D3569" s="561"/>
      <c r="E3569" s="561"/>
      <c r="F3569" s="561"/>
      <c r="G3569" s="559"/>
      <c r="H3569" s="559"/>
      <c r="I3569" s="559"/>
      <c r="J3569" s="559"/>
      <c r="K3569" s="559"/>
      <c r="L3569" s="559"/>
      <c r="M3569" s="559"/>
      <c r="N3569" s="559"/>
      <c r="O3569" s="559"/>
    </row>
    <row r="3570" spans="1:15" x14ac:dyDescent="0.25">
      <c r="A3570" s="560"/>
      <c r="B3570" s="559"/>
      <c r="C3570" s="559"/>
      <c r="D3570" s="561"/>
      <c r="E3570" s="561"/>
      <c r="F3570" s="561"/>
      <c r="G3570" s="559"/>
      <c r="H3570" s="559"/>
      <c r="I3570" s="559"/>
      <c r="J3570" s="559"/>
      <c r="K3570" s="559"/>
      <c r="L3570" s="559"/>
      <c r="M3570" s="559"/>
      <c r="N3570" s="559"/>
      <c r="O3570" s="559"/>
    </row>
    <row r="3571" spans="1:15" x14ac:dyDescent="0.25">
      <c r="A3571" s="560"/>
      <c r="B3571" s="559"/>
      <c r="C3571" s="559"/>
      <c r="D3571" s="561"/>
      <c r="E3571" s="561"/>
      <c r="F3571" s="561"/>
      <c r="G3571" s="559"/>
      <c r="H3571" s="559"/>
      <c r="I3571" s="559"/>
      <c r="J3571" s="559"/>
      <c r="K3571" s="559"/>
      <c r="L3571" s="559"/>
      <c r="M3571" s="559"/>
      <c r="N3571" s="559"/>
      <c r="O3571" s="559"/>
    </row>
    <row r="3572" spans="1:15" x14ac:dyDescent="0.25">
      <c r="A3572" s="560"/>
      <c r="B3572" s="559"/>
      <c r="C3572" s="559"/>
      <c r="D3572" s="561"/>
      <c r="E3572" s="561"/>
      <c r="F3572" s="561"/>
      <c r="G3572" s="559"/>
      <c r="H3572" s="559"/>
      <c r="I3572" s="559"/>
      <c r="J3572" s="559"/>
      <c r="K3572" s="559"/>
      <c r="L3572" s="559"/>
      <c r="M3572" s="559"/>
      <c r="N3572" s="559"/>
      <c r="O3572" s="559"/>
    </row>
    <row r="3573" spans="1:15" x14ac:dyDescent="0.25">
      <c r="A3573" s="560"/>
      <c r="B3573" s="559"/>
      <c r="C3573" s="559"/>
      <c r="D3573" s="561"/>
      <c r="E3573" s="561"/>
      <c r="F3573" s="561"/>
      <c r="G3573" s="559"/>
      <c r="H3573" s="559"/>
      <c r="I3573" s="559"/>
      <c r="J3573" s="559"/>
      <c r="K3573" s="559"/>
      <c r="L3573" s="559"/>
      <c r="M3573" s="559"/>
      <c r="N3573" s="559"/>
      <c r="O3573" s="559"/>
    </row>
    <row r="3574" spans="1:15" x14ac:dyDescent="0.25">
      <c r="A3574" s="560"/>
      <c r="B3574" s="559"/>
      <c r="C3574" s="559"/>
      <c r="D3574" s="561"/>
      <c r="E3574" s="561"/>
      <c r="F3574" s="561"/>
      <c r="G3574" s="559"/>
      <c r="H3574" s="559"/>
      <c r="I3574" s="559"/>
      <c r="J3574" s="559"/>
      <c r="K3574" s="559"/>
      <c r="L3574" s="559"/>
      <c r="M3574" s="559"/>
      <c r="N3574" s="559"/>
      <c r="O3574" s="559"/>
    </row>
    <row r="3575" spans="1:15" x14ac:dyDescent="0.25">
      <c r="A3575" s="560"/>
      <c r="B3575" s="559"/>
      <c r="C3575" s="559"/>
      <c r="D3575" s="561"/>
      <c r="E3575" s="561"/>
      <c r="F3575" s="561"/>
      <c r="G3575" s="559"/>
      <c r="H3575" s="559"/>
      <c r="I3575" s="559"/>
      <c r="J3575" s="559"/>
      <c r="K3575" s="559"/>
      <c r="L3575" s="559"/>
      <c r="M3575" s="559"/>
      <c r="N3575" s="559"/>
      <c r="O3575" s="559"/>
    </row>
    <row r="3576" spans="1:15" x14ac:dyDescent="0.25">
      <c r="A3576" s="560"/>
      <c r="B3576" s="559"/>
      <c r="C3576" s="559"/>
      <c r="D3576" s="561"/>
      <c r="E3576" s="561"/>
      <c r="F3576" s="561"/>
      <c r="G3576" s="559"/>
      <c r="H3576" s="559"/>
      <c r="I3576" s="559"/>
      <c r="J3576" s="559"/>
      <c r="K3576" s="559"/>
      <c r="L3576" s="559"/>
      <c r="M3576" s="559"/>
      <c r="N3576" s="559"/>
      <c r="O3576" s="559"/>
    </row>
    <row r="3577" spans="1:15" x14ac:dyDescent="0.25">
      <c r="A3577" s="560"/>
      <c r="B3577" s="559"/>
      <c r="C3577" s="559"/>
      <c r="D3577" s="561"/>
      <c r="E3577" s="561"/>
      <c r="F3577" s="561"/>
      <c r="G3577" s="559"/>
      <c r="H3577" s="559"/>
      <c r="I3577" s="559"/>
      <c r="J3577" s="559"/>
      <c r="K3577" s="559"/>
      <c r="L3577" s="559"/>
      <c r="M3577" s="559"/>
      <c r="N3577" s="559"/>
      <c r="O3577" s="559"/>
    </row>
    <row r="3578" spans="1:15" x14ac:dyDescent="0.25">
      <c r="A3578" s="560"/>
      <c r="B3578" s="559"/>
      <c r="C3578" s="559"/>
      <c r="D3578" s="561"/>
      <c r="E3578" s="561"/>
      <c r="F3578" s="561"/>
      <c r="G3578" s="559"/>
      <c r="H3578" s="559"/>
      <c r="I3578" s="559"/>
      <c r="J3578" s="559"/>
      <c r="K3578" s="559"/>
      <c r="L3578" s="559"/>
      <c r="M3578" s="559"/>
      <c r="N3578" s="559"/>
      <c r="O3578" s="559"/>
    </row>
    <row r="3579" spans="1:15" x14ac:dyDescent="0.25">
      <c r="A3579" s="560"/>
      <c r="B3579" s="559"/>
      <c r="C3579" s="559"/>
      <c r="D3579" s="561"/>
      <c r="E3579" s="561"/>
      <c r="F3579" s="561"/>
      <c r="G3579" s="559"/>
      <c r="H3579" s="559"/>
      <c r="I3579" s="559"/>
      <c r="J3579" s="559"/>
      <c r="K3579" s="559"/>
      <c r="L3579" s="559"/>
      <c r="M3579" s="559"/>
      <c r="N3579" s="559"/>
      <c r="O3579" s="559"/>
    </row>
    <row r="3580" spans="1:15" x14ac:dyDescent="0.25">
      <c r="A3580" s="560"/>
      <c r="B3580" s="559"/>
      <c r="C3580" s="559"/>
      <c r="D3580" s="561"/>
      <c r="E3580" s="561"/>
      <c r="F3580" s="561"/>
      <c r="G3580" s="559"/>
      <c r="H3580" s="559"/>
      <c r="I3580" s="559"/>
      <c r="J3580" s="559"/>
      <c r="K3580" s="559"/>
      <c r="L3580" s="559"/>
      <c r="M3580" s="559"/>
      <c r="N3580" s="559"/>
      <c r="O3580" s="559"/>
    </row>
    <row r="3581" spans="1:15" x14ac:dyDescent="0.25">
      <c r="A3581" s="560"/>
      <c r="B3581" s="559"/>
      <c r="C3581" s="559"/>
      <c r="D3581" s="561"/>
      <c r="E3581" s="561"/>
      <c r="F3581" s="561"/>
      <c r="G3581" s="559"/>
      <c r="H3581" s="559"/>
      <c r="I3581" s="559"/>
      <c r="J3581" s="559"/>
      <c r="K3581" s="559"/>
      <c r="L3581" s="559"/>
      <c r="M3581" s="559"/>
      <c r="N3581" s="559"/>
      <c r="O3581" s="559"/>
    </row>
    <row r="3582" spans="1:15" x14ac:dyDescent="0.25">
      <c r="A3582" s="560"/>
      <c r="B3582" s="559"/>
      <c r="C3582" s="559"/>
      <c r="D3582" s="561"/>
      <c r="E3582" s="561"/>
      <c r="F3582" s="561"/>
      <c r="G3582" s="559"/>
      <c r="H3582" s="559"/>
      <c r="I3582" s="559"/>
      <c r="J3582" s="559"/>
      <c r="K3582" s="559"/>
      <c r="L3582" s="559"/>
      <c r="M3582" s="559"/>
      <c r="N3582" s="559"/>
      <c r="O3582" s="559"/>
    </row>
    <row r="3583" spans="1:15" x14ac:dyDescent="0.25">
      <c r="A3583" s="560"/>
      <c r="B3583" s="559"/>
      <c r="C3583" s="559"/>
      <c r="D3583" s="561"/>
      <c r="E3583" s="561"/>
      <c r="F3583" s="561"/>
      <c r="G3583" s="559"/>
      <c r="H3583" s="559"/>
      <c r="I3583" s="559"/>
      <c r="J3583" s="559"/>
      <c r="K3583" s="559"/>
      <c r="L3583" s="559"/>
      <c r="M3583" s="559"/>
      <c r="N3583" s="559"/>
      <c r="O3583" s="559"/>
    </row>
    <row r="3584" spans="1:15" x14ac:dyDescent="0.25">
      <c r="A3584" s="560"/>
      <c r="B3584" s="559"/>
      <c r="C3584" s="559"/>
      <c r="D3584" s="561"/>
      <c r="E3584" s="561"/>
      <c r="F3584" s="561"/>
      <c r="G3584" s="559"/>
      <c r="H3584" s="559"/>
      <c r="I3584" s="559"/>
      <c r="J3584" s="559"/>
      <c r="K3584" s="559"/>
      <c r="L3584" s="559"/>
      <c r="M3584" s="559"/>
      <c r="N3584" s="559"/>
      <c r="O3584" s="559"/>
    </row>
    <row r="3585" spans="1:15" x14ac:dyDescent="0.25">
      <c r="A3585" s="560"/>
      <c r="B3585" s="559"/>
      <c r="C3585" s="559"/>
      <c r="D3585" s="561"/>
      <c r="E3585" s="561"/>
      <c r="F3585" s="561"/>
      <c r="G3585" s="559"/>
      <c r="H3585" s="559"/>
      <c r="I3585" s="559"/>
      <c r="J3585" s="559"/>
      <c r="K3585" s="559"/>
      <c r="L3585" s="559"/>
      <c r="M3585" s="559"/>
      <c r="N3585" s="559"/>
      <c r="O3585" s="559"/>
    </row>
    <row r="3586" spans="1:15" x14ac:dyDescent="0.25">
      <c r="A3586" s="560"/>
      <c r="B3586" s="559"/>
      <c r="C3586" s="559"/>
      <c r="D3586" s="561"/>
      <c r="E3586" s="561"/>
      <c r="F3586" s="561"/>
      <c r="G3586" s="559"/>
      <c r="H3586" s="559"/>
      <c r="I3586" s="559"/>
      <c r="J3586" s="559"/>
      <c r="K3586" s="559"/>
      <c r="L3586" s="559"/>
      <c r="M3586" s="559"/>
      <c r="N3586" s="559"/>
      <c r="O3586" s="559"/>
    </row>
    <row r="3587" spans="1:15" x14ac:dyDescent="0.25">
      <c r="A3587" s="560"/>
      <c r="B3587" s="559"/>
      <c r="C3587" s="559"/>
      <c r="D3587" s="561"/>
      <c r="E3587" s="561"/>
      <c r="F3587" s="561"/>
      <c r="G3587" s="559"/>
      <c r="H3587" s="559"/>
      <c r="I3587" s="559"/>
      <c r="J3587" s="559"/>
      <c r="K3587" s="559"/>
      <c r="L3587" s="559"/>
      <c r="M3587" s="559"/>
      <c r="N3587" s="559"/>
      <c r="O3587" s="559"/>
    </row>
    <row r="3588" spans="1:15" x14ac:dyDescent="0.25">
      <c r="A3588" s="560"/>
      <c r="B3588" s="559"/>
      <c r="C3588" s="559"/>
      <c r="D3588" s="561"/>
      <c r="E3588" s="561"/>
      <c r="F3588" s="561"/>
      <c r="G3588" s="559"/>
      <c r="H3588" s="559"/>
      <c r="I3588" s="559"/>
      <c r="J3588" s="559"/>
      <c r="K3588" s="559"/>
      <c r="L3588" s="559"/>
      <c r="M3588" s="559"/>
      <c r="N3588" s="559"/>
      <c r="O3588" s="559"/>
    </row>
    <row r="3589" spans="1:15" x14ac:dyDescent="0.25">
      <c r="A3589" s="560"/>
      <c r="B3589" s="559"/>
      <c r="C3589" s="559"/>
      <c r="D3589" s="561"/>
      <c r="E3589" s="561"/>
      <c r="F3589" s="561"/>
      <c r="G3589" s="559"/>
      <c r="H3589" s="559"/>
      <c r="I3589" s="559"/>
      <c r="J3589" s="559"/>
      <c r="K3589" s="559"/>
      <c r="L3589" s="559"/>
      <c r="M3589" s="559"/>
      <c r="N3589" s="559"/>
      <c r="O3589" s="559"/>
    </row>
    <row r="3590" spans="1:15" x14ac:dyDescent="0.25">
      <c r="A3590" s="560"/>
      <c r="B3590" s="559"/>
      <c r="C3590" s="559"/>
      <c r="D3590" s="561"/>
      <c r="E3590" s="561"/>
      <c r="F3590" s="561"/>
      <c r="G3590" s="559"/>
      <c r="H3590" s="559"/>
      <c r="I3590" s="559"/>
      <c r="J3590" s="559"/>
      <c r="K3590" s="559"/>
      <c r="L3590" s="559"/>
      <c r="M3590" s="559"/>
      <c r="N3590" s="559"/>
      <c r="O3590" s="559"/>
    </row>
    <row r="3591" spans="1:15" x14ac:dyDescent="0.25">
      <c r="A3591" s="560"/>
      <c r="B3591" s="559"/>
      <c r="C3591" s="559"/>
      <c r="D3591" s="561"/>
      <c r="E3591" s="561"/>
      <c r="F3591" s="561"/>
      <c r="G3591" s="559"/>
      <c r="H3591" s="559"/>
      <c r="I3591" s="559"/>
      <c r="J3591" s="559"/>
      <c r="K3591" s="559"/>
      <c r="L3591" s="559"/>
      <c r="M3591" s="559"/>
      <c r="N3591" s="559"/>
      <c r="O3591" s="559"/>
    </row>
    <row r="3592" spans="1:15" x14ac:dyDescent="0.25">
      <c r="A3592" s="560"/>
      <c r="B3592" s="559"/>
      <c r="C3592" s="559"/>
      <c r="D3592" s="561"/>
      <c r="E3592" s="561"/>
      <c r="F3592" s="561"/>
      <c r="G3592" s="559"/>
      <c r="H3592" s="559"/>
      <c r="I3592" s="559"/>
      <c r="J3592" s="559"/>
      <c r="K3592" s="559"/>
      <c r="L3592" s="559"/>
      <c r="M3592" s="559"/>
      <c r="N3592" s="559"/>
      <c r="O3592" s="559"/>
    </row>
    <row r="3593" spans="1:15" x14ac:dyDescent="0.25">
      <c r="A3593" s="560"/>
      <c r="B3593" s="559"/>
      <c r="C3593" s="559"/>
      <c r="D3593" s="561"/>
      <c r="E3593" s="561"/>
      <c r="F3593" s="561"/>
      <c r="G3593" s="559"/>
      <c r="H3593" s="559"/>
      <c r="I3593" s="559"/>
      <c r="J3593" s="559"/>
      <c r="K3593" s="559"/>
      <c r="L3593" s="559"/>
      <c r="M3593" s="559"/>
      <c r="N3593" s="559"/>
      <c r="O3593" s="559"/>
    </row>
    <row r="3594" spans="1:15" x14ac:dyDescent="0.25">
      <c r="A3594" s="560"/>
      <c r="B3594" s="559"/>
      <c r="C3594" s="559"/>
      <c r="D3594" s="561"/>
      <c r="E3594" s="561"/>
      <c r="F3594" s="561"/>
      <c r="G3594" s="559"/>
      <c r="H3594" s="559"/>
      <c r="I3594" s="559"/>
      <c r="J3594" s="559"/>
      <c r="K3594" s="559"/>
      <c r="L3594" s="559"/>
      <c r="M3594" s="559"/>
      <c r="N3594" s="559"/>
      <c r="O3594" s="559"/>
    </row>
    <row r="3595" spans="1:15" x14ac:dyDescent="0.25">
      <c r="A3595" s="560"/>
      <c r="B3595" s="559"/>
      <c r="C3595" s="559"/>
      <c r="D3595" s="561"/>
      <c r="E3595" s="561"/>
      <c r="F3595" s="561"/>
      <c r="G3595" s="559"/>
      <c r="H3595" s="559"/>
      <c r="I3595" s="559"/>
      <c r="J3595" s="559"/>
      <c r="K3595" s="559"/>
      <c r="L3595" s="559"/>
      <c r="M3595" s="559"/>
      <c r="N3595" s="559"/>
      <c r="O3595" s="559"/>
    </row>
    <row r="3596" spans="1:15" x14ac:dyDescent="0.25">
      <c r="A3596" s="560"/>
      <c r="B3596" s="559"/>
      <c r="C3596" s="559"/>
      <c r="D3596" s="561"/>
      <c r="E3596" s="561"/>
      <c r="F3596" s="561"/>
      <c r="G3596" s="559"/>
      <c r="H3596" s="559"/>
      <c r="I3596" s="559"/>
      <c r="J3596" s="559"/>
      <c r="K3596" s="559"/>
      <c r="L3596" s="559"/>
      <c r="M3596" s="559"/>
      <c r="N3596" s="559"/>
      <c r="O3596" s="559"/>
    </row>
    <row r="3597" spans="1:15" x14ac:dyDescent="0.25">
      <c r="A3597" s="560"/>
      <c r="B3597" s="559"/>
      <c r="C3597" s="559"/>
      <c r="D3597" s="561"/>
      <c r="E3597" s="561"/>
      <c r="F3597" s="561"/>
      <c r="G3597" s="559"/>
      <c r="H3597" s="559"/>
      <c r="I3597" s="559"/>
      <c r="J3597" s="559"/>
      <c r="K3597" s="559"/>
      <c r="L3597" s="559"/>
      <c r="M3597" s="559"/>
      <c r="N3597" s="559"/>
      <c r="O3597" s="559"/>
    </row>
    <row r="3598" spans="1:15" x14ac:dyDescent="0.25">
      <c r="A3598" s="560"/>
      <c r="B3598" s="559"/>
      <c r="C3598" s="559"/>
      <c r="D3598" s="561"/>
      <c r="E3598" s="561"/>
      <c r="F3598" s="561"/>
      <c r="G3598" s="559"/>
      <c r="H3598" s="559"/>
      <c r="I3598" s="559"/>
      <c r="J3598" s="559"/>
      <c r="K3598" s="559"/>
      <c r="L3598" s="559"/>
      <c r="M3598" s="559"/>
      <c r="N3598" s="559"/>
      <c r="O3598" s="559"/>
    </row>
    <row r="3599" spans="1:15" x14ac:dyDescent="0.25">
      <c r="A3599" s="560"/>
      <c r="B3599" s="559"/>
      <c r="C3599" s="559"/>
      <c r="D3599" s="561"/>
      <c r="E3599" s="561"/>
      <c r="F3599" s="561"/>
      <c r="G3599" s="559"/>
      <c r="H3599" s="559"/>
      <c r="I3599" s="559"/>
      <c r="J3599" s="559"/>
      <c r="K3599" s="559"/>
      <c r="L3599" s="559"/>
      <c r="M3599" s="559"/>
      <c r="N3599" s="559"/>
      <c r="O3599" s="559"/>
    </row>
    <row r="3600" spans="1:15" x14ac:dyDescent="0.25">
      <c r="A3600" s="560"/>
      <c r="B3600" s="559"/>
      <c r="C3600" s="559"/>
      <c r="D3600" s="561"/>
      <c r="E3600" s="561"/>
      <c r="F3600" s="561"/>
      <c r="G3600" s="559"/>
      <c r="H3600" s="559"/>
      <c r="I3600" s="559"/>
      <c r="J3600" s="559"/>
      <c r="K3600" s="559"/>
      <c r="L3600" s="559"/>
      <c r="M3600" s="559"/>
      <c r="N3600" s="559"/>
      <c r="O3600" s="559"/>
    </row>
    <row r="3601" spans="1:15" x14ac:dyDescent="0.25">
      <c r="A3601" s="560"/>
      <c r="B3601" s="559"/>
      <c r="C3601" s="559"/>
      <c r="D3601" s="561"/>
      <c r="E3601" s="561"/>
      <c r="F3601" s="561"/>
      <c r="G3601" s="559"/>
      <c r="H3601" s="559"/>
      <c r="I3601" s="559"/>
      <c r="J3601" s="559"/>
      <c r="K3601" s="559"/>
      <c r="L3601" s="559"/>
      <c r="M3601" s="559"/>
      <c r="N3601" s="559"/>
      <c r="O3601" s="559"/>
    </row>
    <row r="3602" spans="1:15" x14ac:dyDescent="0.25">
      <c r="A3602" s="560"/>
      <c r="B3602" s="559"/>
      <c r="C3602" s="559"/>
      <c r="D3602" s="561"/>
      <c r="E3602" s="561"/>
      <c r="F3602" s="561"/>
      <c r="G3602" s="559"/>
      <c r="H3602" s="559"/>
      <c r="I3602" s="559"/>
      <c r="J3602" s="559"/>
      <c r="K3602" s="559"/>
      <c r="L3602" s="559"/>
      <c r="M3602" s="559"/>
      <c r="N3602" s="559"/>
      <c r="O3602" s="559"/>
    </row>
    <row r="3603" spans="1:15" x14ac:dyDescent="0.25">
      <c r="A3603" s="560"/>
      <c r="B3603" s="559"/>
      <c r="C3603" s="559"/>
      <c r="D3603" s="561"/>
      <c r="E3603" s="561"/>
      <c r="F3603" s="561"/>
      <c r="G3603" s="559"/>
      <c r="H3603" s="559"/>
      <c r="I3603" s="559"/>
      <c r="J3603" s="559"/>
      <c r="K3603" s="559"/>
      <c r="L3603" s="559"/>
      <c r="M3603" s="559"/>
      <c r="N3603" s="559"/>
      <c r="O3603" s="559"/>
    </row>
    <row r="3604" spans="1:15" x14ac:dyDescent="0.25">
      <c r="A3604" s="560"/>
      <c r="B3604" s="559"/>
      <c r="C3604" s="559"/>
      <c r="D3604" s="561"/>
      <c r="E3604" s="561"/>
      <c r="F3604" s="561"/>
      <c r="G3604" s="559"/>
      <c r="H3604" s="559"/>
      <c r="I3604" s="559"/>
      <c r="J3604" s="559"/>
      <c r="K3604" s="559"/>
      <c r="L3604" s="559"/>
      <c r="M3604" s="559"/>
      <c r="N3604" s="559"/>
      <c r="O3604" s="559"/>
    </row>
    <row r="3605" spans="1:15" x14ac:dyDescent="0.25">
      <c r="A3605" s="560"/>
      <c r="B3605" s="559"/>
      <c r="C3605" s="559"/>
      <c r="D3605" s="561"/>
      <c r="E3605" s="561"/>
      <c r="F3605" s="561"/>
      <c r="G3605" s="559"/>
      <c r="H3605" s="559"/>
      <c r="I3605" s="559"/>
      <c r="J3605" s="559"/>
      <c r="K3605" s="559"/>
      <c r="L3605" s="559"/>
      <c r="M3605" s="559"/>
      <c r="N3605" s="559"/>
      <c r="O3605" s="559"/>
    </row>
    <row r="3606" spans="1:15" x14ac:dyDescent="0.25">
      <c r="A3606" s="560"/>
      <c r="B3606" s="559"/>
      <c r="C3606" s="559"/>
      <c r="D3606" s="561"/>
      <c r="E3606" s="561"/>
      <c r="F3606" s="561"/>
      <c r="G3606" s="559"/>
      <c r="H3606" s="559"/>
      <c r="I3606" s="559"/>
      <c r="J3606" s="559"/>
      <c r="K3606" s="559"/>
      <c r="L3606" s="559"/>
      <c r="M3606" s="559"/>
      <c r="N3606" s="559"/>
      <c r="O3606" s="559"/>
    </row>
    <row r="3607" spans="1:15" x14ac:dyDescent="0.25">
      <c r="A3607" s="560"/>
      <c r="B3607" s="559"/>
      <c r="C3607" s="559"/>
      <c r="D3607" s="561"/>
      <c r="E3607" s="561"/>
      <c r="F3607" s="561"/>
      <c r="G3607" s="559"/>
      <c r="H3607" s="559"/>
      <c r="I3607" s="559"/>
      <c r="J3607" s="559"/>
      <c r="K3607" s="559"/>
      <c r="L3607" s="559"/>
      <c r="M3607" s="559"/>
      <c r="N3607" s="559"/>
      <c r="O3607" s="559"/>
    </row>
    <row r="3608" spans="1:15" x14ac:dyDescent="0.25">
      <c r="A3608" s="560"/>
      <c r="B3608" s="559"/>
      <c r="C3608" s="559"/>
      <c r="D3608" s="561"/>
      <c r="E3608" s="561"/>
      <c r="F3608" s="561"/>
      <c r="G3608" s="559"/>
      <c r="H3608" s="559"/>
      <c r="I3608" s="559"/>
      <c r="J3608" s="559"/>
      <c r="K3608" s="559"/>
      <c r="L3608" s="559"/>
      <c r="M3608" s="559"/>
      <c r="N3608" s="559"/>
      <c r="O3608" s="559"/>
    </row>
    <row r="3609" spans="1:15" x14ac:dyDescent="0.25">
      <c r="A3609" s="560"/>
      <c r="B3609" s="559"/>
      <c r="C3609" s="559"/>
      <c r="D3609" s="561"/>
      <c r="E3609" s="561"/>
      <c r="F3609" s="561"/>
      <c r="G3609" s="559"/>
      <c r="H3609" s="559"/>
      <c r="I3609" s="559"/>
      <c r="J3609" s="559"/>
      <c r="K3609" s="559"/>
      <c r="L3609" s="559"/>
      <c r="M3609" s="559"/>
      <c r="N3609" s="559"/>
      <c r="O3609" s="559"/>
    </row>
    <row r="3610" spans="1:15" x14ac:dyDescent="0.25">
      <c r="A3610" s="560"/>
      <c r="B3610" s="559"/>
      <c r="C3610" s="559"/>
      <c r="D3610" s="561"/>
      <c r="E3610" s="561"/>
      <c r="F3610" s="561"/>
      <c r="G3610" s="559"/>
      <c r="H3610" s="559"/>
      <c r="I3610" s="559"/>
      <c r="J3610" s="559"/>
      <c r="K3610" s="559"/>
      <c r="L3610" s="559"/>
      <c r="M3610" s="559"/>
      <c r="N3610" s="559"/>
      <c r="O3610" s="559"/>
    </row>
    <row r="3611" spans="1:15" x14ac:dyDescent="0.25">
      <c r="A3611" s="560"/>
      <c r="B3611" s="559"/>
      <c r="C3611" s="559"/>
      <c r="D3611" s="561"/>
      <c r="E3611" s="561"/>
      <c r="F3611" s="561"/>
      <c r="G3611" s="559"/>
      <c r="H3611" s="559"/>
      <c r="I3611" s="559"/>
      <c r="J3611" s="559"/>
      <c r="K3611" s="559"/>
      <c r="L3611" s="559"/>
      <c r="M3611" s="559"/>
      <c r="N3611" s="559"/>
      <c r="O3611" s="559"/>
    </row>
    <row r="3612" spans="1:15" x14ac:dyDescent="0.25">
      <c r="A3612" s="560"/>
      <c r="B3612" s="559"/>
      <c r="C3612" s="559"/>
      <c r="D3612" s="561"/>
      <c r="E3612" s="561"/>
      <c r="F3612" s="561"/>
      <c r="G3612" s="559"/>
      <c r="H3612" s="559"/>
      <c r="I3612" s="559"/>
      <c r="J3612" s="559"/>
      <c r="K3612" s="559"/>
      <c r="L3612" s="559"/>
      <c r="M3612" s="559"/>
      <c r="N3612" s="559"/>
      <c r="O3612" s="559"/>
    </row>
    <row r="3613" spans="1:15" x14ac:dyDescent="0.25">
      <c r="A3613" s="560"/>
      <c r="B3613" s="559"/>
      <c r="C3613" s="559"/>
      <c r="D3613" s="561"/>
      <c r="E3613" s="561"/>
      <c r="F3613" s="561"/>
      <c r="G3613" s="559"/>
      <c r="H3613" s="559"/>
      <c r="I3613" s="559"/>
      <c r="J3613" s="559"/>
      <c r="K3613" s="559"/>
      <c r="L3613" s="559"/>
      <c r="M3613" s="559"/>
      <c r="N3613" s="559"/>
      <c r="O3613" s="559"/>
    </row>
    <row r="3614" spans="1:15" x14ac:dyDescent="0.25">
      <c r="A3614" s="560"/>
      <c r="B3614" s="559"/>
      <c r="C3614" s="559"/>
      <c r="D3614" s="561"/>
      <c r="E3614" s="561"/>
      <c r="F3614" s="561"/>
      <c r="G3614" s="559"/>
      <c r="H3614" s="559"/>
      <c r="I3614" s="559"/>
      <c r="J3614" s="559"/>
      <c r="K3614" s="559"/>
      <c r="L3614" s="559"/>
      <c r="M3614" s="559"/>
      <c r="N3614" s="559"/>
      <c r="O3614" s="559"/>
    </row>
    <row r="3615" spans="1:15" x14ac:dyDescent="0.25">
      <c r="A3615" s="560"/>
      <c r="B3615" s="559"/>
      <c r="C3615" s="559"/>
      <c r="D3615" s="561"/>
      <c r="E3615" s="561"/>
      <c r="F3615" s="561"/>
      <c r="G3615" s="559"/>
      <c r="H3615" s="559"/>
      <c r="I3615" s="559"/>
      <c r="J3615" s="559"/>
      <c r="K3615" s="559"/>
      <c r="L3615" s="559"/>
      <c r="M3615" s="559"/>
      <c r="N3615" s="559"/>
      <c r="O3615" s="559"/>
    </row>
    <row r="3616" spans="1:15" x14ac:dyDescent="0.25">
      <c r="A3616" s="560"/>
      <c r="B3616" s="559"/>
      <c r="C3616" s="559"/>
      <c r="D3616" s="561"/>
      <c r="E3616" s="561"/>
      <c r="F3616" s="561"/>
      <c r="G3616" s="559"/>
      <c r="H3616" s="559"/>
      <c r="I3616" s="559"/>
      <c r="J3616" s="559"/>
      <c r="K3616" s="559"/>
      <c r="L3616" s="559"/>
      <c r="M3616" s="559"/>
      <c r="N3616" s="559"/>
      <c r="O3616" s="559"/>
    </row>
    <row r="3617" spans="1:15" x14ac:dyDescent="0.25">
      <c r="A3617" s="560"/>
      <c r="B3617" s="559"/>
      <c r="C3617" s="559"/>
      <c r="D3617" s="561"/>
      <c r="E3617" s="561"/>
      <c r="F3617" s="561"/>
      <c r="G3617" s="559"/>
      <c r="H3617" s="559"/>
      <c r="I3617" s="559"/>
      <c r="J3617" s="559"/>
      <c r="K3617" s="559"/>
      <c r="L3617" s="559"/>
      <c r="M3617" s="559"/>
      <c r="N3617" s="559"/>
      <c r="O3617" s="559"/>
    </row>
    <row r="3618" spans="1:15" x14ac:dyDescent="0.25">
      <c r="A3618" s="560"/>
      <c r="B3618" s="559"/>
      <c r="C3618" s="559"/>
      <c r="D3618" s="561"/>
      <c r="E3618" s="561"/>
      <c r="F3618" s="561"/>
      <c r="G3618" s="559"/>
      <c r="H3618" s="559"/>
      <c r="I3618" s="559"/>
      <c r="J3618" s="559"/>
      <c r="K3618" s="559"/>
      <c r="L3618" s="559"/>
      <c r="M3618" s="559"/>
      <c r="N3618" s="559"/>
      <c r="O3618" s="559"/>
    </row>
    <row r="3619" spans="1:15" x14ac:dyDescent="0.25">
      <c r="A3619" s="560"/>
      <c r="B3619" s="559"/>
      <c r="C3619" s="559"/>
      <c r="D3619" s="561"/>
      <c r="E3619" s="561"/>
      <c r="F3619" s="561"/>
      <c r="G3619" s="559"/>
      <c r="H3619" s="559"/>
      <c r="I3619" s="559"/>
      <c r="J3619" s="559"/>
      <c r="K3619" s="559"/>
      <c r="L3619" s="559"/>
      <c r="M3619" s="559"/>
      <c r="N3619" s="559"/>
      <c r="O3619" s="559"/>
    </row>
    <row r="3620" spans="1:15" x14ac:dyDescent="0.25">
      <c r="A3620" s="560"/>
      <c r="B3620" s="559"/>
      <c r="C3620" s="559"/>
      <c r="D3620" s="561"/>
      <c r="E3620" s="561"/>
      <c r="F3620" s="561"/>
      <c r="G3620" s="559"/>
      <c r="H3620" s="559"/>
      <c r="I3620" s="559"/>
      <c r="J3620" s="559"/>
      <c r="K3620" s="559"/>
      <c r="L3620" s="559"/>
      <c r="M3620" s="559"/>
      <c r="N3620" s="559"/>
      <c r="O3620" s="559"/>
    </row>
    <row r="3621" spans="1:15" x14ac:dyDescent="0.25">
      <c r="A3621" s="560"/>
      <c r="B3621" s="559"/>
      <c r="C3621" s="559"/>
      <c r="D3621" s="561"/>
      <c r="E3621" s="561"/>
      <c r="F3621" s="561"/>
      <c r="G3621" s="559"/>
      <c r="H3621" s="559"/>
      <c r="I3621" s="559"/>
      <c r="J3621" s="559"/>
      <c r="K3621" s="559"/>
      <c r="L3621" s="559"/>
      <c r="M3621" s="559"/>
      <c r="N3621" s="559"/>
      <c r="O3621" s="559"/>
    </row>
    <row r="3622" spans="1:15" x14ac:dyDescent="0.25">
      <c r="A3622" s="560"/>
      <c r="B3622" s="559"/>
      <c r="C3622" s="559"/>
      <c r="D3622" s="561"/>
      <c r="E3622" s="561"/>
      <c r="F3622" s="561"/>
      <c r="G3622" s="559"/>
      <c r="H3622" s="559"/>
      <c r="I3622" s="559"/>
      <c r="J3622" s="559"/>
      <c r="K3622" s="559"/>
      <c r="L3622" s="559"/>
      <c r="M3622" s="559"/>
      <c r="N3622" s="559"/>
      <c r="O3622" s="559"/>
    </row>
    <row r="3623" spans="1:15" x14ac:dyDescent="0.25">
      <c r="A3623" s="560"/>
      <c r="B3623" s="559"/>
      <c r="C3623" s="559"/>
      <c r="D3623" s="561"/>
      <c r="E3623" s="561"/>
      <c r="F3623" s="561"/>
      <c r="G3623" s="559"/>
      <c r="H3623" s="559"/>
      <c r="I3623" s="559"/>
      <c r="J3623" s="559"/>
      <c r="K3623" s="559"/>
      <c r="L3623" s="559"/>
      <c r="M3623" s="559"/>
      <c r="N3623" s="559"/>
      <c r="O3623" s="559"/>
    </row>
    <row r="3624" spans="1:15" x14ac:dyDescent="0.25">
      <c r="A3624" s="560"/>
      <c r="B3624" s="559"/>
      <c r="C3624" s="559"/>
      <c r="D3624" s="561"/>
      <c r="E3624" s="561"/>
      <c r="F3624" s="561"/>
      <c r="G3624" s="559"/>
      <c r="H3624" s="559"/>
      <c r="I3624" s="559"/>
      <c r="J3624" s="559"/>
      <c r="K3624" s="559"/>
      <c r="L3624" s="559"/>
      <c r="M3624" s="559"/>
      <c r="N3624" s="559"/>
      <c r="O3624" s="559"/>
    </row>
    <row r="3625" spans="1:15" x14ac:dyDescent="0.25">
      <c r="A3625" s="560"/>
      <c r="B3625" s="559"/>
      <c r="C3625" s="559"/>
      <c r="D3625" s="561"/>
      <c r="E3625" s="561"/>
      <c r="F3625" s="561"/>
      <c r="G3625" s="559"/>
      <c r="H3625" s="559"/>
      <c r="I3625" s="559"/>
      <c r="J3625" s="559"/>
      <c r="K3625" s="559"/>
      <c r="L3625" s="559"/>
      <c r="M3625" s="559"/>
      <c r="N3625" s="559"/>
      <c r="O3625" s="559"/>
    </row>
    <row r="3626" spans="1:15" x14ac:dyDescent="0.25">
      <c r="A3626" s="560"/>
      <c r="B3626" s="559"/>
      <c r="C3626" s="559"/>
      <c r="D3626" s="561"/>
      <c r="E3626" s="561"/>
      <c r="F3626" s="561"/>
      <c r="G3626" s="559"/>
      <c r="H3626" s="559"/>
      <c r="I3626" s="559"/>
      <c r="J3626" s="559"/>
      <c r="K3626" s="559"/>
      <c r="L3626" s="559"/>
      <c r="M3626" s="559"/>
      <c r="N3626" s="559"/>
      <c r="O3626" s="559"/>
    </row>
    <row r="3627" spans="1:15" x14ac:dyDescent="0.25">
      <c r="A3627" s="560"/>
      <c r="B3627" s="559"/>
      <c r="C3627" s="559"/>
      <c r="D3627" s="561"/>
      <c r="E3627" s="561"/>
      <c r="F3627" s="561"/>
      <c r="G3627" s="559"/>
      <c r="H3627" s="559"/>
      <c r="I3627" s="559"/>
      <c r="J3627" s="559"/>
      <c r="K3627" s="559"/>
      <c r="L3627" s="559"/>
      <c r="M3627" s="559"/>
      <c r="N3627" s="559"/>
      <c r="O3627" s="559"/>
    </row>
    <row r="3628" spans="1:15" x14ac:dyDescent="0.25">
      <c r="A3628" s="560"/>
      <c r="B3628" s="559"/>
      <c r="C3628" s="559"/>
      <c r="D3628" s="561"/>
      <c r="E3628" s="561"/>
      <c r="F3628" s="561"/>
      <c r="G3628" s="559"/>
      <c r="H3628" s="559"/>
      <c r="I3628" s="559"/>
      <c r="J3628" s="559"/>
      <c r="K3628" s="559"/>
      <c r="L3628" s="559"/>
      <c r="M3628" s="559"/>
      <c r="N3628" s="559"/>
      <c r="O3628" s="559"/>
    </row>
    <row r="3629" spans="1:15" x14ac:dyDescent="0.25">
      <c r="A3629" s="560"/>
      <c r="B3629" s="559"/>
      <c r="C3629" s="559"/>
      <c r="D3629" s="561"/>
      <c r="E3629" s="561"/>
      <c r="F3629" s="561"/>
      <c r="G3629" s="559"/>
      <c r="H3629" s="559"/>
      <c r="I3629" s="559"/>
      <c r="J3629" s="559"/>
      <c r="K3629" s="559"/>
      <c r="L3629" s="559"/>
      <c r="M3629" s="559"/>
      <c r="N3629" s="559"/>
      <c r="O3629" s="559"/>
    </row>
    <row r="3630" spans="1:15" x14ac:dyDescent="0.25">
      <c r="A3630" s="560"/>
      <c r="B3630" s="559"/>
      <c r="C3630" s="559"/>
      <c r="D3630" s="561"/>
      <c r="E3630" s="561"/>
      <c r="F3630" s="561"/>
      <c r="G3630" s="559"/>
      <c r="H3630" s="559"/>
      <c r="I3630" s="559"/>
      <c r="J3630" s="559"/>
      <c r="K3630" s="559"/>
      <c r="L3630" s="559"/>
      <c r="M3630" s="559"/>
      <c r="N3630" s="559"/>
      <c r="O3630" s="559"/>
    </row>
    <row r="3631" spans="1:15" x14ac:dyDescent="0.25">
      <c r="A3631" s="560"/>
      <c r="B3631" s="559"/>
      <c r="C3631" s="559"/>
      <c r="D3631" s="561"/>
      <c r="E3631" s="561"/>
      <c r="F3631" s="561"/>
      <c r="G3631" s="559"/>
      <c r="H3631" s="559"/>
      <c r="I3631" s="559"/>
      <c r="J3631" s="559"/>
      <c r="K3631" s="559"/>
      <c r="L3631" s="559"/>
      <c r="M3631" s="559"/>
      <c r="N3631" s="559"/>
      <c r="O3631" s="559"/>
    </row>
    <row r="3632" spans="1:15" x14ac:dyDescent="0.25">
      <c r="A3632" s="560"/>
      <c r="B3632" s="559"/>
      <c r="C3632" s="559"/>
      <c r="D3632" s="561"/>
      <c r="E3632" s="561"/>
      <c r="F3632" s="561"/>
      <c r="G3632" s="559"/>
      <c r="H3632" s="559"/>
      <c r="I3632" s="559"/>
      <c r="J3632" s="559"/>
      <c r="K3632" s="559"/>
      <c r="L3632" s="559"/>
      <c r="M3632" s="559"/>
      <c r="N3632" s="559"/>
      <c r="O3632" s="559"/>
    </row>
    <row r="3633" spans="1:15" x14ac:dyDescent="0.25">
      <c r="A3633" s="560"/>
      <c r="B3633" s="559"/>
      <c r="C3633" s="559"/>
      <c r="D3633" s="561"/>
      <c r="E3633" s="561"/>
      <c r="F3633" s="561"/>
      <c r="G3633" s="559"/>
      <c r="H3633" s="559"/>
      <c r="I3633" s="559"/>
      <c r="J3633" s="559"/>
      <c r="K3633" s="559"/>
      <c r="L3633" s="559"/>
      <c r="M3633" s="559"/>
      <c r="N3633" s="559"/>
      <c r="O3633" s="559"/>
    </row>
    <row r="3634" spans="1:15" x14ac:dyDescent="0.25">
      <c r="A3634" s="560"/>
      <c r="B3634" s="559"/>
      <c r="C3634" s="559"/>
      <c r="D3634" s="561"/>
      <c r="E3634" s="561"/>
      <c r="F3634" s="561"/>
      <c r="G3634" s="559"/>
      <c r="H3634" s="559"/>
      <c r="I3634" s="559"/>
      <c r="J3634" s="559"/>
      <c r="K3634" s="559"/>
      <c r="L3634" s="559"/>
      <c r="M3634" s="559"/>
      <c r="N3634" s="559"/>
      <c r="O3634" s="559"/>
    </row>
    <row r="3635" spans="1:15" x14ac:dyDescent="0.25">
      <c r="A3635" s="560"/>
      <c r="B3635" s="559"/>
      <c r="C3635" s="559"/>
      <c r="D3635" s="561"/>
      <c r="E3635" s="561"/>
      <c r="F3635" s="561"/>
      <c r="G3635" s="559"/>
      <c r="H3635" s="559"/>
      <c r="I3635" s="559"/>
      <c r="J3635" s="559"/>
      <c r="K3635" s="559"/>
      <c r="L3635" s="559"/>
      <c r="M3635" s="559"/>
      <c r="N3635" s="559"/>
      <c r="O3635" s="559"/>
    </row>
    <row r="3636" spans="1:15" x14ac:dyDescent="0.25">
      <c r="A3636" s="560"/>
      <c r="B3636" s="559"/>
      <c r="C3636" s="559"/>
      <c r="D3636" s="561"/>
      <c r="E3636" s="561"/>
      <c r="F3636" s="561"/>
      <c r="G3636" s="559"/>
      <c r="H3636" s="559"/>
      <c r="I3636" s="559"/>
      <c r="J3636" s="559"/>
      <c r="K3636" s="559"/>
      <c r="L3636" s="559"/>
      <c r="M3636" s="559"/>
      <c r="N3636" s="559"/>
      <c r="O3636" s="559"/>
    </row>
    <row r="3637" spans="1:15" x14ac:dyDescent="0.25">
      <c r="A3637" s="560"/>
      <c r="B3637" s="559"/>
      <c r="C3637" s="559"/>
      <c r="D3637" s="561"/>
      <c r="E3637" s="561"/>
      <c r="F3637" s="561"/>
      <c r="G3637" s="559"/>
      <c r="H3637" s="559"/>
      <c r="I3637" s="559"/>
      <c r="J3637" s="559"/>
      <c r="K3637" s="559"/>
      <c r="L3637" s="559"/>
      <c r="M3637" s="559"/>
      <c r="N3637" s="559"/>
      <c r="O3637" s="559"/>
    </row>
    <row r="3638" spans="1:15" x14ac:dyDescent="0.25">
      <c r="A3638" s="560"/>
      <c r="B3638" s="559"/>
      <c r="C3638" s="559"/>
      <c r="D3638" s="561"/>
      <c r="E3638" s="561"/>
      <c r="F3638" s="561"/>
      <c r="G3638" s="559"/>
      <c r="H3638" s="559"/>
      <c r="I3638" s="559"/>
      <c r="J3638" s="559"/>
      <c r="K3638" s="559"/>
      <c r="L3638" s="559"/>
      <c r="M3638" s="559"/>
      <c r="N3638" s="559"/>
      <c r="O3638" s="559"/>
    </row>
    <row r="3639" spans="1:15" x14ac:dyDescent="0.25">
      <c r="A3639" s="560"/>
      <c r="B3639" s="559"/>
      <c r="C3639" s="559"/>
      <c r="D3639" s="561"/>
      <c r="E3639" s="561"/>
      <c r="F3639" s="561"/>
      <c r="G3639" s="559"/>
      <c r="H3639" s="559"/>
      <c r="I3639" s="559"/>
      <c r="J3639" s="559"/>
      <c r="K3639" s="559"/>
      <c r="L3639" s="559"/>
      <c r="M3639" s="559"/>
      <c r="N3639" s="559"/>
      <c r="O3639" s="559"/>
    </row>
    <row r="3640" spans="1:15" x14ac:dyDescent="0.25">
      <c r="A3640" s="560"/>
      <c r="B3640" s="559"/>
      <c r="C3640" s="559"/>
      <c r="D3640" s="561"/>
      <c r="E3640" s="561"/>
      <c r="F3640" s="561"/>
      <c r="G3640" s="559"/>
      <c r="H3640" s="559"/>
      <c r="I3640" s="559"/>
      <c r="J3640" s="559"/>
      <c r="K3640" s="559"/>
      <c r="L3640" s="559"/>
      <c r="M3640" s="559"/>
      <c r="N3640" s="559"/>
      <c r="O3640" s="559"/>
    </row>
    <row r="3641" spans="1:15" x14ac:dyDescent="0.25">
      <c r="A3641" s="560"/>
      <c r="B3641" s="559"/>
      <c r="C3641" s="559"/>
      <c r="D3641" s="561"/>
      <c r="E3641" s="561"/>
      <c r="F3641" s="561"/>
      <c r="G3641" s="559"/>
      <c r="H3641" s="559"/>
      <c r="I3641" s="559"/>
      <c r="J3641" s="559"/>
      <c r="K3641" s="559"/>
      <c r="L3641" s="559"/>
      <c r="M3641" s="559"/>
      <c r="N3641" s="559"/>
      <c r="O3641" s="559"/>
    </row>
    <row r="3642" spans="1:15" x14ac:dyDescent="0.25">
      <c r="A3642" s="560"/>
      <c r="B3642" s="559"/>
      <c r="C3642" s="559"/>
      <c r="D3642" s="561"/>
      <c r="E3642" s="561"/>
      <c r="F3642" s="561"/>
      <c r="G3642" s="559"/>
      <c r="H3642" s="559"/>
      <c r="I3642" s="559"/>
      <c r="J3642" s="559"/>
      <c r="K3642" s="559"/>
      <c r="L3642" s="559"/>
      <c r="M3642" s="559"/>
      <c r="N3642" s="559"/>
      <c r="O3642" s="559"/>
    </row>
    <row r="3643" spans="1:15" x14ac:dyDescent="0.25">
      <c r="A3643" s="560"/>
      <c r="B3643" s="559"/>
      <c r="C3643" s="559"/>
      <c r="D3643" s="561"/>
      <c r="E3643" s="561"/>
      <c r="F3643" s="561"/>
      <c r="G3643" s="559"/>
      <c r="H3643" s="559"/>
      <c r="I3643" s="559"/>
      <c r="J3643" s="559"/>
      <c r="K3643" s="559"/>
      <c r="L3643" s="559"/>
      <c r="M3643" s="559"/>
      <c r="N3643" s="559"/>
      <c r="O3643" s="559"/>
    </row>
    <row r="3644" spans="1:15" x14ac:dyDescent="0.25">
      <c r="A3644" s="560"/>
      <c r="B3644" s="559"/>
      <c r="C3644" s="559"/>
      <c r="D3644" s="561"/>
      <c r="E3644" s="561"/>
      <c r="F3644" s="561"/>
      <c r="G3644" s="559"/>
      <c r="H3644" s="559"/>
      <c r="I3644" s="559"/>
      <c r="J3644" s="559"/>
      <c r="K3644" s="559"/>
      <c r="L3644" s="559"/>
      <c r="M3644" s="559"/>
      <c r="N3644" s="559"/>
      <c r="O3644" s="559"/>
    </row>
    <row r="3645" spans="1:15" x14ac:dyDescent="0.25">
      <c r="A3645" s="560"/>
      <c r="B3645" s="559"/>
      <c r="C3645" s="559"/>
      <c r="D3645" s="561"/>
      <c r="E3645" s="561"/>
      <c r="F3645" s="561"/>
      <c r="G3645" s="559"/>
      <c r="H3645" s="559"/>
      <c r="I3645" s="559"/>
      <c r="J3645" s="559"/>
      <c r="K3645" s="559"/>
      <c r="L3645" s="559"/>
      <c r="M3645" s="559"/>
      <c r="N3645" s="559"/>
      <c r="O3645" s="559"/>
    </row>
    <row r="3646" spans="1:15" x14ac:dyDescent="0.25">
      <c r="A3646" s="560"/>
      <c r="B3646" s="559"/>
      <c r="C3646" s="559"/>
      <c r="D3646" s="561"/>
      <c r="E3646" s="561"/>
      <c r="F3646" s="561"/>
      <c r="G3646" s="559"/>
      <c r="H3646" s="559"/>
      <c r="I3646" s="559"/>
      <c r="J3646" s="559"/>
      <c r="K3646" s="559"/>
      <c r="L3646" s="559"/>
      <c r="M3646" s="559"/>
      <c r="N3646" s="559"/>
      <c r="O3646" s="559"/>
    </row>
    <row r="3647" spans="1:15" x14ac:dyDescent="0.25">
      <c r="A3647" s="560"/>
      <c r="B3647" s="559"/>
      <c r="C3647" s="559"/>
      <c r="D3647" s="561"/>
      <c r="E3647" s="561"/>
      <c r="F3647" s="561"/>
      <c r="G3647" s="559"/>
      <c r="H3647" s="559"/>
      <c r="I3647" s="559"/>
      <c r="J3647" s="559"/>
      <c r="K3647" s="559"/>
      <c r="L3647" s="559"/>
      <c r="M3647" s="559"/>
      <c r="N3647" s="559"/>
      <c r="O3647" s="559"/>
    </row>
    <row r="3648" spans="1:15" x14ac:dyDescent="0.25">
      <c r="A3648" s="560"/>
      <c r="B3648" s="559"/>
      <c r="C3648" s="559"/>
      <c r="D3648" s="561"/>
      <c r="E3648" s="561"/>
      <c r="F3648" s="561"/>
      <c r="G3648" s="559"/>
      <c r="H3648" s="559"/>
      <c r="I3648" s="559"/>
      <c r="J3648" s="559"/>
      <c r="K3648" s="559"/>
      <c r="L3648" s="559"/>
      <c r="M3648" s="559"/>
      <c r="N3648" s="559"/>
      <c r="O3648" s="559"/>
    </row>
    <row r="3649" spans="1:15" x14ac:dyDescent="0.25">
      <c r="A3649" s="560"/>
      <c r="B3649" s="559"/>
      <c r="C3649" s="559"/>
      <c r="D3649" s="561"/>
      <c r="E3649" s="561"/>
      <c r="F3649" s="561"/>
      <c r="G3649" s="559"/>
      <c r="H3649" s="559"/>
      <c r="I3649" s="559"/>
      <c r="J3649" s="559"/>
      <c r="K3649" s="559"/>
      <c r="L3649" s="559"/>
      <c r="M3649" s="559"/>
      <c r="N3649" s="559"/>
      <c r="O3649" s="559"/>
    </row>
    <row r="3650" spans="1:15" x14ac:dyDescent="0.25">
      <c r="A3650" s="560"/>
      <c r="B3650" s="559"/>
      <c r="C3650" s="559"/>
      <c r="D3650" s="561"/>
      <c r="E3650" s="561"/>
      <c r="F3650" s="561"/>
      <c r="G3650" s="559"/>
      <c r="H3650" s="559"/>
      <c r="I3650" s="559"/>
      <c r="J3650" s="559"/>
      <c r="K3650" s="559"/>
      <c r="L3650" s="559"/>
      <c r="M3650" s="559"/>
      <c r="N3650" s="559"/>
      <c r="O3650" s="559"/>
    </row>
    <row r="3651" spans="1:15" x14ac:dyDescent="0.25">
      <c r="A3651" s="560"/>
      <c r="B3651" s="559"/>
      <c r="C3651" s="559"/>
      <c r="D3651" s="561"/>
      <c r="E3651" s="561"/>
      <c r="F3651" s="561"/>
      <c r="G3651" s="559"/>
      <c r="H3651" s="559"/>
      <c r="I3651" s="559"/>
      <c r="J3651" s="559"/>
      <c r="K3651" s="559"/>
      <c r="L3651" s="559"/>
      <c r="M3651" s="559"/>
      <c r="N3651" s="559"/>
      <c r="O3651" s="559"/>
    </row>
    <row r="3652" spans="1:15" x14ac:dyDescent="0.25">
      <c r="A3652" s="560"/>
      <c r="B3652" s="559"/>
      <c r="C3652" s="559"/>
      <c r="D3652" s="561"/>
      <c r="E3652" s="561"/>
      <c r="F3652" s="561"/>
      <c r="G3652" s="559"/>
      <c r="H3652" s="559"/>
      <c r="I3652" s="559"/>
      <c r="J3652" s="559"/>
      <c r="K3652" s="559"/>
      <c r="L3652" s="559"/>
      <c r="M3652" s="559"/>
      <c r="N3652" s="559"/>
      <c r="O3652" s="559"/>
    </row>
    <row r="3653" spans="1:15" x14ac:dyDescent="0.25">
      <c r="A3653" s="560"/>
      <c r="B3653" s="559"/>
      <c r="C3653" s="559"/>
      <c r="D3653" s="561"/>
      <c r="E3653" s="561"/>
      <c r="F3653" s="561"/>
      <c r="G3653" s="559"/>
      <c r="H3653" s="559"/>
      <c r="I3653" s="559"/>
      <c r="J3653" s="559"/>
      <c r="K3653" s="559"/>
      <c r="L3653" s="559"/>
      <c r="M3653" s="559"/>
      <c r="N3653" s="559"/>
      <c r="O3653" s="559"/>
    </row>
    <row r="3654" spans="1:15" x14ac:dyDescent="0.25">
      <c r="A3654" s="560"/>
      <c r="B3654" s="559"/>
      <c r="C3654" s="559"/>
      <c r="D3654" s="561"/>
      <c r="E3654" s="561"/>
      <c r="F3654" s="561"/>
      <c r="G3654" s="559"/>
      <c r="H3654" s="559"/>
      <c r="I3654" s="559"/>
      <c r="J3654" s="559"/>
      <c r="K3654" s="559"/>
      <c r="L3654" s="559"/>
      <c r="M3654" s="559"/>
      <c r="N3654" s="559"/>
      <c r="O3654" s="559"/>
    </row>
    <row r="3655" spans="1:15" x14ac:dyDescent="0.25">
      <c r="A3655" s="560"/>
      <c r="B3655" s="559"/>
      <c r="C3655" s="559"/>
      <c r="D3655" s="561"/>
      <c r="E3655" s="561"/>
      <c r="F3655" s="561"/>
      <c r="G3655" s="559"/>
      <c r="H3655" s="559"/>
      <c r="I3655" s="559"/>
      <c r="J3655" s="559"/>
      <c r="K3655" s="559"/>
      <c r="L3655" s="559"/>
      <c r="M3655" s="559"/>
      <c r="N3655" s="559"/>
      <c r="O3655" s="559"/>
    </row>
    <row r="3656" spans="1:15" x14ac:dyDescent="0.25">
      <c r="A3656" s="560"/>
      <c r="B3656" s="559"/>
      <c r="C3656" s="559"/>
      <c r="D3656" s="561"/>
      <c r="E3656" s="561"/>
      <c r="F3656" s="561"/>
      <c r="G3656" s="559"/>
      <c r="H3656" s="559"/>
      <c r="I3656" s="559"/>
      <c r="J3656" s="559"/>
      <c r="K3656" s="559"/>
      <c r="L3656" s="559"/>
      <c r="M3656" s="559"/>
      <c r="N3656" s="559"/>
      <c r="O3656" s="559"/>
    </row>
    <row r="3657" spans="1:15" x14ac:dyDescent="0.25">
      <c r="A3657" s="560"/>
      <c r="B3657" s="559"/>
      <c r="C3657" s="559"/>
      <c r="D3657" s="561"/>
      <c r="E3657" s="561"/>
      <c r="F3657" s="561"/>
      <c r="G3657" s="559"/>
      <c r="H3657" s="559"/>
      <c r="I3657" s="559"/>
      <c r="J3657" s="559"/>
      <c r="K3657" s="559"/>
      <c r="L3657" s="559"/>
      <c r="M3657" s="559"/>
      <c r="N3657" s="559"/>
      <c r="O3657" s="559"/>
    </row>
    <row r="3658" spans="1:15" x14ac:dyDescent="0.25">
      <c r="A3658" s="560"/>
      <c r="B3658" s="559"/>
      <c r="C3658" s="559"/>
      <c r="D3658" s="561"/>
      <c r="E3658" s="561"/>
      <c r="F3658" s="561"/>
      <c r="G3658" s="559"/>
      <c r="H3658" s="559"/>
      <c r="I3658" s="559"/>
      <c r="J3658" s="559"/>
      <c r="K3658" s="559"/>
      <c r="L3658" s="559"/>
      <c r="M3658" s="559"/>
      <c r="N3658" s="559"/>
      <c r="O3658" s="559"/>
    </row>
    <row r="3659" spans="1:15" x14ac:dyDescent="0.25">
      <c r="A3659" s="560"/>
      <c r="B3659" s="559"/>
      <c r="C3659" s="559"/>
      <c r="D3659" s="561"/>
      <c r="E3659" s="561"/>
      <c r="F3659" s="561"/>
      <c r="G3659" s="559"/>
      <c r="H3659" s="559"/>
      <c r="I3659" s="559"/>
      <c r="J3659" s="559"/>
      <c r="K3659" s="559"/>
      <c r="L3659" s="559"/>
      <c r="M3659" s="559"/>
      <c r="N3659" s="559"/>
      <c r="O3659" s="559"/>
    </row>
    <row r="3660" spans="1:15" x14ac:dyDescent="0.25">
      <c r="A3660" s="560"/>
      <c r="B3660" s="559"/>
      <c r="C3660" s="559"/>
      <c r="D3660" s="561"/>
      <c r="E3660" s="561"/>
      <c r="F3660" s="561"/>
      <c r="G3660" s="559"/>
      <c r="H3660" s="559"/>
      <c r="I3660" s="559"/>
      <c r="J3660" s="559"/>
      <c r="K3660" s="559"/>
      <c r="L3660" s="559"/>
      <c r="M3660" s="559"/>
      <c r="N3660" s="559"/>
      <c r="O3660" s="559"/>
    </row>
    <row r="3661" spans="1:15" x14ac:dyDescent="0.25">
      <c r="A3661" s="560"/>
      <c r="B3661" s="559"/>
      <c r="C3661" s="559"/>
      <c r="D3661" s="561"/>
      <c r="E3661" s="561"/>
      <c r="F3661" s="561"/>
      <c r="G3661" s="559"/>
      <c r="H3661" s="559"/>
      <c r="I3661" s="559"/>
      <c r="J3661" s="559"/>
      <c r="K3661" s="559"/>
      <c r="L3661" s="559"/>
      <c r="M3661" s="559"/>
      <c r="N3661" s="559"/>
      <c r="O3661" s="559"/>
    </row>
    <row r="3662" spans="1:15" x14ac:dyDescent="0.25">
      <c r="A3662" s="560"/>
      <c r="B3662" s="559"/>
      <c r="C3662" s="559"/>
      <c r="D3662" s="561"/>
      <c r="E3662" s="561"/>
      <c r="F3662" s="561"/>
      <c r="G3662" s="559"/>
      <c r="H3662" s="559"/>
      <c r="I3662" s="559"/>
      <c r="J3662" s="559"/>
      <c r="K3662" s="559"/>
      <c r="L3662" s="559"/>
      <c r="M3662" s="559"/>
      <c r="N3662" s="559"/>
      <c r="O3662" s="559"/>
    </row>
    <row r="3663" spans="1:15" x14ac:dyDescent="0.25">
      <c r="A3663" s="560"/>
      <c r="B3663" s="559"/>
      <c r="C3663" s="559"/>
      <c r="D3663" s="561"/>
      <c r="E3663" s="561"/>
      <c r="F3663" s="561"/>
      <c r="G3663" s="559"/>
      <c r="H3663" s="559"/>
      <c r="I3663" s="559"/>
      <c r="J3663" s="559"/>
      <c r="K3663" s="559"/>
      <c r="L3663" s="559"/>
      <c r="M3663" s="559"/>
      <c r="N3663" s="559"/>
      <c r="O3663" s="559"/>
    </row>
    <row r="3664" spans="1:15" x14ac:dyDescent="0.25">
      <c r="A3664" s="560"/>
      <c r="B3664" s="559"/>
      <c r="C3664" s="559"/>
      <c r="D3664" s="561"/>
      <c r="E3664" s="561"/>
      <c r="F3664" s="561"/>
      <c r="G3664" s="559"/>
      <c r="H3664" s="559"/>
      <c r="I3664" s="559"/>
      <c r="J3664" s="559"/>
      <c r="K3664" s="559"/>
      <c r="L3664" s="559"/>
      <c r="M3664" s="559"/>
      <c r="N3664" s="559"/>
      <c r="O3664" s="559"/>
    </row>
    <row r="3665" spans="1:15" x14ac:dyDescent="0.25">
      <c r="A3665" s="560"/>
      <c r="B3665" s="559"/>
      <c r="C3665" s="559"/>
      <c r="D3665" s="561"/>
      <c r="E3665" s="561"/>
      <c r="F3665" s="561"/>
      <c r="G3665" s="559"/>
      <c r="H3665" s="559"/>
      <c r="I3665" s="559"/>
      <c r="J3665" s="559"/>
      <c r="K3665" s="559"/>
      <c r="L3665" s="559"/>
      <c r="M3665" s="559"/>
      <c r="N3665" s="559"/>
      <c r="O3665" s="559"/>
    </row>
    <row r="3666" spans="1:15" x14ac:dyDescent="0.25">
      <c r="A3666" s="560"/>
      <c r="B3666" s="559"/>
      <c r="C3666" s="559"/>
      <c r="D3666" s="561"/>
      <c r="E3666" s="561"/>
      <c r="F3666" s="561"/>
      <c r="G3666" s="559"/>
      <c r="H3666" s="559"/>
      <c r="I3666" s="559"/>
      <c r="J3666" s="559"/>
      <c r="K3666" s="559"/>
      <c r="L3666" s="559"/>
      <c r="M3666" s="559"/>
      <c r="N3666" s="559"/>
      <c r="O3666" s="559"/>
    </row>
    <row r="3667" spans="1:15" x14ac:dyDescent="0.25">
      <c r="A3667" s="560"/>
      <c r="B3667" s="559"/>
      <c r="C3667" s="559"/>
      <c r="D3667" s="561"/>
      <c r="E3667" s="561"/>
      <c r="F3667" s="561"/>
      <c r="G3667" s="559"/>
      <c r="H3667" s="559"/>
      <c r="I3667" s="559"/>
      <c r="J3667" s="559"/>
      <c r="K3667" s="559"/>
      <c r="L3667" s="559"/>
      <c r="M3667" s="559"/>
      <c r="N3667" s="559"/>
      <c r="O3667" s="559"/>
    </row>
    <row r="3668" spans="1:15" x14ac:dyDescent="0.25">
      <c r="A3668" s="560"/>
      <c r="B3668" s="559"/>
      <c r="C3668" s="559"/>
      <c r="D3668" s="561"/>
      <c r="E3668" s="561"/>
      <c r="F3668" s="561"/>
      <c r="G3668" s="559"/>
      <c r="H3668" s="559"/>
      <c r="I3668" s="559"/>
      <c r="J3668" s="559"/>
      <c r="K3668" s="559"/>
      <c r="L3668" s="559"/>
      <c r="M3668" s="559"/>
      <c r="N3668" s="559"/>
      <c r="O3668" s="559"/>
    </row>
    <row r="3669" spans="1:15" x14ac:dyDescent="0.25">
      <c r="A3669" s="560"/>
      <c r="B3669" s="559"/>
      <c r="C3669" s="559"/>
      <c r="D3669" s="561"/>
      <c r="E3669" s="561"/>
      <c r="F3669" s="561"/>
      <c r="G3669" s="559"/>
      <c r="H3669" s="559"/>
      <c r="I3669" s="559"/>
      <c r="J3669" s="559"/>
      <c r="K3669" s="559"/>
      <c r="L3669" s="559"/>
      <c r="M3669" s="559"/>
      <c r="N3669" s="559"/>
      <c r="O3669" s="559"/>
    </row>
    <row r="3670" spans="1:15" x14ac:dyDescent="0.25">
      <c r="A3670" s="560"/>
      <c r="B3670" s="559"/>
      <c r="C3670" s="559"/>
      <c r="D3670" s="561"/>
      <c r="E3670" s="561"/>
      <c r="F3670" s="561"/>
      <c r="G3670" s="559"/>
      <c r="H3670" s="559"/>
      <c r="I3670" s="559"/>
      <c r="J3670" s="559"/>
      <c r="K3670" s="559"/>
      <c r="L3670" s="559"/>
      <c r="M3670" s="559"/>
      <c r="N3670" s="559"/>
      <c r="O3670" s="559"/>
    </row>
    <row r="3671" spans="1:15" x14ac:dyDescent="0.25">
      <c r="A3671" s="560"/>
      <c r="B3671" s="559"/>
      <c r="C3671" s="559"/>
      <c r="D3671" s="561"/>
      <c r="E3671" s="561"/>
      <c r="F3671" s="561"/>
      <c r="G3671" s="559"/>
      <c r="H3671" s="559"/>
      <c r="I3671" s="559"/>
      <c r="J3671" s="559"/>
      <c r="K3671" s="559"/>
      <c r="L3671" s="559"/>
      <c r="M3671" s="559"/>
      <c r="N3671" s="559"/>
      <c r="O3671" s="559"/>
    </row>
    <row r="3672" spans="1:15" x14ac:dyDescent="0.25">
      <c r="A3672" s="560"/>
      <c r="B3672" s="559"/>
      <c r="C3672" s="559"/>
      <c r="D3672" s="561"/>
      <c r="E3672" s="561"/>
      <c r="F3672" s="561"/>
      <c r="G3672" s="559"/>
      <c r="H3672" s="559"/>
      <c r="I3672" s="559"/>
      <c r="J3672" s="559"/>
      <c r="K3672" s="559"/>
      <c r="L3672" s="559"/>
      <c r="M3672" s="559"/>
      <c r="N3672" s="559"/>
      <c r="O3672" s="559"/>
    </row>
    <row r="3673" spans="1:15" x14ac:dyDescent="0.25">
      <c r="A3673" s="560"/>
      <c r="B3673" s="559"/>
      <c r="C3673" s="559"/>
      <c r="D3673" s="561"/>
      <c r="E3673" s="561"/>
      <c r="F3673" s="561"/>
      <c r="G3673" s="559"/>
      <c r="H3673" s="559"/>
      <c r="I3673" s="559"/>
      <c r="J3673" s="559"/>
      <c r="K3673" s="559"/>
      <c r="L3673" s="559"/>
      <c r="M3673" s="559"/>
      <c r="N3673" s="559"/>
      <c r="O3673" s="559"/>
    </row>
    <row r="3674" spans="1:15" x14ac:dyDescent="0.25">
      <c r="A3674" s="560"/>
      <c r="B3674" s="559"/>
      <c r="C3674" s="559"/>
      <c r="D3674" s="561"/>
      <c r="E3674" s="561"/>
      <c r="F3674" s="561"/>
      <c r="G3674" s="559"/>
      <c r="H3674" s="559"/>
      <c r="I3674" s="559"/>
      <c r="J3674" s="559"/>
      <c r="K3674" s="559"/>
      <c r="L3674" s="559"/>
      <c r="M3674" s="559"/>
      <c r="N3674" s="559"/>
      <c r="O3674" s="559"/>
    </row>
    <row r="3675" spans="1:15" x14ac:dyDescent="0.25">
      <c r="A3675" s="560"/>
      <c r="B3675" s="559"/>
      <c r="C3675" s="559"/>
      <c r="D3675" s="561"/>
      <c r="E3675" s="561"/>
      <c r="F3675" s="561"/>
      <c r="G3675" s="559"/>
      <c r="H3675" s="559"/>
      <c r="I3675" s="559"/>
      <c r="J3675" s="559"/>
      <c r="K3675" s="559"/>
      <c r="L3675" s="559"/>
      <c r="M3675" s="559"/>
      <c r="N3675" s="559"/>
      <c r="O3675" s="559"/>
    </row>
    <row r="3676" spans="1:15" x14ac:dyDescent="0.25">
      <c r="A3676" s="560"/>
      <c r="B3676" s="559"/>
      <c r="C3676" s="559"/>
      <c r="D3676" s="561"/>
      <c r="E3676" s="561"/>
      <c r="F3676" s="561"/>
      <c r="G3676" s="559"/>
      <c r="H3676" s="559"/>
      <c r="I3676" s="559"/>
      <c r="J3676" s="559"/>
      <c r="K3676" s="559"/>
      <c r="L3676" s="559"/>
      <c r="M3676" s="559"/>
      <c r="N3676" s="559"/>
      <c r="O3676" s="559"/>
    </row>
    <row r="3677" spans="1:15" x14ac:dyDescent="0.25">
      <c r="A3677" s="560"/>
      <c r="B3677" s="559"/>
      <c r="C3677" s="559"/>
      <c r="D3677" s="561"/>
      <c r="E3677" s="561"/>
      <c r="F3677" s="561"/>
      <c r="G3677" s="559"/>
      <c r="H3677" s="559"/>
      <c r="I3677" s="559"/>
      <c r="J3677" s="559"/>
      <c r="K3677" s="559"/>
      <c r="L3677" s="559"/>
      <c r="M3677" s="559"/>
      <c r="N3677" s="559"/>
      <c r="O3677" s="559"/>
    </row>
    <row r="3678" spans="1:15" x14ac:dyDescent="0.25">
      <c r="A3678" s="560"/>
      <c r="B3678" s="559"/>
      <c r="C3678" s="559"/>
      <c r="D3678" s="561"/>
      <c r="E3678" s="561"/>
      <c r="F3678" s="561"/>
      <c r="G3678" s="559"/>
      <c r="H3678" s="559"/>
      <c r="I3678" s="559"/>
      <c r="J3678" s="559"/>
      <c r="K3678" s="559"/>
      <c r="L3678" s="559"/>
      <c r="M3678" s="559"/>
      <c r="N3678" s="559"/>
      <c r="O3678" s="559"/>
    </row>
    <row r="3679" spans="1:15" x14ac:dyDescent="0.25">
      <c r="A3679" s="560"/>
      <c r="B3679" s="559"/>
      <c r="C3679" s="559"/>
      <c r="D3679" s="561"/>
      <c r="E3679" s="561"/>
      <c r="F3679" s="561"/>
      <c r="G3679" s="559"/>
      <c r="H3679" s="559"/>
      <c r="I3679" s="559"/>
      <c r="J3679" s="559"/>
      <c r="K3679" s="559"/>
      <c r="L3679" s="559"/>
      <c r="M3679" s="559"/>
      <c r="N3679" s="559"/>
      <c r="O3679" s="559"/>
    </row>
    <row r="3680" spans="1:15" x14ac:dyDescent="0.25">
      <c r="A3680" s="560"/>
      <c r="B3680" s="559"/>
      <c r="C3680" s="559"/>
      <c r="D3680" s="561"/>
      <c r="E3680" s="561"/>
      <c r="F3680" s="561"/>
      <c r="G3680" s="559"/>
      <c r="H3680" s="559"/>
      <c r="I3680" s="559"/>
      <c r="J3680" s="559"/>
      <c r="K3680" s="559"/>
      <c r="L3680" s="559"/>
      <c r="M3680" s="559"/>
      <c r="N3680" s="559"/>
      <c r="O3680" s="559"/>
    </row>
    <row r="3681" spans="1:15" x14ac:dyDescent="0.25">
      <c r="A3681" s="560"/>
      <c r="B3681" s="559"/>
      <c r="C3681" s="559"/>
      <c r="D3681" s="561"/>
      <c r="E3681" s="561"/>
      <c r="F3681" s="561"/>
      <c r="G3681" s="559"/>
      <c r="H3681" s="559"/>
      <c r="I3681" s="559"/>
      <c r="J3681" s="559"/>
      <c r="K3681" s="559"/>
      <c r="L3681" s="559"/>
      <c r="M3681" s="559"/>
      <c r="N3681" s="559"/>
      <c r="O3681" s="559"/>
    </row>
    <row r="3682" spans="1:15" x14ac:dyDescent="0.25">
      <c r="A3682" s="560"/>
      <c r="B3682" s="559"/>
      <c r="C3682" s="559"/>
      <c r="D3682" s="561"/>
      <c r="E3682" s="561"/>
      <c r="F3682" s="561"/>
      <c r="G3682" s="559"/>
      <c r="H3682" s="559"/>
      <c r="I3682" s="559"/>
      <c r="J3682" s="559"/>
      <c r="K3682" s="559"/>
      <c r="L3682" s="559"/>
      <c r="M3682" s="559"/>
      <c r="N3682" s="559"/>
      <c r="O3682" s="559"/>
    </row>
    <row r="3683" spans="1:15" x14ac:dyDescent="0.25">
      <c r="A3683" s="560"/>
      <c r="B3683" s="559"/>
      <c r="C3683" s="559"/>
      <c r="D3683" s="561"/>
      <c r="E3683" s="561"/>
      <c r="F3683" s="561"/>
      <c r="G3683" s="559"/>
      <c r="H3683" s="559"/>
      <c r="I3683" s="559"/>
      <c r="J3683" s="559"/>
      <c r="K3683" s="559"/>
      <c r="L3683" s="559"/>
      <c r="M3683" s="559"/>
      <c r="N3683" s="559"/>
      <c r="O3683" s="559"/>
    </row>
    <row r="3684" spans="1:15" x14ac:dyDescent="0.25">
      <c r="A3684" s="560"/>
      <c r="B3684" s="559"/>
      <c r="C3684" s="559"/>
      <c r="D3684" s="561"/>
      <c r="E3684" s="561"/>
      <c r="F3684" s="561"/>
      <c r="G3684" s="559"/>
      <c r="H3684" s="559"/>
      <c r="I3684" s="559"/>
      <c r="J3684" s="559"/>
      <c r="K3684" s="559"/>
      <c r="L3684" s="559"/>
      <c r="M3684" s="559"/>
      <c r="N3684" s="559"/>
      <c r="O3684" s="559"/>
    </row>
    <row r="3685" spans="1:15" x14ac:dyDescent="0.25">
      <c r="A3685" s="560"/>
      <c r="B3685" s="559"/>
      <c r="C3685" s="559"/>
      <c r="D3685" s="561"/>
      <c r="E3685" s="561"/>
      <c r="F3685" s="561"/>
      <c r="G3685" s="559"/>
      <c r="H3685" s="559"/>
      <c r="I3685" s="559"/>
      <c r="J3685" s="559"/>
      <c r="K3685" s="559"/>
      <c r="L3685" s="559"/>
      <c r="M3685" s="559"/>
      <c r="N3685" s="559"/>
      <c r="O3685" s="559"/>
    </row>
    <row r="3686" spans="1:15" x14ac:dyDescent="0.25">
      <c r="A3686" s="560"/>
      <c r="B3686" s="559"/>
      <c r="C3686" s="559"/>
      <c r="D3686" s="561"/>
      <c r="E3686" s="561"/>
      <c r="F3686" s="561"/>
      <c r="G3686" s="559"/>
      <c r="H3686" s="559"/>
      <c r="I3686" s="559"/>
      <c r="J3686" s="559"/>
      <c r="K3686" s="559"/>
      <c r="L3686" s="559"/>
      <c r="M3686" s="559"/>
      <c r="N3686" s="559"/>
      <c r="O3686" s="559"/>
    </row>
    <row r="3687" spans="1:15" x14ac:dyDescent="0.25">
      <c r="A3687" s="560"/>
      <c r="B3687" s="559"/>
      <c r="C3687" s="559"/>
      <c r="D3687" s="561"/>
      <c r="E3687" s="561"/>
      <c r="F3687" s="561"/>
      <c r="G3687" s="559"/>
      <c r="H3687" s="559"/>
      <c r="I3687" s="559"/>
      <c r="J3687" s="559"/>
      <c r="K3687" s="559"/>
      <c r="L3687" s="559"/>
      <c r="M3687" s="559"/>
      <c r="N3687" s="559"/>
      <c r="O3687" s="559"/>
    </row>
    <row r="3688" spans="1:15" x14ac:dyDescent="0.25">
      <c r="A3688" s="560"/>
      <c r="B3688" s="559"/>
      <c r="C3688" s="559"/>
      <c r="D3688" s="561"/>
      <c r="E3688" s="561"/>
      <c r="F3688" s="561"/>
      <c r="G3688" s="559"/>
      <c r="H3688" s="559"/>
      <c r="I3688" s="559"/>
      <c r="J3688" s="559"/>
      <c r="K3688" s="559"/>
      <c r="L3688" s="559"/>
      <c r="M3688" s="559"/>
      <c r="N3688" s="559"/>
      <c r="O3688" s="559"/>
    </row>
    <row r="3689" spans="1:15" x14ac:dyDescent="0.25">
      <c r="A3689" s="560"/>
      <c r="B3689" s="559"/>
      <c r="C3689" s="559"/>
      <c r="D3689" s="561"/>
      <c r="E3689" s="561"/>
      <c r="F3689" s="561"/>
      <c r="G3689" s="559"/>
      <c r="H3689" s="559"/>
      <c r="I3689" s="559"/>
      <c r="J3689" s="559"/>
      <c r="K3689" s="559"/>
      <c r="L3689" s="559"/>
      <c r="M3689" s="559"/>
      <c r="N3689" s="559"/>
      <c r="O3689" s="559"/>
    </row>
    <row r="3690" spans="1:15" x14ac:dyDescent="0.25">
      <c r="A3690" s="560"/>
      <c r="B3690" s="559"/>
      <c r="C3690" s="559"/>
      <c r="D3690" s="561"/>
      <c r="E3690" s="561"/>
      <c r="F3690" s="561"/>
      <c r="G3690" s="559"/>
      <c r="H3690" s="559"/>
      <c r="I3690" s="559"/>
      <c r="J3690" s="559"/>
      <c r="K3690" s="559"/>
      <c r="L3690" s="559"/>
      <c r="M3690" s="559"/>
      <c r="N3690" s="559"/>
      <c r="O3690" s="559"/>
    </row>
    <row r="3691" spans="1:15" x14ac:dyDescent="0.25">
      <c r="A3691" s="560"/>
      <c r="B3691" s="559"/>
      <c r="C3691" s="559"/>
      <c r="D3691" s="561"/>
      <c r="E3691" s="561"/>
      <c r="F3691" s="561"/>
      <c r="G3691" s="559"/>
      <c r="H3691" s="559"/>
      <c r="I3691" s="559"/>
      <c r="J3691" s="559"/>
      <c r="K3691" s="559"/>
      <c r="L3691" s="559"/>
      <c r="M3691" s="559"/>
      <c r="N3691" s="559"/>
      <c r="O3691" s="559"/>
    </row>
    <row r="3692" spans="1:15" x14ac:dyDescent="0.25">
      <c r="A3692" s="560"/>
      <c r="B3692" s="559"/>
      <c r="C3692" s="559"/>
      <c r="D3692" s="561"/>
      <c r="E3692" s="561"/>
      <c r="F3692" s="561"/>
      <c r="G3692" s="559"/>
      <c r="H3692" s="559"/>
      <c r="I3692" s="559"/>
      <c r="J3692" s="559"/>
      <c r="K3692" s="559"/>
      <c r="L3692" s="559"/>
      <c r="M3692" s="559"/>
      <c r="N3692" s="559"/>
      <c r="O3692" s="559"/>
    </row>
    <row r="3693" spans="1:15" x14ac:dyDescent="0.25">
      <c r="A3693" s="560"/>
      <c r="B3693" s="559"/>
      <c r="C3693" s="559"/>
      <c r="D3693" s="561"/>
      <c r="E3693" s="561"/>
      <c r="F3693" s="561"/>
      <c r="G3693" s="559"/>
      <c r="H3693" s="559"/>
      <c r="I3693" s="559"/>
      <c r="J3693" s="559"/>
      <c r="K3693" s="559"/>
      <c r="L3693" s="559"/>
      <c r="M3693" s="559"/>
      <c r="N3693" s="559"/>
      <c r="O3693" s="559"/>
    </row>
    <row r="3694" spans="1:15" x14ac:dyDescent="0.25">
      <c r="A3694" s="560"/>
      <c r="B3694" s="559"/>
      <c r="C3694" s="559"/>
      <c r="D3694" s="561"/>
      <c r="E3694" s="561"/>
      <c r="F3694" s="561"/>
      <c r="G3694" s="559"/>
      <c r="H3694" s="559"/>
      <c r="I3694" s="559"/>
      <c r="J3694" s="559"/>
      <c r="K3694" s="559"/>
      <c r="L3694" s="559"/>
      <c r="M3694" s="559"/>
      <c r="N3694" s="559"/>
      <c r="O3694" s="559"/>
    </row>
    <row r="3695" spans="1:15" x14ac:dyDescent="0.25">
      <c r="A3695" s="560"/>
      <c r="B3695" s="559"/>
      <c r="C3695" s="559"/>
      <c r="D3695" s="561"/>
      <c r="E3695" s="561"/>
      <c r="F3695" s="561"/>
      <c r="G3695" s="559"/>
      <c r="H3695" s="559"/>
      <c r="I3695" s="559"/>
      <c r="J3695" s="559"/>
      <c r="K3695" s="559"/>
      <c r="L3695" s="559"/>
      <c r="M3695" s="559"/>
      <c r="N3695" s="559"/>
      <c r="O3695" s="559"/>
    </row>
    <row r="3696" spans="1:15" x14ac:dyDescent="0.25">
      <c r="A3696" s="560"/>
      <c r="B3696" s="559"/>
      <c r="C3696" s="559"/>
      <c r="D3696" s="561"/>
      <c r="E3696" s="561"/>
      <c r="F3696" s="561"/>
      <c r="G3696" s="559"/>
      <c r="H3696" s="559"/>
      <c r="I3696" s="559"/>
      <c r="J3696" s="559"/>
      <c r="K3696" s="559"/>
      <c r="L3696" s="559"/>
      <c r="M3696" s="559"/>
      <c r="N3696" s="559"/>
      <c r="O3696" s="559"/>
    </row>
    <row r="3697" spans="1:15" x14ac:dyDescent="0.25">
      <c r="A3697" s="560"/>
      <c r="B3697" s="559"/>
      <c r="C3697" s="559"/>
      <c r="D3697" s="561"/>
      <c r="E3697" s="561"/>
      <c r="F3697" s="561"/>
      <c r="G3697" s="559"/>
      <c r="H3697" s="559"/>
      <c r="I3697" s="559"/>
      <c r="J3697" s="559"/>
      <c r="K3697" s="559"/>
      <c r="L3697" s="559"/>
      <c r="M3697" s="559"/>
      <c r="N3697" s="559"/>
      <c r="O3697" s="559"/>
    </row>
    <row r="3698" spans="1:15" x14ac:dyDescent="0.25">
      <c r="A3698" s="560"/>
      <c r="B3698" s="559"/>
      <c r="C3698" s="559"/>
      <c r="D3698" s="561"/>
      <c r="E3698" s="561"/>
      <c r="F3698" s="561"/>
      <c r="G3698" s="559"/>
      <c r="H3698" s="559"/>
      <c r="I3698" s="559"/>
      <c r="J3698" s="559"/>
      <c r="K3698" s="559"/>
      <c r="L3698" s="559"/>
      <c r="M3698" s="559"/>
      <c r="N3698" s="559"/>
      <c r="O3698" s="559"/>
    </row>
    <row r="3699" spans="1:15" x14ac:dyDescent="0.25">
      <c r="A3699" s="560"/>
      <c r="B3699" s="559"/>
      <c r="C3699" s="559"/>
      <c r="D3699" s="561"/>
      <c r="E3699" s="561"/>
      <c r="F3699" s="561"/>
      <c r="G3699" s="559"/>
      <c r="H3699" s="559"/>
      <c r="I3699" s="559"/>
      <c r="J3699" s="559"/>
      <c r="K3699" s="559"/>
      <c r="L3699" s="559"/>
      <c r="M3699" s="559"/>
      <c r="N3699" s="559"/>
      <c r="O3699" s="559"/>
    </row>
    <row r="3700" spans="1:15" x14ac:dyDescent="0.25">
      <c r="A3700" s="560"/>
      <c r="B3700" s="559"/>
      <c r="C3700" s="559"/>
      <c r="D3700" s="561"/>
      <c r="E3700" s="561"/>
      <c r="F3700" s="561"/>
      <c r="G3700" s="559"/>
      <c r="H3700" s="559"/>
      <c r="I3700" s="559"/>
      <c r="J3700" s="559"/>
      <c r="K3700" s="559"/>
      <c r="L3700" s="559"/>
      <c r="M3700" s="559"/>
      <c r="N3700" s="559"/>
      <c r="O3700" s="559"/>
    </row>
    <row r="3701" spans="1:15" x14ac:dyDescent="0.25">
      <c r="A3701" s="560"/>
      <c r="B3701" s="559"/>
      <c r="C3701" s="559"/>
      <c r="D3701" s="561"/>
      <c r="E3701" s="561"/>
      <c r="F3701" s="561"/>
      <c r="G3701" s="559"/>
      <c r="H3701" s="559"/>
      <c r="I3701" s="559"/>
      <c r="J3701" s="559"/>
      <c r="K3701" s="559"/>
      <c r="L3701" s="559"/>
      <c r="M3701" s="559"/>
      <c r="N3701" s="559"/>
      <c r="O3701" s="559"/>
    </row>
    <row r="3702" spans="1:15" x14ac:dyDescent="0.25">
      <c r="A3702" s="560"/>
      <c r="B3702" s="559"/>
      <c r="C3702" s="559"/>
      <c r="D3702" s="561"/>
      <c r="E3702" s="561"/>
      <c r="F3702" s="561"/>
      <c r="G3702" s="559"/>
      <c r="H3702" s="559"/>
      <c r="I3702" s="559"/>
      <c r="J3702" s="559"/>
      <c r="K3702" s="559"/>
      <c r="L3702" s="559"/>
      <c r="M3702" s="559"/>
      <c r="N3702" s="559"/>
      <c r="O3702" s="559"/>
    </row>
    <row r="3703" spans="1:15" x14ac:dyDescent="0.25">
      <c r="A3703" s="560"/>
      <c r="B3703" s="559"/>
      <c r="C3703" s="559"/>
      <c r="D3703" s="561"/>
      <c r="E3703" s="561"/>
      <c r="F3703" s="561"/>
      <c r="G3703" s="559"/>
      <c r="H3703" s="559"/>
      <c r="I3703" s="559"/>
      <c r="J3703" s="559"/>
      <c r="K3703" s="559"/>
      <c r="L3703" s="559"/>
      <c r="M3703" s="559"/>
      <c r="N3703" s="559"/>
      <c r="O3703" s="559"/>
    </row>
    <row r="3704" spans="1:15" x14ac:dyDescent="0.25">
      <c r="A3704" s="560"/>
      <c r="B3704" s="559"/>
      <c r="C3704" s="559"/>
      <c r="D3704" s="561"/>
      <c r="E3704" s="561"/>
      <c r="F3704" s="561"/>
      <c r="G3704" s="559"/>
      <c r="H3704" s="559"/>
      <c r="I3704" s="559"/>
      <c r="J3704" s="559"/>
      <c r="K3704" s="559"/>
      <c r="L3704" s="559"/>
      <c r="M3704" s="559"/>
      <c r="N3704" s="559"/>
      <c r="O3704" s="559"/>
    </row>
    <row r="3705" spans="1:15" x14ac:dyDescent="0.25">
      <c r="A3705" s="560"/>
      <c r="B3705" s="559"/>
      <c r="C3705" s="559"/>
      <c r="D3705" s="561"/>
      <c r="E3705" s="561"/>
      <c r="F3705" s="561"/>
      <c r="G3705" s="559"/>
      <c r="H3705" s="559"/>
      <c r="I3705" s="559"/>
      <c r="J3705" s="559"/>
      <c r="K3705" s="559"/>
      <c r="L3705" s="559"/>
      <c r="M3705" s="559"/>
      <c r="N3705" s="559"/>
      <c r="O3705" s="559"/>
    </row>
    <row r="3706" spans="1:15" x14ac:dyDescent="0.25">
      <c r="A3706" s="560"/>
      <c r="B3706" s="559"/>
      <c r="C3706" s="559"/>
      <c r="D3706" s="561"/>
      <c r="E3706" s="561"/>
      <c r="F3706" s="561"/>
      <c r="G3706" s="559"/>
      <c r="H3706" s="559"/>
      <c r="I3706" s="559"/>
      <c r="J3706" s="559"/>
      <c r="K3706" s="559"/>
      <c r="L3706" s="559"/>
      <c r="M3706" s="559"/>
      <c r="N3706" s="559"/>
      <c r="O3706" s="559"/>
    </row>
    <row r="3707" spans="1:15" x14ac:dyDescent="0.25">
      <c r="A3707" s="560"/>
      <c r="B3707" s="559"/>
      <c r="C3707" s="559"/>
      <c r="D3707" s="561"/>
      <c r="E3707" s="561"/>
      <c r="F3707" s="561"/>
      <c r="G3707" s="559"/>
      <c r="H3707" s="559"/>
      <c r="I3707" s="559"/>
      <c r="J3707" s="559"/>
      <c r="K3707" s="559"/>
      <c r="L3707" s="559"/>
      <c r="M3707" s="559"/>
      <c r="N3707" s="559"/>
      <c r="O3707" s="559"/>
    </row>
    <row r="3708" spans="1:15" x14ac:dyDescent="0.25">
      <c r="A3708" s="560"/>
      <c r="B3708" s="559"/>
      <c r="C3708" s="559"/>
      <c r="D3708" s="561"/>
      <c r="E3708" s="561"/>
      <c r="F3708" s="561"/>
      <c r="G3708" s="559"/>
      <c r="H3708" s="559"/>
      <c r="I3708" s="559"/>
      <c r="J3708" s="559"/>
      <c r="K3708" s="559"/>
      <c r="L3708" s="559"/>
      <c r="M3708" s="559"/>
      <c r="N3708" s="559"/>
      <c r="O3708" s="559"/>
    </row>
    <row r="3709" spans="1:15" x14ac:dyDescent="0.25">
      <c r="A3709" s="560"/>
      <c r="B3709" s="559"/>
      <c r="C3709" s="559"/>
      <c r="D3709" s="561"/>
      <c r="E3709" s="561"/>
      <c r="F3709" s="561"/>
      <c r="G3709" s="559"/>
      <c r="H3709" s="559"/>
      <c r="I3709" s="559"/>
      <c r="J3709" s="559"/>
      <c r="K3709" s="559"/>
      <c r="L3709" s="559"/>
      <c r="M3709" s="559"/>
      <c r="N3709" s="559"/>
      <c r="O3709" s="559"/>
    </row>
    <row r="3710" spans="1:15" x14ac:dyDescent="0.25">
      <c r="A3710" s="560"/>
      <c r="B3710" s="559"/>
      <c r="C3710" s="559"/>
      <c r="D3710" s="561"/>
      <c r="E3710" s="561"/>
      <c r="F3710" s="561"/>
      <c r="G3710" s="559"/>
      <c r="H3710" s="559"/>
      <c r="I3710" s="559"/>
      <c r="J3710" s="559"/>
      <c r="K3710" s="559"/>
      <c r="L3710" s="559"/>
      <c r="M3710" s="559"/>
      <c r="N3710" s="559"/>
      <c r="O3710" s="559"/>
    </row>
    <row r="3711" spans="1:15" x14ac:dyDescent="0.25">
      <c r="A3711" s="560"/>
      <c r="B3711" s="559"/>
      <c r="C3711" s="559"/>
      <c r="D3711" s="561"/>
      <c r="E3711" s="561"/>
      <c r="F3711" s="561"/>
      <c r="G3711" s="559"/>
      <c r="H3711" s="559"/>
      <c r="I3711" s="559"/>
      <c r="J3711" s="559"/>
      <c r="K3711" s="559"/>
      <c r="L3711" s="559"/>
      <c r="M3711" s="559"/>
      <c r="N3711" s="559"/>
      <c r="O3711" s="559"/>
    </row>
    <row r="3712" spans="1:15" x14ac:dyDescent="0.25">
      <c r="A3712" s="560"/>
      <c r="B3712" s="559"/>
      <c r="C3712" s="559"/>
      <c r="D3712" s="561"/>
      <c r="E3712" s="561"/>
      <c r="F3712" s="561"/>
      <c r="G3712" s="559"/>
      <c r="H3712" s="559"/>
      <c r="I3712" s="559"/>
      <c r="J3712" s="559"/>
      <c r="K3712" s="559"/>
      <c r="L3712" s="559"/>
      <c r="M3712" s="559"/>
      <c r="N3712" s="559"/>
      <c r="O3712" s="559"/>
    </row>
    <row r="3713" spans="1:15" x14ac:dyDescent="0.25">
      <c r="A3713" s="560"/>
      <c r="B3713" s="559"/>
      <c r="C3713" s="559"/>
      <c r="D3713" s="561"/>
      <c r="E3713" s="561"/>
      <c r="F3713" s="561"/>
      <c r="G3713" s="559"/>
      <c r="H3713" s="559"/>
      <c r="I3713" s="559"/>
      <c r="J3713" s="559"/>
      <c r="K3713" s="559"/>
      <c r="L3713" s="559"/>
      <c r="M3713" s="559"/>
      <c r="N3713" s="559"/>
      <c r="O3713" s="559"/>
    </row>
    <row r="3714" spans="1:15" x14ac:dyDescent="0.25">
      <c r="A3714" s="560"/>
      <c r="B3714" s="559"/>
      <c r="C3714" s="559"/>
      <c r="D3714" s="561"/>
      <c r="E3714" s="561"/>
      <c r="F3714" s="561"/>
      <c r="G3714" s="559"/>
      <c r="H3714" s="559"/>
      <c r="I3714" s="559"/>
      <c r="J3714" s="559"/>
      <c r="K3714" s="559"/>
      <c r="L3714" s="559"/>
      <c r="M3714" s="559"/>
      <c r="N3714" s="559"/>
      <c r="O3714" s="559"/>
    </row>
    <row r="3715" spans="1:15" x14ac:dyDescent="0.25">
      <c r="A3715" s="560"/>
      <c r="B3715" s="559"/>
      <c r="C3715" s="559"/>
      <c r="D3715" s="561"/>
      <c r="E3715" s="561"/>
      <c r="F3715" s="561"/>
      <c r="G3715" s="559"/>
      <c r="H3715" s="559"/>
      <c r="I3715" s="559"/>
      <c r="J3715" s="559"/>
      <c r="K3715" s="559"/>
      <c r="L3715" s="559"/>
      <c r="M3715" s="559"/>
      <c r="N3715" s="559"/>
      <c r="O3715" s="559"/>
    </row>
    <row r="3716" spans="1:15" x14ac:dyDescent="0.25">
      <c r="A3716" s="560"/>
      <c r="B3716" s="559"/>
      <c r="C3716" s="559"/>
      <c r="D3716" s="561"/>
      <c r="E3716" s="561"/>
      <c r="F3716" s="561"/>
      <c r="G3716" s="559"/>
      <c r="H3716" s="559"/>
      <c r="I3716" s="559"/>
      <c r="J3716" s="559"/>
      <c r="K3716" s="559"/>
      <c r="L3716" s="559"/>
      <c r="M3716" s="559"/>
      <c r="N3716" s="559"/>
      <c r="O3716" s="559"/>
    </row>
    <row r="3717" spans="1:15" x14ac:dyDescent="0.25">
      <c r="A3717" s="560"/>
      <c r="B3717" s="559"/>
      <c r="C3717" s="559"/>
      <c r="D3717" s="561"/>
      <c r="E3717" s="561"/>
      <c r="F3717" s="561"/>
      <c r="G3717" s="559"/>
      <c r="H3717" s="559"/>
      <c r="I3717" s="559"/>
      <c r="J3717" s="559"/>
      <c r="K3717" s="559"/>
      <c r="L3717" s="559"/>
      <c r="M3717" s="559"/>
      <c r="N3717" s="559"/>
      <c r="O3717" s="559"/>
    </row>
    <row r="3718" spans="1:15" x14ac:dyDescent="0.25">
      <c r="A3718" s="560"/>
      <c r="B3718" s="559"/>
      <c r="C3718" s="559"/>
      <c r="D3718" s="561"/>
      <c r="E3718" s="561"/>
      <c r="F3718" s="561"/>
      <c r="G3718" s="559"/>
      <c r="H3718" s="559"/>
      <c r="I3718" s="559"/>
      <c r="J3718" s="559"/>
      <c r="K3718" s="559"/>
      <c r="L3718" s="559"/>
      <c r="M3718" s="559"/>
      <c r="N3718" s="559"/>
      <c r="O3718" s="559"/>
    </row>
    <row r="3719" spans="1:15" x14ac:dyDescent="0.25">
      <c r="A3719" s="560"/>
      <c r="B3719" s="559"/>
      <c r="C3719" s="559"/>
      <c r="D3719" s="561"/>
      <c r="E3719" s="561"/>
      <c r="F3719" s="561"/>
      <c r="G3719" s="559"/>
      <c r="H3719" s="559"/>
      <c r="I3719" s="559"/>
      <c r="J3719" s="559"/>
      <c r="K3719" s="559"/>
      <c r="L3719" s="559"/>
      <c r="M3719" s="559"/>
      <c r="N3719" s="559"/>
      <c r="O3719" s="559"/>
    </row>
    <row r="3720" spans="1:15" x14ac:dyDescent="0.25">
      <c r="A3720" s="560"/>
      <c r="B3720" s="559"/>
      <c r="C3720" s="559"/>
      <c r="D3720" s="561"/>
      <c r="E3720" s="561"/>
      <c r="F3720" s="561"/>
      <c r="G3720" s="559"/>
      <c r="H3720" s="559"/>
      <c r="I3720" s="559"/>
      <c r="J3720" s="559"/>
      <c r="K3720" s="559"/>
      <c r="L3720" s="559"/>
      <c r="M3720" s="559"/>
      <c r="N3720" s="559"/>
      <c r="O3720" s="559"/>
    </row>
    <row r="3721" spans="1:15" x14ac:dyDescent="0.25">
      <c r="A3721" s="560"/>
      <c r="B3721" s="559"/>
      <c r="C3721" s="559"/>
      <c r="D3721" s="561"/>
      <c r="E3721" s="561"/>
      <c r="F3721" s="561"/>
      <c r="G3721" s="559"/>
      <c r="H3721" s="559"/>
      <c r="I3721" s="559"/>
      <c r="J3721" s="559"/>
      <c r="K3721" s="559"/>
      <c r="L3721" s="559"/>
      <c r="M3721" s="559"/>
      <c r="N3721" s="559"/>
      <c r="O3721" s="559"/>
    </row>
    <row r="3722" spans="1:15" x14ac:dyDescent="0.25">
      <c r="A3722" s="560"/>
      <c r="B3722" s="559"/>
      <c r="C3722" s="559"/>
      <c r="D3722" s="561"/>
      <c r="E3722" s="561"/>
      <c r="F3722" s="561"/>
      <c r="G3722" s="559"/>
      <c r="H3722" s="559"/>
      <c r="I3722" s="559"/>
      <c r="J3722" s="559"/>
      <c r="K3722" s="559"/>
      <c r="L3722" s="559"/>
      <c r="M3722" s="559"/>
      <c r="N3722" s="559"/>
      <c r="O3722" s="559"/>
    </row>
    <row r="3723" spans="1:15" x14ac:dyDescent="0.25">
      <c r="A3723" s="560"/>
      <c r="B3723" s="559"/>
      <c r="C3723" s="559"/>
      <c r="D3723" s="561"/>
      <c r="E3723" s="561"/>
      <c r="F3723" s="561"/>
      <c r="G3723" s="559"/>
      <c r="H3723" s="559"/>
      <c r="I3723" s="559"/>
      <c r="J3723" s="559"/>
      <c r="K3723" s="559"/>
      <c r="L3723" s="559"/>
      <c r="M3723" s="559"/>
      <c r="N3723" s="559"/>
      <c r="O3723" s="559"/>
    </row>
    <row r="3724" spans="1:15" x14ac:dyDescent="0.25">
      <c r="A3724" s="560"/>
      <c r="B3724" s="559"/>
      <c r="C3724" s="559"/>
      <c r="D3724" s="561"/>
      <c r="E3724" s="561"/>
      <c r="F3724" s="561"/>
      <c r="G3724" s="559"/>
      <c r="H3724" s="559"/>
      <c r="I3724" s="559"/>
      <c r="J3724" s="559"/>
      <c r="K3724" s="559"/>
      <c r="L3724" s="559"/>
      <c r="M3724" s="559"/>
      <c r="N3724" s="559"/>
      <c r="O3724" s="559"/>
    </row>
    <row r="3725" spans="1:15" x14ac:dyDescent="0.25">
      <c r="A3725" s="560"/>
      <c r="B3725" s="559"/>
      <c r="C3725" s="559"/>
      <c r="D3725" s="561"/>
      <c r="E3725" s="561"/>
      <c r="F3725" s="561"/>
      <c r="G3725" s="559"/>
      <c r="H3725" s="559"/>
      <c r="I3725" s="559"/>
      <c r="J3725" s="559"/>
      <c r="K3725" s="559"/>
      <c r="L3725" s="559"/>
      <c r="M3725" s="559"/>
      <c r="N3725" s="559"/>
      <c r="O3725" s="559"/>
    </row>
    <row r="3726" spans="1:15" x14ac:dyDescent="0.25">
      <c r="A3726" s="560"/>
      <c r="B3726" s="559"/>
      <c r="C3726" s="559"/>
      <c r="D3726" s="561"/>
      <c r="E3726" s="561"/>
      <c r="F3726" s="561"/>
      <c r="G3726" s="559"/>
      <c r="H3726" s="559"/>
      <c r="I3726" s="559"/>
      <c r="J3726" s="559"/>
      <c r="K3726" s="559"/>
      <c r="L3726" s="559"/>
      <c r="M3726" s="559"/>
      <c r="N3726" s="559"/>
      <c r="O3726" s="559"/>
    </row>
    <row r="3727" spans="1:15" x14ac:dyDescent="0.25">
      <c r="A3727" s="560"/>
      <c r="B3727" s="559"/>
      <c r="C3727" s="559"/>
      <c r="D3727" s="561"/>
      <c r="E3727" s="561"/>
      <c r="F3727" s="561"/>
      <c r="G3727" s="559"/>
      <c r="H3727" s="559"/>
      <c r="I3727" s="559"/>
      <c r="J3727" s="559"/>
      <c r="K3727" s="559"/>
      <c r="L3727" s="559"/>
      <c r="M3727" s="559"/>
      <c r="N3727" s="559"/>
      <c r="O3727" s="559"/>
    </row>
    <row r="3728" spans="1:15" x14ac:dyDescent="0.25">
      <c r="A3728" s="560"/>
      <c r="B3728" s="559"/>
      <c r="C3728" s="559"/>
      <c r="D3728" s="561"/>
      <c r="E3728" s="561"/>
      <c r="F3728" s="561"/>
      <c r="G3728" s="559"/>
      <c r="H3728" s="559"/>
      <c r="I3728" s="559"/>
      <c r="J3728" s="559"/>
      <c r="K3728" s="559"/>
      <c r="L3728" s="559"/>
      <c r="M3728" s="559"/>
      <c r="N3728" s="559"/>
      <c r="O3728" s="559"/>
    </row>
    <row r="3729" spans="1:15" x14ac:dyDescent="0.25">
      <c r="A3729" s="560"/>
      <c r="B3729" s="559"/>
      <c r="C3729" s="559"/>
      <c r="D3729" s="561"/>
      <c r="E3729" s="561"/>
      <c r="F3729" s="561"/>
      <c r="G3729" s="559"/>
      <c r="H3729" s="559"/>
      <c r="I3729" s="559"/>
      <c r="J3729" s="559"/>
      <c r="K3729" s="559"/>
      <c r="L3729" s="559"/>
      <c r="M3729" s="559"/>
      <c r="N3729" s="559"/>
      <c r="O3729" s="559"/>
    </row>
    <row r="3730" spans="1:15" x14ac:dyDescent="0.25">
      <c r="A3730" s="560"/>
      <c r="B3730" s="559"/>
      <c r="C3730" s="559"/>
      <c r="D3730" s="561"/>
      <c r="E3730" s="561"/>
      <c r="F3730" s="561"/>
      <c r="G3730" s="559"/>
      <c r="H3730" s="559"/>
      <c r="I3730" s="559"/>
      <c r="J3730" s="559"/>
      <c r="K3730" s="559"/>
      <c r="L3730" s="559"/>
      <c r="M3730" s="559"/>
      <c r="N3730" s="559"/>
      <c r="O3730" s="559"/>
    </row>
    <row r="3731" spans="1:15" x14ac:dyDescent="0.25">
      <c r="A3731" s="560"/>
      <c r="B3731" s="559"/>
      <c r="C3731" s="559"/>
      <c r="D3731" s="561"/>
      <c r="E3731" s="561"/>
      <c r="F3731" s="561"/>
      <c r="G3731" s="559"/>
      <c r="H3731" s="559"/>
      <c r="I3731" s="559"/>
      <c r="J3731" s="559"/>
      <c r="K3731" s="559"/>
      <c r="L3731" s="559"/>
      <c r="M3731" s="559"/>
      <c r="N3731" s="559"/>
      <c r="O3731" s="559"/>
    </row>
    <row r="3732" spans="1:15" x14ac:dyDescent="0.25">
      <c r="A3732" s="560"/>
      <c r="B3732" s="559"/>
      <c r="C3732" s="559"/>
      <c r="D3732" s="561"/>
      <c r="E3732" s="561"/>
      <c r="F3732" s="561"/>
      <c r="G3732" s="559"/>
      <c r="H3732" s="559"/>
      <c r="I3732" s="559"/>
      <c r="J3732" s="559"/>
      <c r="K3732" s="559"/>
      <c r="L3732" s="559"/>
      <c r="M3732" s="559"/>
      <c r="N3732" s="559"/>
      <c r="O3732" s="559"/>
    </row>
    <row r="3733" spans="1:15" x14ac:dyDescent="0.25">
      <c r="A3733" s="560"/>
      <c r="B3733" s="559"/>
      <c r="C3733" s="559"/>
      <c r="D3733" s="561"/>
      <c r="E3733" s="561"/>
      <c r="F3733" s="561"/>
      <c r="G3733" s="559"/>
      <c r="H3733" s="559"/>
      <c r="I3733" s="559"/>
      <c r="J3733" s="559"/>
      <c r="K3733" s="559"/>
      <c r="L3733" s="559"/>
      <c r="M3733" s="559"/>
      <c r="N3733" s="559"/>
      <c r="O3733" s="559"/>
    </row>
    <row r="3734" spans="1:15" x14ac:dyDescent="0.25">
      <c r="A3734" s="560"/>
      <c r="B3734" s="559"/>
      <c r="C3734" s="559"/>
      <c r="D3734" s="561"/>
      <c r="E3734" s="561"/>
      <c r="F3734" s="561"/>
      <c r="G3734" s="559"/>
      <c r="H3734" s="559"/>
      <c r="I3734" s="559"/>
      <c r="J3734" s="559"/>
      <c r="K3734" s="559"/>
      <c r="L3734" s="559"/>
      <c r="M3734" s="559"/>
      <c r="N3734" s="559"/>
      <c r="O3734" s="559"/>
    </row>
    <row r="3735" spans="1:15" x14ac:dyDescent="0.25">
      <c r="A3735" s="560"/>
      <c r="B3735" s="559"/>
      <c r="C3735" s="559"/>
      <c r="D3735" s="561"/>
      <c r="E3735" s="561"/>
      <c r="F3735" s="561"/>
      <c r="G3735" s="559"/>
      <c r="H3735" s="559"/>
      <c r="I3735" s="559"/>
      <c r="J3735" s="559"/>
      <c r="K3735" s="559"/>
      <c r="L3735" s="559"/>
      <c r="M3735" s="559"/>
      <c r="N3735" s="559"/>
      <c r="O3735" s="559"/>
    </row>
    <row r="3736" spans="1:15" x14ac:dyDescent="0.25">
      <c r="A3736" s="560"/>
      <c r="B3736" s="559"/>
      <c r="C3736" s="559"/>
      <c r="D3736" s="561"/>
      <c r="E3736" s="561"/>
      <c r="F3736" s="561"/>
      <c r="G3736" s="559"/>
      <c r="H3736" s="559"/>
      <c r="I3736" s="559"/>
      <c r="J3736" s="559"/>
      <c r="K3736" s="559"/>
      <c r="L3736" s="559"/>
      <c r="M3736" s="559"/>
      <c r="N3736" s="559"/>
      <c r="O3736" s="559"/>
    </row>
    <row r="3737" spans="1:15" x14ac:dyDescent="0.25">
      <c r="A3737" s="560"/>
      <c r="B3737" s="559"/>
      <c r="C3737" s="559"/>
      <c r="D3737" s="561"/>
      <c r="E3737" s="561"/>
      <c r="F3737" s="561"/>
      <c r="G3737" s="559"/>
      <c r="H3737" s="559"/>
      <c r="I3737" s="559"/>
      <c r="J3737" s="559"/>
      <c r="K3737" s="559"/>
      <c r="L3737" s="559"/>
      <c r="M3737" s="559"/>
      <c r="N3737" s="559"/>
      <c r="O3737" s="559"/>
    </row>
    <row r="3738" spans="1:15" x14ac:dyDescent="0.25">
      <c r="A3738" s="560"/>
      <c r="B3738" s="559"/>
      <c r="C3738" s="559"/>
      <c r="D3738" s="561"/>
      <c r="E3738" s="561"/>
      <c r="F3738" s="561"/>
      <c r="G3738" s="559"/>
      <c r="H3738" s="559"/>
      <c r="I3738" s="559"/>
      <c r="J3738" s="559"/>
      <c r="K3738" s="559"/>
      <c r="L3738" s="559"/>
      <c r="M3738" s="559"/>
      <c r="N3738" s="559"/>
      <c r="O3738" s="559"/>
    </row>
    <row r="3739" spans="1:15" x14ac:dyDescent="0.25">
      <c r="A3739" s="560"/>
      <c r="B3739" s="559"/>
      <c r="C3739" s="559"/>
      <c r="D3739" s="561"/>
      <c r="E3739" s="561"/>
      <c r="F3739" s="561"/>
      <c r="G3739" s="559"/>
      <c r="H3739" s="559"/>
      <c r="I3739" s="559"/>
      <c r="J3739" s="559"/>
      <c r="K3739" s="559"/>
      <c r="L3739" s="559"/>
      <c r="M3739" s="559"/>
      <c r="N3739" s="559"/>
      <c r="O3739" s="559"/>
    </row>
    <row r="3740" spans="1:15" x14ac:dyDescent="0.25">
      <c r="A3740" s="560"/>
      <c r="B3740" s="559"/>
      <c r="C3740" s="559"/>
      <c r="D3740" s="561"/>
      <c r="E3740" s="561"/>
      <c r="F3740" s="561"/>
      <c r="G3740" s="559"/>
      <c r="H3740" s="559"/>
      <c r="I3740" s="559"/>
      <c r="J3740" s="559"/>
      <c r="K3740" s="559"/>
      <c r="L3740" s="559"/>
      <c r="M3740" s="559"/>
      <c r="N3740" s="559"/>
      <c r="O3740" s="559"/>
    </row>
    <row r="3741" spans="1:15" x14ac:dyDescent="0.25">
      <c r="A3741" s="560"/>
      <c r="B3741" s="559"/>
      <c r="C3741" s="559"/>
      <c r="D3741" s="561"/>
      <c r="E3741" s="561"/>
      <c r="F3741" s="561"/>
      <c r="G3741" s="559"/>
      <c r="H3741" s="559"/>
      <c r="I3741" s="559"/>
      <c r="J3741" s="559"/>
      <c r="K3741" s="559"/>
      <c r="L3741" s="559"/>
      <c r="M3741" s="559"/>
      <c r="N3741" s="559"/>
      <c r="O3741" s="559"/>
    </row>
    <row r="3742" spans="1:15" x14ac:dyDescent="0.25">
      <c r="A3742" s="560"/>
      <c r="B3742" s="559"/>
      <c r="C3742" s="559"/>
      <c r="D3742" s="561"/>
      <c r="E3742" s="561"/>
      <c r="F3742" s="561"/>
      <c r="G3742" s="559"/>
      <c r="H3742" s="559"/>
      <c r="I3742" s="559"/>
      <c r="J3742" s="559"/>
      <c r="K3742" s="559"/>
      <c r="L3742" s="559"/>
      <c r="M3742" s="559"/>
      <c r="N3742" s="559"/>
      <c r="O3742" s="559"/>
    </row>
    <row r="3743" spans="1:15" x14ac:dyDescent="0.25">
      <c r="A3743" s="560"/>
      <c r="B3743" s="559"/>
      <c r="C3743" s="559"/>
      <c r="D3743" s="561"/>
      <c r="E3743" s="561"/>
      <c r="F3743" s="561"/>
      <c r="G3743" s="559"/>
      <c r="H3743" s="559"/>
      <c r="I3743" s="559"/>
      <c r="J3743" s="559"/>
      <c r="K3743" s="559"/>
      <c r="L3743" s="559"/>
      <c r="M3743" s="559"/>
      <c r="N3743" s="559"/>
      <c r="O3743" s="559"/>
    </row>
    <row r="3744" spans="1:15" x14ac:dyDescent="0.25">
      <c r="A3744" s="560"/>
      <c r="B3744" s="559"/>
      <c r="C3744" s="559"/>
      <c r="D3744" s="561"/>
      <c r="E3744" s="561"/>
      <c r="F3744" s="561"/>
      <c r="G3744" s="559"/>
      <c r="H3744" s="559"/>
      <c r="I3744" s="559"/>
      <c r="J3744" s="559"/>
      <c r="K3744" s="559"/>
      <c r="L3744" s="559"/>
      <c r="M3744" s="559"/>
      <c r="N3744" s="559"/>
      <c r="O3744" s="559"/>
    </row>
    <row r="3745" spans="1:15" x14ac:dyDescent="0.25">
      <c r="A3745" s="560"/>
      <c r="B3745" s="559"/>
      <c r="C3745" s="559"/>
      <c r="D3745" s="561"/>
      <c r="E3745" s="561"/>
      <c r="F3745" s="561"/>
      <c r="G3745" s="559"/>
      <c r="H3745" s="559"/>
      <c r="I3745" s="559"/>
      <c r="J3745" s="559"/>
      <c r="K3745" s="559"/>
      <c r="L3745" s="559"/>
      <c r="M3745" s="559"/>
      <c r="N3745" s="559"/>
      <c r="O3745" s="559"/>
    </row>
    <row r="3746" spans="1:15" x14ac:dyDescent="0.25">
      <c r="A3746" s="560"/>
      <c r="B3746" s="559"/>
      <c r="C3746" s="559"/>
      <c r="D3746" s="561"/>
      <c r="E3746" s="561"/>
      <c r="F3746" s="561"/>
      <c r="G3746" s="559"/>
      <c r="H3746" s="559"/>
      <c r="I3746" s="559"/>
      <c r="J3746" s="559"/>
      <c r="K3746" s="559"/>
      <c r="L3746" s="559"/>
      <c r="M3746" s="559"/>
      <c r="N3746" s="559"/>
      <c r="O3746" s="559"/>
    </row>
    <row r="3747" spans="1:15" x14ac:dyDescent="0.25">
      <c r="A3747" s="560"/>
      <c r="B3747" s="559"/>
      <c r="C3747" s="559"/>
      <c r="D3747" s="561"/>
      <c r="E3747" s="561"/>
      <c r="F3747" s="561"/>
      <c r="G3747" s="559"/>
      <c r="H3747" s="559"/>
      <c r="I3747" s="559"/>
      <c r="J3747" s="559"/>
      <c r="K3747" s="559"/>
      <c r="L3747" s="559"/>
      <c r="M3747" s="559"/>
      <c r="N3747" s="559"/>
      <c r="O3747" s="559"/>
    </row>
    <row r="3748" spans="1:15" x14ac:dyDescent="0.25">
      <c r="A3748" s="560"/>
      <c r="B3748" s="559"/>
      <c r="C3748" s="559"/>
      <c r="D3748" s="561"/>
      <c r="E3748" s="561"/>
      <c r="F3748" s="561"/>
      <c r="G3748" s="559"/>
      <c r="H3748" s="559"/>
      <c r="I3748" s="559"/>
      <c r="J3748" s="559"/>
      <c r="K3748" s="559"/>
      <c r="L3748" s="559"/>
      <c r="M3748" s="559"/>
      <c r="N3748" s="559"/>
      <c r="O3748" s="559"/>
    </row>
    <row r="3749" spans="1:15" x14ac:dyDescent="0.25">
      <c r="A3749" s="560"/>
      <c r="B3749" s="559"/>
      <c r="C3749" s="559"/>
      <c r="D3749" s="561"/>
      <c r="E3749" s="561"/>
      <c r="F3749" s="561"/>
      <c r="G3749" s="559"/>
      <c r="H3749" s="559"/>
      <c r="I3749" s="559"/>
      <c r="J3749" s="559"/>
      <c r="K3749" s="559"/>
      <c r="L3749" s="559"/>
      <c r="M3749" s="559"/>
      <c r="N3749" s="559"/>
      <c r="O3749" s="559"/>
    </row>
    <row r="3750" spans="1:15" x14ac:dyDescent="0.25">
      <c r="A3750" s="560"/>
      <c r="B3750" s="559"/>
      <c r="C3750" s="559"/>
      <c r="D3750" s="561"/>
      <c r="E3750" s="561"/>
      <c r="F3750" s="561"/>
      <c r="G3750" s="559"/>
      <c r="H3750" s="559"/>
      <c r="I3750" s="559"/>
      <c r="J3750" s="559"/>
      <c r="K3750" s="559"/>
      <c r="L3750" s="559"/>
      <c r="M3750" s="559"/>
      <c r="N3750" s="559"/>
      <c r="O3750" s="559"/>
    </row>
    <row r="3751" spans="1:15" x14ac:dyDescent="0.25">
      <c r="A3751" s="560"/>
      <c r="B3751" s="559"/>
      <c r="C3751" s="559"/>
      <c r="D3751" s="561"/>
      <c r="E3751" s="561"/>
      <c r="F3751" s="561"/>
      <c r="G3751" s="559"/>
      <c r="H3751" s="559"/>
      <c r="I3751" s="559"/>
      <c r="J3751" s="559"/>
      <c r="K3751" s="559"/>
      <c r="L3751" s="559"/>
      <c r="M3751" s="559"/>
      <c r="N3751" s="559"/>
      <c r="O3751" s="559"/>
    </row>
    <row r="3752" spans="1:15" x14ac:dyDescent="0.25">
      <c r="A3752" s="560"/>
      <c r="B3752" s="559"/>
      <c r="C3752" s="559"/>
      <c r="D3752" s="561"/>
      <c r="E3752" s="561"/>
      <c r="F3752" s="561"/>
      <c r="G3752" s="559"/>
      <c r="H3752" s="559"/>
      <c r="I3752" s="559"/>
      <c r="J3752" s="559"/>
      <c r="K3752" s="559"/>
      <c r="L3752" s="559"/>
      <c r="M3752" s="559"/>
      <c r="N3752" s="559"/>
      <c r="O3752" s="559"/>
    </row>
    <row r="3753" spans="1:15" x14ac:dyDescent="0.25">
      <c r="A3753" s="560"/>
      <c r="B3753" s="559"/>
      <c r="C3753" s="559"/>
      <c r="D3753" s="561"/>
      <c r="E3753" s="561"/>
      <c r="F3753" s="561"/>
      <c r="G3753" s="559"/>
      <c r="H3753" s="559"/>
      <c r="I3753" s="559"/>
      <c r="J3753" s="559"/>
      <c r="K3753" s="559"/>
      <c r="L3753" s="559"/>
      <c r="M3753" s="559"/>
      <c r="N3753" s="559"/>
      <c r="O3753" s="559"/>
    </row>
    <row r="3754" spans="1:15" x14ac:dyDescent="0.25">
      <c r="A3754" s="560"/>
      <c r="B3754" s="559"/>
      <c r="C3754" s="559"/>
      <c r="D3754" s="561"/>
      <c r="E3754" s="561"/>
      <c r="F3754" s="561"/>
      <c r="G3754" s="559"/>
      <c r="H3754" s="559"/>
      <c r="I3754" s="559"/>
      <c r="J3754" s="559"/>
      <c r="K3754" s="559"/>
      <c r="L3754" s="559"/>
      <c r="M3754" s="559"/>
      <c r="N3754" s="559"/>
      <c r="O3754" s="559"/>
    </row>
    <row r="3755" spans="1:15" x14ac:dyDescent="0.25">
      <c r="A3755" s="560"/>
      <c r="B3755" s="559"/>
      <c r="C3755" s="559"/>
      <c r="D3755" s="561"/>
      <c r="E3755" s="561"/>
      <c r="F3755" s="561"/>
      <c r="G3755" s="559"/>
      <c r="H3755" s="559"/>
      <c r="I3755" s="559"/>
      <c r="J3755" s="559"/>
      <c r="K3755" s="559"/>
      <c r="L3755" s="559"/>
      <c r="M3755" s="559"/>
      <c r="N3755" s="559"/>
      <c r="O3755" s="559"/>
    </row>
    <row r="3756" spans="1:15" x14ac:dyDescent="0.25">
      <c r="A3756" s="560"/>
      <c r="B3756" s="559"/>
      <c r="C3756" s="559"/>
      <c r="D3756" s="561"/>
      <c r="E3756" s="561"/>
      <c r="F3756" s="561"/>
      <c r="G3756" s="559"/>
      <c r="H3756" s="559"/>
      <c r="I3756" s="559"/>
      <c r="J3756" s="559"/>
      <c r="K3756" s="559"/>
      <c r="L3756" s="559"/>
      <c r="M3756" s="559"/>
      <c r="N3756" s="559"/>
      <c r="O3756" s="559"/>
    </row>
    <row r="3757" spans="1:15" x14ac:dyDescent="0.25">
      <c r="A3757" s="560"/>
      <c r="B3757" s="559"/>
      <c r="C3757" s="559"/>
      <c r="D3757" s="561"/>
      <c r="E3757" s="561"/>
      <c r="F3757" s="561"/>
      <c r="G3757" s="559"/>
      <c r="H3757" s="559"/>
      <c r="I3757" s="559"/>
      <c r="J3757" s="559"/>
      <c r="K3757" s="559"/>
      <c r="L3757" s="559"/>
      <c r="M3757" s="559"/>
      <c r="N3757" s="559"/>
      <c r="O3757" s="559"/>
    </row>
    <row r="3758" spans="1:15" x14ac:dyDescent="0.25">
      <c r="A3758" s="560"/>
      <c r="B3758" s="559"/>
      <c r="C3758" s="559"/>
      <c r="D3758" s="561"/>
      <c r="E3758" s="561"/>
      <c r="F3758" s="561"/>
      <c r="G3758" s="559"/>
      <c r="H3758" s="559"/>
      <c r="I3758" s="559"/>
      <c r="J3758" s="559"/>
      <c r="K3758" s="559"/>
      <c r="L3758" s="559"/>
      <c r="M3758" s="559"/>
      <c r="N3758" s="559"/>
      <c r="O3758" s="559"/>
    </row>
    <row r="3759" spans="1:15" x14ac:dyDescent="0.25">
      <c r="A3759" s="560"/>
      <c r="B3759" s="559"/>
      <c r="C3759" s="559"/>
      <c r="D3759" s="561"/>
      <c r="E3759" s="561"/>
      <c r="F3759" s="561"/>
      <c r="G3759" s="559"/>
      <c r="H3759" s="559"/>
      <c r="I3759" s="559"/>
      <c r="J3759" s="559"/>
      <c r="K3759" s="559"/>
      <c r="L3759" s="559"/>
      <c r="M3759" s="559"/>
      <c r="N3759" s="559"/>
      <c r="O3759" s="559"/>
    </row>
    <row r="3760" spans="1:15" x14ac:dyDescent="0.25">
      <c r="A3760" s="560"/>
      <c r="B3760" s="559"/>
      <c r="C3760" s="559"/>
      <c r="D3760" s="561"/>
      <c r="E3760" s="561"/>
      <c r="F3760" s="561"/>
      <c r="G3760" s="559"/>
      <c r="H3760" s="559"/>
      <c r="I3760" s="559"/>
      <c r="J3760" s="559"/>
      <c r="K3760" s="559"/>
      <c r="L3760" s="559"/>
      <c r="M3760" s="559"/>
      <c r="N3760" s="559"/>
      <c r="O3760" s="559"/>
    </row>
    <row r="3761" spans="1:15" x14ac:dyDescent="0.25">
      <c r="A3761" s="560"/>
      <c r="B3761" s="559"/>
      <c r="C3761" s="559"/>
      <c r="D3761" s="561"/>
      <c r="E3761" s="561"/>
      <c r="F3761" s="561"/>
      <c r="G3761" s="559"/>
      <c r="H3761" s="559"/>
      <c r="I3761" s="559"/>
      <c r="J3761" s="559"/>
      <c r="K3761" s="559"/>
      <c r="L3761" s="559"/>
      <c r="M3761" s="559"/>
      <c r="N3761" s="559"/>
      <c r="O3761" s="559"/>
    </row>
    <row r="3762" spans="1:15" x14ac:dyDescent="0.25">
      <c r="A3762" s="560"/>
      <c r="B3762" s="559"/>
      <c r="C3762" s="559"/>
      <c r="D3762" s="561"/>
      <c r="E3762" s="561"/>
      <c r="F3762" s="561"/>
      <c r="G3762" s="559"/>
      <c r="H3762" s="559"/>
      <c r="I3762" s="559"/>
      <c r="J3762" s="559"/>
      <c r="K3762" s="559"/>
      <c r="L3762" s="559"/>
      <c r="M3762" s="559"/>
      <c r="N3762" s="559"/>
      <c r="O3762" s="559"/>
    </row>
    <row r="3763" spans="1:15" x14ac:dyDescent="0.25">
      <c r="A3763" s="560"/>
      <c r="B3763" s="559"/>
      <c r="C3763" s="559"/>
      <c r="D3763" s="561"/>
      <c r="E3763" s="561"/>
      <c r="F3763" s="561"/>
      <c r="G3763" s="559"/>
      <c r="H3763" s="559"/>
      <c r="I3763" s="559"/>
      <c r="J3763" s="559"/>
      <c r="K3763" s="559"/>
      <c r="L3763" s="559"/>
      <c r="M3763" s="559"/>
      <c r="N3763" s="559"/>
      <c r="O3763" s="559"/>
    </row>
    <row r="3764" spans="1:15" x14ac:dyDescent="0.25">
      <c r="A3764" s="560"/>
      <c r="B3764" s="559"/>
      <c r="C3764" s="559"/>
      <c r="D3764" s="561"/>
      <c r="E3764" s="561"/>
      <c r="F3764" s="561"/>
      <c r="G3764" s="559"/>
      <c r="H3764" s="559"/>
      <c r="I3764" s="559"/>
      <c r="J3764" s="559"/>
      <c r="K3764" s="559"/>
      <c r="L3764" s="559"/>
      <c r="M3764" s="559"/>
      <c r="N3764" s="559"/>
      <c r="O3764" s="559"/>
    </row>
    <row r="3765" spans="1:15" x14ac:dyDescent="0.25">
      <c r="A3765" s="560"/>
      <c r="B3765" s="559"/>
      <c r="C3765" s="559"/>
      <c r="D3765" s="561"/>
      <c r="E3765" s="561"/>
      <c r="F3765" s="561"/>
      <c r="G3765" s="559"/>
      <c r="H3765" s="559"/>
      <c r="I3765" s="559"/>
      <c r="J3765" s="559"/>
      <c r="K3765" s="559"/>
      <c r="L3765" s="559"/>
      <c r="M3765" s="559"/>
      <c r="N3765" s="559"/>
      <c r="O3765" s="559"/>
    </row>
    <row r="3766" spans="1:15" x14ac:dyDescent="0.25">
      <c r="A3766" s="560"/>
      <c r="B3766" s="559"/>
      <c r="C3766" s="559"/>
      <c r="D3766" s="561"/>
      <c r="E3766" s="561"/>
      <c r="F3766" s="561"/>
      <c r="G3766" s="559"/>
      <c r="H3766" s="559"/>
      <c r="I3766" s="559"/>
      <c r="J3766" s="559"/>
      <c r="K3766" s="559"/>
      <c r="L3766" s="559"/>
      <c r="M3766" s="559"/>
      <c r="N3766" s="559"/>
      <c r="O3766" s="559"/>
    </row>
    <row r="3767" spans="1:15" x14ac:dyDescent="0.25">
      <c r="A3767" s="560"/>
      <c r="B3767" s="559"/>
      <c r="C3767" s="559"/>
      <c r="D3767" s="561"/>
      <c r="E3767" s="561"/>
      <c r="F3767" s="561"/>
      <c r="G3767" s="559"/>
      <c r="H3767" s="559"/>
      <c r="I3767" s="559"/>
      <c r="J3767" s="559"/>
      <c r="K3767" s="559"/>
      <c r="L3767" s="559"/>
      <c r="M3767" s="559"/>
      <c r="N3767" s="559"/>
      <c r="O3767" s="559"/>
    </row>
    <row r="3768" spans="1:15" x14ac:dyDescent="0.25">
      <c r="A3768" s="560"/>
      <c r="B3768" s="559"/>
      <c r="C3768" s="559"/>
      <c r="D3768" s="561"/>
      <c r="E3768" s="561"/>
      <c r="F3768" s="561"/>
      <c r="G3768" s="559"/>
      <c r="H3768" s="559"/>
      <c r="I3768" s="559"/>
      <c r="J3768" s="559"/>
      <c r="K3768" s="559"/>
      <c r="L3768" s="559"/>
      <c r="M3768" s="559"/>
      <c r="N3768" s="559"/>
      <c r="O3768" s="559"/>
    </row>
    <row r="3769" spans="1:15" x14ac:dyDescent="0.25">
      <c r="A3769" s="560"/>
      <c r="B3769" s="559"/>
      <c r="C3769" s="559"/>
      <c r="D3769" s="561"/>
      <c r="E3769" s="561"/>
      <c r="F3769" s="561"/>
      <c r="G3769" s="559"/>
      <c r="H3769" s="559"/>
      <c r="I3769" s="559"/>
      <c r="J3769" s="559"/>
      <c r="K3769" s="559"/>
      <c r="L3769" s="559"/>
      <c r="M3769" s="559"/>
      <c r="N3769" s="559"/>
      <c r="O3769" s="559"/>
    </row>
    <row r="3770" spans="1:15" x14ac:dyDescent="0.25">
      <c r="A3770" s="560"/>
      <c r="B3770" s="559"/>
      <c r="C3770" s="559"/>
      <c r="D3770" s="561"/>
      <c r="E3770" s="561"/>
      <c r="F3770" s="561"/>
      <c r="G3770" s="559"/>
      <c r="H3770" s="559"/>
      <c r="I3770" s="559"/>
      <c r="J3770" s="559"/>
      <c r="K3770" s="559"/>
      <c r="L3770" s="559"/>
      <c r="M3770" s="559"/>
      <c r="N3770" s="559"/>
      <c r="O3770" s="559"/>
    </row>
    <row r="3771" spans="1:15" x14ac:dyDescent="0.25">
      <c r="A3771" s="560"/>
      <c r="B3771" s="559"/>
      <c r="C3771" s="559"/>
      <c r="D3771" s="561"/>
      <c r="E3771" s="561"/>
      <c r="F3771" s="561"/>
      <c r="G3771" s="559"/>
      <c r="H3771" s="559"/>
      <c r="I3771" s="559"/>
      <c r="J3771" s="559"/>
      <c r="K3771" s="559"/>
      <c r="L3771" s="559"/>
      <c r="M3771" s="559"/>
      <c r="N3771" s="559"/>
      <c r="O3771" s="559"/>
    </row>
    <row r="3772" spans="1:15" x14ac:dyDescent="0.25">
      <c r="A3772" s="560"/>
      <c r="B3772" s="559"/>
      <c r="C3772" s="559"/>
      <c r="D3772" s="561"/>
      <c r="E3772" s="561"/>
      <c r="F3772" s="561"/>
      <c r="G3772" s="559"/>
      <c r="H3772" s="559"/>
      <c r="I3772" s="559"/>
      <c r="J3772" s="559"/>
      <c r="K3772" s="559"/>
      <c r="L3772" s="559"/>
      <c r="M3772" s="559"/>
      <c r="N3772" s="559"/>
      <c r="O3772" s="559"/>
    </row>
    <row r="3773" spans="1:15" x14ac:dyDescent="0.25">
      <c r="A3773" s="560"/>
      <c r="B3773" s="559"/>
      <c r="C3773" s="559"/>
      <c r="D3773" s="561"/>
      <c r="E3773" s="561"/>
      <c r="F3773" s="561"/>
      <c r="G3773" s="559"/>
      <c r="H3773" s="559"/>
      <c r="I3773" s="559"/>
      <c r="J3773" s="559"/>
      <c r="K3773" s="559"/>
      <c r="L3773" s="559"/>
      <c r="M3773" s="559"/>
      <c r="N3773" s="559"/>
      <c r="O3773" s="559"/>
    </row>
    <row r="3774" spans="1:15" x14ac:dyDescent="0.25">
      <c r="A3774" s="560"/>
      <c r="B3774" s="559"/>
      <c r="C3774" s="559"/>
      <c r="D3774" s="561"/>
      <c r="E3774" s="561"/>
      <c r="F3774" s="561"/>
      <c r="G3774" s="559"/>
      <c r="H3774" s="559"/>
      <c r="I3774" s="559"/>
      <c r="J3774" s="559"/>
      <c r="K3774" s="559"/>
      <c r="L3774" s="559"/>
      <c r="M3774" s="559"/>
      <c r="N3774" s="559"/>
      <c r="O3774" s="559"/>
    </row>
    <row r="3775" spans="1:15" x14ac:dyDescent="0.25">
      <c r="A3775" s="560"/>
      <c r="B3775" s="559"/>
      <c r="C3775" s="559"/>
      <c r="D3775" s="561"/>
      <c r="E3775" s="561"/>
      <c r="F3775" s="561"/>
      <c r="G3775" s="559"/>
      <c r="H3775" s="559"/>
      <c r="I3775" s="559"/>
      <c r="J3775" s="559"/>
      <c r="K3775" s="559"/>
      <c r="L3775" s="559"/>
      <c r="M3775" s="559"/>
      <c r="N3775" s="559"/>
      <c r="O3775" s="559"/>
    </row>
    <row r="3776" spans="1:15" x14ac:dyDescent="0.25">
      <c r="A3776" s="560"/>
      <c r="B3776" s="559"/>
      <c r="C3776" s="559"/>
      <c r="D3776" s="561"/>
      <c r="E3776" s="561"/>
      <c r="F3776" s="561"/>
      <c r="G3776" s="559"/>
      <c r="H3776" s="559"/>
      <c r="I3776" s="559"/>
      <c r="J3776" s="559"/>
      <c r="K3776" s="559"/>
      <c r="L3776" s="559"/>
      <c r="M3776" s="559"/>
      <c r="N3776" s="559"/>
      <c r="O3776" s="559"/>
    </row>
    <row r="3777" spans="1:15" x14ac:dyDescent="0.25">
      <c r="A3777" s="560"/>
      <c r="B3777" s="559"/>
      <c r="C3777" s="559"/>
      <c r="D3777" s="561"/>
      <c r="E3777" s="561"/>
      <c r="F3777" s="561"/>
      <c r="G3777" s="559"/>
      <c r="H3777" s="559"/>
      <c r="I3777" s="559"/>
      <c r="J3777" s="559"/>
      <c r="K3777" s="559"/>
      <c r="L3777" s="559"/>
      <c r="M3777" s="559"/>
      <c r="N3777" s="559"/>
      <c r="O3777" s="559"/>
    </row>
    <row r="3778" spans="1:15" x14ac:dyDescent="0.25">
      <c r="A3778" s="560"/>
      <c r="B3778" s="559"/>
      <c r="C3778" s="559"/>
      <c r="D3778" s="561"/>
      <c r="E3778" s="561"/>
      <c r="F3778" s="561"/>
      <c r="G3778" s="559"/>
      <c r="H3778" s="559"/>
      <c r="I3778" s="559"/>
      <c r="J3778" s="559"/>
      <c r="K3778" s="559"/>
      <c r="L3778" s="559"/>
      <c r="M3778" s="559"/>
      <c r="N3778" s="559"/>
      <c r="O3778" s="559"/>
    </row>
    <row r="3779" spans="1:15" x14ac:dyDescent="0.25">
      <c r="A3779" s="560"/>
      <c r="B3779" s="559"/>
      <c r="C3779" s="559"/>
      <c r="D3779" s="561"/>
      <c r="E3779" s="561"/>
      <c r="F3779" s="561"/>
      <c r="G3779" s="559"/>
      <c r="H3779" s="559"/>
      <c r="I3779" s="559"/>
      <c r="J3779" s="559"/>
      <c r="K3779" s="559"/>
      <c r="L3779" s="559"/>
      <c r="M3779" s="559"/>
      <c r="N3779" s="559"/>
      <c r="O3779" s="559"/>
    </row>
    <row r="3780" spans="1:15" x14ac:dyDescent="0.25">
      <c r="A3780" s="560"/>
      <c r="B3780" s="559"/>
      <c r="C3780" s="559"/>
      <c r="D3780" s="561"/>
      <c r="E3780" s="561"/>
      <c r="F3780" s="561"/>
      <c r="G3780" s="559"/>
      <c r="H3780" s="559"/>
      <c r="I3780" s="559"/>
      <c r="J3780" s="559"/>
      <c r="K3780" s="559"/>
      <c r="L3780" s="559"/>
      <c r="M3780" s="559"/>
      <c r="N3780" s="559"/>
      <c r="O3780" s="559"/>
    </row>
    <row r="3781" spans="1:15" x14ac:dyDescent="0.25">
      <c r="A3781" s="560"/>
      <c r="B3781" s="559"/>
      <c r="C3781" s="559"/>
      <c r="D3781" s="561"/>
      <c r="E3781" s="561"/>
      <c r="F3781" s="561"/>
      <c r="G3781" s="559"/>
      <c r="H3781" s="559"/>
      <c r="I3781" s="559"/>
      <c r="J3781" s="559"/>
      <c r="K3781" s="559"/>
      <c r="L3781" s="559"/>
      <c r="M3781" s="559"/>
      <c r="N3781" s="559"/>
      <c r="O3781" s="559"/>
    </row>
    <row r="3782" spans="1:15" x14ac:dyDescent="0.25">
      <c r="A3782" s="560"/>
      <c r="B3782" s="559"/>
      <c r="C3782" s="559"/>
      <c r="D3782" s="561"/>
      <c r="E3782" s="561"/>
      <c r="F3782" s="561"/>
      <c r="G3782" s="559"/>
      <c r="H3782" s="559"/>
      <c r="I3782" s="559"/>
      <c r="J3782" s="559"/>
      <c r="K3782" s="559"/>
      <c r="L3782" s="559"/>
      <c r="M3782" s="559"/>
      <c r="N3782" s="559"/>
      <c r="O3782" s="559"/>
    </row>
    <row r="3783" spans="1:15" x14ac:dyDescent="0.25">
      <c r="A3783" s="560"/>
      <c r="B3783" s="559"/>
      <c r="C3783" s="559"/>
      <c r="D3783" s="561"/>
      <c r="E3783" s="561"/>
      <c r="F3783" s="561"/>
      <c r="G3783" s="559"/>
      <c r="H3783" s="559"/>
      <c r="I3783" s="559"/>
      <c r="J3783" s="559"/>
      <c r="K3783" s="559"/>
      <c r="L3783" s="559"/>
      <c r="M3783" s="559"/>
      <c r="N3783" s="559"/>
      <c r="O3783" s="559"/>
    </row>
    <row r="3784" spans="1:15" x14ac:dyDescent="0.25">
      <c r="A3784" s="560"/>
      <c r="B3784" s="559"/>
      <c r="C3784" s="559"/>
      <c r="D3784" s="561"/>
      <c r="E3784" s="561"/>
      <c r="F3784" s="561"/>
      <c r="G3784" s="559"/>
      <c r="H3784" s="559"/>
      <c r="I3784" s="559"/>
      <c r="J3784" s="559"/>
      <c r="K3784" s="559"/>
      <c r="L3784" s="559"/>
      <c r="M3784" s="559"/>
      <c r="N3784" s="559"/>
      <c r="O3784" s="559"/>
    </row>
    <row r="3785" spans="1:15" x14ac:dyDescent="0.25">
      <c r="A3785" s="560"/>
      <c r="B3785" s="559"/>
      <c r="C3785" s="559"/>
      <c r="D3785" s="561"/>
      <c r="E3785" s="561"/>
      <c r="F3785" s="561"/>
      <c r="G3785" s="559"/>
      <c r="H3785" s="559"/>
      <c r="I3785" s="559"/>
      <c r="J3785" s="559"/>
      <c r="K3785" s="559"/>
      <c r="L3785" s="559"/>
      <c r="M3785" s="559"/>
      <c r="N3785" s="559"/>
      <c r="O3785" s="559"/>
    </row>
    <row r="3786" spans="1:15" x14ac:dyDescent="0.25">
      <c r="A3786" s="560"/>
      <c r="B3786" s="559"/>
      <c r="C3786" s="559"/>
      <c r="D3786" s="561"/>
      <c r="E3786" s="561"/>
      <c r="F3786" s="561"/>
      <c r="G3786" s="559"/>
      <c r="H3786" s="559"/>
      <c r="I3786" s="559"/>
      <c r="J3786" s="559"/>
      <c r="K3786" s="559"/>
      <c r="L3786" s="559"/>
      <c r="M3786" s="559"/>
      <c r="N3786" s="559"/>
      <c r="O3786" s="559"/>
    </row>
    <row r="3787" spans="1:15" x14ac:dyDescent="0.25">
      <c r="A3787" s="560"/>
      <c r="B3787" s="559"/>
      <c r="C3787" s="559"/>
      <c r="D3787" s="561"/>
      <c r="E3787" s="561"/>
      <c r="F3787" s="561"/>
      <c r="G3787" s="559"/>
      <c r="H3787" s="559"/>
      <c r="I3787" s="559"/>
      <c r="J3787" s="559"/>
      <c r="K3787" s="559"/>
      <c r="L3787" s="559"/>
      <c r="M3787" s="559"/>
      <c r="N3787" s="559"/>
      <c r="O3787" s="559"/>
    </row>
    <row r="3788" spans="1:15" x14ac:dyDescent="0.25">
      <c r="A3788" s="560"/>
      <c r="B3788" s="559"/>
      <c r="C3788" s="559"/>
      <c r="D3788" s="561"/>
      <c r="E3788" s="561"/>
      <c r="F3788" s="561"/>
      <c r="G3788" s="559"/>
      <c r="H3788" s="559"/>
      <c r="I3788" s="559"/>
      <c r="J3788" s="559"/>
      <c r="K3788" s="559"/>
      <c r="L3788" s="559"/>
      <c r="M3788" s="559"/>
      <c r="N3788" s="559"/>
      <c r="O3788" s="559"/>
    </row>
    <row r="3789" spans="1:15" x14ac:dyDescent="0.25">
      <c r="A3789" s="560"/>
      <c r="B3789" s="559"/>
      <c r="C3789" s="559"/>
      <c r="D3789" s="561"/>
      <c r="E3789" s="561"/>
      <c r="F3789" s="561"/>
      <c r="G3789" s="559"/>
      <c r="H3789" s="559"/>
      <c r="I3789" s="559"/>
      <c r="J3789" s="559"/>
      <c r="K3789" s="559"/>
      <c r="L3789" s="559"/>
      <c r="M3789" s="559"/>
      <c r="N3789" s="559"/>
      <c r="O3789" s="559"/>
    </row>
    <row r="3790" spans="1:15" x14ac:dyDescent="0.25">
      <c r="A3790" s="560"/>
      <c r="B3790" s="559"/>
      <c r="C3790" s="559"/>
      <c r="D3790" s="561"/>
      <c r="E3790" s="561"/>
      <c r="F3790" s="561"/>
      <c r="G3790" s="559"/>
      <c r="H3790" s="559"/>
      <c r="I3790" s="559"/>
      <c r="J3790" s="559"/>
      <c r="K3790" s="559"/>
      <c r="L3790" s="559"/>
      <c r="M3790" s="559"/>
      <c r="N3790" s="559"/>
      <c r="O3790" s="559"/>
    </row>
    <row r="3791" spans="1:15" x14ac:dyDescent="0.25">
      <c r="A3791" s="560"/>
      <c r="B3791" s="559"/>
      <c r="C3791" s="559"/>
      <c r="D3791" s="561"/>
      <c r="E3791" s="561"/>
      <c r="F3791" s="561"/>
      <c r="G3791" s="559"/>
      <c r="H3791" s="559"/>
      <c r="I3791" s="559"/>
      <c r="J3791" s="559"/>
      <c r="K3791" s="559"/>
      <c r="L3791" s="559"/>
      <c r="M3791" s="559"/>
      <c r="N3791" s="559"/>
      <c r="O3791" s="559"/>
    </row>
    <row r="3792" spans="1:15" x14ac:dyDescent="0.25">
      <c r="A3792" s="560"/>
      <c r="B3792" s="559"/>
      <c r="C3792" s="559"/>
      <c r="D3792" s="561"/>
      <c r="E3792" s="561"/>
      <c r="F3792" s="561"/>
      <c r="G3792" s="559"/>
      <c r="H3792" s="559"/>
      <c r="I3792" s="559"/>
      <c r="J3792" s="559"/>
      <c r="K3792" s="559"/>
      <c r="L3792" s="559"/>
      <c r="M3792" s="559"/>
      <c r="N3792" s="559"/>
      <c r="O3792" s="559"/>
    </row>
    <row r="3793" spans="1:15" x14ac:dyDescent="0.25">
      <c r="A3793" s="560"/>
      <c r="B3793" s="559"/>
      <c r="C3793" s="559"/>
      <c r="D3793" s="561"/>
      <c r="E3793" s="561"/>
      <c r="F3793" s="561"/>
      <c r="G3793" s="559"/>
      <c r="H3793" s="559"/>
      <c r="I3793" s="559"/>
      <c r="J3793" s="559"/>
      <c r="K3793" s="559"/>
      <c r="L3793" s="559"/>
      <c r="M3793" s="559"/>
      <c r="N3793" s="559"/>
      <c r="O3793" s="559"/>
    </row>
    <row r="3794" spans="1:15" x14ac:dyDescent="0.25">
      <c r="A3794" s="560"/>
      <c r="B3794" s="559"/>
      <c r="C3794" s="559"/>
      <c r="D3794" s="561"/>
      <c r="E3794" s="561"/>
      <c r="F3794" s="561"/>
      <c r="G3794" s="559"/>
      <c r="H3794" s="559"/>
      <c r="I3794" s="559"/>
      <c r="J3794" s="559"/>
      <c r="K3794" s="559"/>
      <c r="L3794" s="559"/>
      <c r="M3794" s="559"/>
      <c r="N3794" s="559"/>
      <c r="O3794" s="559"/>
    </row>
    <row r="3795" spans="1:15" x14ac:dyDescent="0.25">
      <c r="A3795" s="560"/>
      <c r="B3795" s="559"/>
      <c r="C3795" s="559"/>
      <c r="D3795" s="561"/>
      <c r="E3795" s="561"/>
      <c r="F3795" s="561"/>
      <c r="G3795" s="559"/>
      <c r="H3795" s="559"/>
      <c r="I3795" s="559"/>
      <c r="J3795" s="559"/>
      <c r="K3795" s="559"/>
      <c r="L3795" s="559"/>
      <c r="M3795" s="559"/>
      <c r="N3795" s="559"/>
      <c r="O3795" s="559"/>
    </row>
    <row r="3796" spans="1:15" x14ac:dyDescent="0.25">
      <c r="A3796" s="560"/>
      <c r="B3796" s="559"/>
      <c r="C3796" s="559"/>
      <c r="D3796" s="561"/>
      <c r="E3796" s="561"/>
      <c r="F3796" s="561"/>
      <c r="G3796" s="559"/>
      <c r="H3796" s="559"/>
      <c r="I3796" s="559"/>
      <c r="J3796" s="559"/>
      <c r="K3796" s="559"/>
      <c r="L3796" s="559"/>
      <c r="M3796" s="559"/>
      <c r="N3796" s="559"/>
      <c r="O3796" s="559"/>
    </row>
    <row r="3797" spans="1:15" x14ac:dyDescent="0.25">
      <c r="A3797" s="560"/>
      <c r="B3797" s="559"/>
      <c r="C3797" s="559"/>
      <c r="D3797" s="561"/>
      <c r="E3797" s="561"/>
      <c r="F3797" s="561"/>
      <c r="G3797" s="559"/>
      <c r="H3797" s="559"/>
      <c r="I3797" s="559"/>
      <c r="J3797" s="559"/>
      <c r="K3797" s="559"/>
      <c r="L3797" s="559"/>
      <c r="M3797" s="559"/>
      <c r="N3797" s="559"/>
      <c r="O3797" s="559"/>
    </row>
    <row r="3798" spans="1:15" x14ac:dyDescent="0.25">
      <c r="A3798" s="560"/>
      <c r="B3798" s="559"/>
      <c r="C3798" s="559"/>
      <c r="D3798" s="561"/>
      <c r="E3798" s="561"/>
      <c r="F3798" s="561"/>
      <c r="G3798" s="559"/>
      <c r="H3798" s="559"/>
      <c r="I3798" s="559"/>
      <c r="J3798" s="559"/>
      <c r="K3798" s="559"/>
      <c r="L3798" s="559"/>
      <c r="M3798" s="559"/>
      <c r="N3798" s="559"/>
      <c r="O3798" s="559"/>
    </row>
    <row r="3799" spans="1:15" x14ac:dyDescent="0.25">
      <c r="A3799" s="560"/>
      <c r="B3799" s="559"/>
      <c r="C3799" s="559"/>
      <c r="D3799" s="561"/>
      <c r="E3799" s="561"/>
      <c r="F3799" s="561"/>
      <c r="G3799" s="559"/>
      <c r="H3799" s="559"/>
      <c r="I3799" s="559"/>
      <c r="J3799" s="559"/>
      <c r="K3799" s="559"/>
      <c r="L3799" s="559"/>
      <c r="M3799" s="559"/>
      <c r="N3799" s="559"/>
      <c r="O3799" s="559"/>
    </row>
    <row r="3800" spans="1:15" x14ac:dyDescent="0.25">
      <c r="A3800" s="560"/>
      <c r="B3800" s="559"/>
      <c r="C3800" s="559"/>
      <c r="D3800" s="561"/>
      <c r="E3800" s="561"/>
      <c r="F3800" s="561"/>
      <c r="G3800" s="559"/>
      <c r="H3800" s="559"/>
      <c r="I3800" s="559"/>
      <c r="J3800" s="559"/>
      <c r="K3800" s="559"/>
      <c r="L3800" s="559"/>
      <c r="M3800" s="559"/>
      <c r="N3800" s="559"/>
      <c r="O3800" s="559"/>
    </row>
    <row r="3801" spans="1:15" x14ac:dyDescent="0.25">
      <c r="A3801" s="560"/>
      <c r="B3801" s="559"/>
      <c r="C3801" s="559"/>
      <c r="D3801" s="561"/>
      <c r="E3801" s="561"/>
      <c r="F3801" s="561"/>
      <c r="G3801" s="559"/>
      <c r="H3801" s="559"/>
      <c r="I3801" s="559"/>
      <c r="J3801" s="559"/>
      <c r="K3801" s="559"/>
      <c r="L3801" s="559"/>
      <c r="M3801" s="559"/>
      <c r="N3801" s="559"/>
      <c r="O3801" s="559"/>
    </row>
    <row r="3802" spans="1:15" x14ac:dyDescent="0.25">
      <c r="A3802" s="560"/>
      <c r="B3802" s="559"/>
      <c r="C3802" s="559"/>
      <c r="D3802" s="561"/>
      <c r="E3802" s="561"/>
      <c r="F3802" s="561"/>
      <c r="G3802" s="559"/>
      <c r="H3802" s="559"/>
      <c r="I3802" s="559"/>
      <c r="J3802" s="559"/>
      <c r="K3802" s="559"/>
      <c r="L3802" s="559"/>
      <c r="M3802" s="559"/>
      <c r="N3802" s="559"/>
      <c r="O3802" s="559"/>
    </row>
    <row r="3803" spans="1:15" x14ac:dyDescent="0.25">
      <c r="A3803" s="560"/>
      <c r="B3803" s="559"/>
      <c r="C3803" s="559"/>
      <c r="D3803" s="561"/>
      <c r="E3803" s="561"/>
      <c r="F3803" s="561"/>
      <c r="G3803" s="559"/>
      <c r="H3803" s="559"/>
      <c r="I3803" s="559"/>
      <c r="J3803" s="559"/>
      <c r="K3803" s="559"/>
      <c r="L3803" s="559"/>
      <c r="M3803" s="559"/>
      <c r="N3803" s="559"/>
      <c r="O3803" s="559"/>
    </row>
    <row r="3804" spans="1:15" x14ac:dyDescent="0.25">
      <c r="A3804" s="560"/>
      <c r="B3804" s="559"/>
      <c r="C3804" s="559"/>
      <c r="D3804" s="561"/>
      <c r="E3804" s="561"/>
      <c r="F3804" s="561"/>
      <c r="G3804" s="559"/>
      <c r="H3804" s="559"/>
      <c r="I3804" s="559"/>
      <c r="J3804" s="559"/>
      <c r="K3804" s="559"/>
      <c r="L3804" s="559"/>
      <c r="M3804" s="559"/>
      <c r="N3804" s="559"/>
      <c r="O3804" s="559"/>
    </row>
    <row r="3805" spans="1:15" x14ac:dyDescent="0.25">
      <c r="A3805" s="560"/>
      <c r="B3805" s="559"/>
      <c r="C3805" s="559"/>
      <c r="D3805" s="561"/>
      <c r="E3805" s="561"/>
      <c r="F3805" s="561"/>
      <c r="G3805" s="559"/>
      <c r="H3805" s="559"/>
      <c r="I3805" s="559"/>
      <c r="J3805" s="559"/>
      <c r="K3805" s="559"/>
      <c r="L3805" s="559"/>
      <c r="M3805" s="559"/>
      <c r="N3805" s="559"/>
      <c r="O3805" s="559"/>
    </row>
    <row r="3806" spans="1:15" x14ac:dyDescent="0.25">
      <c r="A3806" s="560"/>
      <c r="B3806" s="559"/>
      <c r="C3806" s="559"/>
      <c r="D3806" s="561"/>
      <c r="E3806" s="561"/>
      <c r="F3806" s="561"/>
      <c r="G3806" s="559"/>
      <c r="H3806" s="559"/>
      <c r="I3806" s="559"/>
      <c r="J3806" s="559"/>
      <c r="K3806" s="559"/>
      <c r="L3806" s="559"/>
      <c r="M3806" s="559"/>
      <c r="N3806" s="559"/>
      <c r="O3806" s="559"/>
    </row>
    <row r="3807" spans="1:15" x14ac:dyDescent="0.25">
      <c r="A3807" s="560"/>
      <c r="B3807" s="559"/>
      <c r="C3807" s="559"/>
      <c r="D3807" s="561"/>
      <c r="E3807" s="561"/>
      <c r="F3807" s="561"/>
      <c r="G3807" s="559"/>
      <c r="H3807" s="559"/>
      <c r="I3807" s="559"/>
      <c r="J3807" s="559"/>
      <c r="K3807" s="559"/>
      <c r="L3807" s="559"/>
      <c r="M3807" s="559"/>
      <c r="N3807" s="559"/>
      <c r="O3807" s="559"/>
    </row>
    <row r="3808" spans="1:15" x14ac:dyDescent="0.25">
      <c r="A3808" s="560"/>
      <c r="B3808" s="559"/>
      <c r="C3808" s="559"/>
      <c r="D3808" s="561"/>
      <c r="E3808" s="561"/>
      <c r="F3808" s="561"/>
      <c r="G3808" s="559"/>
      <c r="H3808" s="559"/>
      <c r="I3808" s="559"/>
      <c r="J3808" s="559"/>
      <c r="K3808" s="559"/>
      <c r="L3808" s="559"/>
      <c r="M3808" s="559"/>
      <c r="N3808" s="559"/>
      <c r="O3808" s="559"/>
    </row>
    <row r="3809" spans="1:15" x14ac:dyDescent="0.25">
      <c r="A3809" s="560"/>
      <c r="B3809" s="559"/>
      <c r="C3809" s="559"/>
      <c r="D3809" s="561"/>
      <c r="E3809" s="561"/>
      <c r="F3809" s="561"/>
      <c r="G3809" s="559"/>
      <c r="H3809" s="559"/>
      <c r="I3809" s="559"/>
      <c r="J3809" s="559"/>
      <c r="K3809" s="559"/>
      <c r="L3809" s="559"/>
      <c r="M3809" s="559"/>
      <c r="N3809" s="559"/>
      <c r="O3809" s="559"/>
    </row>
    <row r="3810" spans="1:15" x14ac:dyDescent="0.25">
      <c r="A3810" s="560"/>
      <c r="B3810" s="559"/>
      <c r="C3810" s="559"/>
      <c r="D3810" s="561"/>
      <c r="E3810" s="561"/>
      <c r="F3810" s="561"/>
      <c r="G3810" s="559"/>
      <c r="H3810" s="559"/>
      <c r="I3810" s="559"/>
      <c r="J3810" s="559"/>
      <c r="K3810" s="559"/>
      <c r="L3810" s="559"/>
      <c r="M3810" s="559"/>
      <c r="N3810" s="559"/>
      <c r="O3810" s="559"/>
    </row>
    <row r="3811" spans="1:15" x14ac:dyDescent="0.25">
      <c r="A3811" s="560"/>
      <c r="B3811" s="559"/>
      <c r="C3811" s="559"/>
      <c r="D3811" s="561"/>
      <c r="E3811" s="561"/>
      <c r="F3811" s="561"/>
      <c r="G3811" s="559"/>
      <c r="H3811" s="559"/>
      <c r="I3811" s="559"/>
      <c r="J3811" s="559"/>
      <c r="K3811" s="559"/>
      <c r="L3811" s="559"/>
      <c r="M3811" s="559"/>
      <c r="N3811" s="559"/>
      <c r="O3811" s="559"/>
    </row>
    <row r="3812" spans="1:15" x14ac:dyDescent="0.25">
      <c r="A3812" s="560"/>
      <c r="B3812" s="559"/>
      <c r="C3812" s="559"/>
      <c r="D3812" s="561"/>
      <c r="E3812" s="561"/>
      <c r="F3812" s="561"/>
      <c r="G3812" s="559"/>
      <c r="H3812" s="559"/>
      <c r="I3812" s="559"/>
      <c r="J3812" s="559"/>
      <c r="K3812" s="559"/>
      <c r="L3812" s="559"/>
      <c r="M3812" s="559"/>
      <c r="N3812" s="559"/>
      <c r="O3812" s="559"/>
    </row>
    <row r="3813" spans="1:15" x14ac:dyDescent="0.25">
      <c r="A3813" s="560"/>
      <c r="B3813" s="559"/>
      <c r="C3813" s="559"/>
      <c r="D3813" s="561"/>
      <c r="E3813" s="561"/>
      <c r="F3813" s="561"/>
      <c r="G3813" s="559"/>
      <c r="H3813" s="559"/>
      <c r="I3813" s="559"/>
      <c r="J3813" s="559"/>
      <c r="K3813" s="559"/>
      <c r="L3813" s="559"/>
      <c r="M3813" s="559"/>
      <c r="N3813" s="559"/>
      <c r="O3813" s="559"/>
    </row>
    <row r="3814" spans="1:15" x14ac:dyDescent="0.25">
      <c r="A3814" s="560"/>
      <c r="B3814" s="559"/>
      <c r="C3814" s="559"/>
      <c r="D3814" s="561"/>
      <c r="E3814" s="561"/>
      <c r="F3814" s="561"/>
      <c r="G3814" s="559"/>
      <c r="H3814" s="559"/>
      <c r="I3814" s="559"/>
      <c r="J3814" s="559"/>
      <c r="K3814" s="559"/>
      <c r="L3814" s="559"/>
      <c r="M3814" s="559"/>
      <c r="N3814" s="559"/>
      <c r="O3814" s="559"/>
    </row>
    <row r="3815" spans="1:15" x14ac:dyDescent="0.25">
      <c r="A3815" s="560"/>
      <c r="B3815" s="559"/>
      <c r="C3815" s="559"/>
      <c r="D3815" s="561"/>
      <c r="E3815" s="561"/>
      <c r="F3815" s="561"/>
      <c r="G3815" s="559"/>
      <c r="H3815" s="559"/>
      <c r="I3815" s="559"/>
      <c r="J3815" s="559"/>
      <c r="K3815" s="559"/>
      <c r="L3815" s="559"/>
      <c r="M3815" s="559"/>
      <c r="N3815" s="559"/>
      <c r="O3815" s="559"/>
    </row>
    <row r="3816" spans="1:15" x14ac:dyDescent="0.25">
      <c r="A3816" s="560"/>
      <c r="B3816" s="559"/>
      <c r="C3816" s="559"/>
      <c r="D3816" s="561"/>
      <c r="E3816" s="561"/>
      <c r="F3816" s="561"/>
      <c r="G3816" s="559"/>
      <c r="H3816" s="559"/>
      <c r="I3816" s="559"/>
      <c r="J3816" s="559"/>
      <c r="K3816" s="559"/>
      <c r="L3816" s="559"/>
      <c r="M3816" s="559"/>
      <c r="N3816" s="559"/>
      <c r="O3816" s="559"/>
    </row>
    <row r="3817" spans="1:15" x14ac:dyDescent="0.25">
      <c r="A3817" s="560"/>
      <c r="B3817" s="559"/>
      <c r="C3817" s="559"/>
      <c r="D3817" s="561"/>
      <c r="E3817" s="561"/>
      <c r="F3817" s="561"/>
      <c r="G3817" s="559"/>
      <c r="H3817" s="559"/>
      <c r="I3817" s="559"/>
      <c r="J3817" s="559"/>
      <c r="K3817" s="559"/>
      <c r="L3817" s="559"/>
      <c r="M3817" s="559"/>
      <c r="N3817" s="559"/>
      <c r="O3817" s="559"/>
    </row>
    <row r="3818" spans="1:15" x14ac:dyDescent="0.25">
      <c r="A3818" s="560"/>
      <c r="B3818" s="559"/>
      <c r="C3818" s="559"/>
      <c r="D3818" s="561"/>
      <c r="E3818" s="561"/>
      <c r="F3818" s="561"/>
      <c r="G3818" s="559"/>
      <c r="H3818" s="559"/>
      <c r="I3818" s="559"/>
      <c r="J3818" s="559"/>
      <c r="K3818" s="559"/>
      <c r="L3818" s="559"/>
      <c r="M3818" s="559"/>
      <c r="N3818" s="559"/>
      <c r="O3818" s="559"/>
    </row>
    <row r="3819" spans="1:15" x14ac:dyDescent="0.25">
      <c r="A3819" s="560"/>
      <c r="B3819" s="559"/>
      <c r="C3819" s="559"/>
      <c r="D3819" s="561"/>
      <c r="E3819" s="561"/>
      <c r="F3819" s="561"/>
      <c r="G3819" s="559"/>
      <c r="H3819" s="559"/>
      <c r="I3819" s="559"/>
      <c r="J3819" s="559"/>
      <c r="K3819" s="559"/>
      <c r="L3819" s="559"/>
      <c r="M3819" s="559"/>
      <c r="N3819" s="559"/>
      <c r="O3819" s="559"/>
    </row>
    <row r="3820" spans="1:15" x14ac:dyDescent="0.25">
      <c r="A3820" s="560"/>
      <c r="B3820" s="559"/>
      <c r="C3820" s="559"/>
      <c r="D3820" s="561"/>
      <c r="E3820" s="561"/>
      <c r="F3820" s="561"/>
      <c r="G3820" s="559"/>
      <c r="H3820" s="559"/>
      <c r="I3820" s="559"/>
      <c r="J3820" s="559"/>
      <c r="K3820" s="559"/>
      <c r="L3820" s="559"/>
      <c r="M3820" s="559"/>
      <c r="N3820" s="559"/>
      <c r="O3820" s="559"/>
    </row>
    <row r="3821" spans="1:15" x14ac:dyDescent="0.25">
      <c r="A3821" s="560"/>
      <c r="B3821" s="559"/>
      <c r="C3821" s="559"/>
      <c r="D3821" s="561"/>
      <c r="E3821" s="561"/>
      <c r="F3821" s="561"/>
      <c r="G3821" s="559"/>
      <c r="H3821" s="559"/>
      <c r="I3821" s="559"/>
      <c r="J3821" s="559"/>
      <c r="K3821" s="559"/>
      <c r="L3821" s="559"/>
      <c r="M3821" s="559"/>
      <c r="N3821" s="559"/>
      <c r="O3821" s="559"/>
    </row>
    <row r="3822" spans="1:15" x14ac:dyDescent="0.25">
      <c r="A3822" s="560"/>
      <c r="B3822" s="559"/>
      <c r="C3822" s="559"/>
      <c r="D3822" s="561"/>
      <c r="E3822" s="561"/>
      <c r="F3822" s="561"/>
      <c r="G3822" s="559"/>
      <c r="H3822" s="559"/>
      <c r="I3822" s="559"/>
      <c r="J3822" s="559"/>
      <c r="K3822" s="559"/>
      <c r="L3822" s="559"/>
      <c r="M3822" s="559"/>
      <c r="N3822" s="559"/>
      <c r="O3822" s="559"/>
    </row>
    <row r="3823" spans="1:15" x14ac:dyDescent="0.25">
      <c r="A3823" s="560"/>
      <c r="B3823" s="559"/>
      <c r="C3823" s="559"/>
      <c r="D3823" s="561"/>
      <c r="E3823" s="561"/>
      <c r="F3823" s="561"/>
      <c r="G3823" s="559"/>
      <c r="H3823" s="559"/>
      <c r="I3823" s="559"/>
      <c r="J3823" s="559"/>
      <c r="K3823" s="559"/>
      <c r="L3823" s="559"/>
      <c r="M3823" s="559"/>
      <c r="N3823" s="559"/>
      <c r="O3823" s="559"/>
    </row>
    <row r="3824" spans="1:15" x14ac:dyDescent="0.25">
      <c r="A3824" s="560"/>
      <c r="B3824" s="559"/>
      <c r="C3824" s="559"/>
      <c r="D3824" s="561"/>
      <c r="E3824" s="561"/>
      <c r="F3824" s="561"/>
      <c r="G3824" s="559"/>
      <c r="H3824" s="559"/>
      <c r="I3824" s="559"/>
      <c r="J3824" s="559"/>
      <c r="K3824" s="559"/>
      <c r="L3824" s="559"/>
      <c r="M3824" s="559"/>
      <c r="N3824" s="559"/>
      <c r="O3824" s="559"/>
    </row>
    <row r="3825" spans="1:15" x14ac:dyDescent="0.25">
      <c r="A3825" s="560"/>
      <c r="B3825" s="559"/>
      <c r="C3825" s="559"/>
      <c r="D3825" s="561"/>
      <c r="E3825" s="561"/>
      <c r="F3825" s="561"/>
      <c r="G3825" s="559"/>
      <c r="H3825" s="559"/>
      <c r="I3825" s="559"/>
      <c r="J3825" s="559"/>
      <c r="K3825" s="559"/>
      <c r="L3825" s="559"/>
      <c r="M3825" s="559"/>
      <c r="N3825" s="559"/>
      <c r="O3825" s="559"/>
    </row>
    <row r="3826" spans="1:15" x14ac:dyDescent="0.25">
      <c r="A3826" s="560"/>
      <c r="B3826" s="559"/>
      <c r="C3826" s="559"/>
      <c r="D3826" s="561"/>
      <c r="E3826" s="561"/>
      <c r="F3826" s="561"/>
      <c r="G3826" s="559"/>
      <c r="H3826" s="559"/>
      <c r="I3826" s="559"/>
      <c r="J3826" s="559"/>
      <c r="K3826" s="559"/>
      <c r="L3826" s="559"/>
      <c r="M3826" s="559"/>
      <c r="N3826" s="559"/>
      <c r="O3826" s="559"/>
    </row>
    <row r="3827" spans="1:15" x14ac:dyDescent="0.25">
      <c r="A3827" s="560"/>
      <c r="B3827" s="559"/>
      <c r="C3827" s="559"/>
      <c r="D3827" s="561"/>
      <c r="E3827" s="561"/>
      <c r="F3827" s="561"/>
      <c r="G3827" s="559"/>
      <c r="H3827" s="559"/>
      <c r="I3827" s="559"/>
      <c r="J3827" s="559"/>
      <c r="K3827" s="559"/>
      <c r="L3827" s="559"/>
      <c r="M3827" s="559"/>
      <c r="N3827" s="559"/>
      <c r="O3827" s="559"/>
    </row>
    <row r="3828" spans="1:15" x14ac:dyDescent="0.25">
      <c r="A3828" s="560"/>
      <c r="B3828" s="559"/>
      <c r="C3828" s="559"/>
      <c r="D3828" s="561"/>
      <c r="E3828" s="561"/>
      <c r="F3828" s="561"/>
      <c r="G3828" s="559"/>
      <c r="H3828" s="559"/>
      <c r="I3828" s="559"/>
      <c r="J3828" s="559"/>
      <c r="K3828" s="559"/>
      <c r="L3828" s="559"/>
      <c r="M3828" s="559"/>
      <c r="N3828" s="559"/>
      <c r="O3828" s="559"/>
    </row>
    <row r="3829" spans="1:15" x14ac:dyDescent="0.25">
      <c r="A3829" s="560"/>
      <c r="B3829" s="559"/>
      <c r="C3829" s="559"/>
      <c r="D3829" s="561"/>
      <c r="E3829" s="561"/>
      <c r="F3829" s="561"/>
      <c r="G3829" s="559"/>
      <c r="H3829" s="559"/>
      <c r="I3829" s="559"/>
      <c r="J3829" s="559"/>
      <c r="K3829" s="559"/>
      <c r="L3829" s="559"/>
      <c r="M3829" s="559"/>
      <c r="N3829" s="559"/>
      <c r="O3829" s="559"/>
    </row>
    <row r="3830" spans="1:15" x14ac:dyDescent="0.25">
      <c r="A3830" s="560"/>
      <c r="B3830" s="559"/>
      <c r="C3830" s="559"/>
      <c r="D3830" s="561"/>
      <c r="E3830" s="561"/>
      <c r="F3830" s="561"/>
      <c r="G3830" s="559"/>
      <c r="H3830" s="559"/>
      <c r="I3830" s="559"/>
      <c r="J3830" s="559"/>
      <c r="K3830" s="559"/>
      <c r="L3830" s="559"/>
      <c r="M3830" s="559"/>
      <c r="N3830" s="559"/>
      <c r="O3830" s="559"/>
    </row>
    <row r="3831" spans="1:15" x14ac:dyDescent="0.25">
      <c r="A3831" s="560"/>
      <c r="B3831" s="559"/>
      <c r="C3831" s="559"/>
      <c r="D3831" s="561"/>
      <c r="E3831" s="561"/>
      <c r="F3831" s="561"/>
      <c r="G3831" s="559"/>
      <c r="H3831" s="559"/>
      <c r="I3831" s="559"/>
      <c r="J3831" s="559"/>
      <c r="K3831" s="559"/>
      <c r="L3831" s="559"/>
      <c r="M3831" s="559"/>
      <c r="N3831" s="559"/>
      <c r="O3831" s="559"/>
    </row>
    <row r="3832" spans="1:15" x14ac:dyDescent="0.25">
      <c r="A3832" s="560"/>
      <c r="B3832" s="559"/>
      <c r="C3832" s="559"/>
      <c r="D3832" s="561"/>
      <c r="E3832" s="561"/>
      <c r="F3832" s="561"/>
      <c r="G3832" s="559"/>
      <c r="H3832" s="559"/>
      <c r="I3832" s="559"/>
      <c r="J3832" s="559"/>
      <c r="K3832" s="559"/>
      <c r="L3832" s="559"/>
      <c r="M3832" s="559"/>
      <c r="N3832" s="559"/>
      <c r="O3832" s="559"/>
    </row>
    <row r="3833" spans="1:15" x14ac:dyDescent="0.25">
      <c r="A3833" s="560"/>
      <c r="B3833" s="559"/>
      <c r="C3833" s="559"/>
      <c r="D3833" s="561"/>
      <c r="E3833" s="561"/>
      <c r="F3833" s="561"/>
      <c r="G3833" s="559"/>
      <c r="H3833" s="559"/>
      <c r="I3833" s="559"/>
      <c r="J3833" s="559"/>
      <c r="K3833" s="559"/>
      <c r="L3833" s="559"/>
      <c r="M3833" s="559"/>
      <c r="N3833" s="559"/>
      <c r="O3833" s="559"/>
    </row>
    <row r="3834" spans="1:15" x14ac:dyDescent="0.25">
      <c r="A3834" s="560"/>
      <c r="B3834" s="559"/>
      <c r="C3834" s="559"/>
      <c r="D3834" s="561"/>
      <c r="E3834" s="561"/>
      <c r="F3834" s="561"/>
      <c r="G3834" s="559"/>
      <c r="H3834" s="559"/>
      <c r="I3834" s="559"/>
      <c r="J3834" s="559"/>
      <c r="K3834" s="559"/>
      <c r="L3834" s="559"/>
      <c r="M3834" s="559"/>
      <c r="N3834" s="559"/>
      <c r="O3834" s="559"/>
    </row>
    <row r="3835" spans="1:15" x14ac:dyDescent="0.25">
      <c r="A3835" s="560"/>
      <c r="B3835" s="559"/>
      <c r="C3835" s="559"/>
      <c r="D3835" s="561"/>
      <c r="E3835" s="561"/>
      <c r="F3835" s="561"/>
      <c r="G3835" s="559"/>
      <c r="H3835" s="559"/>
      <c r="I3835" s="559"/>
      <c r="J3835" s="559"/>
      <c r="K3835" s="559"/>
      <c r="L3835" s="559"/>
      <c r="M3835" s="559"/>
      <c r="N3835" s="559"/>
      <c r="O3835" s="559"/>
    </row>
    <row r="3836" spans="1:15" x14ac:dyDescent="0.25">
      <c r="A3836" s="560"/>
      <c r="B3836" s="559"/>
      <c r="C3836" s="559"/>
      <c r="D3836" s="561"/>
      <c r="E3836" s="561"/>
      <c r="F3836" s="561"/>
      <c r="G3836" s="559"/>
      <c r="H3836" s="559"/>
      <c r="I3836" s="559"/>
      <c r="J3836" s="559"/>
      <c r="K3836" s="559"/>
      <c r="L3836" s="559"/>
      <c r="M3836" s="559"/>
      <c r="N3836" s="559"/>
      <c r="O3836" s="559"/>
    </row>
    <row r="3837" spans="1:15" x14ac:dyDescent="0.25">
      <c r="A3837" s="560"/>
      <c r="B3837" s="559"/>
      <c r="C3837" s="559"/>
      <c r="D3837" s="561"/>
      <c r="E3837" s="561"/>
      <c r="F3837" s="561"/>
      <c r="G3837" s="559"/>
      <c r="H3837" s="559"/>
      <c r="I3837" s="559"/>
      <c r="J3837" s="559"/>
      <c r="K3837" s="559"/>
      <c r="L3837" s="559"/>
      <c r="M3837" s="559"/>
      <c r="N3837" s="559"/>
      <c r="O3837" s="559"/>
    </row>
    <row r="3838" spans="1:15" x14ac:dyDescent="0.25">
      <c r="A3838" s="560"/>
      <c r="B3838" s="559"/>
      <c r="C3838" s="559"/>
      <c r="D3838" s="561"/>
      <c r="E3838" s="561"/>
      <c r="F3838" s="561"/>
      <c r="G3838" s="559"/>
      <c r="H3838" s="559"/>
      <c r="I3838" s="559"/>
      <c r="J3838" s="559"/>
      <c r="K3838" s="559"/>
      <c r="L3838" s="559"/>
      <c r="M3838" s="559"/>
      <c r="N3838" s="559"/>
      <c r="O3838" s="559"/>
    </row>
    <row r="3839" spans="1:15" x14ac:dyDescent="0.25">
      <c r="A3839" s="560"/>
      <c r="B3839" s="559"/>
      <c r="C3839" s="559"/>
      <c r="D3839" s="561"/>
      <c r="E3839" s="561"/>
      <c r="F3839" s="561"/>
      <c r="G3839" s="559"/>
      <c r="H3839" s="559"/>
      <c r="I3839" s="559"/>
      <c r="J3839" s="559"/>
      <c r="K3839" s="559"/>
      <c r="L3839" s="559"/>
      <c r="M3839" s="559"/>
      <c r="N3839" s="559"/>
      <c r="O3839" s="559"/>
    </row>
    <row r="3840" spans="1:15" x14ac:dyDescent="0.25">
      <c r="A3840" s="560"/>
      <c r="B3840" s="559"/>
      <c r="C3840" s="559"/>
      <c r="D3840" s="561"/>
      <c r="E3840" s="561"/>
      <c r="F3840" s="561"/>
      <c r="G3840" s="559"/>
      <c r="H3840" s="559"/>
      <c r="I3840" s="559"/>
      <c r="J3840" s="559"/>
      <c r="K3840" s="559"/>
      <c r="L3840" s="559"/>
      <c r="M3840" s="559"/>
      <c r="N3840" s="559"/>
      <c r="O3840" s="559"/>
    </row>
    <row r="3841" spans="1:15" x14ac:dyDescent="0.25">
      <c r="A3841" s="560"/>
      <c r="B3841" s="559"/>
      <c r="C3841" s="559"/>
      <c r="D3841" s="561"/>
      <c r="E3841" s="561"/>
      <c r="F3841" s="561"/>
      <c r="G3841" s="559"/>
      <c r="H3841" s="559"/>
      <c r="I3841" s="559"/>
      <c r="J3841" s="559"/>
      <c r="K3841" s="559"/>
      <c r="L3841" s="559"/>
      <c r="M3841" s="559"/>
      <c r="N3841" s="559"/>
      <c r="O3841" s="559"/>
    </row>
    <row r="3842" spans="1:15" x14ac:dyDescent="0.25">
      <c r="A3842" s="560"/>
      <c r="B3842" s="559"/>
      <c r="C3842" s="559"/>
      <c r="D3842" s="561"/>
      <c r="E3842" s="561"/>
      <c r="F3842" s="561"/>
      <c r="G3842" s="559"/>
      <c r="H3842" s="559"/>
      <c r="I3842" s="559"/>
      <c r="J3842" s="559"/>
      <c r="K3842" s="559"/>
      <c r="L3842" s="559"/>
      <c r="M3842" s="559"/>
      <c r="N3842" s="559"/>
      <c r="O3842" s="559"/>
    </row>
    <row r="3843" spans="1:15" x14ac:dyDescent="0.25">
      <c r="A3843" s="560"/>
      <c r="B3843" s="559"/>
      <c r="C3843" s="559"/>
      <c r="D3843" s="561"/>
      <c r="E3843" s="561"/>
      <c r="F3843" s="561"/>
      <c r="G3843" s="559"/>
      <c r="H3843" s="559"/>
      <c r="I3843" s="559"/>
      <c r="J3843" s="559"/>
      <c r="K3843" s="559"/>
      <c r="L3843" s="559"/>
      <c r="M3843" s="559"/>
      <c r="N3843" s="559"/>
      <c r="O3843" s="559"/>
    </row>
    <row r="3844" spans="1:15" x14ac:dyDescent="0.25">
      <c r="A3844" s="560"/>
      <c r="B3844" s="559"/>
      <c r="C3844" s="559"/>
      <c r="D3844" s="561"/>
      <c r="E3844" s="561"/>
      <c r="F3844" s="561"/>
      <c r="G3844" s="559"/>
      <c r="H3844" s="559"/>
      <c r="I3844" s="559"/>
      <c r="J3844" s="559"/>
      <c r="K3844" s="559"/>
      <c r="L3844" s="559"/>
      <c r="M3844" s="559"/>
      <c r="N3844" s="559"/>
      <c r="O3844" s="559"/>
    </row>
    <row r="3845" spans="1:15" x14ac:dyDescent="0.25">
      <c r="A3845" s="560"/>
      <c r="B3845" s="559"/>
      <c r="C3845" s="559"/>
      <c r="D3845" s="561"/>
      <c r="E3845" s="561"/>
      <c r="F3845" s="561"/>
      <c r="G3845" s="559"/>
      <c r="H3845" s="559"/>
      <c r="I3845" s="559"/>
      <c r="J3845" s="559"/>
      <c r="K3845" s="559"/>
      <c r="L3845" s="559"/>
      <c r="M3845" s="559"/>
      <c r="N3845" s="559"/>
      <c r="O3845" s="559"/>
    </row>
    <row r="3846" spans="1:15" x14ac:dyDescent="0.25">
      <c r="A3846" s="560"/>
      <c r="B3846" s="559"/>
      <c r="C3846" s="559"/>
      <c r="D3846" s="561"/>
      <c r="E3846" s="561"/>
      <c r="F3846" s="561"/>
      <c r="G3846" s="559"/>
      <c r="H3846" s="559"/>
      <c r="I3846" s="559"/>
      <c r="J3846" s="559"/>
      <c r="K3846" s="559"/>
      <c r="L3846" s="559"/>
      <c r="M3846" s="559"/>
      <c r="N3846" s="559"/>
      <c r="O3846" s="559"/>
    </row>
    <row r="3847" spans="1:15" x14ac:dyDescent="0.25">
      <c r="A3847" s="560"/>
      <c r="B3847" s="559"/>
      <c r="C3847" s="559"/>
      <c r="D3847" s="561"/>
      <c r="E3847" s="561"/>
      <c r="F3847" s="561"/>
      <c r="G3847" s="559"/>
      <c r="H3847" s="559"/>
      <c r="I3847" s="559"/>
      <c r="J3847" s="559"/>
      <c r="K3847" s="559"/>
      <c r="L3847" s="559"/>
      <c r="M3847" s="559"/>
      <c r="N3847" s="559"/>
      <c r="O3847" s="559"/>
    </row>
    <row r="3848" spans="1:15" x14ac:dyDescent="0.25">
      <c r="A3848" s="560"/>
      <c r="B3848" s="559"/>
      <c r="C3848" s="559"/>
      <c r="D3848" s="561"/>
      <c r="E3848" s="561"/>
      <c r="F3848" s="561"/>
      <c r="G3848" s="559"/>
      <c r="H3848" s="559"/>
      <c r="I3848" s="559"/>
      <c r="J3848" s="559"/>
      <c r="K3848" s="559"/>
      <c r="L3848" s="559"/>
      <c r="M3848" s="559"/>
      <c r="N3848" s="559"/>
      <c r="O3848" s="559"/>
    </row>
    <row r="3849" spans="1:15" x14ac:dyDescent="0.25">
      <c r="A3849" s="560"/>
      <c r="B3849" s="559"/>
      <c r="C3849" s="559"/>
      <c r="D3849" s="561"/>
      <c r="E3849" s="561"/>
      <c r="F3849" s="561"/>
      <c r="G3849" s="559"/>
      <c r="H3849" s="559"/>
      <c r="I3849" s="559"/>
      <c r="J3849" s="559"/>
      <c r="K3849" s="559"/>
      <c r="L3849" s="559"/>
      <c r="M3849" s="559"/>
      <c r="N3849" s="559"/>
      <c r="O3849" s="559"/>
    </row>
    <row r="3850" spans="1:15" x14ac:dyDescent="0.25">
      <c r="A3850" s="560"/>
      <c r="B3850" s="559"/>
      <c r="C3850" s="559"/>
      <c r="D3850" s="561"/>
      <c r="E3850" s="561"/>
      <c r="F3850" s="561"/>
      <c r="G3850" s="559"/>
      <c r="H3850" s="559"/>
      <c r="I3850" s="559"/>
      <c r="J3850" s="559"/>
      <c r="K3850" s="559"/>
      <c r="L3850" s="559"/>
      <c r="M3850" s="559"/>
      <c r="N3850" s="559"/>
      <c r="O3850" s="559"/>
    </row>
    <row r="3851" spans="1:15" x14ac:dyDescent="0.25">
      <c r="A3851" s="560"/>
      <c r="B3851" s="559"/>
      <c r="C3851" s="559"/>
      <c r="D3851" s="561"/>
      <c r="E3851" s="561"/>
      <c r="F3851" s="561"/>
      <c r="G3851" s="559"/>
      <c r="H3851" s="559"/>
      <c r="I3851" s="559"/>
      <c r="J3851" s="559"/>
      <c r="K3851" s="559"/>
      <c r="L3851" s="559"/>
      <c r="M3851" s="559"/>
      <c r="N3851" s="559"/>
      <c r="O3851" s="559"/>
    </row>
    <row r="3852" spans="1:15" x14ac:dyDescent="0.25">
      <c r="A3852" s="560"/>
      <c r="B3852" s="559"/>
      <c r="C3852" s="559"/>
      <c r="D3852" s="561"/>
      <c r="E3852" s="561"/>
      <c r="F3852" s="561"/>
      <c r="G3852" s="559"/>
      <c r="H3852" s="559"/>
      <c r="I3852" s="559"/>
      <c r="J3852" s="559"/>
      <c r="K3852" s="559"/>
      <c r="L3852" s="559"/>
      <c r="M3852" s="559"/>
      <c r="N3852" s="559"/>
      <c r="O3852" s="559"/>
    </row>
    <row r="3853" spans="1:15" x14ac:dyDescent="0.25">
      <c r="A3853" s="560"/>
      <c r="B3853" s="559"/>
      <c r="C3853" s="559"/>
      <c r="D3853" s="561"/>
      <c r="E3853" s="561"/>
      <c r="F3853" s="561"/>
      <c r="G3853" s="559"/>
      <c r="H3853" s="559"/>
      <c r="I3853" s="559"/>
      <c r="J3853" s="559"/>
      <c r="K3853" s="559"/>
      <c r="L3853" s="559"/>
      <c r="M3853" s="559"/>
      <c r="N3853" s="559"/>
      <c r="O3853" s="559"/>
    </row>
    <row r="3854" spans="1:15" x14ac:dyDescent="0.25">
      <c r="A3854" s="560"/>
      <c r="B3854" s="559"/>
      <c r="C3854" s="559"/>
      <c r="D3854" s="561"/>
      <c r="E3854" s="561"/>
      <c r="F3854" s="561"/>
      <c r="G3854" s="559"/>
      <c r="H3854" s="559"/>
      <c r="I3854" s="559"/>
      <c r="J3854" s="559"/>
      <c r="K3854" s="559"/>
      <c r="L3854" s="559"/>
      <c r="M3854" s="559"/>
      <c r="N3854" s="559"/>
      <c r="O3854" s="559"/>
    </row>
    <row r="3855" spans="1:15" x14ac:dyDescent="0.25">
      <c r="A3855" s="560"/>
      <c r="B3855" s="559"/>
      <c r="C3855" s="559"/>
      <c r="D3855" s="561"/>
      <c r="E3855" s="561"/>
      <c r="F3855" s="561"/>
      <c r="G3855" s="559"/>
      <c r="H3855" s="559"/>
      <c r="I3855" s="559"/>
      <c r="J3855" s="559"/>
      <c r="K3855" s="559"/>
      <c r="L3855" s="559"/>
      <c r="M3855" s="559"/>
      <c r="N3855" s="559"/>
      <c r="O3855" s="559"/>
    </row>
    <row r="3856" spans="1:15" x14ac:dyDescent="0.25">
      <c r="A3856" s="560"/>
      <c r="B3856" s="559"/>
      <c r="C3856" s="559"/>
      <c r="D3856" s="561"/>
      <c r="E3856" s="561"/>
      <c r="F3856" s="561"/>
      <c r="G3856" s="559"/>
      <c r="H3856" s="559"/>
      <c r="I3856" s="559"/>
      <c r="J3856" s="559"/>
      <c r="K3856" s="559"/>
      <c r="L3856" s="559"/>
      <c r="M3856" s="559"/>
      <c r="N3856" s="559"/>
      <c r="O3856" s="559"/>
    </row>
    <row r="3857" spans="1:15" x14ac:dyDescent="0.25">
      <c r="A3857" s="560"/>
      <c r="B3857" s="559"/>
      <c r="C3857" s="559"/>
      <c r="D3857" s="561"/>
      <c r="E3857" s="561"/>
      <c r="F3857" s="561"/>
      <c r="G3857" s="559"/>
      <c r="H3857" s="559"/>
      <c r="I3857" s="559"/>
      <c r="J3857" s="559"/>
      <c r="K3857" s="559"/>
      <c r="L3857" s="559"/>
      <c r="M3857" s="559"/>
      <c r="N3857" s="559"/>
      <c r="O3857" s="559"/>
    </row>
    <row r="3858" spans="1:15" x14ac:dyDescent="0.25">
      <c r="A3858" s="560"/>
      <c r="B3858" s="559"/>
      <c r="C3858" s="559"/>
      <c r="D3858" s="561"/>
      <c r="E3858" s="561"/>
      <c r="F3858" s="561"/>
      <c r="G3858" s="559"/>
      <c r="H3858" s="559"/>
      <c r="I3858" s="559"/>
      <c r="J3858" s="559"/>
      <c r="K3858" s="559"/>
      <c r="L3858" s="559"/>
      <c r="M3858" s="559"/>
      <c r="N3858" s="559"/>
      <c r="O3858" s="559"/>
    </row>
    <row r="3859" spans="1:15" x14ac:dyDescent="0.25">
      <c r="A3859" s="560"/>
      <c r="B3859" s="559"/>
      <c r="C3859" s="559"/>
      <c r="D3859" s="561"/>
      <c r="E3859" s="561"/>
      <c r="F3859" s="561"/>
      <c r="G3859" s="559"/>
      <c r="H3859" s="559"/>
      <c r="I3859" s="559"/>
      <c r="J3859" s="559"/>
      <c r="K3859" s="559"/>
      <c r="L3859" s="559"/>
      <c r="M3859" s="559"/>
      <c r="N3859" s="559"/>
      <c r="O3859" s="559"/>
    </row>
    <row r="3860" spans="1:15" x14ac:dyDescent="0.25">
      <c r="A3860" s="560"/>
      <c r="B3860" s="559"/>
      <c r="C3860" s="559"/>
      <c r="D3860" s="561"/>
      <c r="E3860" s="561"/>
      <c r="F3860" s="561"/>
      <c r="G3860" s="559"/>
      <c r="H3860" s="559"/>
      <c r="I3860" s="559"/>
      <c r="J3860" s="559"/>
      <c r="K3860" s="559"/>
      <c r="L3860" s="559"/>
      <c r="M3860" s="559"/>
      <c r="N3860" s="559"/>
      <c r="O3860" s="559"/>
    </row>
    <row r="3861" spans="1:15" x14ac:dyDescent="0.25">
      <c r="A3861" s="560"/>
      <c r="B3861" s="559"/>
      <c r="C3861" s="559"/>
      <c r="D3861" s="561"/>
      <c r="E3861" s="561"/>
      <c r="F3861" s="561"/>
      <c r="G3861" s="559"/>
      <c r="H3861" s="559"/>
      <c r="I3861" s="559"/>
      <c r="J3861" s="559"/>
      <c r="K3861" s="559"/>
      <c r="L3861" s="559"/>
      <c r="M3861" s="559"/>
      <c r="N3861" s="559"/>
      <c r="O3861" s="559"/>
    </row>
    <row r="3862" spans="1:15" x14ac:dyDescent="0.25">
      <c r="A3862" s="560"/>
      <c r="B3862" s="559"/>
      <c r="C3862" s="559"/>
      <c r="D3862" s="561"/>
      <c r="E3862" s="561"/>
      <c r="F3862" s="561"/>
      <c r="G3862" s="559"/>
      <c r="H3862" s="559"/>
      <c r="I3862" s="559"/>
      <c r="J3862" s="559"/>
      <c r="K3862" s="559"/>
      <c r="L3862" s="559"/>
      <c r="M3862" s="559"/>
      <c r="N3862" s="559"/>
      <c r="O3862" s="559"/>
    </row>
    <row r="3863" spans="1:15" x14ac:dyDescent="0.25">
      <c r="A3863" s="560"/>
      <c r="B3863" s="559"/>
      <c r="C3863" s="559"/>
      <c r="D3863" s="561"/>
      <c r="E3863" s="561"/>
      <c r="F3863" s="561"/>
      <c r="G3863" s="559"/>
      <c r="H3863" s="559"/>
      <c r="I3863" s="559"/>
      <c r="J3863" s="559"/>
      <c r="K3863" s="559"/>
      <c r="L3863" s="559"/>
      <c r="M3863" s="559"/>
      <c r="N3863" s="559"/>
      <c r="O3863" s="559"/>
    </row>
    <row r="3864" spans="1:15" x14ac:dyDescent="0.25">
      <c r="A3864" s="560"/>
      <c r="B3864" s="559"/>
      <c r="C3864" s="559"/>
      <c r="D3864" s="561"/>
      <c r="E3864" s="561"/>
      <c r="F3864" s="561"/>
      <c r="G3864" s="559"/>
      <c r="H3864" s="559"/>
      <c r="I3864" s="559"/>
      <c r="J3864" s="559"/>
      <c r="K3864" s="559"/>
      <c r="L3864" s="559"/>
      <c r="M3864" s="559"/>
      <c r="N3864" s="559"/>
      <c r="O3864" s="559"/>
    </row>
    <row r="3865" spans="1:15" x14ac:dyDescent="0.25">
      <c r="A3865" s="560"/>
      <c r="B3865" s="559"/>
      <c r="C3865" s="559"/>
      <c r="D3865" s="561"/>
      <c r="E3865" s="561"/>
      <c r="F3865" s="561"/>
      <c r="G3865" s="559"/>
      <c r="H3865" s="559"/>
      <c r="I3865" s="559"/>
      <c r="J3865" s="559"/>
      <c r="K3865" s="559"/>
      <c r="L3865" s="559"/>
      <c r="M3865" s="559"/>
      <c r="N3865" s="559"/>
      <c r="O3865" s="559"/>
    </row>
    <row r="3866" spans="1:15" x14ac:dyDescent="0.25">
      <c r="A3866" s="560"/>
      <c r="B3866" s="559"/>
      <c r="C3866" s="559"/>
      <c r="D3866" s="561"/>
      <c r="E3866" s="561"/>
      <c r="F3866" s="561"/>
      <c r="G3866" s="559"/>
      <c r="H3866" s="559"/>
      <c r="I3866" s="559"/>
      <c r="J3866" s="559"/>
      <c r="K3866" s="559"/>
      <c r="L3866" s="559"/>
      <c r="M3866" s="559"/>
      <c r="N3866" s="559"/>
      <c r="O3866" s="559"/>
    </row>
    <row r="3867" spans="1:15" x14ac:dyDescent="0.25">
      <c r="A3867" s="560"/>
      <c r="B3867" s="559"/>
      <c r="C3867" s="559"/>
      <c r="D3867" s="561"/>
      <c r="E3867" s="561"/>
      <c r="F3867" s="561"/>
      <c r="G3867" s="559"/>
      <c r="H3867" s="559"/>
      <c r="I3867" s="559"/>
      <c r="J3867" s="559"/>
      <c r="K3867" s="559"/>
      <c r="L3867" s="559"/>
      <c r="M3867" s="559"/>
      <c r="N3867" s="559"/>
      <c r="O3867" s="559"/>
    </row>
    <row r="3868" spans="1:15" x14ac:dyDescent="0.25">
      <c r="A3868" s="560"/>
      <c r="B3868" s="559"/>
      <c r="C3868" s="559"/>
      <c r="D3868" s="561"/>
      <c r="E3868" s="561"/>
      <c r="F3868" s="561"/>
      <c r="G3868" s="559"/>
      <c r="H3868" s="559"/>
      <c r="I3868" s="559"/>
      <c r="J3868" s="559"/>
      <c r="K3868" s="559"/>
      <c r="L3868" s="559"/>
      <c r="M3868" s="559"/>
      <c r="N3868" s="559"/>
      <c r="O3868" s="559"/>
    </row>
    <row r="3869" spans="1:15" x14ac:dyDescent="0.25">
      <c r="A3869" s="560"/>
      <c r="B3869" s="559"/>
      <c r="C3869" s="559"/>
      <c r="D3869" s="561"/>
      <c r="E3869" s="561"/>
      <c r="F3869" s="561"/>
      <c r="G3869" s="559"/>
      <c r="H3869" s="559"/>
      <c r="I3869" s="559"/>
      <c r="J3869" s="559"/>
      <c r="K3869" s="559"/>
      <c r="L3869" s="559"/>
      <c r="M3869" s="559"/>
      <c r="N3869" s="559"/>
      <c r="O3869" s="559"/>
    </row>
    <row r="3870" spans="1:15" x14ac:dyDescent="0.25">
      <c r="A3870" s="560"/>
      <c r="B3870" s="559"/>
      <c r="C3870" s="559"/>
      <c r="D3870" s="561"/>
      <c r="E3870" s="561"/>
      <c r="F3870" s="561"/>
      <c r="G3870" s="559"/>
      <c r="H3870" s="559"/>
      <c r="I3870" s="559"/>
      <c r="J3870" s="559"/>
      <c r="K3870" s="559"/>
      <c r="L3870" s="559"/>
      <c r="M3870" s="559"/>
      <c r="N3870" s="559"/>
      <c r="O3870" s="559"/>
    </row>
    <row r="3871" spans="1:15" x14ac:dyDescent="0.25">
      <c r="A3871" s="560"/>
      <c r="B3871" s="559"/>
      <c r="C3871" s="559"/>
      <c r="D3871" s="561"/>
      <c r="E3871" s="561"/>
      <c r="F3871" s="561"/>
      <c r="G3871" s="559"/>
      <c r="H3871" s="559"/>
      <c r="I3871" s="559"/>
      <c r="J3871" s="559"/>
      <c r="K3871" s="559"/>
      <c r="L3871" s="559"/>
      <c r="M3871" s="559"/>
      <c r="N3871" s="559"/>
      <c r="O3871" s="559"/>
    </row>
    <row r="3872" spans="1:15" x14ac:dyDescent="0.25">
      <c r="A3872" s="560"/>
      <c r="B3872" s="559"/>
      <c r="C3872" s="559"/>
      <c r="D3872" s="561"/>
      <c r="E3872" s="561"/>
      <c r="F3872" s="561"/>
      <c r="G3872" s="559"/>
      <c r="H3872" s="559"/>
      <c r="I3872" s="559"/>
      <c r="J3872" s="559"/>
      <c r="K3872" s="559"/>
      <c r="L3872" s="559"/>
      <c r="M3872" s="559"/>
      <c r="N3872" s="559"/>
      <c r="O3872" s="559"/>
    </row>
    <row r="3873" spans="1:15" x14ac:dyDescent="0.25">
      <c r="A3873" s="560"/>
      <c r="B3873" s="559"/>
      <c r="C3873" s="559"/>
      <c r="D3873" s="561"/>
      <c r="E3873" s="561"/>
      <c r="F3873" s="561"/>
      <c r="G3873" s="559"/>
      <c r="H3873" s="559"/>
      <c r="I3873" s="559"/>
      <c r="J3873" s="559"/>
      <c r="K3873" s="559"/>
      <c r="L3873" s="559"/>
      <c r="M3873" s="559"/>
      <c r="N3873" s="559"/>
      <c r="O3873" s="559"/>
    </row>
    <row r="3874" spans="1:15" x14ac:dyDescent="0.25">
      <c r="A3874" s="560"/>
      <c r="B3874" s="559"/>
      <c r="C3874" s="559"/>
      <c r="D3874" s="561"/>
      <c r="E3874" s="561"/>
      <c r="F3874" s="561"/>
      <c r="G3874" s="559"/>
      <c r="H3874" s="559"/>
      <c r="I3874" s="559"/>
      <c r="J3874" s="559"/>
      <c r="K3874" s="559"/>
      <c r="L3874" s="559"/>
      <c r="M3874" s="559"/>
      <c r="N3874" s="559"/>
      <c r="O3874" s="559"/>
    </row>
    <row r="3875" spans="1:15" x14ac:dyDescent="0.25">
      <c r="A3875" s="560"/>
      <c r="B3875" s="559"/>
      <c r="C3875" s="559"/>
      <c r="D3875" s="561"/>
      <c r="E3875" s="561"/>
      <c r="F3875" s="561"/>
      <c r="G3875" s="559"/>
      <c r="H3875" s="559"/>
      <c r="I3875" s="559"/>
      <c r="J3875" s="559"/>
      <c r="K3875" s="559"/>
      <c r="L3875" s="559"/>
      <c r="M3875" s="559"/>
      <c r="N3875" s="559"/>
      <c r="O3875" s="559"/>
    </row>
    <row r="3876" spans="1:15" x14ac:dyDescent="0.25">
      <c r="A3876" s="560"/>
      <c r="B3876" s="559"/>
      <c r="C3876" s="559"/>
      <c r="D3876" s="561"/>
      <c r="E3876" s="561"/>
      <c r="F3876" s="561"/>
      <c r="G3876" s="559"/>
      <c r="H3876" s="559"/>
      <c r="I3876" s="559"/>
      <c r="J3876" s="559"/>
      <c r="K3876" s="559"/>
      <c r="L3876" s="559"/>
      <c r="M3876" s="559"/>
      <c r="N3876" s="559"/>
      <c r="O3876" s="559"/>
    </row>
    <row r="3877" spans="1:15" x14ac:dyDescent="0.25">
      <c r="A3877" s="560"/>
      <c r="B3877" s="559"/>
      <c r="C3877" s="559"/>
      <c r="D3877" s="561"/>
      <c r="E3877" s="561"/>
      <c r="F3877" s="561"/>
      <c r="G3877" s="559"/>
      <c r="H3877" s="559"/>
      <c r="I3877" s="559"/>
      <c r="J3877" s="559"/>
      <c r="K3877" s="559"/>
      <c r="L3877" s="559"/>
      <c r="M3877" s="559"/>
      <c r="N3877" s="559"/>
      <c r="O3877" s="559"/>
    </row>
    <row r="3878" spans="1:15" x14ac:dyDescent="0.25">
      <c r="A3878" s="560"/>
      <c r="B3878" s="559"/>
      <c r="C3878" s="559"/>
      <c r="D3878" s="561"/>
      <c r="E3878" s="561"/>
      <c r="F3878" s="561"/>
      <c r="G3878" s="559"/>
      <c r="H3878" s="559"/>
      <c r="I3878" s="559"/>
      <c r="J3878" s="559"/>
      <c r="K3878" s="559"/>
      <c r="L3878" s="559"/>
      <c r="M3878" s="559"/>
      <c r="N3878" s="559"/>
      <c r="O3878" s="559"/>
    </row>
    <row r="3879" spans="1:15" x14ac:dyDescent="0.25">
      <c r="A3879" s="560"/>
      <c r="B3879" s="559"/>
      <c r="C3879" s="559"/>
      <c r="D3879" s="561"/>
      <c r="E3879" s="561"/>
      <c r="F3879" s="561"/>
      <c r="G3879" s="559"/>
      <c r="H3879" s="559"/>
      <c r="I3879" s="559"/>
      <c r="J3879" s="559"/>
      <c r="K3879" s="559"/>
      <c r="L3879" s="559"/>
      <c r="M3879" s="559"/>
      <c r="N3879" s="559"/>
      <c r="O3879" s="559"/>
    </row>
    <row r="3880" spans="1:15" x14ac:dyDescent="0.25">
      <c r="A3880" s="560"/>
      <c r="B3880" s="559"/>
      <c r="C3880" s="559"/>
      <c r="D3880" s="561"/>
      <c r="E3880" s="561"/>
      <c r="F3880" s="561"/>
      <c r="G3880" s="559"/>
      <c r="H3880" s="559"/>
      <c r="I3880" s="559"/>
      <c r="J3880" s="559"/>
      <c r="K3880" s="559"/>
      <c r="L3880" s="559"/>
      <c r="M3880" s="559"/>
      <c r="N3880" s="559"/>
      <c r="O3880" s="559"/>
    </row>
    <row r="3881" spans="1:15" x14ac:dyDescent="0.25">
      <c r="A3881" s="560"/>
      <c r="B3881" s="559"/>
      <c r="C3881" s="559"/>
      <c r="D3881" s="561"/>
      <c r="E3881" s="561"/>
      <c r="F3881" s="561"/>
      <c r="G3881" s="559"/>
      <c r="H3881" s="559"/>
      <c r="I3881" s="559"/>
      <c r="J3881" s="559"/>
      <c r="K3881" s="559"/>
      <c r="L3881" s="559"/>
      <c r="M3881" s="559"/>
      <c r="N3881" s="559"/>
      <c r="O3881" s="559"/>
    </row>
    <row r="3882" spans="1:15" x14ac:dyDescent="0.25">
      <c r="A3882" s="560"/>
      <c r="B3882" s="559"/>
      <c r="C3882" s="559"/>
      <c r="D3882" s="561"/>
      <c r="E3882" s="561"/>
      <c r="F3882" s="561"/>
      <c r="G3882" s="559"/>
      <c r="H3882" s="559"/>
      <c r="I3882" s="559"/>
      <c r="J3882" s="559"/>
      <c r="K3882" s="559"/>
      <c r="L3882" s="559"/>
      <c r="M3882" s="559"/>
      <c r="N3882" s="559"/>
      <c r="O3882" s="559"/>
    </row>
    <row r="3883" spans="1:15" x14ac:dyDescent="0.25">
      <c r="A3883" s="560"/>
      <c r="B3883" s="559"/>
      <c r="C3883" s="559"/>
      <c r="D3883" s="561"/>
      <c r="E3883" s="561"/>
      <c r="F3883" s="561"/>
      <c r="G3883" s="559"/>
      <c r="H3883" s="559"/>
      <c r="I3883" s="559"/>
      <c r="J3883" s="559"/>
      <c r="K3883" s="559"/>
      <c r="L3883" s="559"/>
      <c r="M3883" s="559"/>
      <c r="N3883" s="559"/>
      <c r="O3883" s="559"/>
    </row>
    <row r="3884" spans="1:15" x14ac:dyDescent="0.25">
      <c r="A3884" s="560"/>
      <c r="B3884" s="559"/>
      <c r="C3884" s="559"/>
      <c r="D3884" s="561"/>
      <c r="E3884" s="561"/>
      <c r="F3884" s="561"/>
      <c r="G3884" s="559"/>
      <c r="H3884" s="559"/>
      <c r="I3884" s="559"/>
      <c r="J3884" s="559"/>
      <c r="K3884" s="559"/>
      <c r="L3884" s="559"/>
      <c r="M3884" s="559"/>
      <c r="N3884" s="559"/>
      <c r="O3884" s="559"/>
    </row>
    <row r="3885" spans="1:15" x14ac:dyDescent="0.25">
      <c r="A3885" s="560"/>
      <c r="B3885" s="559"/>
      <c r="C3885" s="559"/>
      <c r="D3885" s="561"/>
      <c r="E3885" s="561"/>
      <c r="F3885" s="561"/>
      <c r="G3885" s="559"/>
      <c r="H3885" s="559"/>
      <c r="I3885" s="559"/>
      <c r="J3885" s="559"/>
      <c r="K3885" s="559"/>
      <c r="L3885" s="559"/>
      <c r="M3885" s="559"/>
      <c r="N3885" s="559"/>
      <c r="O3885" s="559"/>
    </row>
    <row r="3886" spans="1:15" x14ac:dyDescent="0.25">
      <c r="A3886" s="560"/>
      <c r="B3886" s="559"/>
      <c r="C3886" s="559"/>
      <c r="D3886" s="561"/>
      <c r="E3886" s="561"/>
      <c r="F3886" s="561"/>
      <c r="G3886" s="559"/>
      <c r="H3886" s="559"/>
      <c r="I3886" s="559"/>
      <c r="J3886" s="559"/>
      <c r="K3886" s="559"/>
      <c r="L3886" s="559"/>
      <c r="M3886" s="559"/>
      <c r="N3886" s="559"/>
      <c r="O3886" s="559"/>
    </row>
    <row r="3887" spans="1:15" x14ac:dyDescent="0.25">
      <c r="A3887" s="560"/>
      <c r="B3887" s="559"/>
      <c r="C3887" s="559"/>
      <c r="D3887" s="561"/>
      <c r="E3887" s="561"/>
      <c r="F3887" s="561"/>
      <c r="G3887" s="559"/>
      <c r="H3887" s="559"/>
      <c r="I3887" s="559"/>
      <c r="J3887" s="559"/>
      <c r="K3887" s="559"/>
      <c r="L3887" s="559"/>
      <c r="M3887" s="559"/>
      <c r="N3887" s="559"/>
      <c r="O3887" s="559"/>
    </row>
    <row r="3888" spans="1:15" x14ac:dyDescent="0.25">
      <c r="A3888" s="560"/>
      <c r="B3888" s="559"/>
      <c r="C3888" s="559"/>
      <c r="D3888" s="561"/>
      <c r="E3888" s="561"/>
      <c r="F3888" s="561"/>
      <c r="G3888" s="559"/>
      <c r="H3888" s="559"/>
      <c r="I3888" s="559"/>
      <c r="J3888" s="559"/>
      <c r="K3888" s="559"/>
      <c r="L3888" s="559"/>
      <c r="M3888" s="559"/>
      <c r="N3888" s="559"/>
      <c r="O3888" s="559"/>
    </row>
    <row r="3889" spans="1:15" x14ac:dyDescent="0.25">
      <c r="A3889" s="560"/>
      <c r="B3889" s="559"/>
      <c r="C3889" s="559"/>
      <c r="D3889" s="561"/>
      <c r="E3889" s="561"/>
      <c r="F3889" s="561"/>
      <c r="G3889" s="559"/>
      <c r="H3889" s="559"/>
      <c r="I3889" s="559"/>
      <c r="J3889" s="559"/>
      <c r="K3889" s="559"/>
      <c r="L3889" s="559"/>
      <c r="M3889" s="559"/>
      <c r="N3889" s="559"/>
      <c r="O3889" s="559"/>
    </row>
    <row r="3890" spans="1:15" x14ac:dyDescent="0.25">
      <c r="A3890" s="560"/>
      <c r="B3890" s="559"/>
      <c r="C3890" s="559"/>
      <c r="D3890" s="561"/>
      <c r="E3890" s="561"/>
      <c r="F3890" s="561"/>
      <c r="G3890" s="559"/>
      <c r="H3890" s="559"/>
      <c r="I3890" s="559"/>
      <c r="J3890" s="559"/>
      <c r="K3890" s="559"/>
      <c r="L3890" s="559"/>
      <c r="M3890" s="559"/>
      <c r="N3890" s="559"/>
      <c r="O3890" s="559"/>
    </row>
    <row r="3891" spans="1:15" x14ac:dyDescent="0.25">
      <c r="A3891" s="560"/>
      <c r="B3891" s="559"/>
      <c r="C3891" s="559"/>
      <c r="D3891" s="561"/>
      <c r="E3891" s="561"/>
      <c r="F3891" s="561"/>
      <c r="G3891" s="559"/>
      <c r="H3891" s="559"/>
      <c r="I3891" s="559"/>
      <c r="J3891" s="559"/>
      <c r="K3891" s="559"/>
      <c r="L3891" s="559"/>
      <c r="M3891" s="559"/>
      <c r="N3891" s="559"/>
      <c r="O3891" s="559"/>
    </row>
    <row r="3892" spans="1:15" x14ac:dyDescent="0.25">
      <c r="A3892" s="560"/>
      <c r="B3892" s="559"/>
      <c r="C3892" s="559"/>
      <c r="D3892" s="561"/>
      <c r="E3892" s="561"/>
      <c r="F3892" s="561"/>
      <c r="G3892" s="559"/>
      <c r="H3892" s="559"/>
      <c r="I3892" s="559"/>
      <c r="J3892" s="559"/>
      <c r="K3892" s="559"/>
      <c r="L3892" s="559"/>
      <c r="M3892" s="559"/>
      <c r="N3892" s="559"/>
      <c r="O3892" s="559"/>
    </row>
    <row r="3893" spans="1:15" x14ac:dyDescent="0.25">
      <c r="A3893" s="560"/>
      <c r="B3893" s="559"/>
      <c r="C3893" s="559"/>
      <c r="D3893" s="561"/>
      <c r="E3893" s="561"/>
      <c r="F3893" s="561"/>
      <c r="G3893" s="559"/>
      <c r="H3893" s="559"/>
      <c r="I3893" s="559"/>
      <c r="J3893" s="559"/>
      <c r="K3893" s="559"/>
      <c r="L3893" s="559"/>
      <c r="M3893" s="559"/>
      <c r="N3893" s="559"/>
      <c r="O3893" s="559"/>
    </row>
    <row r="3894" spans="1:15" x14ac:dyDescent="0.25">
      <c r="A3894" s="560"/>
      <c r="B3894" s="559"/>
      <c r="C3894" s="559"/>
      <c r="D3894" s="561"/>
      <c r="E3894" s="561"/>
      <c r="F3894" s="561"/>
      <c r="G3894" s="559"/>
      <c r="H3894" s="559"/>
      <c r="I3894" s="559"/>
      <c r="J3894" s="559"/>
      <c r="K3894" s="559"/>
      <c r="L3894" s="559"/>
      <c r="M3894" s="559"/>
      <c r="N3894" s="559"/>
      <c r="O3894" s="559"/>
    </row>
    <row r="3895" spans="1:15" x14ac:dyDescent="0.25">
      <c r="A3895" s="560"/>
      <c r="B3895" s="559"/>
      <c r="C3895" s="559"/>
      <c r="D3895" s="561"/>
      <c r="E3895" s="561"/>
      <c r="F3895" s="561"/>
      <c r="G3895" s="559"/>
      <c r="H3895" s="559"/>
      <c r="I3895" s="559"/>
      <c r="J3895" s="559"/>
      <c r="K3895" s="559"/>
      <c r="L3895" s="559"/>
      <c r="M3895" s="559"/>
      <c r="N3895" s="559"/>
      <c r="O3895" s="559"/>
    </row>
    <row r="3896" spans="1:15" x14ac:dyDescent="0.25">
      <c r="A3896" s="560"/>
      <c r="B3896" s="559"/>
      <c r="C3896" s="559"/>
      <c r="D3896" s="561"/>
      <c r="E3896" s="561"/>
      <c r="F3896" s="561"/>
      <c r="G3896" s="559"/>
      <c r="H3896" s="559"/>
      <c r="I3896" s="559"/>
      <c r="J3896" s="559"/>
      <c r="K3896" s="559"/>
      <c r="L3896" s="559"/>
      <c r="M3896" s="559"/>
      <c r="N3896" s="559"/>
      <c r="O3896" s="559"/>
    </row>
    <row r="3897" spans="1:15" x14ac:dyDescent="0.25">
      <c r="A3897" s="560"/>
      <c r="B3897" s="559"/>
      <c r="C3897" s="559"/>
      <c r="D3897" s="561"/>
      <c r="E3897" s="561"/>
      <c r="F3897" s="561"/>
      <c r="G3897" s="559"/>
      <c r="H3897" s="559"/>
      <c r="I3897" s="559"/>
      <c r="J3897" s="559"/>
      <c r="K3897" s="559"/>
      <c r="L3897" s="559"/>
      <c r="M3897" s="559"/>
      <c r="N3897" s="559"/>
      <c r="O3897" s="559"/>
    </row>
    <row r="3898" spans="1:15" x14ac:dyDescent="0.25">
      <c r="A3898" s="560"/>
      <c r="B3898" s="559"/>
      <c r="C3898" s="559"/>
      <c r="D3898" s="561"/>
      <c r="E3898" s="561"/>
      <c r="F3898" s="561"/>
      <c r="G3898" s="559"/>
      <c r="H3898" s="559"/>
      <c r="I3898" s="559"/>
      <c r="J3898" s="559"/>
      <c r="K3898" s="559"/>
      <c r="L3898" s="559"/>
      <c r="M3898" s="559"/>
      <c r="N3898" s="559"/>
      <c r="O3898" s="559"/>
    </row>
    <row r="3899" spans="1:15" x14ac:dyDescent="0.25">
      <c r="A3899" s="560"/>
      <c r="B3899" s="559"/>
      <c r="C3899" s="559"/>
      <c r="D3899" s="561"/>
      <c r="E3899" s="561"/>
      <c r="F3899" s="561"/>
      <c r="G3899" s="559"/>
      <c r="H3899" s="559"/>
      <c r="I3899" s="559"/>
      <c r="J3899" s="559"/>
      <c r="K3899" s="559"/>
      <c r="L3899" s="559"/>
      <c r="M3899" s="559"/>
      <c r="N3899" s="559"/>
      <c r="O3899" s="559"/>
    </row>
    <row r="3900" spans="1:15" x14ac:dyDescent="0.25">
      <c r="A3900" s="560"/>
      <c r="B3900" s="559"/>
      <c r="C3900" s="559"/>
      <c r="D3900" s="561"/>
      <c r="E3900" s="561"/>
      <c r="F3900" s="561"/>
      <c r="G3900" s="559"/>
      <c r="H3900" s="559"/>
      <c r="I3900" s="559"/>
      <c r="J3900" s="559"/>
      <c r="K3900" s="559"/>
      <c r="L3900" s="559"/>
      <c r="M3900" s="559"/>
      <c r="N3900" s="559"/>
      <c r="O3900" s="559"/>
    </row>
    <row r="3901" spans="1:15" x14ac:dyDescent="0.25">
      <c r="A3901" s="560"/>
      <c r="B3901" s="559"/>
      <c r="C3901" s="559"/>
      <c r="D3901" s="561"/>
      <c r="E3901" s="561"/>
      <c r="F3901" s="561"/>
      <c r="G3901" s="559"/>
      <c r="H3901" s="559"/>
      <c r="I3901" s="559"/>
      <c r="J3901" s="559"/>
      <c r="K3901" s="559"/>
      <c r="L3901" s="559"/>
      <c r="M3901" s="559"/>
      <c r="N3901" s="559"/>
      <c r="O3901" s="559"/>
    </row>
    <row r="3902" spans="1:15" x14ac:dyDescent="0.25">
      <c r="A3902" s="560"/>
      <c r="B3902" s="559"/>
      <c r="C3902" s="559"/>
      <c r="D3902" s="561"/>
      <c r="E3902" s="561"/>
      <c r="F3902" s="561"/>
      <c r="G3902" s="559"/>
      <c r="H3902" s="559"/>
      <c r="I3902" s="559"/>
      <c r="J3902" s="559"/>
      <c r="K3902" s="559"/>
      <c r="L3902" s="559"/>
      <c r="M3902" s="559"/>
      <c r="N3902" s="559"/>
      <c r="O3902" s="559"/>
    </row>
    <row r="3903" spans="1:15" x14ac:dyDescent="0.25">
      <c r="A3903" s="560"/>
      <c r="B3903" s="559"/>
      <c r="C3903" s="559"/>
      <c r="D3903" s="561"/>
      <c r="E3903" s="561"/>
      <c r="F3903" s="561"/>
      <c r="G3903" s="559"/>
      <c r="H3903" s="559"/>
      <c r="I3903" s="559"/>
      <c r="J3903" s="559"/>
      <c r="K3903" s="559"/>
      <c r="L3903" s="559"/>
      <c r="M3903" s="559"/>
      <c r="N3903" s="559"/>
      <c r="O3903" s="559"/>
    </row>
    <row r="3904" spans="1:15" x14ac:dyDescent="0.25">
      <c r="A3904" s="560"/>
      <c r="B3904" s="559"/>
      <c r="C3904" s="559"/>
      <c r="D3904" s="561"/>
      <c r="E3904" s="561"/>
      <c r="F3904" s="561"/>
      <c r="G3904" s="559"/>
      <c r="H3904" s="559"/>
      <c r="I3904" s="559"/>
      <c r="J3904" s="559"/>
      <c r="K3904" s="559"/>
      <c r="L3904" s="559"/>
      <c r="M3904" s="559"/>
      <c r="N3904" s="559"/>
      <c r="O3904" s="559"/>
    </row>
    <row r="3905" spans="1:15" x14ac:dyDescent="0.25">
      <c r="A3905" s="560"/>
      <c r="B3905" s="559"/>
      <c r="C3905" s="559"/>
      <c r="D3905" s="561"/>
      <c r="E3905" s="561"/>
      <c r="F3905" s="561"/>
      <c r="G3905" s="559"/>
      <c r="H3905" s="559"/>
      <c r="I3905" s="559"/>
      <c r="J3905" s="559"/>
      <c r="K3905" s="559"/>
      <c r="L3905" s="559"/>
      <c r="M3905" s="559"/>
      <c r="N3905" s="559"/>
      <c r="O3905" s="559"/>
    </row>
    <row r="3906" spans="1:15" x14ac:dyDescent="0.25">
      <c r="A3906" s="560"/>
      <c r="B3906" s="559"/>
      <c r="C3906" s="559"/>
      <c r="D3906" s="561"/>
      <c r="E3906" s="561"/>
      <c r="F3906" s="561"/>
      <c r="G3906" s="559"/>
      <c r="H3906" s="559"/>
      <c r="I3906" s="559"/>
      <c r="J3906" s="559"/>
      <c r="K3906" s="559"/>
      <c r="L3906" s="559"/>
      <c r="M3906" s="559"/>
      <c r="N3906" s="559"/>
      <c r="O3906" s="559"/>
    </row>
    <row r="3907" spans="1:15" x14ac:dyDescent="0.25">
      <c r="A3907" s="560"/>
      <c r="B3907" s="559"/>
      <c r="C3907" s="559"/>
      <c r="D3907" s="561"/>
      <c r="E3907" s="561"/>
      <c r="F3907" s="561"/>
      <c r="G3907" s="559"/>
      <c r="H3907" s="559"/>
      <c r="I3907" s="559"/>
      <c r="J3907" s="559"/>
      <c r="K3907" s="559"/>
      <c r="L3907" s="559"/>
      <c r="M3907" s="559"/>
      <c r="N3907" s="559"/>
      <c r="O3907" s="559"/>
    </row>
    <row r="3908" spans="1:15" x14ac:dyDescent="0.25">
      <c r="A3908" s="560"/>
      <c r="B3908" s="559"/>
      <c r="C3908" s="559"/>
      <c r="D3908" s="561"/>
      <c r="E3908" s="561"/>
      <c r="F3908" s="561"/>
      <c r="G3908" s="559"/>
      <c r="H3908" s="559"/>
      <c r="I3908" s="559"/>
      <c r="J3908" s="559"/>
      <c r="K3908" s="559"/>
      <c r="L3908" s="559"/>
      <c r="M3908" s="559"/>
      <c r="N3908" s="559"/>
      <c r="O3908" s="559"/>
    </row>
    <row r="3909" spans="1:15" x14ac:dyDescent="0.25">
      <c r="A3909" s="560"/>
      <c r="B3909" s="559"/>
      <c r="C3909" s="559"/>
      <c r="D3909" s="561"/>
      <c r="E3909" s="561"/>
      <c r="F3909" s="561"/>
      <c r="G3909" s="559"/>
      <c r="H3909" s="559"/>
      <c r="I3909" s="559"/>
      <c r="J3909" s="559"/>
      <c r="K3909" s="559"/>
      <c r="L3909" s="559"/>
      <c r="M3909" s="559"/>
      <c r="N3909" s="559"/>
      <c r="O3909" s="559"/>
    </row>
    <row r="3910" spans="1:15" x14ac:dyDescent="0.25">
      <c r="A3910" s="560"/>
      <c r="B3910" s="559"/>
      <c r="C3910" s="559"/>
      <c r="D3910" s="561"/>
      <c r="E3910" s="561"/>
      <c r="F3910" s="561"/>
      <c r="G3910" s="559"/>
      <c r="H3910" s="559"/>
      <c r="I3910" s="559"/>
      <c r="J3910" s="559"/>
      <c r="K3910" s="559"/>
      <c r="L3910" s="559"/>
      <c r="M3910" s="559"/>
      <c r="N3910" s="559"/>
      <c r="O3910" s="559"/>
    </row>
    <row r="3911" spans="1:15" x14ac:dyDescent="0.25">
      <c r="A3911" s="560"/>
      <c r="B3911" s="559"/>
      <c r="C3911" s="559"/>
      <c r="D3911" s="561"/>
      <c r="E3911" s="561"/>
      <c r="F3911" s="561"/>
      <c r="G3911" s="559"/>
      <c r="H3911" s="559"/>
      <c r="I3911" s="559"/>
      <c r="J3911" s="559"/>
      <c r="K3911" s="559"/>
      <c r="L3911" s="559"/>
      <c r="M3911" s="559"/>
      <c r="N3911" s="559"/>
      <c r="O3911" s="559"/>
    </row>
    <row r="3912" spans="1:15" x14ac:dyDescent="0.25">
      <c r="A3912" s="560"/>
      <c r="B3912" s="559"/>
      <c r="C3912" s="559"/>
      <c r="D3912" s="561"/>
      <c r="E3912" s="561"/>
      <c r="F3912" s="561"/>
      <c r="G3912" s="559"/>
      <c r="H3912" s="559"/>
      <c r="I3912" s="559"/>
      <c r="J3912" s="559"/>
      <c r="K3912" s="559"/>
      <c r="L3912" s="559"/>
      <c r="M3912" s="559"/>
      <c r="N3912" s="559"/>
      <c r="O3912" s="559"/>
    </row>
    <row r="3913" spans="1:15" x14ac:dyDescent="0.25">
      <c r="A3913" s="560"/>
      <c r="B3913" s="559"/>
      <c r="C3913" s="559"/>
      <c r="D3913" s="561"/>
      <c r="E3913" s="561"/>
      <c r="F3913" s="561"/>
      <c r="G3913" s="559"/>
      <c r="H3913" s="559"/>
      <c r="I3913" s="559"/>
      <c r="J3913" s="559"/>
      <c r="K3913" s="559"/>
      <c r="L3913" s="559"/>
      <c r="M3913" s="559"/>
      <c r="N3913" s="559"/>
      <c r="O3913" s="559"/>
    </row>
    <row r="3914" spans="1:15" x14ac:dyDescent="0.25">
      <c r="A3914" s="560"/>
      <c r="B3914" s="559"/>
      <c r="C3914" s="559"/>
      <c r="D3914" s="561"/>
      <c r="E3914" s="561"/>
      <c r="F3914" s="561"/>
      <c r="G3914" s="559"/>
      <c r="H3914" s="559"/>
      <c r="I3914" s="559"/>
      <c r="J3914" s="559"/>
      <c r="K3914" s="559"/>
      <c r="L3914" s="559"/>
      <c r="M3914" s="559"/>
      <c r="N3914" s="559"/>
      <c r="O3914" s="559"/>
    </row>
    <row r="3915" spans="1:15" x14ac:dyDescent="0.25">
      <c r="A3915" s="560"/>
      <c r="B3915" s="559"/>
      <c r="C3915" s="559"/>
      <c r="D3915" s="561"/>
      <c r="E3915" s="561"/>
      <c r="F3915" s="561"/>
      <c r="G3915" s="559"/>
      <c r="H3915" s="559"/>
      <c r="I3915" s="559"/>
      <c r="J3915" s="559"/>
      <c r="K3915" s="559"/>
      <c r="L3915" s="559"/>
      <c r="M3915" s="559"/>
      <c r="N3915" s="559"/>
      <c r="O3915" s="559"/>
    </row>
    <row r="3916" spans="1:15" x14ac:dyDescent="0.25">
      <c r="A3916" s="560"/>
      <c r="B3916" s="559"/>
      <c r="C3916" s="559"/>
      <c r="D3916" s="561"/>
      <c r="E3916" s="561"/>
      <c r="F3916" s="561"/>
      <c r="G3916" s="559"/>
      <c r="H3916" s="559"/>
      <c r="I3916" s="559"/>
      <c r="J3916" s="559"/>
      <c r="K3916" s="559"/>
      <c r="L3916" s="559"/>
      <c r="M3916" s="559"/>
      <c r="N3916" s="559"/>
      <c r="O3916" s="559"/>
    </row>
    <row r="3917" spans="1:15" x14ac:dyDescent="0.25">
      <c r="A3917" s="560"/>
      <c r="B3917" s="559"/>
      <c r="C3917" s="559"/>
      <c r="D3917" s="561"/>
      <c r="E3917" s="561"/>
      <c r="F3917" s="561"/>
      <c r="G3917" s="559"/>
      <c r="H3917" s="559"/>
      <c r="I3917" s="559"/>
      <c r="J3917" s="559"/>
      <c r="K3917" s="559"/>
      <c r="L3917" s="559"/>
      <c r="M3917" s="559"/>
      <c r="N3917" s="559"/>
      <c r="O3917" s="559"/>
    </row>
    <row r="3918" spans="1:15" x14ac:dyDescent="0.25">
      <c r="A3918" s="560"/>
      <c r="B3918" s="559"/>
      <c r="C3918" s="559"/>
      <c r="D3918" s="561"/>
      <c r="E3918" s="561"/>
      <c r="F3918" s="561"/>
      <c r="G3918" s="559"/>
      <c r="H3918" s="559"/>
      <c r="I3918" s="559"/>
      <c r="J3918" s="559"/>
      <c r="K3918" s="559"/>
      <c r="L3918" s="559"/>
      <c r="M3918" s="559"/>
      <c r="N3918" s="559"/>
      <c r="O3918" s="559"/>
    </row>
    <row r="3919" spans="1:15" x14ac:dyDescent="0.25">
      <c r="A3919" s="560"/>
      <c r="B3919" s="559"/>
      <c r="C3919" s="559"/>
      <c r="D3919" s="561"/>
      <c r="E3919" s="561"/>
      <c r="F3919" s="561"/>
      <c r="G3919" s="559"/>
      <c r="H3919" s="559"/>
      <c r="I3919" s="559"/>
      <c r="J3919" s="559"/>
      <c r="K3919" s="559"/>
      <c r="L3919" s="559"/>
      <c r="M3919" s="559"/>
      <c r="N3919" s="559"/>
      <c r="O3919" s="559"/>
    </row>
    <row r="3920" spans="1:15" x14ac:dyDescent="0.25">
      <c r="A3920" s="560"/>
      <c r="B3920" s="559"/>
      <c r="C3920" s="559"/>
      <c r="D3920" s="561"/>
      <c r="E3920" s="561"/>
      <c r="F3920" s="561"/>
      <c r="G3920" s="559"/>
      <c r="H3920" s="559"/>
      <c r="I3920" s="559"/>
      <c r="J3920" s="559"/>
      <c r="K3920" s="559"/>
      <c r="L3920" s="559"/>
      <c r="M3920" s="559"/>
      <c r="N3920" s="559"/>
      <c r="O3920" s="559"/>
    </row>
    <row r="3921" spans="1:15" x14ac:dyDescent="0.25">
      <c r="A3921" s="560"/>
      <c r="B3921" s="559"/>
      <c r="C3921" s="559"/>
      <c r="D3921" s="561"/>
      <c r="E3921" s="561"/>
      <c r="F3921" s="561"/>
      <c r="G3921" s="559"/>
      <c r="H3921" s="559"/>
      <c r="I3921" s="559"/>
      <c r="J3921" s="559"/>
      <c r="K3921" s="559"/>
      <c r="L3921" s="559"/>
      <c r="M3921" s="559"/>
      <c r="N3921" s="559"/>
      <c r="O3921" s="559"/>
    </row>
    <row r="3922" spans="1:15" x14ac:dyDescent="0.25">
      <c r="A3922" s="560"/>
      <c r="B3922" s="559"/>
      <c r="C3922" s="559"/>
      <c r="D3922" s="561"/>
      <c r="E3922" s="561"/>
      <c r="F3922" s="561"/>
      <c r="G3922" s="559"/>
      <c r="H3922" s="559"/>
      <c r="I3922" s="559"/>
      <c r="J3922" s="559"/>
      <c r="K3922" s="559"/>
      <c r="L3922" s="559"/>
      <c r="M3922" s="559"/>
      <c r="N3922" s="559"/>
      <c r="O3922" s="559"/>
    </row>
    <row r="3923" spans="1:15" x14ac:dyDescent="0.25">
      <c r="A3923" s="560"/>
      <c r="B3923" s="559"/>
      <c r="C3923" s="559"/>
      <c r="D3923" s="561"/>
      <c r="E3923" s="561"/>
      <c r="F3923" s="561"/>
      <c r="G3923" s="559"/>
      <c r="H3923" s="559"/>
      <c r="I3923" s="559"/>
      <c r="J3923" s="559"/>
      <c r="K3923" s="559"/>
      <c r="L3923" s="559"/>
      <c r="M3923" s="559"/>
      <c r="N3923" s="559"/>
      <c r="O3923" s="559"/>
    </row>
    <row r="3924" spans="1:15" x14ac:dyDescent="0.25">
      <c r="A3924" s="560"/>
      <c r="B3924" s="559"/>
      <c r="C3924" s="559"/>
      <c r="D3924" s="561"/>
      <c r="E3924" s="561"/>
      <c r="F3924" s="561"/>
      <c r="G3924" s="559"/>
      <c r="H3924" s="559"/>
      <c r="I3924" s="559"/>
      <c r="J3924" s="559"/>
      <c r="K3924" s="559"/>
      <c r="L3924" s="559"/>
      <c r="M3924" s="559"/>
      <c r="N3924" s="559"/>
      <c r="O3924" s="559"/>
    </row>
    <row r="3925" spans="1:15" x14ac:dyDescent="0.25">
      <c r="A3925" s="560"/>
      <c r="B3925" s="559"/>
      <c r="C3925" s="559"/>
      <c r="D3925" s="561"/>
      <c r="E3925" s="561"/>
      <c r="F3925" s="561"/>
      <c r="G3925" s="559"/>
      <c r="H3925" s="559"/>
      <c r="I3925" s="559"/>
      <c r="J3925" s="559"/>
      <c r="K3925" s="559"/>
      <c r="L3925" s="559"/>
      <c r="M3925" s="559"/>
      <c r="N3925" s="559"/>
      <c r="O3925" s="559"/>
    </row>
    <row r="3926" spans="1:15" x14ac:dyDescent="0.25">
      <c r="A3926" s="560"/>
      <c r="B3926" s="559"/>
      <c r="C3926" s="559"/>
      <c r="D3926" s="561"/>
      <c r="E3926" s="561"/>
      <c r="F3926" s="561"/>
      <c r="G3926" s="559"/>
      <c r="H3926" s="559"/>
      <c r="I3926" s="559"/>
      <c r="J3926" s="559"/>
      <c r="K3926" s="559"/>
      <c r="L3926" s="559"/>
      <c r="M3926" s="559"/>
      <c r="N3926" s="559"/>
      <c r="O3926" s="559"/>
    </row>
    <row r="3927" spans="1:15" x14ac:dyDescent="0.25">
      <c r="A3927" s="560"/>
      <c r="B3927" s="559"/>
      <c r="C3927" s="559"/>
      <c r="D3927" s="561"/>
      <c r="E3927" s="561"/>
      <c r="F3927" s="561"/>
      <c r="G3927" s="559"/>
      <c r="H3927" s="559"/>
      <c r="I3927" s="559"/>
      <c r="J3927" s="559"/>
      <c r="K3927" s="559"/>
      <c r="L3927" s="559"/>
      <c r="M3927" s="559"/>
      <c r="N3927" s="559"/>
      <c r="O3927" s="559"/>
    </row>
    <row r="3928" spans="1:15" x14ac:dyDescent="0.25">
      <c r="A3928" s="560"/>
      <c r="B3928" s="559"/>
      <c r="C3928" s="559"/>
      <c r="D3928" s="561"/>
      <c r="E3928" s="561"/>
      <c r="F3928" s="561"/>
      <c r="G3928" s="559"/>
      <c r="H3928" s="559"/>
      <c r="I3928" s="559"/>
      <c r="J3928" s="559"/>
      <c r="K3928" s="559"/>
      <c r="L3928" s="559"/>
      <c r="M3928" s="559"/>
      <c r="N3928" s="559"/>
      <c r="O3928" s="559"/>
    </row>
    <row r="3929" spans="1:15" x14ac:dyDescent="0.25">
      <c r="A3929" s="560"/>
      <c r="B3929" s="559"/>
      <c r="C3929" s="559"/>
      <c r="D3929" s="561"/>
      <c r="E3929" s="561"/>
      <c r="F3929" s="561"/>
      <c r="G3929" s="559"/>
      <c r="H3929" s="559"/>
      <c r="I3929" s="559"/>
      <c r="J3929" s="559"/>
      <c r="K3929" s="559"/>
      <c r="L3929" s="559"/>
      <c r="M3929" s="559"/>
      <c r="N3929" s="559"/>
      <c r="O3929" s="559"/>
    </row>
    <row r="3930" spans="1:15" x14ac:dyDescent="0.25">
      <c r="A3930" s="560"/>
      <c r="B3930" s="559"/>
      <c r="C3930" s="559"/>
      <c r="D3930" s="561"/>
      <c r="E3930" s="561"/>
      <c r="F3930" s="561"/>
      <c r="G3930" s="559"/>
      <c r="H3930" s="559"/>
      <c r="I3930" s="559"/>
      <c r="J3930" s="559"/>
      <c r="K3930" s="559"/>
      <c r="L3930" s="559"/>
      <c r="M3930" s="559"/>
      <c r="N3930" s="559"/>
      <c r="O3930" s="559"/>
    </row>
    <row r="3931" spans="1:15" x14ac:dyDescent="0.25">
      <c r="A3931" s="560"/>
      <c r="B3931" s="559"/>
      <c r="C3931" s="559"/>
      <c r="D3931" s="561"/>
      <c r="E3931" s="561"/>
      <c r="F3931" s="561"/>
      <c r="G3931" s="559"/>
      <c r="H3931" s="559"/>
      <c r="I3931" s="559"/>
      <c r="J3931" s="559"/>
      <c r="K3931" s="559"/>
      <c r="L3931" s="559"/>
      <c r="M3931" s="559"/>
      <c r="N3931" s="559"/>
      <c r="O3931" s="559"/>
    </row>
    <row r="3932" spans="1:15" x14ac:dyDescent="0.25">
      <c r="A3932" s="560"/>
      <c r="B3932" s="559"/>
      <c r="C3932" s="559"/>
      <c r="D3932" s="561"/>
      <c r="E3932" s="561"/>
      <c r="F3932" s="561"/>
      <c r="G3932" s="559"/>
      <c r="H3932" s="559"/>
      <c r="I3932" s="559"/>
      <c r="J3932" s="559"/>
      <c r="K3932" s="559"/>
      <c r="L3932" s="559"/>
      <c r="M3932" s="559"/>
      <c r="N3932" s="559"/>
      <c r="O3932" s="559"/>
    </row>
    <row r="3933" spans="1:15" x14ac:dyDescent="0.25">
      <c r="A3933" s="560"/>
      <c r="B3933" s="559"/>
      <c r="C3933" s="559"/>
      <c r="D3933" s="561"/>
      <c r="E3933" s="561"/>
      <c r="F3933" s="561"/>
      <c r="G3933" s="559"/>
      <c r="H3933" s="559"/>
      <c r="I3933" s="559"/>
      <c r="J3933" s="559"/>
      <c r="K3933" s="559"/>
      <c r="L3933" s="559"/>
      <c r="M3933" s="559"/>
      <c r="N3933" s="559"/>
      <c r="O3933" s="559"/>
    </row>
    <row r="3934" spans="1:15" x14ac:dyDescent="0.25">
      <c r="A3934" s="560"/>
      <c r="B3934" s="559"/>
      <c r="C3934" s="559"/>
      <c r="D3934" s="561"/>
      <c r="E3934" s="561"/>
      <c r="F3934" s="561"/>
      <c r="G3934" s="559"/>
      <c r="H3934" s="559"/>
      <c r="I3934" s="559"/>
      <c r="J3934" s="559"/>
      <c r="K3934" s="559"/>
      <c r="L3934" s="559"/>
      <c r="M3934" s="559"/>
      <c r="N3934" s="559"/>
      <c r="O3934" s="559"/>
    </row>
    <row r="3935" spans="1:15" x14ac:dyDescent="0.25">
      <c r="A3935" s="560"/>
      <c r="B3935" s="559"/>
      <c r="C3935" s="559"/>
      <c r="D3935" s="561"/>
      <c r="E3935" s="561"/>
      <c r="F3935" s="561"/>
      <c r="G3935" s="559"/>
      <c r="H3935" s="559"/>
      <c r="I3935" s="559"/>
      <c r="J3935" s="559"/>
      <c r="K3935" s="559"/>
      <c r="L3935" s="559"/>
      <c r="M3935" s="559"/>
      <c r="N3935" s="559"/>
      <c r="O3935" s="559"/>
    </row>
    <row r="3936" spans="1:15" x14ac:dyDescent="0.25">
      <c r="A3936" s="560"/>
      <c r="B3936" s="559"/>
      <c r="C3936" s="559"/>
      <c r="D3936" s="561"/>
      <c r="E3936" s="561"/>
      <c r="F3936" s="561"/>
      <c r="G3936" s="559"/>
      <c r="H3936" s="559"/>
      <c r="I3936" s="559"/>
      <c r="J3936" s="559"/>
      <c r="K3936" s="559"/>
      <c r="L3936" s="559"/>
      <c r="M3936" s="559"/>
      <c r="N3936" s="559"/>
      <c r="O3936" s="559"/>
    </row>
    <row r="3937" spans="1:15" x14ac:dyDescent="0.25">
      <c r="A3937" s="560"/>
      <c r="B3937" s="559"/>
      <c r="C3937" s="559"/>
      <c r="D3937" s="561"/>
      <c r="E3937" s="561"/>
      <c r="F3937" s="561"/>
      <c r="G3937" s="559"/>
      <c r="H3937" s="559"/>
      <c r="I3937" s="559"/>
      <c r="J3937" s="559"/>
      <c r="K3937" s="559"/>
      <c r="L3937" s="559"/>
      <c r="M3937" s="559"/>
      <c r="N3937" s="559"/>
      <c r="O3937" s="559"/>
    </row>
    <row r="3938" spans="1:15" x14ac:dyDescent="0.25">
      <c r="A3938" s="560"/>
      <c r="B3938" s="559"/>
      <c r="C3938" s="559"/>
      <c r="D3938" s="561"/>
      <c r="E3938" s="561"/>
      <c r="F3938" s="561"/>
      <c r="G3938" s="559"/>
      <c r="H3938" s="559"/>
      <c r="I3938" s="559"/>
      <c r="J3938" s="559"/>
      <c r="K3938" s="559"/>
      <c r="L3938" s="559"/>
      <c r="M3938" s="559"/>
      <c r="N3938" s="559"/>
      <c r="O3938" s="559"/>
    </row>
    <row r="3939" spans="1:15" x14ac:dyDescent="0.25">
      <c r="A3939" s="560"/>
      <c r="B3939" s="559"/>
      <c r="C3939" s="559"/>
      <c r="D3939" s="561"/>
      <c r="E3939" s="561"/>
      <c r="F3939" s="561"/>
      <c r="G3939" s="559"/>
      <c r="H3939" s="559"/>
      <c r="I3939" s="559"/>
      <c r="J3939" s="559"/>
      <c r="K3939" s="559"/>
      <c r="L3939" s="559"/>
      <c r="M3939" s="559"/>
      <c r="N3939" s="559"/>
      <c r="O3939" s="559"/>
    </row>
    <row r="3940" spans="1:15" x14ac:dyDescent="0.25">
      <c r="A3940" s="560"/>
      <c r="B3940" s="559"/>
      <c r="C3940" s="559"/>
      <c r="D3940" s="561"/>
      <c r="E3940" s="561"/>
      <c r="F3940" s="561"/>
      <c r="G3940" s="559"/>
      <c r="H3940" s="559"/>
      <c r="I3940" s="559"/>
      <c r="J3940" s="559"/>
      <c r="K3940" s="559"/>
      <c r="L3940" s="559"/>
      <c r="M3940" s="559"/>
      <c r="N3940" s="559"/>
      <c r="O3940" s="559"/>
    </row>
    <row r="3941" spans="1:15" x14ac:dyDescent="0.25">
      <c r="A3941" s="560"/>
      <c r="B3941" s="559"/>
      <c r="C3941" s="559"/>
      <c r="D3941" s="561"/>
      <c r="E3941" s="561"/>
      <c r="F3941" s="561"/>
      <c r="G3941" s="559"/>
      <c r="H3941" s="559"/>
      <c r="I3941" s="559"/>
      <c r="J3941" s="559"/>
      <c r="K3941" s="559"/>
      <c r="L3941" s="559"/>
      <c r="M3941" s="559"/>
      <c r="N3941" s="559"/>
      <c r="O3941" s="559"/>
    </row>
    <row r="3942" spans="1:15" x14ac:dyDescent="0.25">
      <c r="A3942" s="560"/>
      <c r="B3942" s="559"/>
      <c r="C3942" s="559"/>
      <c r="D3942" s="561"/>
      <c r="E3942" s="561"/>
      <c r="F3942" s="561"/>
      <c r="G3942" s="559"/>
      <c r="H3942" s="559"/>
      <c r="I3942" s="559"/>
      <c r="J3942" s="559"/>
      <c r="K3942" s="559"/>
      <c r="L3942" s="559"/>
      <c r="M3942" s="559"/>
      <c r="N3942" s="559"/>
      <c r="O3942" s="559"/>
    </row>
    <row r="3943" spans="1:15" x14ac:dyDescent="0.25">
      <c r="A3943" s="560"/>
      <c r="B3943" s="559"/>
      <c r="C3943" s="559"/>
      <c r="D3943" s="561"/>
      <c r="E3943" s="561"/>
      <c r="F3943" s="561"/>
      <c r="G3943" s="559"/>
      <c r="H3943" s="559"/>
      <c r="I3943" s="559"/>
      <c r="J3943" s="559"/>
      <c r="K3943" s="559"/>
      <c r="L3943" s="559"/>
      <c r="M3943" s="559"/>
      <c r="N3943" s="559"/>
      <c r="O3943" s="559"/>
    </row>
    <row r="3944" spans="1:15" x14ac:dyDescent="0.25">
      <c r="A3944" s="560"/>
      <c r="B3944" s="559"/>
      <c r="C3944" s="559"/>
      <c r="D3944" s="561"/>
      <c r="E3944" s="561"/>
      <c r="F3944" s="561"/>
      <c r="G3944" s="559"/>
      <c r="H3944" s="559"/>
      <c r="I3944" s="559"/>
      <c r="J3944" s="559"/>
      <c r="K3944" s="559"/>
      <c r="L3944" s="559"/>
      <c r="M3944" s="559"/>
      <c r="N3944" s="559"/>
      <c r="O3944" s="559"/>
    </row>
    <row r="3945" spans="1:15" x14ac:dyDescent="0.25">
      <c r="A3945" s="560"/>
      <c r="B3945" s="559"/>
      <c r="C3945" s="559"/>
      <c r="D3945" s="561"/>
      <c r="E3945" s="561"/>
      <c r="F3945" s="561"/>
      <c r="G3945" s="559"/>
      <c r="H3945" s="559"/>
      <c r="I3945" s="559"/>
      <c r="J3945" s="559"/>
      <c r="K3945" s="559"/>
      <c r="L3945" s="559"/>
      <c r="M3945" s="559"/>
      <c r="N3945" s="559"/>
      <c r="O3945" s="559"/>
    </row>
    <row r="3946" spans="1:15" x14ac:dyDescent="0.25">
      <c r="A3946" s="560"/>
      <c r="B3946" s="559"/>
      <c r="C3946" s="559"/>
      <c r="D3946" s="561"/>
      <c r="E3946" s="561"/>
      <c r="F3946" s="561"/>
      <c r="G3946" s="559"/>
      <c r="H3946" s="559"/>
      <c r="I3946" s="559"/>
      <c r="J3946" s="559"/>
      <c r="K3946" s="559"/>
      <c r="L3946" s="559"/>
      <c r="M3946" s="559"/>
      <c r="N3946" s="559"/>
      <c r="O3946" s="559"/>
    </row>
    <row r="3947" spans="1:15" x14ac:dyDescent="0.25">
      <c r="A3947" s="560"/>
      <c r="B3947" s="559"/>
      <c r="C3947" s="559"/>
      <c r="D3947" s="561"/>
      <c r="E3947" s="561"/>
      <c r="F3947" s="561"/>
      <c r="G3947" s="559"/>
      <c r="H3947" s="559"/>
      <c r="I3947" s="559"/>
      <c r="J3947" s="559"/>
      <c r="K3947" s="559"/>
      <c r="L3947" s="559"/>
      <c r="M3947" s="559"/>
      <c r="N3947" s="559"/>
      <c r="O3947" s="559"/>
    </row>
    <row r="3948" spans="1:15" x14ac:dyDescent="0.25">
      <c r="A3948" s="560"/>
      <c r="B3948" s="559"/>
      <c r="C3948" s="559"/>
      <c r="D3948" s="561"/>
      <c r="E3948" s="561"/>
      <c r="F3948" s="561"/>
      <c r="G3948" s="559"/>
      <c r="H3948" s="559"/>
      <c r="I3948" s="559"/>
      <c r="J3948" s="559"/>
      <c r="K3948" s="559"/>
      <c r="L3948" s="559"/>
      <c r="M3948" s="559"/>
      <c r="N3948" s="559"/>
      <c r="O3948" s="559"/>
    </row>
    <row r="3949" spans="1:15" x14ac:dyDescent="0.25">
      <c r="A3949" s="560"/>
      <c r="B3949" s="559"/>
      <c r="C3949" s="559"/>
      <c r="D3949" s="561"/>
      <c r="E3949" s="561"/>
      <c r="F3949" s="561"/>
      <c r="G3949" s="559"/>
      <c r="H3949" s="559"/>
      <c r="I3949" s="559"/>
      <c r="J3949" s="559"/>
      <c r="K3949" s="559"/>
      <c r="L3949" s="559"/>
      <c r="M3949" s="559"/>
      <c r="N3949" s="559"/>
      <c r="O3949" s="559"/>
    </row>
    <row r="3950" spans="1:15" x14ac:dyDescent="0.25">
      <c r="A3950" s="560"/>
      <c r="B3950" s="559"/>
      <c r="C3950" s="559"/>
      <c r="D3950" s="561"/>
      <c r="E3950" s="561"/>
      <c r="F3950" s="561"/>
      <c r="G3950" s="559"/>
      <c r="H3950" s="559"/>
      <c r="I3950" s="559"/>
      <c r="J3950" s="559"/>
      <c r="K3950" s="559"/>
      <c r="L3950" s="559"/>
      <c r="M3950" s="559"/>
      <c r="N3950" s="559"/>
      <c r="O3950" s="559"/>
    </row>
    <row r="3951" spans="1:15" x14ac:dyDescent="0.25">
      <c r="A3951" s="560"/>
      <c r="B3951" s="559"/>
      <c r="C3951" s="559"/>
      <c r="D3951" s="561"/>
      <c r="E3951" s="561"/>
      <c r="F3951" s="561"/>
      <c r="G3951" s="559"/>
      <c r="H3951" s="559"/>
      <c r="I3951" s="559"/>
      <c r="J3951" s="559"/>
      <c r="K3951" s="559"/>
      <c r="L3951" s="559"/>
      <c r="M3951" s="559"/>
      <c r="N3951" s="559"/>
      <c r="O3951" s="559"/>
    </row>
    <row r="3952" spans="1:15" x14ac:dyDescent="0.25">
      <c r="A3952" s="560"/>
      <c r="B3952" s="559"/>
      <c r="C3952" s="559"/>
      <c r="D3952" s="561"/>
      <c r="E3952" s="561"/>
      <c r="F3952" s="561"/>
      <c r="G3952" s="559"/>
      <c r="H3952" s="559"/>
      <c r="I3952" s="559"/>
      <c r="J3952" s="559"/>
      <c r="K3952" s="559"/>
      <c r="L3952" s="559"/>
      <c r="M3952" s="559"/>
      <c r="N3952" s="559"/>
      <c r="O3952" s="559"/>
    </row>
    <row r="3953" spans="1:15" x14ac:dyDescent="0.25">
      <c r="A3953" s="560"/>
      <c r="B3953" s="559"/>
      <c r="C3953" s="559"/>
      <c r="D3953" s="561"/>
      <c r="E3953" s="561"/>
      <c r="F3953" s="561"/>
      <c r="G3953" s="559"/>
      <c r="H3953" s="559"/>
      <c r="I3953" s="559"/>
      <c r="J3953" s="559"/>
      <c r="K3953" s="559"/>
      <c r="L3953" s="559"/>
      <c r="M3953" s="559"/>
      <c r="N3953" s="559"/>
      <c r="O3953" s="559"/>
    </row>
    <row r="3954" spans="1:15" x14ac:dyDescent="0.25">
      <c r="A3954" s="560"/>
      <c r="B3954" s="559"/>
      <c r="C3954" s="559"/>
      <c r="D3954" s="561"/>
      <c r="E3954" s="561"/>
      <c r="F3954" s="561"/>
      <c r="G3954" s="559"/>
      <c r="H3954" s="559"/>
      <c r="I3954" s="559"/>
      <c r="J3954" s="559"/>
      <c r="K3954" s="559"/>
      <c r="L3954" s="559"/>
      <c r="M3954" s="559"/>
      <c r="N3954" s="559"/>
      <c r="O3954" s="559"/>
    </row>
    <row r="3955" spans="1:15" x14ac:dyDescent="0.25">
      <c r="A3955" s="560"/>
      <c r="B3955" s="559"/>
      <c r="C3955" s="559"/>
      <c r="D3955" s="561"/>
      <c r="E3955" s="561"/>
      <c r="F3955" s="561"/>
      <c r="G3955" s="559"/>
      <c r="H3955" s="559"/>
      <c r="I3955" s="559"/>
      <c r="J3955" s="559"/>
      <c r="K3955" s="559"/>
      <c r="L3955" s="559"/>
      <c r="M3955" s="559"/>
      <c r="N3955" s="559"/>
      <c r="O3955" s="559"/>
    </row>
    <row r="3956" spans="1:15" x14ac:dyDescent="0.25">
      <c r="A3956" s="560"/>
      <c r="B3956" s="559"/>
      <c r="C3956" s="559"/>
      <c r="D3956" s="561"/>
      <c r="E3956" s="561"/>
      <c r="F3956" s="561"/>
      <c r="G3956" s="559"/>
      <c r="H3956" s="559"/>
      <c r="I3956" s="559"/>
      <c r="J3956" s="559"/>
      <c r="K3956" s="559"/>
      <c r="L3956" s="559"/>
      <c r="M3956" s="559"/>
      <c r="N3956" s="559"/>
      <c r="O3956" s="559"/>
    </row>
    <row r="3957" spans="1:15" x14ac:dyDescent="0.25">
      <c r="A3957" s="560"/>
      <c r="B3957" s="559"/>
      <c r="C3957" s="559"/>
      <c r="D3957" s="561"/>
      <c r="E3957" s="561"/>
      <c r="F3957" s="561"/>
      <c r="G3957" s="559"/>
      <c r="H3957" s="559"/>
      <c r="I3957" s="559"/>
      <c r="J3957" s="559"/>
      <c r="K3957" s="559"/>
      <c r="L3957" s="559"/>
      <c r="M3957" s="559"/>
      <c r="N3957" s="559"/>
      <c r="O3957" s="559"/>
    </row>
    <row r="3958" spans="1:15" x14ac:dyDescent="0.25">
      <c r="A3958" s="560"/>
      <c r="B3958" s="559"/>
      <c r="C3958" s="559"/>
      <c r="D3958" s="561"/>
      <c r="E3958" s="561"/>
      <c r="F3958" s="561"/>
      <c r="G3958" s="559"/>
      <c r="H3958" s="559"/>
      <c r="I3958" s="559"/>
      <c r="J3958" s="559"/>
      <c r="K3958" s="559"/>
      <c r="L3958" s="559"/>
      <c r="M3958" s="559"/>
      <c r="N3958" s="559"/>
      <c r="O3958" s="559"/>
    </row>
    <row r="3959" spans="1:15" x14ac:dyDescent="0.25">
      <c r="A3959" s="560"/>
      <c r="B3959" s="559"/>
      <c r="C3959" s="559"/>
      <c r="D3959" s="561"/>
      <c r="E3959" s="561"/>
      <c r="F3959" s="561"/>
      <c r="G3959" s="559"/>
      <c r="H3959" s="559"/>
      <c r="I3959" s="559"/>
      <c r="J3959" s="559"/>
      <c r="K3959" s="559"/>
      <c r="L3959" s="559"/>
      <c r="M3959" s="559"/>
      <c r="N3959" s="559"/>
      <c r="O3959" s="559"/>
    </row>
    <row r="3960" spans="1:15" x14ac:dyDescent="0.25">
      <c r="A3960" s="560"/>
      <c r="B3960" s="559"/>
      <c r="C3960" s="559"/>
      <c r="D3960" s="561"/>
      <c r="E3960" s="561"/>
      <c r="F3960" s="561"/>
      <c r="G3960" s="559"/>
      <c r="H3960" s="559"/>
      <c r="I3960" s="559"/>
      <c r="J3960" s="559"/>
      <c r="K3960" s="559"/>
      <c r="L3960" s="559"/>
      <c r="M3960" s="559"/>
      <c r="N3960" s="559"/>
      <c r="O3960" s="559"/>
    </row>
    <row r="3961" spans="1:15" x14ac:dyDescent="0.25">
      <c r="A3961" s="560"/>
      <c r="B3961" s="559"/>
      <c r="C3961" s="559"/>
      <c r="D3961" s="561"/>
      <c r="E3961" s="561"/>
      <c r="F3961" s="561"/>
      <c r="G3961" s="559"/>
      <c r="H3961" s="559"/>
      <c r="I3961" s="559"/>
      <c r="J3961" s="559"/>
      <c r="K3961" s="559"/>
      <c r="L3961" s="559"/>
      <c r="M3961" s="559"/>
      <c r="N3961" s="559"/>
      <c r="O3961" s="559"/>
    </row>
    <row r="3962" spans="1:15" x14ac:dyDescent="0.25">
      <c r="A3962" s="560"/>
      <c r="B3962" s="559"/>
      <c r="C3962" s="559"/>
      <c r="D3962" s="561"/>
      <c r="E3962" s="561"/>
      <c r="F3962" s="561"/>
      <c r="G3962" s="559"/>
      <c r="H3962" s="559"/>
      <c r="I3962" s="559"/>
      <c r="J3962" s="559"/>
      <c r="K3962" s="559"/>
      <c r="L3962" s="559"/>
      <c r="M3962" s="559"/>
      <c r="N3962" s="559"/>
      <c r="O3962" s="559"/>
    </row>
    <row r="3963" spans="1:15" x14ac:dyDescent="0.25">
      <c r="A3963" s="560"/>
      <c r="B3963" s="559"/>
      <c r="C3963" s="559"/>
      <c r="D3963" s="561"/>
      <c r="E3963" s="561"/>
      <c r="F3963" s="561"/>
      <c r="G3963" s="559"/>
      <c r="H3963" s="559"/>
      <c r="I3963" s="559"/>
      <c r="J3963" s="559"/>
      <c r="K3963" s="559"/>
      <c r="L3963" s="559"/>
      <c r="M3963" s="559"/>
      <c r="N3963" s="559"/>
      <c r="O3963" s="559"/>
    </row>
    <row r="3964" spans="1:15" x14ac:dyDescent="0.25">
      <c r="A3964" s="560"/>
      <c r="B3964" s="559"/>
      <c r="C3964" s="559"/>
      <c r="D3964" s="561"/>
      <c r="E3964" s="561"/>
      <c r="F3964" s="561"/>
      <c r="G3964" s="559"/>
      <c r="H3964" s="559"/>
      <c r="I3964" s="559"/>
      <c r="J3964" s="559"/>
      <c r="K3964" s="559"/>
      <c r="L3964" s="559"/>
      <c r="M3964" s="559"/>
      <c r="N3964" s="559"/>
      <c r="O3964" s="559"/>
    </row>
    <row r="3965" spans="1:15" x14ac:dyDescent="0.25">
      <c r="A3965" s="560"/>
      <c r="B3965" s="559"/>
      <c r="C3965" s="559"/>
      <c r="D3965" s="561"/>
      <c r="E3965" s="561"/>
      <c r="F3965" s="561"/>
      <c r="G3965" s="559"/>
      <c r="H3965" s="559"/>
      <c r="I3965" s="559"/>
      <c r="J3965" s="559"/>
      <c r="K3965" s="559"/>
      <c r="L3965" s="559"/>
      <c r="M3965" s="559"/>
      <c r="N3965" s="559"/>
      <c r="O3965" s="559"/>
    </row>
    <row r="3966" spans="1:15" x14ac:dyDescent="0.25">
      <c r="A3966" s="560"/>
      <c r="B3966" s="559"/>
      <c r="C3966" s="559"/>
      <c r="D3966" s="561"/>
      <c r="E3966" s="561"/>
      <c r="F3966" s="561"/>
      <c r="G3966" s="559"/>
      <c r="H3966" s="559"/>
      <c r="I3966" s="559"/>
      <c r="J3966" s="559"/>
      <c r="K3966" s="559"/>
      <c r="L3966" s="559"/>
      <c r="M3966" s="559"/>
      <c r="N3966" s="559"/>
      <c r="O3966" s="559"/>
    </row>
    <row r="3967" spans="1:15" x14ac:dyDescent="0.25">
      <c r="A3967" s="560"/>
      <c r="B3967" s="559"/>
      <c r="C3967" s="559"/>
      <c r="D3967" s="561"/>
      <c r="E3967" s="561"/>
      <c r="F3967" s="561"/>
      <c r="G3967" s="559"/>
      <c r="H3967" s="559"/>
      <c r="I3967" s="559"/>
      <c r="J3967" s="559"/>
      <c r="K3967" s="559"/>
      <c r="L3967" s="559"/>
      <c r="M3967" s="559"/>
      <c r="N3967" s="559"/>
      <c r="O3967" s="559"/>
    </row>
    <row r="3968" spans="1:15" x14ac:dyDescent="0.25">
      <c r="A3968" s="560"/>
      <c r="B3968" s="559"/>
      <c r="C3968" s="559"/>
      <c r="D3968" s="561"/>
      <c r="E3968" s="561"/>
      <c r="F3968" s="561"/>
      <c r="G3968" s="559"/>
      <c r="H3968" s="559"/>
      <c r="I3968" s="559"/>
      <c r="J3968" s="559"/>
      <c r="K3968" s="559"/>
      <c r="L3968" s="559"/>
      <c r="M3968" s="559"/>
      <c r="N3968" s="559"/>
      <c r="O3968" s="559"/>
    </row>
    <row r="3969" spans="1:15" x14ac:dyDescent="0.25">
      <c r="A3969" s="560"/>
      <c r="B3969" s="559"/>
      <c r="C3969" s="559"/>
      <c r="D3969" s="561"/>
      <c r="E3969" s="561"/>
      <c r="F3969" s="561"/>
      <c r="G3969" s="559"/>
      <c r="H3969" s="559"/>
      <c r="I3969" s="559"/>
      <c r="J3969" s="559"/>
      <c r="K3969" s="559"/>
      <c r="L3969" s="559"/>
      <c r="M3969" s="559"/>
      <c r="N3969" s="559"/>
      <c r="O3969" s="559"/>
    </row>
    <row r="3970" spans="1:15" x14ac:dyDescent="0.25">
      <c r="A3970" s="560"/>
      <c r="B3970" s="559"/>
      <c r="C3970" s="559"/>
      <c r="D3970" s="561"/>
      <c r="E3970" s="561"/>
      <c r="F3970" s="561"/>
      <c r="G3970" s="559"/>
      <c r="H3970" s="559"/>
      <c r="I3970" s="559"/>
      <c r="J3970" s="559"/>
      <c r="K3970" s="559"/>
      <c r="L3970" s="559"/>
      <c r="M3970" s="559"/>
      <c r="N3970" s="559"/>
      <c r="O3970" s="559"/>
    </row>
    <row r="3971" spans="1:15" x14ac:dyDescent="0.25">
      <c r="A3971" s="560"/>
      <c r="B3971" s="559"/>
      <c r="C3971" s="559"/>
      <c r="D3971" s="561"/>
      <c r="E3971" s="561"/>
      <c r="F3971" s="561"/>
      <c r="G3971" s="559"/>
      <c r="H3971" s="559"/>
      <c r="I3971" s="559"/>
      <c r="J3971" s="559"/>
      <c r="K3971" s="559"/>
      <c r="L3971" s="559"/>
      <c r="M3971" s="559"/>
      <c r="N3971" s="559"/>
      <c r="O3971" s="559"/>
    </row>
    <row r="3972" spans="1:15" x14ac:dyDescent="0.25">
      <c r="A3972" s="560"/>
      <c r="B3972" s="559"/>
      <c r="C3972" s="559"/>
      <c r="D3972" s="561"/>
      <c r="E3972" s="561"/>
      <c r="F3972" s="561"/>
      <c r="G3972" s="559"/>
      <c r="H3972" s="559"/>
      <c r="I3972" s="559"/>
      <c r="J3972" s="559"/>
      <c r="K3972" s="559"/>
      <c r="L3972" s="559"/>
      <c r="M3972" s="559"/>
      <c r="N3972" s="559"/>
      <c r="O3972" s="559"/>
    </row>
    <row r="3973" spans="1:15" x14ac:dyDescent="0.25">
      <c r="A3973" s="560"/>
      <c r="B3973" s="559"/>
      <c r="C3973" s="559"/>
      <c r="D3973" s="561"/>
      <c r="E3973" s="561"/>
      <c r="F3973" s="561"/>
      <c r="G3973" s="559"/>
      <c r="H3973" s="559"/>
      <c r="I3973" s="559"/>
      <c r="J3973" s="559"/>
      <c r="K3973" s="559"/>
      <c r="L3973" s="559"/>
      <c r="M3973" s="559"/>
      <c r="N3973" s="559"/>
      <c r="O3973" s="559"/>
    </row>
    <row r="3974" spans="1:15" x14ac:dyDescent="0.25">
      <c r="A3974" s="560"/>
      <c r="B3974" s="559"/>
      <c r="C3974" s="559"/>
      <c r="D3974" s="561"/>
      <c r="E3974" s="561"/>
      <c r="F3974" s="561"/>
      <c r="G3974" s="559"/>
      <c r="H3974" s="559"/>
      <c r="I3974" s="559"/>
      <c r="J3974" s="559"/>
      <c r="K3974" s="559"/>
      <c r="L3974" s="559"/>
      <c r="M3974" s="559"/>
      <c r="N3974" s="559"/>
      <c r="O3974" s="559"/>
    </row>
    <row r="3975" spans="1:15" x14ac:dyDescent="0.25">
      <c r="A3975" s="560"/>
      <c r="B3975" s="559"/>
      <c r="C3975" s="559"/>
      <c r="D3975" s="561"/>
      <c r="E3975" s="561"/>
      <c r="F3975" s="561"/>
      <c r="G3975" s="559"/>
      <c r="H3975" s="559"/>
      <c r="I3975" s="559"/>
      <c r="J3975" s="559"/>
      <c r="K3975" s="559"/>
      <c r="L3975" s="559"/>
      <c r="M3975" s="559"/>
      <c r="N3975" s="559"/>
      <c r="O3975" s="559"/>
    </row>
    <row r="3976" spans="1:15" x14ac:dyDescent="0.25">
      <c r="A3976" s="560"/>
      <c r="B3976" s="559"/>
      <c r="C3976" s="559"/>
      <c r="D3976" s="561"/>
      <c r="E3976" s="561"/>
      <c r="F3976" s="561"/>
      <c r="G3976" s="559"/>
      <c r="H3976" s="559"/>
      <c r="I3976" s="559"/>
      <c r="J3976" s="559"/>
      <c r="K3976" s="559"/>
      <c r="L3976" s="559"/>
      <c r="M3976" s="559"/>
      <c r="N3976" s="559"/>
      <c r="O3976" s="559"/>
    </row>
    <row r="3977" spans="1:15" x14ac:dyDescent="0.25">
      <c r="A3977" s="560"/>
      <c r="B3977" s="559"/>
      <c r="C3977" s="559"/>
      <c r="D3977" s="561"/>
      <c r="E3977" s="561"/>
      <c r="F3977" s="561"/>
      <c r="G3977" s="559"/>
      <c r="H3977" s="559"/>
      <c r="I3977" s="559"/>
      <c r="J3977" s="559"/>
      <c r="K3977" s="559"/>
      <c r="L3977" s="559"/>
      <c r="M3977" s="559"/>
      <c r="N3977" s="559"/>
      <c r="O3977" s="559"/>
    </row>
    <row r="3978" spans="1:15" x14ac:dyDescent="0.25">
      <c r="A3978" s="560"/>
      <c r="B3978" s="559"/>
      <c r="C3978" s="559"/>
      <c r="D3978" s="561"/>
      <c r="E3978" s="561"/>
      <c r="F3978" s="561"/>
      <c r="G3978" s="559"/>
      <c r="H3978" s="559"/>
      <c r="I3978" s="559"/>
      <c r="J3978" s="559"/>
      <c r="K3978" s="559"/>
      <c r="L3978" s="559"/>
      <c r="M3978" s="559"/>
      <c r="N3978" s="559"/>
      <c r="O3978" s="559"/>
    </row>
    <row r="3979" spans="1:15" x14ac:dyDescent="0.25">
      <c r="A3979" s="560"/>
      <c r="B3979" s="559"/>
      <c r="C3979" s="559"/>
      <c r="D3979" s="561"/>
      <c r="E3979" s="561"/>
      <c r="F3979" s="561"/>
      <c r="G3979" s="559"/>
      <c r="H3979" s="559"/>
      <c r="I3979" s="559"/>
      <c r="J3979" s="559"/>
      <c r="K3979" s="559"/>
      <c r="L3979" s="559"/>
      <c r="M3979" s="559"/>
      <c r="N3979" s="559"/>
      <c r="O3979" s="559"/>
    </row>
    <row r="3980" spans="1:15" x14ac:dyDescent="0.25">
      <c r="A3980" s="560"/>
      <c r="B3980" s="559"/>
      <c r="C3980" s="559"/>
      <c r="D3980" s="561"/>
      <c r="E3980" s="561"/>
      <c r="F3980" s="561"/>
      <c r="G3980" s="559"/>
      <c r="H3980" s="559"/>
      <c r="I3980" s="559"/>
      <c r="J3980" s="559"/>
      <c r="K3980" s="559"/>
      <c r="L3980" s="559"/>
      <c r="M3980" s="559"/>
      <c r="N3980" s="559"/>
      <c r="O3980" s="559"/>
    </row>
    <row r="3981" spans="1:15" x14ac:dyDescent="0.25">
      <c r="A3981" s="560"/>
      <c r="B3981" s="559"/>
      <c r="C3981" s="559"/>
      <c r="D3981" s="561"/>
      <c r="E3981" s="561"/>
      <c r="F3981" s="561"/>
      <c r="G3981" s="559"/>
      <c r="H3981" s="559"/>
      <c r="I3981" s="559"/>
      <c r="J3981" s="559"/>
      <c r="K3981" s="559"/>
      <c r="L3981" s="559"/>
      <c r="M3981" s="559"/>
      <c r="N3981" s="559"/>
      <c r="O3981" s="559"/>
    </row>
    <row r="3982" spans="1:15" x14ac:dyDescent="0.25">
      <c r="A3982" s="560"/>
      <c r="B3982" s="559"/>
      <c r="C3982" s="559"/>
      <c r="D3982" s="561"/>
      <c r="E3982" s="561"/>
      <c r="F3982" s="561"/>
      <c r="G3982" s="559"/>
      <c r="H3982" s="559"/>
      <c r="I3982" s="559"/>
      <c r="J3982" s="559"/>
      <c r="K3982" s="559"/>
      <c r="L3982" s="559"/>
      <c r="M3982" s="559"/>
      <c r="N3982" s="559"/>
      <c r="O3982" s="559"/>
    </row>
    <row r="3983" spans="1:15" x14ac:dyDescent="0.25">
      <c r="A3983" s="560"/>
      <c r="B3983" s="559"/>
      <c r="C3983" s="559"/>
      <c r="D3983" s="561"/>
      <c r="E3983" s="561"/>
      <c r="F3983" s="561"/>
      <c r="G3983" s="559"/>
      <c r="H3983" s="559"/>
      <c r="I3983" s="559"/>
      <c r="J3983" s="559"/>
      <c r="K3983" s="559"/>
      <c r="L3983" s="559"/>
      <c r="M3983" s="559"/>
      <c r="N3983" s="559"/>
      <c r="O3983" s="559"/>
    </row>
    <row r="3984" spans="1:15" x14ac:dyDescent="0.25">
      <c r="A3984" s="560"/>
      <c r="B3984" s="559"/>
      <c r="C3984" s="559"/>
      <c r="D3984" s="561"/>
      <c r="E3984" s="561"/>
      <c r="F3984" s="561"/>
      <c r="G3984" s="559"/>
      <c r="H3984" s="559"/>
      <c r="I3984" s="559"/>
      <c r="J3984" s="559"/>
      <c r="K3984" s="559"/>
      <c r="L3984" s="559"/>
      <c r="M3984" s="559"/>
      <c r="N3984" s="559"/>
      <c r="O3984" s="559"/>
    </row>
    <row r="3985" spans="1:15" x14ac:dyDescent="0.25">
      <c r="A3985" s="560"/>
      <c r="B3985" s="559"/>
      <c r="C3985" s="559"/>
      <c r="D3985" s="561"/>
      <c r="E3985" s="561"/>
      <c r="F3985" s="561"/>
      <c r="G3985" s="559"/>
      <c r="H3985" s="559"/>
      <c r="I3985" s="559"/>
      <c r="J3985" s="559"/>
      <c r="K3985" s="559"/>
      <c r="L3985" s="559"/>
      <c r="M3985" s="559"/>
      <c r="N3985" s="559"/>
      <c r="O3985" s="559"/>
    </row>
    <row r="3986" spans="1:15" x14ac:dyDescent="0.25">
      <c r="A3986" s="560"/>
      <c r="B3986" s="559"/>
      <c r="C3986" s="559"/>
      <c r="D3986" s="561"/>
      <c r="E3986" s="561"/>
      <c r="F3986" s="561"/>
      <c r="G3986" s="559"/>
      <c r="H3986" s="559"/>
      <c r="I3986" s="559"/>
      <c r="J3986" s="559"/>
      <c r="K3986" s="559"/>
      <c r="L3986" s="559"/>
      <c r="M3986" s="559"/>
      <c r="N3986" s="559"/>
      <c r="O3986" s="559"/>
    </row>
    <row r="3987" spans="1:15" x14ac:dyDescent="0.25">
      <c r="A3987" s="560"/>
      <c r="B3987" s="559"/>
      <c r="C3987" s="559"/>
      <c r="D3987" s="561"/>
      <c r="E3987" s="561"/>
      <c r="F3987" s="561"/>
      <c r="G3987" s="559"/>
      <c r="H3987" s="559"/>
      <c r="I3987" s="559"/>
      <c r="J3987" s="559"/>
      <c r="K3987" s="559"/>
      <c r="L3987" s="559"/>
      <c r="M3987" s="559"/>
      <c r="N3987" s="559"/>
      <c r="O3987" s="559"/>
    </row>
    <row r="3988" spans="1:15" x14ac:dyDescent="0.25">
      <c r="A3988" s="560"/>
      <c r="B3988" s="559"/>
      <c r="C3988" s="559"/>
      <c r="D3988" s="561"/>
      <c r="E3988" s="561"/>
      <c r="F3988" s="561"/>
      <c r="G3988" s="559"/>
      <c r="H3988" s="559"/>
      <c r="I3988" s="559"/>
      <c r="J3988" s="559"/>
      <c r="K3988" s="559"/>
      <c r="L3988" s="559"/>
      <c r="M3988" s="559"/>
      <c r="N3988" s="559"/>
      <c r="O3988" s="559"/>
    </row>
    <row r="3989" spans="1:15" x14ac:dyDescent="0.25">
      <c r="A3989" s="560"/>
      <c r="B3989" s="559"/>
      <c r="C3989" s="559"/>
      <c r="D3989" s="561"/>
      <c r="E3989" s="561"/>
      <c r="F3989" s="561"/>
      <c r="G3989" s="559"/>
      <c r="H3989" s="559"/>
      <c r="I3989" s="559"/>
      <c r="J3989" s="559"/>
      <c r="K3989" s="559"/>
      <c r="L3989" s="559"/>
      <c r="M3989" s="559"/>
      <c r="N3989" s="559"/>
      <c r="O3989" s="559"/>
    </row>
    <row r="3990" spans="1:15" x14ac:dyDescent="0.25">
      <c r="A3990" s="560"/>
      <c r="B3990" s="559"/>
      <c r="C3990" s="559"/>
      <c r="D3990" s="561"/>
      <c r="E3990" s="561"/>
      <c r="F3990" s="561"/>
      <c r="G3990" s="559"/>
      <c r="H3990" s="559"/>
      <c r="I3990" s="559"/>
      <c r="J3990" s="559"/>
      <c r="K3990" s="559"/>
      <c r="L3990" s="559"/>
      <c r="M3990" s="559"/>
      <c r="N3990" s="559"/>
      <c r="O3990" s="559"/>
    </row>
    <row r="3991" spans="1:15" x14ac:dyDescent="0.25">
      <c r="A3991" s="560"/>
      <c r="B3991" s="559"/>
      <c r="C3991" s="559"/>
      <c r="D3991" s="561"/>
      <c r="E3991" s="561"/>
      <c r="F3991" s="561"/>
      <c r="G3991" s="559"/>
      <c r="H3991" s="559"/>
      <c r="I3991" s="559"/>
      <c r="J3991" s="559"/>
      <c r="K3991" s="559"/>
      <c r="L3991" s="559"/>
      <c r="M3991" s="559"/>
      <c r="N3991" s="559"/>
      <c r="O3991" s="559"/>
    </row>
    <row r="3992" spans="1:15" x14ac:dyDescent="0.25">
      <c r="A3992" s="560"/>
      <c r="B3992" s="559"/>
      <c r="C3992" s="559"/>
      <c r="D3992" s="561"/>
      <c r="E3992" s="561"/>
      <c r="F3992" s="561"/>
      <c r="G3992" s="559"/>
      <c r="H3992" s="559"/>
      <c r="I3992" s="559"/>
      <c r="J3992" s="559"/>
      <c r="K3992" s="559"/>
      <c r="L3992" s="559"/>
      <c r="M3992" s="559"/>
      <c r="N3992" s="559"/>
      <c r="O3992" s="559"/>
    </row>
    <row r="3993" spans="1:15" x14ac:dyDescent="0.25">
      <c r="A3993" s="560"/>
      <c r="B3993" s="559"/>
      <c r="C3993" s="559"/>
      <c r="D3993" s="561"/>
      <c r="E3993" s="561"/>
      <c r="F3993" s="561"/>
      <c r="G3993" s="559"/>
      <c r="H3993" s="559"/>
      <c r="I3993" s="559"/>
      <c r="J3993" s="559"/>
      <c r="K3993" s="559"/>
      <c r="L3993" s="559"/>
      <c r="M3993" s="559"/>
      <c r="N3993" s="559"/>
      <c r="O3993" s="559"/>
    </row>
    <row r="3994" spans="1:15" x14ac:dyDescent="0.25">
      <c r="A3994" s="560"/>
      <c r="B3994" s="559"/>
      <c r="C3994" s="559"/>
      <c r="D3994" s="561"/>
      <c r="E3994" s="561"/>
      <c r="F3994" s="561"/>
      <c r="G3994" s="559"/>
      <c r="H3994" s="559"/>
      <c r="I3994" s="559"/>
      <c r="J3994" s="559"/>
      <c r="K3994" s="559"/>
      <c r="L3994" s="559"/>
      <c r="M3994" s="559"/>
      <c r="N3994" s="559"/>
      <c r="O3994" s="559"/>
    </row>
    <row r="3995" spans="1:15" x14ac:dyDescent="0.25">
      <c r="A3995" s="560"/>
      <c r="B3995" s="559"/>
      <c r="C3995" s="559"/>
      <c r="D3995" s="561"/>
      <c r="E3995" s="561"/>
      <c r="F3995" s="561"/>
      <c r="G3995" s="559"/>
      <c r="H3995" s="559"/>
      <c r="I3995" s="559"/>
      <c r="J3995" s="559"/>
      <c r="K3995" s="559"/>
      <c r="L3995" s="559"/>
      <c r="M3995" s="559"/>
      <c r="N3995" s="559"/>
      <c r="O3995" s="559"/>
    </row>
    <row r="3996" spans="1:15" x14ac:dyDescent="0.25">
      <c r="A3996" s="560"/>
      <c r="B3996" s="559"/>
      <c r="C3996" s="559"/>
      <c r="D3996" s="561"/>
      <c r="E3996" s="561"/>
      <c r="F3996" s="561"/>
      <c r="G3996" s="559"/>
      <c r="H3996" s="559"/>
      <c r="I3996" s="559"/>
      <c r="J3996" s="559"/>
      <c r="K3996" s="559"/>
      <c r="L3996" s="559"/>
      <c r="M3996" s="559"/>
      <c r="N3996" s="559"/>
      <c r="O3996" s="559"/>
    </row>
    <row r="3997" spans="1:15" x14ac:dyDescent="0.25">
      <c r="A3997" s="560"/>
      <c r="B3997" s="559"/>
      <c r="C3997" s="559"/>
      <c r="D3997" s="561"/>
      <c r="E3997" s="561"/>
      <c r="F3997" s="561"/>
      <c r="G3997" s="559"/>
      <c r="H3997" s="559"/>
      <c r="I3997" s="559"/>
      <c r="J3997" s="559"/>
      <c r="K3997" s="559"/>
      <c r="L3997" s="559"/>
      <c r="M3997" s="559"/>
      <c r="N3997" s="559"/>
      <c r="O3997" s="559"/>
    </row>
    <row r="3998" spans="1:15" x14ac:dyDescent="0.25">
      <c r="A3998" s="560"/>
      <c r="B3998" s="559"/>
      <c r="C3998" s="559"/>
      <c r="D3998" s="561"/>
      <c r="E3998" s="561"/>
      <c r="F3998" s="561"/>
      <c r="G3998" s="559"/>
      <c r="H3998" s="559"/>
      <c r="I3998" s="559"/>
      <c r="J3998" s="559"/>
      <c r="K3998" s="559"/>
      <c r="L3998" s="559"/>
      <c r="M3998" s="559"/>
      <c r="N3998" s="559"/>
      <c r="O3998" s="559"/>
    </row>
    <row r="3999" spans="1:15" x14ac:dyDescent="0.25">
      <c r="A3999" s="560"/>
      <c r="B3999" s="559"/>
      <c r="C3999" s="559"/>
      <c r="D3999" s="561"/>
      <c r="E3999" s="561"/>
      <c r="F3999" s="561"/>
      <c r="G3999" s="559"/>
      <c r="H3999" s="559"/>
      <c r="I3999" s="559"/>
      <c r="J3999" s="559"/>
      <c r="K3999" s="559"/>
      <c r="L3999" s="559"/>
      <c r="M3999" s="559"/>
      <c r="N3999" s="559"/>
      <c r="O3999" s="559"/>
    </row>
    <row r="4000" spans="1:15" x14ac:dyDescent="0.25">
      <c r="A4000" s="560"/>
      <c r="B4000" s="559"/>
      <c r="C4000" s="559"/>
      <c r="D4000" s="561"/>
      <c r="E4000" s="561"/>
      <c r="F4000" s="561"/>
      <c r="G4000" s="559"/>
      <c r="H4000" s="559"/>
      <c r="I4000" s="559"/>
      <c r="J4000" s="559"/>
      <c r="K4000" s="559"/>
      <c r="L4000" s="559"/>
      <c r="M4000" s="559"/>
      <c r="N4000" s="559"/>
      <c r="O4000" s="559"/>
    </row>
    <row r="4001" spans="1:15" x14ac:dyDescent="0.25">
      <c r="A4001" s="560"/>
      <c r="B4001" s="559"/>
      <c r="C4001" s="559"/>
      <c r="D4001" s="561"/>
      <c r="E4001" s="561"/>
      <c r="F4001" s="561"/>
      <c r="G4001" s="559"/>
      <c r="H4001" s="559"/>
      <c r="I4001" s="559"/>
      <c r="J4001" s="559"/>
      <c r="K4001" s="559"/>
      <c r="L4001" s="559"/>
      <c r="M4001" s="559"/>
      <c r="N4001" s="559"/>
      <c r="O4001" s="559"/>
    </row>
    <row r="4002" spans="1:15" x14ac:dyDescent="0.25">
      <c r="A4002" s="560"/>
      <c r="B4002" s="559"/>
      <c r="C4002" s="559"/>
      <c r="D4002" s="561"/>
      <c r="E4002" s="561"/>
      <c r="F4002" s="561"/>
      <c r="G4002" s="559"/>
      <c r="H4002" s="559"/>
      <c r="I4002" s="559"/>
      <c r="J4002" s="559"/>
      <c r="K4002" s="559"/>
      <c r="L4002" s="559"/>
      <c r="M4002" s="559"/>
      <c r="N4002" s="559"/>
      <c r="O4002" s="559"/>
    </row>
    <row r="4003" spans="1:15" x14ac:dyDescent="0.25">
      <c r="A4003" s="560"/>
      <c r="B4003" s="559"/>
      <c r="C4003" s="559"/>
      <c r="D4003" s="561"/>
      <c r="E4003" s="561"/>
      <c r="F4003" s="561"/>
      <c r="G4003" s="559"/>
      <c r="H4003" s="559"/>
      <c r="I4003" s="559"/>
      <c r="J4003" s="559"/>
      <c r="K4003" s="559"/>
      <c r="L4003" s="559"/>
      <c r="M4003" s="559"/>
      <c r="N4003" s="559"/>
      <c r="O4003" s="559"/>
    </row>
    <row r="4004" spans="1:15" x14ac:dyDescent="0.25">
      <c r="A4004" s="560"/>
      <c r="B4004" s="559"/>
      <c r="C4004" s="559"/>
      <c r="D4004" s="561"/>
      <c r="E4004" s="561"/>
      <c r="F4004" s="561"/>
      <c r="G4004" s="559"/>
      <c r="H4004" s="559"/>
      <c r="I4004" s="559"/>
      <c r="J4004" s="559"/>
      <c r="K4004" s="559"/>
      <c r="L4004" s="559"/>
      <c r="M4004" s="559"/>
      <c r="N4004" s="559"/>
      <c r="O4004" s="559"/>
    </row>
    <row r="4005" spans="1:15" x14ac:dyDescent="0.25">
      <c r="A4005" s="560"/>
      <c r="B4005" s="559"/>
      <c r="C4005" s="559"/>
      <c r="D4005" s="561"/>
      <c r="E4005" s="561"/>
      <c r="F4005" s="561"/>
      <c r="G4005" s="559"/>
      <c r="H4005" s="559"/>
      <c r="I4005" s="559"/>
      <c r="J4005" s="559"/>
      <c r="K4005" s="559"/>
      <c r="L4005" s="559"/>
      <c r="M4005" s="559"/>
      <c r="N4005" s="559"/>
      <c r="O4005" s="559"/>
    </row>
    <row r="4006" spans="1:15" x14ac:dyDescent="0.25">
      <c r="A4006" s="560"/>
      <c r="B4006" s="559"/>
      <c r="C4006" s="559"/>
      <c r="D4006" s="561"/>
      <c r="E4006" s="561"/>
      <c r="F4006" s="561"/>
      <c r="G4006" s="559"/>
      <c r="H4006" s="559"/>
      <c r="I4006" s="559"/>
      <c r="J4006" s="559"/>
      <c r="K4006" s="559"/>
      <c r="L4006" s="559"/>
      <c r="M4006" s="559"/>
      <c r="N4006" s="559"/>
      <c r="O4006" s="559"/>
    </row>
    <row r="4007" spans="1:15" x14ac:dyDescent="0.25">
      <c r="A4007" s="560"/>
      <c r="B4007" s="559"/>
      <c r="C4007" s="559"/>
      <c r="D4007" s="561"/>
      <c r="E4007" s="561"/>
      <c r="F4007" s="561"/>
      <c r="G4007" s="559"/>
      <c r="H4007" s="559"/>
      <c r="I4007" s="559"/>
      <c r="J4007" s="559"/>
      <c r="K4007" s="559"/>
      <c r="L4007" s="559"/>
      <c r="M4007" s="559"/>
      <c r="N4007" s="559"/>
      <c r="O4007" s="559"/>
    </row>
    <row r="4008" spans="1:15" x14ac:dyDescent="0.25">
      <c r="A4008" s="560"/>
      <c r="B4008" s="559"/>
      <c r="C4008" s="559"/>
      <c r="D4008" s="561"/>
      <c r="E4008" s="561"/>
      <c r="F4008" s="561"/>
      <c r="G4008" s="559"/>
      <c r="H4008" s="559"/>
      <c r="I4008" s="559"/>
      <c r="J4008" s="559"/>
      <c r="K4008" s="559"/>
      <c r="L4008" s="559"/>
      <c r="M4008" s="559"/>
      <c r="N4008" s="559"/>
      <c r="O4008" s="559"/>
    </row>
    <row r="4009" spans="1:15" x14ac:dyDescent="0.25">
      <c r="A4009" s="560"/>
      <c r="B4009" s="559"/>
      <c r="C4009" s="559"/>
      <c r="D4009" s="561"/>
      <c r="E4009" s="561"/>
      <c r="F4009" s="561"/>
      <c r="G4009" s="559"/>
      <c r="H4009" s="559"/>
      <c r="I4009" s="559"/>
      <c r="J4009" s="559"/>
      <c r="K4009" s="559"/>
      <c r="L4009" s="559"/>
      <c r="M4009" s="559"/>
      <c r="N4009" s="559"/>
      <c r="O4009" s="559"/>
    </row>
    <row r="4010" spans="1:15" x14ac:dyDescent="0.25">
      <c r="A4010" s="560"/>
      <c r="B4010" s="559"/>
      <c r="C4010" s="559"/>
      <c r="D4010" s="561"/>
      <c r="E4010" s="561"/>
      <c r="F4010" s="561"/>
      <c r="G4010" s="559"/>
      <c r="H4010" s="559"/>
      <c r="I4010" s="559"/>
      <c r="J4010" s="559"/>
      <c r="K4010" s="559"/>
      <c r="L4010" s="559"/>
      <c r="M4010" s="559"/>
      <c r="N4010" s="559"/>
      <c r="O4010" s="559"/>
    </row>
    <row r="4011" spans="1:15" x14ac:dyDescent="0.25">
      <c r="A4011" s="560"/>
      <c r="B4011" s="559"/>
      <c r="C4011" s="559"/>
      <c r="D4011" s="561"/>
      <c r="E4011" s="561"/>
      <c r="F4011" s="561"/>
      <c r="G4011" s="559"/>
      <c r="H4011" s="559"/>
      <c r="I4011" s="559"/>
      <c r="J4011" s="559"/>
      <c r="K4011" s="559"/>
      <c r="L4011" s="559"/>
      <c r="M4011" s="559"/>
      <c r="N4011" s="559"/>
      <c r="O4011" s="559"/>
    </row>
    <row r="4012" spans="1:15" x14ac:dyDescent="0.25">
      <c r="A4012" s="560"/>
      <c r="B4012" s="559"/>
      <c r="C4012" s="559"/>
      <c r="D4012" s="561"/>
      <c r="E4012" s="561"/>
      <c r="F4012" s="561"/>
      <c r="G4012" s="559"/>
      <c r="H4012" s="559"/>
      <c r="I4012" s="559"/>
      <c r="J4012" s="559"/>
      <c r="K4012" s="559"/>
      <c r="L4012" s="559"/>
      <c r="M4012" s="559"/>
      <c r="N4012" s="559"/>
      <c r="O4012" s="559"/>
    </row>
    <row r="4013" spans="1:15" x14ac:dyDescent="0.25">
      <c r="A4013" s="560"/>
      <c r="B4013" s="559"/>
      <c r="C4013" s="559"/>
      <c r="D4013" s="561"/>
      <c r="E4013" s="561"/>
      <c r="F4013" s="561"/>
      <c r="G4013" s="559"/>
      <c r="H4013" s="559"/>
      <c r="I4013" s="559"/>
      <c r="J4013" s="559"/>
      <c r="K4013" s="559"/>
      <c r="L4013" s="559"/>
      <c r="M4013" s="559"/>
      <c r="N4013" s="559"/>
      <c r="O4013" s="559"/>
    </row>
    <row r="4014" spans="1:15" x14ac:dyDescent="0.25">
      <c r="A4014" s="560"/>
      <c r="B4014" s="559"/>
      <c r="C4014" s="559"/>
      <c r="D4014" s="561"/>
      <c r="E4014" s="561"/>
      <c r="F4014" s="561"/>
      <c r="G4014" s="559"/>
      <c r="H4014" s="559"/>
      <c r="I4014" s="559"/>
      <c r="J4014" s="559"/>
      <c r="K4014" s="559"/>
      <c r="L4014" s="559"/>
      <c r="M4014" s="559"/>
      <c r="N4014" s="559"/>
      <c r="O4014" s="559"/>
    </row>
    <row r="4015" spans="1:15" x14ac:dyDescent="0.25">
      <c r="A4015" s="560"/>
      <c r="B4015" s="559"/>
      <c r="C4015" s="559"/>
      <c r="D4015" s="561"/>
      <c r="E4015" s="561"/>
      <c r="F4015" s="561"/>
      <c r="G4015" s="559"/>
      <c r="H4015" s="559"/>
      <c r="I4015" s="559"/>
      <c r="J4015" s="559"/>
      <c r="K4015" s="559"/>
      <c r="L4015" s="559"/>
      <c r="M4015" s="559"/>
      <c r="N4015" s="559"/>
      <c r="O4015" s="559"/>
    </row>
    <row r="4016" spans="1:15" x14ac:dyDescent="0.25">
      <c r="A4016" s="560"/>
      <c r="B4016" s="559"/>
      <c r="C4016" s="559"/>
      <c r="D4016" s="561"/>
      <c r="E4016" s="561"/>
      <c r="F4016" s="561"/>
      <c r="G4016" s="559"/>
      <c r="H4016" s="559"/>
      <c r="I4016" s="559"/>
      <c r="J4016" s="559"/>
      <c r="K4016" s="559"/>
      <c r="L4016" s="559"/>
      <c r="M4016" s="559"/>
      <c r="N4016" s="559"/>
      <c r="O4016" s="559"/>
    </row>
    <row r="4017" spans="1:15" x14ac:dyDescent="0.25">
      <c r="A4017" s="560"/>
      <c r="B4017" s="559"/>
      <c r="C4017" s="559"/>
      <c r="D4017" s="561"/>
      <c r="E4017" s="561"/>
      <c r="F4017" s="561"/>
      <c r="G4017" s="559"/>
      <c r="H4017" s="559"/>
      <c r="I4017" s="559"/>
      <c r="J4017" s="559"/>
      <c r="K4017" s="559"/>
      <c r="L4017" s="559"/>
      <c r="M4017" s="559"/>
      <c r="N4017" s="559"/>
      <c r="O4017" s="559"/>
    </row>
    <row r="4018" spans="1:15" x14ac:dyDescent="0.25">
      <c r="A4018" s="560"/>
      <c r="B4018" s="559"/>
      <c r="C4018" s="559"/>
      <c r="D4018" s="561"/>
      <c r="E4018" s="561"/>
      <c r="F4018" s="561"/>
      <c r="G4018" s="559"/>
      <c r="H4018" s="559"/>
      <c r="I4018" s="559"/>
      <c r="J4018" s="559"/>
      <c r="K4018" s="559"/>
      <c r="L4018" s="559"/>
      <c r="M4018" s="559"/>
      <c r="N4018" s="559"/>
      <c r="O4018" s="559"/>
    </row>
    <row r="4019" spans="1:15" x14ac:dyDescent="0.25">
      <c r="A4019" s="560"/>
      <c r="B4019" s="559"/>
      <c r="C4019" s="559"/>
      <c r="D4019" s="561"/>
      <c r="E4019" s="561"/>
      <c r="F4019" s="561"/>
      <c r="G4019" s="559"/>
      <c r="H4019" s="559"/>
      <c r="I4019" s="559"/>
      <c r="J4019" s="559"/>
      <c r="K4019" s="559"/>
      <c r="L4019" s="559"/>
      <c r="M4019" s="559"/>
      <c r="N4019" s="559"/>
      <c r="O4019" s="559"/>
    </row>
    <row r="4020" spans="1:15" x14ac:dyDescent="0.25">
      <c r="A4020" s="560"/>
      <c r="B4020" s="559"/>
      <c r="C4020" s="559"/>
      <c r="D4020" s="561"/>
      <c r="E4020" s="561"/>
      <c r="F4020" s="561"/>
      <c r="G4020" s="559"/>
      <c r="H4020" s="559"/>
      <c r="I4020" s="559"/>
      <c r="J4020" s="559"/>
      <c r="K4020" s="559"/>
      <c r="L4020" s="559"/>
      <c r="M4020" s="559"/>
      <c r="N4020" s="559"/>
      <c r="O4020" s="559"/>
    </row>
    <row r="4021" spans="1:15" x14ac:dyDescent="0.25">
      <c r="A4021" s="560"/>
      <c r="B4021" s="559"/>
      <c r="C4021" s="559"/>
      <c r="D4021" s="561"/>
      <c r="E4021" s="561"/>
      <c r="F4021" s="561"/>
      <c r="G4021" s="559"/>
      <c r="H4021" s="559"/>
      <c r="I4021" s="559"/>
      <c r="J4021" s="559"/>
      <c r="K4021" s="559"/>
      <c r="L4021" s="559"/>
      <c r="M4021" s="559"/>
      <c r="N4021" s="559"/>
      <c r="O4021" s="559"/>
    </row>
    <row r="4022" spans="1:15" x14ac:dyDescent="0.25">
      <c r="A4022" s="560"/>
      <c r="B4022" s="559"/>
      <c r="C4022" s="559"/>
      <c r="D4022" s="561"/>
      <c r="E4022" s="561"/>
      <c r="F4022" s="561"/>
      <c r="G4022" s="559"/>
      <c r="H4022" s="559"/>
      <c r="I4022" s="559"/>
      <c r="J4022" s="559"/>
      <c r="K4022" s="559"/>
      <c r="L4022" s="559"/>
      <c r="M4022" s="559"/>
      <c r="N4022" s="559"/>
      <c r="O4022" s="559"/>
    </row>
    <row r="4023" spans="1:15" x14ac:dyDescent="0.25">
      <c r="A4023" s="560"/>
      <c r="B4023" s="559"/>
      <c r="C4023" s="559"/>
      <c r="D4023" s="561"/>
      <c r="E4023" s="561"/>
      <c r="F4023" s="561"/>
      <c r="G4023" s="559"/>
      <c r="H4023" s="559"/>
      <c r="I4023" s="559"/>
      <c r="J4023" s="559"/>
      <c r="K4023" s="559"/>
      <c r="L4023" s="559"/>
      <c r="M4023" s="559"/>
      <c r="N4023" s="559"/>
      <c r="O4023" s="559"/>
    </row>
    <row r="4024" spans="1:15" x14ac:dyDescent="0.25">
      <c r="A4024" s="560"/>
      <c r="B4024" s="559"/>
      <c r="C4024" s="559"/>
      <c r="D4024" s="561"/>
      <c r="E4024" s="561"/>
      <c r="F4024" s="561"/>
      <c r="G4024" s="559"/>
      <c r="H4024" s="559"/>
      <c r="I4024" s="559"/>
      <c r="J4024" s="559"/>
      <c r="K4024" s="559"/>
      <c r="L4024" s="559"/>
      <c r="M4024" s="559"/>
      <c r="N4024" s="559"/>
      <c r="O4024" s="559"/>
    </row>
    <row r="4025" spans="1:15" x14ac:dyDescent="0.25">
      <c r="A4025" s="560"/>
      <c r="B4025" s="559"/>
      <c r="C4025" s="559"/>
      <c r="D4025" s="561"/>
      <c r="E4025" s="561"/>
      <c r="F4025" s="561"/>
      <c r="G4025" s="559"/>
      <c r="H4025" s="559"/>
      <c r="I4025" s="559"/>
      <c r="J4025" s="559"/>
      <c r="K4025" s="559"/>
      <c r="L4025" s="559"/>
      <c r="M4025" s="559"/>
      <c r="N4025" s="559"/>
      <c r="O4025" s="559"/>
    </row>
    <row r="4026" spans="1:15" x14ac:dyDescent="0.25">
      <c r="A4026" s="560"/>
      <c r="B4026" s="559"/>
      <c r="C4026" s="559"/>
      <c r="D4026" s="561"/>
      <c r="E4026" s="561"/>
      <c r="F4026" s="561"/>
      <c r="G4026" s="559"/>
      <c r="H4026" s="559"/>
      <c r="I4026" s="559"/>
      <c r="J4026" s="559"/>
      <c r="K4026" s="559"/>
      <c r="L4026" s="559"/>
      <c r="M4026" s="559"/>
      <c r="N4026" s="559"/>
      <c r="O4026" s="559"/>
    </row>
    <row r="4027" spans="1:15" x14ac:dyDescent="0.25">
      <c r="A4027" s="560"/>
      <c r="B4027" s="559"/>
      <c r="C4027" s="559"/>
      <c r="D4027" s="561"/>
      <c r="E4027" s="561"/>
      <c r="F4027" s="561"/>
      <c r="G4027" s="559"/>
      <c r="H4027" s="559"/>
      <c r="I4027" s="559"/>
      <c r="J4027" s="559"/>
      <c r="K4027" s="559"/>
      <c r="L4027" s="559"/>
      <c r="M4027" s="559"/>
      <c r="N4027" s="559"/>
      <c r="O4027" s="559"/>
    </row>
    <row r="4028" spans="1:15" x14ac:dyDescent="0.25">
      <c r="A4028" s="560"/>
      <c r="B4028" s="559"/>
      <c r="C4028" s="559"/>
      <c r="D4028" s="561"/>
      <c r="E4028" s="561"/>
      <c r="F4028" s="561"/>
      <c r="G4028" s="559"/>
      <c r="H4028" s="559"/>
      <c r="I4028" s="559"/>
      <c r="J4028" s="559"/>
      <c r="K4028" s="559"/>
      <c r="L4028" s="559"/>
      <c r="M4028" s="559"/>
      <c r="N4028" s="559"/>
      <c r="O4028" s="559"/>
    </row>
    <row r="4029" spans="1:15" x14ac:dyDescent="0.25">
      <c r="A4029" s="560"/>
      <c r="B4029" s="559"/>
      <c r="C4029" s="559"/>
      <c r="D4029" s="561"/>
      <c r="E4029" s="561"/>
      <c r="F4029" s="561"/>
      <c r="G4029" s="559"/>
      <c r="H4029" s="559"/>
      <c r="I4029" s="559"/>
      <c r="J4029" s="559"/>
      <c r="K4029" s="559"/>
      <c r="L4029" s="559"/>
      <c r="M4029" s="559"/>
      <c r="N4029" s="559"/>
      <c r="O4029" s="559"/>
    </row>
    <row r="4030" spans="1:15" x14ac:dyDescent="0.25">
      <c r="A4030" s="560"/>
      <c r="B4030" s="559"/>
      <c r="C4030" s="559"/>
      <c r="D4030" s="561"/>
      <c r="E4030" s="561"/>
      <c r="F4030" s="561"/>
      <c r="G4030" s="559"/>
      <c r="H4030" s="559"/>
      <c r="I4030" s="559"/>
      <c r="J4030" s="559"/>
      <c r="K4030" s="559"/>
      <c r="L4030" s="559"/>
      <c r="M4030" s="559"/>
      <c r="N4030" s="559"/>
      <c r="O4030" s="559"/>
    </row>
    <row r="4031" spans="1:15" x14ac:dyDescent="0.25">
      <c r="A4031" s="560"/>
      <c r="B4031" s="559"/>
      <c r="C4031" s="559"/>
      <c r="D4031" s="561"/>
      <c r="E4031" s="561"/>
      <c r="F4031" s="561"/>
      <c r="G4031" s="559"/>
      <c r="H4031" s="559"/>
      <c r="I4031" s="559"/>
      <c r="J4031" s="559"/>
      <c r="K4031" s="559"/>
      <c r="L4031" s="559"/>
      <c r="M4031" s="559"/>
      <c r="N4031" s="559"/>
      <c r="O4031" s="559"/>
    </row>
    <row r="4032" spans="1:15" x14ac:dyDescent="0.25">
      <c r="A4032" s="560"/>
      <c r="B4032" s="559"/>
      <c r="C4032" s="559"/>
      <c r="D4032" s="561"/>
      <c r="E4032" s="561"/>
      <c r="F4032" s="561"/>
      <c r="G4032" s="559"/>
      <c r="H4032" s="559"/>
      <c r="I4032" s="559"/>
      <c r="J4032" s="559"/>
      <c r="K4032" s="559"/>
      <c r="L4032" s="559"/>
      <c r="M4032" s="559"/>
      <c r="N4032" s="559"/>
      <c r="O4032" s="559"/>
    </row>
    <row r="4033" spans="1:15" x14ac:dyDescent="0.25">
      <c r="A4033" s="560"/>
      <c r="B4033" s="559"/>
      <c r="C4033" s="559"/>
      <c r="D4033" s="561"/>
      <c r="E4033" s="561"/>
      <c r="F4033" s="561"/>
      <c r="G4033" s="559"/>
      <c r="H4033" s="559"/>
      <c r="I4033" s="559"/>
      <c r="J4033" s="559"/>
      <c r="K4033" s="559"/>
      <c r="L4033" s="559"/>
      <c r="M4033" s="559"/>
      <c r="N4033" s="559"/>
      <c r="O4033" s="559"/>
    </row>
    <row r="4034" spans="1:15" x14ac:dyDescent="0.25">
      <c r="A4034" s="560"/>
      <c r="B4034" s="559"/>
      <c r="C4034" s="559"/>
      <c r="D4034" s="561"/>
      <c r="E4034" s="561"/>
      <c r="F4034" s="561"/>
      <c r="G4034" s="559"/>
      <c r="H4034" s="559"/>
      <c r="I4034" s="559"/>
      <c r="J4034" s="559"/>
      <c r="K4034" s="559"/>
      <c r="L4034" s="559"/>
      <c r="M4034" s="559"/>
      <c r="N4034" s="559"/>
      <c r="O4034" s="559"/>
    </row>
    <row r="4035" spans="1:15" x14ac:dyDescent="0.25">
      <c r="A4035" s="560"/>
      <c r="B4035" s="559"/>
      <c r="C4035" s="559"/>
      <c r="D4035" s="561"/>
      <c r="E4035" s="561"/>
      <c r="F4035" s="561"/>
      <c r="G4035" s="559"/>
      <c r="H4035" s="559"/>
      <c r="I4035" s="559"/>
      <c r="J4035" s="559"/>
      <c r="K4035" s="559"/>
      <c r="L4035" s="559"/>
      <c r="M4035" s="559"/>
      <c r="N4035" s="559"/>
      <c r="O4035" s="559"/>
    </row>
    <row r="4036" spans="1:15" x14ac:dyDescent="0.25">
      <c r="A4036" s="560"/>
      <c r="B4036" s="559"/>
      <c r="C4036" s="559"/>
      <c r="D4036" s="561"/>
      <c r="E4036" s="561"/>
      <c r="F4036" s="561"/>
      <c r="G4036" s="559"/>
      <c r="H4036" s="559"/>
      <c r="I4036" s="559"/>
      <c r="J4036" s="559"/>
      <c r="K4036" s="559"/>
      <c r="L4036" s="559"/>
      <c r="M4036" s="559"/>
      <c r="N4036" s="559"/>
      <c r="O4036" s="559"/>
    </row>
    <row r="4037" spans="1:15" x14ac:dyDescent="0.25">
      <c r="A4037" s="560"/>
      <c r="B4037" s="559"/>
      <c r="C4037" s="559"/>
      <c r="D4037" s="561"/>
      <c r="E4037" s="561"/>
      <c r="F4037" s="561"/>
      <c r="G4037" s="559"/>
      <c r="H4037" s="559"/>
      <c r="I4037" s="559"/>
      <c r="J4037" s="559"/>
      <c r="K4037" s="559"/>
      <c r="L4037" s="559"/>
      <c r="M4037" s="559"/>
      <c r="N4037" s="559"/>
      <c r="O4037" s="559"/>
    </row>
    <row r="4038" spans="1:15" x14ac:dyDescent="0.25">
      <c r="A4038" s="560"/>
      <c r="B4038" s="559"/>
      <c r="C4038" s="559"/>
      <c r="D4038" s="561"/>
      <c r="E4038" s="561"/>
      <c r="F4038" s="561"/>
      <c r="G4038" s="559"/>
      <c r="H4038" s="559"/>
      <c r="I4038" s="559"/>
      <c r="J4038" s="559"/>
      <c r="K4038" s="559"/>
      <c r="L4038" s="559"/>
      <c r="M4038" s="559"/>
      <c r="N4038" s="559"/>
      <c r="O4038" s="559"/>
    </row>
    <row r="4039" spans="1:15" x14ac:dyDescent="0.25">
      <c r="A4039" s="560"/>
      <c r="B4039" s="559"/>
      <c r="C4039" s="559"/>
      <c r="D4039" s="561"/>
      <c r="E4039" s="561"/>
      <c r="F4039" s="561"/>
      <c r="G4039" s="559"/>
      <c r="H4039" s="559"/>
      <c r="I4039" s="559"/>
      <c r="J4039" s="559"/>
      <c r="K4039" s="559"/>
      <c r="L4039" s="559"/>
      <c r="M4039" s="559"/>
      <c r="N4039" s="559"/>
      <c r="O4039" s="559"/>
    </row>
    <row r="4040" spans="1:15" x14ac:dyDescent="0.25">
      <c r="A4040" s="560"/>
      <c r="B4040" s="559"/>
      <c r="C4040" s="559"/>
      <c r="D4040" s="561"/>
      <c r="E4040" s="561"/>
      <c r="F4040" s="561"/>
      <c r="G4040" s="559"/>
      <c r="H4040" s="559"/>
      <c r="I4040" s="559"/>
      <c r="J4040" s="559"/>
      <c r="K4040" s="559"/>
      <c r="L4040" s="559"/>
      <c r="M4040" s="559"/>
      <c r="N4040" s="559"/>
      <c r="O4040" s="559"/>
    </row>
    <row r="4041" spans="1:15" x14ac:dyDescent="0.25">
      <c r="A4041" s="560"/>
      <c r="B4041" s="559"/>
      <c r="C4041" s="559"/>
      <c r="D4041" s="561"/>
      <c r="E4041" s="561"/>
      <c r="F4041" s="561"/>
      <c r="G4041" s="559"/>
      <c r="H4041" s="559"/>
      <c r="I4041" s="559"/>
      <c r="J4041" s="559"/>
      <c r="K4041" s="559"/>
      <c r="L4041" s="559"/>
      <c r="M4041" s="559"/>
      <c r="N4041" s="559"/>
      <c r="O4041" s="559"/>
    </row>
    <row r="4042" spans="1:15" x14ac:dyDescent="0.25">
      <c r="A4042" s="560"/>
      <c r="B4042" s="559"/>
      <c r="C4042" s="559"/>
      <c r="D4042" s="561"/>
      <c r="E4042" s="561"/>
      <c r="F4042" s="561"/>
      <c r="G4042" s="559"/>
      <c r="H4042" s="559"/>
      <c r="I4042" s="559"/>
      <c r="J4042" s="559"/>
      <c r="K4042" s="559"/>
      <c r="L4042" s="559"/>
      <c r="M4042" s="559"/>
      <c r="N4042" s="559"/>
      <c r="O4042" s="559"/>
    </row>
    <row r="4043" spans="1:15" x14ac:dyDescent="0.25">
      <c r="A4043" s="560"/>
      <c r="B4043" s="559"/>
      <c r="C4043" s="559"/>
      <c r="D4043" s="561"/>
      <c r="E4043" s="561"/>
      <c r="F4043" s="561"/>
      <c r="G4043" s="559"/>
      <c r="H4043" s="559"/>
      <c r="I4043" s="559"/>
      <c r="J4043" s="559"/>
      <c r="K4043" s="559"/>
      <c r="L4043" s="559"/>
      <c r="M4043" s="559"/>
      <c r="N4043" s="559"/>
      <c r="O4043" s="559"/>
    </row>
    <row r="4044" spans="1:15" x14ac:dyDescent="0.25">
      <c r="A4044" s="560"/>
      <c r="B4044" s="559"/>
      <c r="C4044" s="559"/>
      <c r="D4044" s="561"/>
      <c r="E4044" s="561"/>
      <c r="F4044" s="561"/>
      <c r="G4044" s="559"/>
      <c r="H4044" s="559"/>
      <c r="I4044" s="559"/>
      <c r="J4044" s="559"/>
      <c r="K4044" s="559"/>
      <c r="L4044" s="559"/>
      <c r="M4044" s="559"/>
      <c r="N4044" s="559"/>
      <c r="O4044" s="559"/>
    </row>
    <row r="4045" spans="1:15" x14ac:dyDescent="0.25">
      <c r="A4045" s="560"/>
      <c r="B4045" s="559"/>
      <c r="C4045" s="559"/>
      <c r="D4045" s="561"/>
      <c r="E4045" s="561"/>
      <c r="F4045" s="561"/>
      <c r="G4045" s="559"/>
      <c r="H4045" s="559"/>
      <c r="I4045" s="559"/>
      <c r="J4045" s="559"/>
      <c r="K4045" s="559"/>
      <c r="L4045" s="559"/>
      <c r="M4045" s="559"/>
      <c r="N4045" s="559"/>
      <c r="O4045" s="559"/>
    </row>
    <row r="4046" spans="1:15" x14ac:dyDescent="0.25">
      <c r="A4046" s="560"/>
      <c r="B4046" s="559"/>
      <c r="C4046" s="559"/>
      <c r="D4046" s="561"/>
      <c r="E4046" s="561"/>
      <c r="F4046" s="561"/>
      <c r="G4046" s="559"/>
      <c r="H4046" s="559"/>
      <c r="I4046" s="559"/>
      <c r="J4046" s="559"/>
      <c r="K4046" s="559"/>
      <c r="L4046" s="559"/>
      <c r="M4046" s="559"/>
      <c r="N4046" s="559"/>
      <c r="O4046" s="559"/>
    </row>
    <row r="4047" spans="1:15" x14ac:dyDescent="0.25">
      <c r="A4047" s="560"/>
      <c r="B4047" s="559"/>
      <c r="C4047" s="559"/>
      <c r="D4047" s="561"/>
      <c r="E4047" s="561"/>
      <c r="F4047" s="561"/>
      <c r="G4047" s="559"/>
      <c r="H4047" s="559"/>
      <c r="I4047" s="559"/>
      <c r="J4047" s="559"/>
      <c r="K4047" s="559"/>
      <c r="L4047" s="559"/>
      <c r="M4047" s="559"/>
      <c r="N4047" s="559"/>
      <c r="O4047" s="559"/>
    </row>
    <row r="4048" spans="1:15" x14ac:dyDescent="0.25">
      <c r="A4048" s="560"/>
      <c r="B4048" s="559"/>
      <c r="C4048" s="559"/>
      <c r="D4048" s="561"/>
      <c r="E4048" s="561"/>
      <c r="F4048" s="561"/>
      <c r="G4048" s="559"/>
      <c r="H4048" s="559"/>
      <c r="I4048" s="559"/>
      <c r="J4048" s="559"/>
      <c r="K4048" s="559"/>
      <c r="L4048" s="559"/>
      <c r="M4048" s="559"/>
      <c r="N4048" s="559"/>
      <c r="O4048" s="559"/>
    </row>
    <row r="4049" spans="1:15" x14ac:dyDescent="0.25">
      <c r="A4049" s="560"/>
      <c r="B4049" s="559"/>
      <c r="C4049" s="559"/>
      <c r="D4049" s="561"/>
      <c r="E4049" s="561"/>
      <c r="F4049" s="561"/>
      <c r="G4049" s="559"/>
      <c r="H4049" s="559"/>
      <c r="I4049" s="559"/>
      <c r="J4049" s="559"/>
      <c r="K4049" s="559"/>
      <c r="L4049" s="559"/>
      <c r="M4049" s="559"/>
      <c r="N4049" s="559"/>
      <c r="O4049" s="559"/>
    </row>
    <row r="4050" spans="1:15" x14ac:dyDescent="0.25">
      <c r="A4050" s="560"/>
      <c r="B4050" s="559"/>
      <c r="C4050" s="559"/>
      <c r="D4050" s="561"/>
      <c r="E4050" s="561"/>
      <c r="F4050" s="561"/>
      <c r="G4050" s="559"/>
      <c r="H4050" s="559"/>
      <c r="I4050" s="559"/>
      <c r="J4050" s="559"/>
      <c r="K4050" s="559"/>
      <c r="L4050" s="559"/>
      <c r="M4050" s="559"/>
      <c r="N4050" s="559"/>
      <c r="O4050" s="559"/>
    </row>
    <row r="4051" spans="1:15" x14ac:dyDescent="0.25">
      <c r="A4051" s="560"/>
      <c r="B4051" s="559"/>
      <c r="C4051" s="559"/>
      <c r="D4051" s="561"/>
      <c r="E4051" s="561"/>
      <c r="F4051" s="561"/>
      <c r="G4051" s="559"/>
      <c r="H4051" s="559"/>
      <c r="I4051" s="559"/>
      <c r="J4051" s="559"/>
      <c r="K4051" s="559"/>
      <c r="L4051" s="559"/>
      <c r="M4051" s="559"/>
      <c r="N4051" s="559"/>
      <c r="O4051" s="559"/>
    </row>
    <row r="4052" spans="1:15" x14ac:dyDescent="0.25">
      <c r="A4052" s="560"/>
      <c r="B4052" s="559"/>
      <c r="C4052" s="559"/>
      <c r="D4052" s="561"/>
      <c r="E4052" s="561"/>
      <c r="F4052" s="561"/>
      <c r="G4052" s="559"/>
      <c r="H4052" s="559"/>
      <c r="I4052" s="559"/>
      <c r="J4052" s="559"/>
      <c r="K4052" s="559"/>
      <c r="L4052" s="559"/>
      <c r="M4052" s="559"/>
      <c r="N4052" s="559"/>
      <c r="O4052" s="559"/>
    </row>
    <row r="4053" spans="1:15" x14ac:dyDescent="0.25">
      <c r="A4053" s="560"/>
      <c r="B4053" s="559"/>
      <c r="C4053" s="559"/>
      <c r="D4053" s="561"/>
      <c r="E4053" s="561"/>
      <c r="F4053" s="561"/>
      <c r="G4053" s="559"/>
      <c r="H4053" s="559"/>
      <c r="I4053" s="559"/>
      <c r="J4053" s="559"/>
      <c r="K4053" s="559"/>
      <c r="L4053" s="559"/>
      <c r="M4053" s="559"/>
      <c r="N4053" s="559"/>
      <c r="O4053" s="559"/>
    </row>
    <row r="4054" spans="1:15" x14ac:dyDescent="0.25">
      <c r="A4054" s="560"/>
      <c r="B4054" s="559"/>
      <c r="C4054" s="559"/>
      <c r="D4054" s="561"/>
      <c r="E4054" s="561"/>
      <c r="F4054" s="561"/>
      <c r="G4054" s="559"/>
      <c r="H4054" s="559"/>
      <c r="I4054" s="559"/>
      <c r="J4054" s="559"/>
      <c r="K4054" s="559"/>
      <c r="L4054" s="559"/>
      <c r="M4054" s="559"/>
      <c r="N4054" s="559"/>
      <c r="O4054" s="559"/>
    </row>
    <row r="4055" spans="1:15" x14ac:dyDescent="0.25">
      <c r="A4055" s="560"/>
      <c r="B4055" s="559"/>
      <c r="C4055" s="559"/>
      <c r="D4055" s="561"/>
      <c r="E4055" s="561"/>
      <c r="F4055" s="561"/>
      <c r="G4055" s="559"/>
      <c r="H4055" s="559"/>
      <c r="I4055" s="559"/>
      <c r="J4055" s="559"/>
      <c r="K4055" s="559"/>
      <c r="L4055" s="559"/>
      <c r="M4055" s="559"/>
      <c r="N4055" s="559"/>
      <c r="O4055" s="559"/>
    </row>
    <row r="4056" spans="1:15" x14ac:dyDescent="0.25">
      <c r="A4056" s="560"/>
      <c r="B4056" s="559"/>
      <c r="C4056" s="559"/>
      <c r="D4056" s="561"/>
      <c r="E4056" s="561"/>
      <c r="F4056" s="561"/>
      <c r="G4056" s="559"/>
      <c r="H4056" s="559"/>
      <c r="I4056" s="559"/>
      <c r="J4056" s="559"/>
      <c r="K4056" s="559"/>
      <c r="L4056" s="559"/>
      <c r="M4056" s="559"/>
      <c r="N4056" s="559"/>
      <c r="O4056" s="559"/>
    </row>
    <row r="4057" spans="1:15" x14ac:dyDescent="0.25">
      <c r="A4057" s="560"/>
      <c r="B4057" s="559"/>
      <c r="C4057" s="559"/>
      <c r="D4057" s="561"/>
      <c r="E4057" s="561"/>
      <c r="F4057" s="561"/>
      <c r="G4057" s="559"/>
      <c r="H4057" s="559"/>
      <c r="I4057" s="559"/>
      <c r="J4057" s="559"/>
      <c r="K4057" s="559"/>
      <c r="L4057" s="559"/>
      <c r="M4057" s="559"/>
      <c r="N4057" s="559"/>
      <c r="O4057" s="559"/>
    </row>
    <row r="4058" spans="1:15" x14ac:dyDescent="0.25">
      <c r="A4058" s="560"/>
      <c r="B4058" s="559"/>
      <c r="C4058" s="559"/>
      <c r="D4058" s="561"/>
      <c r="E4058" s="561"/>
      <c r="F4058" s="561"/>
      <c r="G4058" s="559"/>
      <c r="H4058" s="559"/>
      <c r="I4058" s="559"/>
      <c r="J4058" s="559"/>
      <c r="K4058" s="559"/>
      <c r="L4058" s="559"/>
      <c r="M4058" s="559"/>
      <c r="N4058" s="559"/>
      <c r="O4058" s="559"/>
    </row>
    <row r="4059" spans="1:15" x14ac:dyDescent="0.25">
      <c r="A4059" s="560"/>
      <c r="B4059" s="559"/>
      <c r="C4059" s="559"/>
      <c r="D4059" s="561"/>
      <c r="E4059" s="561"/>
      <c r="F4059" s="561"/>
      <c r="G4059" s="559"/>
      <c r="H4059" s="559"/>
      <c r="I4059" s="559"/>
      <c r="J4059" s="559"/>
      <c r="K4059" s="559"/>
      <c r="L4059" s="559"/>
      <c r="M4059" s="559"/>
      <c r="N4059" s="559"/>
      <c r="O4059" s="559"/>
    </row>
    <row r="4060" spans="1:15" x14ac:dyDescent="0.25">
      <c r="A4060" s="560"/>
      <c r="B4060" s="559"/>
      <c r="C4060" s="559"/>
      <c r="D4060" s="561"/>
      <c r="E4060" s="561"/>
      <c r="F4060" s="561"/>
      <c r="G4060" s="559"/>
      <c r="H4060" s="559"/>
      <c r="I4060" s="559"/>
      <c r="J4060" s="559"/>
      <c r="K4060" s="559"/>
      <c r="L4060" s="559"/>
      <c r="M4060" s="559"/>
      <c r="N4060" s="559"/>
      <c r="O4060" s="559"/>
    </row>
    <row r="4061" spans="1:15" x14ac:dyDescent="0.25">
      <c r="A4061" s="560"/>
      <c r="B4061" s="559"/>
      <c r="C4061" s="559"/>
      <c r="D4061" s="561"/>
      <c r="E4061" s="561"/>
      <c r="F4061" s="561"/>
      <c r="G4061" s="559"/>
      <c r="H4061" s="559"/>
      <c r="I4061" s="559"/>
      <c r="J4061" s="559"/>
      <c r="K4061" s="559"/>
      <c r="L4061" s="559"/>
      <c r="M4061" s="559"/>
      <c r="N4061" s="559"/>
      <c r="O4061" s="559"/>
    </row>
    <row r="4062" spans="1:15" x14ac:dyDescent="0.25">
      <c r="A4062" s="560"/>
      <c r="B4062" s="559"/>
      <c r="C4062" s="559"/>
      <c r="D4062" s="561"/>
      <c r="E4062" s="561"/>
      <c r="F4062" s="561"/>
      <c r="G4062" s="559"/>
      <c r="H4062" s="559"/>
      <c r="I4062" s="559"/>
      <c r="J4062" s="559"/>
      <c r="K4062" s="559"/>
      <c r="L4062" s="559"/>
      <c r="M4062" s="559"/>
      <c r="N4062" s="559"/>
      <c r="O4062" s="559"/>
    </row>
    <row r="4063" spans="1:15" x14ac:dyDescent="0.25">
      <c r="A4063" s="560"/>
      <c r="B4063" s="559"/>
      <c r="C4063" s="559"/>
      <c r="D4063" s="561"/>
      <c r="E4063" s="561"/>
      <c r="F4063" s="561"/>
      <c r="G4063" s="559"/>
      <c r="H4063" s="559"/>
      <c r="I4063" s="559"/>
      <c r="J4063" s="559"/>
      <c r="K4063" s="559"/>
      <c r="L4063" s="559"/>
      <c r="M4063" s="559"/>
      <c r="N4063" s="559"/>
      <c r="O4063" s="559"/>
    </row>
    <row r="4064" spans="1:15" x14ac:dyDescent="0.25">
      <c r="A4064" s="560"/>
      <c r="B4064" s="559"/>
      <c r="C4064" s="559"/>
      <c r="D4064" s="561"/>
      <c r="E4064" s="561"/>
      <c r="F4064" s="561"/>
      <c r="G4064" s="559"/>
      <c r="H4064" s="559"/>
      <c r="I4064" s="559"/>
      <c r="J4064" s="559"/>
      <c r="K4064" s="559"/>
      <c r="L4064" s="559"/>
      <c r="M4064" s="559"/>
      <c r="N4064" s="559"/>
      <c r="O4064" s="559"/>
    </row>
    <row r="4065" spans="1:15" x14ac:dyDescent="0.25">
      <c r="A4065" s="560"/>
      <c r="B4065" s="559"/>
      <c r="C4065" s="559"/>
      <c r="D4065" s="561"/>
      <c r="E4065" s="561"/>
      <c r="F4065" s="561"/>
      <c r="G4065" s="559"/>
      <c r="H4065" s="559"/>
      <c r="I4065" s="559"/>
      <c r="J4065" s="559"/>
      <c r="K4065" s="559"/>
      <c r="L4065" s="559"/>
      <c r="M4065" s="559"/>
      <c r="N4065" s="559"/>
      <c r="O4065" s="559"/>
    </row>
    <row r="4066" spans="1:15" x14ac:dyDescent="0.25">
      <c r="A4066" s="560"/>
      <c r="B4066" s="559"/>
      <c r="C4066" s="559"/>
      <c r="D4066" s="561"/>
      <c r="E4066" s="561"/>
      <c r="F4066" s="561"/>
      <c r="G4066" s="559"/>
      <c r="H4066" s="559"/>
      <c r="I4066" s="559"/>
      <c r="J4066" s="559"/>
      <c r="K4066" s="559"/>
      <c r="L4066" s="559"/>
      <c r="M4066" s="559"/>
      <c r="N4066" s="559"/>
      <c r="O4066" s="559"/>
    </row>
    <row r="4067" spans="1:15" x14ac:dyDescent="0.25">
      <c r="A4067" s="560"/>
      <c r="B4067" s="559"/>
      <c r="C4067" s="559"/>
      <c r="D4067" s="561"/>
      <c r="E4067" s="561"/>
      <c r="F4067" s="561"/>
      <c r="G4067" s="559"/>
      <c r="H4067" s="559"/>
      <c r="I4067" s="559"/>
      <c r="J4067" s="559"/>
      <c r="K4067" s="559"/>
      <c r="L4067" s="559"/>
      <c r="M4067" s="559"/>
      <c r="N4067" s="559"/>
      <c r="O4067" s="559"/>
    </row>
    <row r="4068" spans="1:15" x14ac:dyDescent="0.25">
      <c r="A4068" s="560"/>
      <c r="B4068" s="559"/>
      <c r="C4068" s="559"/>
      <c r="D4068" s="561"/>
      <c r="E4068" s="561"/>
      <c r="F4068" s="561"/>
      <c r="G4068" s="559"/>
      <c r="H4068" s="559"/>
      <c r="I4068" s="559"/>
      <c r="J4068" s="559"/>
      <c r="K4068" s="559"/>
      <c r="L4068" s="559"/>
      <c r="M4068" s="559"/>
      <c r="N4068" s="559"/>
      <c r="O4068" s="559"/>
    </row>
    <row r="4069" spans="1:15" x14ac:dyDescent="0.25">
      <c r="A4069" s="560"/>
      <c r="B4069" s="559"/>
      <c r="C4069" s="559"/>
      <c r="D4069" s="561"/>
      <c r="E4069" s="561"/>
      <c r="F4069" s="561"/>
      <c r="G4069" s="559"/>
      <c r="H4069" s="559"/>
      <c r="I4069" s="559"/>
      <c r="J4069" s="559"/>
      <c r="K4069" s="559"/>
      <c r="L4069" s="559"/>
      <c r="M4069" s="559"/>
      <c r="N4069" s="559"/>
      <c r="O4069" s="559"/>
    </row>
    <row r="4070" spans="1:15" x14ac:dyDescent="0.25">
      <c r="A4070" s="560"/>
      <c r="B4070" s="559"/>
      <c r="C4070" s="559"/>
      <c r="D4070" s="561"/>
      <c r="E4070" s="561"/>
      <c r="F4070" s="561"/>
      <c r="G4070" s="559"/>
      <c r="H4070" s="559"/>
      <c r="I4070" s="559"/>
      <c r="J4070" s="559"/>
      <c r="K4070" s="559"/>
      <c r="L4070" s="559"/>
      <c r="M4070" s="559"/>
      <c r="N4070" s="559"/>
      <c r="O4070" s="559"/>
    </row>
    <row r="4071" spans="1:15" x14ac:dyDescent="0.25">
      <c r="A4071" s="560"/>
      <c r="B4071" s="559"/>
      <c r="C4071" s="559"/>
      <c r="D4071" s="561"/>
      <c r="E4071" s="561"/>
      <c r="F4071" s="561"/>
      <c r="G4071" s="559"/>
      <c r="H4071" s="559"/>
      <c r="I4071" s="559"/>
      <c r="J4071" s="559"/>
      <c r="K4071" s="559"/>
      <c r="L4071" s="559"/>
      <c r="M4071" s="559"/>
      <c r="N4071" s="559"/>
      <c r="O4071" s="559"/>
    </row>
    <row r="4072" spans="1:15" x14ac:dyDescent="0.25">
      <c r="A4072" s="560"/>
      <c r="B4072" s="559"/>
      <c r="C4072" s="559"/>
      <c r="D4072" s="561"/>
      <c r="E4072" s="561"/>
      <c r="F4072" s="561"/>
      <c r="G4072" s="559"/>
      <c r="H4072" s="559"/>
      <c r="I4072" s="559"/>
      <c r="J4072" s="559"/>
      <c r="K4072" s="559"/>
      <c r="L4072" s="559"/>
      <c r="M4072" s="559"/>
      <c r="N4072" s="559"/>
      <c r="O4072" s="559"/>
    </row>
    <row r="4073" spans="1:15" x14ac:dyDescent="0.25">
      <c r="A4073" s="560"/>
      <c r="B4073" s="559"/>
      <c r="C4073" s="559"/>
      <c r="D4073" s="561"/>
      <c r="E4073" s="561"/>
      <c r="F4073" s="561"/>
      <c r="G4073" s="559"/>
      <c r="H4073" s="559"/>
      <c r="I4073" s="559"/>
      <c r="J4073" s="559"/>
      <c r="K4073" s="559"/>
      <c r="L4073" s="559"/>
      <c r="M4073" s="559"/>
      <c r="N4073" s="559"/>
      <c r="O4073" s="559"/>
    </row>
    <row r="4074" spans="1:15" x14ac:dyDescent="0.25">
      <c r="A4074" s="560"/>
      <c r="B4074" s="559"/>
      <c r="C4074" s="559"/>
      <c r="D4074" s="561"/>
      <c r="E4074" s="561"/>
      <c r="F4074" s="561"/>
      <c r="G4074" s="559"/>
      <c r="H4074" s="559"/>
      <c r="I4074" s="559"/>
      <c r="J4074" s="559"/>
      <c r="K4074" s="559"/>
      <c r="L4074" s="559"/>
      <c r="M4074" s="559"/>
      <c r="N4074" s="559"/>
      <c r="O4074" s="559"/>
    </row>
    <row r="4075" spans="1:15" x14ac:dyDescent="0.25">
      <c r="A4075" s="560"/>
      <c r="B4075" s="559"/>
      <c r="C4075" s="559"/>
      <c r="D4075" s="561"/>
      <c r="E4075" s="561"/>
      <c r="F4075" s="561"/>
      <c r="G4075" s="559"/>
      <c r="H4075" s="559"/>
      <c r="I4075" s="559"/>
      <c r="J4075" s="559"/>
      <c r="K4075" s="559"/>
      <c r="L4075" s="559"/>
      <c r="M4075" s="559"/>
      <c r="N4075" s="559"/>
      <c r="O4075" s="559"/>
    </row>
    <row r="4076" spans="1:15" x14ac:dyDescent="0.25">
      <c r="A4076" s="560"/>
      <c r="B4076" s="559"/>
      <c r="C4076" s="559"/>
      <c r="D4076" s="561"/>
      <c r="E4076" s="561"/>
      <c r="F4076" s="561"/>
      <c r="G4076" s="559"/>
      <c r="H4076" s="559"/>
      <c r="I4076" s="559"/>
      <c r="J4076" s="559"/>
      <c r="K4076" s="559"/>
      <c r="L4076" s="559"/>
      <c r="M4076" s="559"/>
      <c r="N4076" s="559"/>
      <c r="O4076" s="559"/>
    </row>
    <row r="4077" spans="1:15" x14ac:dyDescent="0.25">
      <c r="A4077" s="560"/>
      <c r="B4077" s="559"/>
      <c r="C4077" s="559"/>
      <c r="D4077" s="561"/>
      <c r="E4077" s="561"/>
      <c r="F4077" s="561"/>
      <c r="G4077" s="559"/>
      <c r="H4077" s="559"/>
      <c r="I4077" s="559"/>
      <c r="J4077" s="559"/>
      <c r="K4077" s="559"/>
      <c r="L4077" s="559"/>
      <c r="M4077" s="559"/>
      <c r="N4077" s="559"/>
      <c r="O4077" s="559"/>
    </row>
    <row r="4078" spans="1:15" x14ac:dyDescent="0.25">
      <c r="A4078" s="560"/>
      <c r="B4078" s="559"/>
      <c r="C4078" s="559"/>
      <c r="D4078" s="561"/>
      <c r="E4078" s="561"/>
      <c r="F4078" s="561"/>
      <c r="G4078" s="559"/>
      <c r="H4078" s="559"/>
      <c r="I4078" s="559"/>
      <c r="J4078" s="559"/>
      <c r="K4078" s="559"/>
      <c r="L4078" s="559"/>
      <c r="M4078" s="559"/>
      <c r="N4078" s="559"/>
      <c r="O4078" s="559"/>
    </row>
    <row r="4079" spans="1:15" x14ac:dyDescent="0.25">
      <c r="A4079" s="560"/>
      <c r="B4079" s="559"/>
      <c r="C4079" s="559"/>
      <c r="D4079" s="561"/>
      <c r="E4079" s="561"/>
      <c r="F4079" s="561"/>
      <c r="G4079" s="559"/>
      <c r="H4079" s="559"/>
      <c r="I4079" s="559"/>
      <c r="J4079" s="559"/>
      <c r="K4079" s="559"/>
      <c r="L4079" s="559"/>
      <c r="M4079" s="559"/>
      <c r="N4079" s="559"/>
      <c r="O4079" s="559"/>
    </row>
    <row r="4080" spans="1:15" x14ac:dyDescent="0.25">
      <c r="A4080" s="560"/>
      <c r="B4080" s="559"/>
      <c r="C4080" s="559"/>
      <c r="D4080" s="561"/>
      <c r="E4080" s="561"/>
      <c r="F4080" s="561"/>
      <c r="G4080" s="559"/>
      <c r="H4080" s="559"/>
      <c r="I4080" s="559"/>
      <c r="J4080" s="559"/>
      <c r="K4080" s="559"/>
      <c r="L4080" s="559"/>
      <c r="M4080" s="559"/>
      <c r="N4080" s="559"/>
      <c r="O4080" s="559"/>
    </row>
    <row r="4081" spans="1:15" x14ac:dyDescent="0.25">
      <c r="A4081" s="560"/>
      <c r="B4081" s="559"/>
      <c r="C4081" s="559"/>
      <c r="D4081" s="561"/>
      <c r="E4081" s="561"/>
      <c r="F4081" s="561"/>
      <c r="G4081" s="559"/>
      <c r="H4081" s="559"/>
      <c r="I4081" s="559"/>
      <c r="J4081" s="559"/>
      <c r="K4081" s="559"/>
      <c r="L4081" s="559"/>
      <c r="M4081" s="559"/>
      <c r="N4081" s="559"/>
      <c r="O4081" s="559"/>
    </row>
    <row r="4082" spans="1:15" x14ac:dyDescent="0.25">
      <c r="A4082" s="560"/>
      <c r="B4082" s="559"/>
      <c r="C4082" s="559"/>
      <c r="D4082" s="561"/>
      <c r="E4082" s="561"/>
      <c r="F4082" s="561"/>
      <c r="G4082" s="559"/>
      <c r="H4082" s="559"/>
      <c r="I4082" s="559"/>
      <c r="J4082" s="559"/>
      <c r="K4082" s="559"/>
      <c r="L4082" s="559"/>
      <c r="M4082" s="559"/>
      <c r="N4082" s="559"/>
      <c r="O4082" s="559"/>
    </row>
    <row r="4083" spans="1:15" x14ac:dyDescent="0.25">
      <c r="A4083" s="560"/>
      <c r="B4083" s="559"/>
      <c r="C4083" s="559"/>
      <c r="D4083" s="561"/>
      <c r="E4083" s="561"/>
      <c r="F4083" s="561"/>
      <c r="G4083" s="559"/>
      <c r="H4083" s="559"/>
      <c r="I4083" s="559"/>
      <c r="J4083" s="559"/>
      <c r="K4083" s="559"/>
      <c r="L4083" s="559"/>
      <c r="M4083" s="559"/>
      <c r="N4083" s="559"/>
      <c r="O4083" s="559"/>
    </row>
    <row r="4084" spans="1:15" x14ac:dyDescent="0.25">
      <c r="A4084" s="560"/>
      <c r="B4084" s="559"/>
      <c r="C4084" s="559"/>
      <c r="D4084" s="561"/>
      <c r="E4084" s="561"/>
      <c r="F4084" s="561"/>
      <c r="G4084" s="559"/>
      <c r="H4084" s="559"/>
      <c r="I4084" s="559"/>
      <c r="J4084" s="559"/>
      <c r="K4084" s="559"/>
      <c r="L4084" s="559"/>
      <c r="M4084" s="559"/>
      <c r="N4084" s="559"/>
      <c r="O4084" s="559"/>
    </row>
    <row r="4085" spans="1:15" x14ac:dyDescent="0.25">
      <c r="A4085" s="560"/>
      <c r="B4085" s="559"/>
      <c r="C4085" s="559"/>
      <c r="D4085" s="561"/>
      <c r="E4085" s="561"/>
      <c r="F4085" s="561"/>
      <c r="G4085" s="559"/>
      <c r="H4085" s="559"/>
      <c r="I4085" s="559"/>
      <c r="J4085" s="559"/>
      <c r="K4085" s="559"/>
      <c r="L4085" s="559"/>
      <c r="M4085" s="559"/>
      <c r="N4085" s="559"/>
      <c r="O4085" s="559"/>
    </row>
    <row r="4086" spans="1:15" x14ac:dyDescent="0.25">
      <c r="A4086" s="560"/>
      <c r="B4086" s="559"/>
      <c r="C4086" s="559"/>
      <c r="D4086" s="561"/>
      <c r="E4086" s="561"/>
      <c r="F4086" s="561"/>
      <c r="G4086" s="559"/>
      <c r="H4086" s="559"/>
      <c r="I4086" s="559"/>
      <c r="J4086" s="559"/>
      <c r="K4086" s="559"/>
      <c r="L4086" s="559"/>
      <c r="M4086" s="559"/>
      <c r="N4086" s="559"/>
      <c r="O4086" s="559"/>
    </row>
    <row r="4087" spans="1:15" x14ac:dyDescent="0.25">
      <c r="A4087" s="560"/>
      <c r="B4087" s="559"/>
      <c r="C4087" s="559"/>
      <c r="D4087" s="561"/>
      <c r="E4087" s="561"/>
      <c r="F4087" s="561"/>
      <c r="G4087" s="559"/>
      <c r="H4087" s="559"/>
      <c r="I4087" s="559"/>
      <c r="J4087" s="559"/>
      <c r="K4087" s="559"/>
      <c r="L4087" s="559"/>
      <c r="M4087" s="559"/>
      <c r="N4087" s="559"/>
      <c r="O4087" s="559"/>
    </row>
    <row r="4088" spans="1:15" x14ac:dyDescent="0.25">
      <c r="A4088" s="560"/>
      <c r="B4088" s="559"/>
      <c r="C4088" s="559"/>
      <c r="D4088" s="561"/>
      <c r="E4088" s="561"/>
      <c r="F4088" s="561"/>
      <c r="G4088" s="559"/>
      <c r="H4088" s="559"/>
      <c r="I4088" s="559"/>
      <c r="J4088" s="559"/>
      <c r="K4088" s="559"/>
      <c r="L4088" s="559"/>
      <c r="M4088" s="559"/>
      <c r="N4088" s="559"/>
      <c r="O4088" s="559"/>
    </row>
    <row r="4089" spans="1:15" x14ac:dyDescent="0.25">
      <c r="A4089" s="560"/>
      <c r="B4089" s="559"/>
      <c r="C4089" s="559"/>
      <c r="D4089" s="561"/>
      <c r="E4089" s="561"/>
      <c r="F4089" s="561"/>
      <c r="G4089" s="559"/>
      <c r="H4089" s="559"/>
      <c r="I4089" s="559"/>
      <c r="J4089" s="559"/>
      <c r="K4089" s="559"/>
      <c r="L4089" s="559"/>
      <c r="M4089" s="559"/>
      <c r="N4089" s="559"/>
      <c r="O4089" s="559"/>
    </row>
    <row r="4090" spans="1:15" x14ac:dyDescent="0.25">
      <c r="A4090" s="560"/>
      <c r="B4090" s="559"/>
      <c r="C4090" s="559"/>
      <c r="D4090" s="561"/>
      <c r="E4090" s="561"/>
      <c r="F4090" s="561"/>
      <c r="G4090" s="559"/>
      <c r="H4090" s="559"/>
      <c r="I4090" s="559"/>
      <c r="J4090" s="559"/>
      <c r="K4090" s="559"/>
      <c r="L4090" s="559"/>
      <c r="M4090" s="559"/>
      <c r="N4090" s="559"/>
      <c r="O4090" s="559"/>
    </row>
    <row r="4091" spans="1:15" x14ac:dyDescent="0.25">
      <c r="A4091" s="560"/>
      <c r="B4091" s="559"/>
      <c r="C4091" s="559"/>
      <c r="D4091" s="561"/>
      <c r="E4091" s="561"/>
      <c r="F4091" s="561"/>
      <c r="G4091" s="559"/>
      <c r="H4091" s="559"/>
      <c r="I4091" s="559"/>
      <c r="J4091" s="559"/>
      <c r="K4091" s="559"/>
      <c r="L4091" s="559"/>
      <c r="M4091" s="559"/>
      <c r="N4091" s="559"/>
      <c r="O4091" s="559"/>
    </row>
    <row r="4092" spans="1:15" x14ac:dyDescent="0.25">
      <c r="A4092" s="560"/>
      <c r="B4092" s="559"/>
      <c r="C4092" s="559"/>
      <c r="D4092" s="561"/>
      <c r="E4092" s="561"/>
      <c r="F4092" s="561"/>
      <c r="G4092" s="559"/>
      <c r="H4092" s="559"/>
      <c r="I4092" s="559"/>
      <c r="J4092" s="559"/>
      <c r="K4092" s="559"/>
      <c r="L4092" s="559"/>
      <c r="M4092" s="559"/>
      <c r="N4092" s="559"/>
      <c r="O4092" s="559"/>
    </row>
    <row r="4093" spans="1:15" x14ac:dyDescent="0.25">
      <c r="A4093" s="560"/>
      <c r="B4093" s="559"/>
      <c r="C4093" s="559"/>
      <c r="D4093" s="561"/>
      <c r="E4093" s="561"/>
      <c r="F4093" s="561"/>
      <c r="G4093" s="559"/>
      <c r="H4093" s="559"/>
      <c r="I4093" s="559"/>
      <c r="J4093" s="559"/>
      <c r="K4093" s="559"/>
      <c r="L4093" s="559"/>
      <c r="M4093" s="559"/>
      <c r="N4093" s="559"/>
      <c r="O4093" s="559"/>
    </row>
    <row r="4094" spans="1:15" x14ac:dyDescent="0.25">
      <c r="A4094" s="560"/>
      <c r="B4094" s="559"/>
      <c r="C4094" s="559"/>
      <c r="D4094" s="561"/>
      <c r="E4094" s="561"/>
      <c r="F4094" s="561"/>
      <c r="G4094" s="559"/>
      <c r="H4094" s="559"/>
      <c r="I4094" s="559"/>
      <c r="J4094" s="559"/>
      <c r="K4094" s="559"/>
      <c r="L4094" s="559"/>
      <c r="M4094" s="559"/>
      <c r="N4094" s="559"/>
      <c r="O4094" s="559"/>
    </row>
    <row r="4095" spans="1:15" x14ac:dyDescent="0.25">
      <c r="A4095" s="560"/>
      <c r="B4095" s="559"/>
      <c r="C4095" s="559"/>
      <c r="D4095" s="561"/>
      <c r="E4095" s="561"/>
      <c r="F4095" s="561"/>
      <c r="G4095" s="559"/>
      <c r="H4095" s="559"/>
      <c r="I4095" s="559"/>
      <c r="J4095" s="559"/>
      <c r="K4095" s="559"/>
      <c r="L4095" s="559"/>
      <c r="M4095" s="559"/>
      <c r="N4095" s="559"/>
      <c r="O4095" s="559"/>
    </row>
    <row r="4096" spans="1:15" x14ac:dyDescent="0.25">
      <c r="A4096" s="560"/>
      <c r="B4096" s="559"/>
      <c r="C4096" s="559"/>
      <c r="D4096" s="561"/>
      <c r="E4096" s="561"/>
      <c r="F4096" s="561"/>
      <c r="G4096" s="559"/>
      <c r="H4096" s="559"/>
      <c r="I4096" s="559"/>
      <c r="J4096" s="559"/>
      <c r="K4096" s="559"/>
      <c r="L4096" s="559"/>
      <c r="M4096" s="559"/>
      <c r="N4096" s="559"/>
      <c r="O4096" s="559"/>
    </row>
    <row r="4097" spans="1:15" x14ac:dyDescent="0.25">
      <c r="A4097" s="560"/>
      <c r="B4097" s="559"/>
      <c r="C4097" s="559"/>
      <c r="D4097" s="561"/>
      <c r="E4097" s="561"/>
      <c r="F4097" s="561"/>
      <c r="G4097" s="559"/>
      <c r="H4097" s="559"/>
      <c r="I4097" s="559"/>
      <c r="J4097" s="559"/>
      <c r="K4097" s="559"/>
      <c r="L4097" s="559"/>
      <c r="M4097" s="559"/>
      <c r="N4097" s="559"/>
      <c r="O4097" s="559"/>
    </row>
    <row r="4098" spans="1:15" x14ac:dyDescent="0.25">
      <c r="A4098" s="560"/>
      <c r="B4098" s="559"/>
      <c r="C4098" s="559"/>
      <c r="D4098" s="561"/>
      <c r="E4098" s="561"/>
      <c r="F4098" s="561"/>
      <c r="G4098" s="559"/>
      <c r="H4098" s="559"/>
      <c r="I4098" s="559"/>
      <c r="J4098" s="559"/>
      <c r="K4098" s="559"/>
      <c r="L4098" s="559"/>
      <c r="M4098" s="559"/>
      <c r="N4098" s="559"/>
      <c r="O4098" s="559"/>
    </row>
    <row r="4099" spans="1:15" x14ac:dyDescent="0.25">
      <c r="A4099" s="560"/>
      <c r="B4099" s="559"/>
      <c r="C4099" s="559"/>
      <c r="D4099" s="561"/>
      <c r="E4099" s="561"/>
      <c r="F4099" s="561"/>
      <c r="G4099" s="559"/>
      <c r="H4099" s="559"/>
      <c r="I4099" s="559"/>
      <c r="J4099" s="559"/>
      <c r="K4099" s="559"/>
      <c r="L4099" s="559"/>
      <c r="M4099" s="559"/>
      <c r="N4099" s="559"/>
      <c r="O4099" s="559"/>
    </row>
    <row r="4100" spans="1:15" x14ac:dyDescent="0.25">
      <c r="A4100" s="560"/>
      <c r="B4100" s="559"/>
      <c r="C4100" s="559"/>
      <c r="D4100" s="561"/>
      <c r="E4100" s="561"/>
      <c r="F4100" s="561"/>
      <c r="G4100" s="559"/>
      <c r="H4100" s="559"/>
      <c r="I4100" s="559"/>
      <c r="J4100" s="559"/>
      <c r="K4100" s="559"/>
      <c r="L4100" s="559"/>
      <c r="M4100" s="559"/>
      <c r="N4100" s="559"/>
      <c r="O4100" s="559"/>
    </row>
    <row r="4101" spans="1:15" x14ac:dyDescent="0.25">
      <c r="A4101" s="560"/>
      <c r="B4101" s="559"/>
      <c r="C4101" s="559"/>
      <c r="D4101" s="561"/>
      <c r="E4101" s="561"/>
      <c r="F4101" s="561"/>
      <c r="G4101" s="559"/>
      <c r="H4101" s="559"/>
      <c r="I4101" s="559"/>
      <c r="J4101" s="559"/>
      <c r="K4101" s="559"/>
      <c r="L4101" s="559"/>
      <c r="M4101" s="559"/>
      <c r="N4101" s="559"/>
      <c r="O4101" s="559"/>
    </row>
    <row r="4102" spans="1:15" x14ac:dyDescent="0.25">
      <c r="A4102" s="560"/>
      <c r="B4102" s="559"/>
      <c r="C4102" s="559"/>
      <c r="D4102" s="561"/>
      <c r="E4102" s="561"/>
      <c r="F4102" s="561"/>
      <c r="G4102" s="559"/>
      <c r="H4102" s="559"/>
      <c r="I4102" s="559"/>
      <c r="J4102" s="559"/>
      <c r="K4102" s="559"/>
      <c r="L4102" s="559"/>
      <c r="M4102" s="559"/>
      <c r="N4102" s="559"/>
      <c r="O4102" s="559"/>
    </row>
    <row r="4103" spans="1:15" x14ac:dyDescent="0.25">
      <c r="A4103" s="560"/>
      <c r="B4103" s="559"/>
      <c r="C4103" s="559"/>
      <c r="D4103" s="561"/>
      <c r="E4103" s="561"/>
      <c r="F4103" s="561"/>
      <c r="G4103" s="559"/>
      <c r="H4103" s="559"/>
      <c r="I4103" s="559"/>
      <c r="J4103" s="559"/>
      <c r="K4103" s="559"/>
      <c r="L4103" s="559"/>
      <c r="M4103" s="559"/>
      <c r="N4103" s="559"/>
      <c r="O4103" s="559"/>
    </row>
    <row r="4104" spans="1:15" x14ac:dyDescent="0.25">
      <c r="A4104" s="560"/>
      <c r="B4104" s="559"/>
      <c r="C4104" s="559"/>
      <c r="D4104" s="561"/>
      <c r="E4104" s="561"/>
      <c r="F4104" s="561"/>
      <c r="G4104" s="559"/>
      <c r="H4104" s="559"/>
      <c r="I4104" s="559"/>
      <c r="J4104" s="559"/>
      <c r="K4104" s="559"/>
      <c r="L4104" s="559"/>
      <c r="M4104" s="559"/>
      <c r="N4104" s="559"/>
      <c r="O4104" s="559"/>
    </row>
    <row r="4105" spans="1:15" x14ac:dyDescent="0.25">
      <c r="A4105" s="560"/>
      <c r="B4105" s="559"/>
      <c r="C4105" s="559"/>
      <c r="D4105" s="561"/>
      <c r="E4105" s="561"/>
      <c r="F4105" s="561"/>
      <c r="G4105" s="559"/>
      <c r="H4105" s="559"/>
      <c r="I4105" s="559"/>
      <c r="J4105" s="559"/>
      <c r="K4105" s="559"/>
      <c r="L4105" s="559"/>
      <c r="M4105" s="559"/>
      <c r="N4105" s="559"/>
      <c r="O4105" s="559"/>
    </row>
    <row r="4106" spans="1:15" x14ac:dyDescent="0.25">
      <c r="A4106" s="560"/>
      <c r="B4106" s="559"/>
      <c r="C4106" s="559"/>
      <c r="D4106" s="561"/>
      <c r="E4106" s="561"/>
      <c r="F4106" s="561"/>
      <c r="G4106" s="559"/>
      <c r="H4106" s="559"/>
      <c r="I4106" s="559"/>
      <c r="J4106" s="559"/>
      <c r="K4106" s="559"/>
      <c r="L4106" s="559"/>
      <c r="M4106" s="559"/>
      <c r="N4106" s="559"/>
      <c r="O4106" s="559"/>
    </row>
    <row r="4107" spans="1:15" x14ac:dyDescent="0.25">
      <c r="A4107" s="560"/>
      <c r="B4107" s="559"/>
      <c r="C4107" s="559"/>
      <c r="D4107" s="561"/>
      <c r="E4107" s="561"/>
      <c r="F4107" s="561"/>
      <c r="G4107" s="559"/>
      <c r="H4107" s="559"/>
      <c r="I4107" s="559"/>
      <c r="J4107" s="559"/>
      <c r="K4107" s="559"/>
      <c r="L4107" s="559"/>
      <c r="M4107" s="559"/>
      <c r="N4107" s="559"/>
      <c r="O4107" s="559"/>
    </row>
    <row r="4108" spans="1:15" x14ac:dyDescent="0.25">
      <c r="A4108" s="560"/>
      <c r="B4108" s="559"/>
      <c r="C4108" s="559"/>
      <c r="D4108" s="561"/>
      <c r="E4108" s="561"/>
      <c r="F4108" s="561"/>
      <c r="G4108" s="559"/>
      <c r="H4108" s="559"/>
      <c r="I4108" s="559"/>
      <c r="J4108" s="559"/>
      <c r="K4108" s="559"/>
      <c r="L4108" s="559"/>
      <c r="M4108" s="559"/>
      <c r="N4108" s="559"/>
      <c r="O4108" s="559"/>
    </row>
    <row r="4109" spans="1:15" x14ac:dyDescent="0.25">
      <c r="A4109" s="560"/>
      <c r="B4109" s="559"/>
      <c r="C4109" s="559"/>
      <c r="D4109" s="561"/>
      <c r="E4109" s="561"/>
      <c r="F4109" s="561"/>
      <c r="G4109" s="559"/>
      <c r="H4109" s="559"/>
      <c r="I4109" s="559"/>
      <c r="J4109" s="559"/>
      <c r="K4109" s="559"/>
      <c r="L4109" s="559"/>
      <c r="M4109" s="559"/>
      <c r="N4109" s="559"/>
      <c r="O4109" s="559"/>
    </row>
    <row r="4110" spans="1:15" x14ac:dyDescent="0.25">
      <c r="A4110" s="560"/>
      <c r="B4110" s="559"/>
      <c r="C4110" s="559"/>
      <c r="D4110" s="561"/>
      <c r="E4110" s="561"/>
      <c r="F4110" s="561"/>
      <c r="G4110" s="559"/>
      <c r="H4110" s="559"/>
      <c r="I4110" s="559"/>
      <c r="J4110" s="559"/>
      <c r="K4110" s="559"/>
      <c r="L4110" s="559"/>
      <c r="M4110" s="559"/>
      <c r="N4110" s="559"/>
      <c r="O4110" s="559"/>
    </row>
    <row r="4111" spans="1:15" x14ac:dyDescent="0.25">
      <c r="A4111" s="560"/>
      <c r="B4111" s="559"/>
      <c r="C4111" s="559"/>
      <c r="D4111" s="561"/>
      <c r="E4111" s="561"/>
      <c r="F4111" s="561"/>
      <c r="G4111" s="559"/>
      <c r="H4111" s="559"/>
      <c r="I4111" s="559"/>
      <c r="J4111" s="559"/>
      <c r="K4111" s="559"/>
      <c r="L4111" s="559"/>
      <c r="M4111" s="559"/>
      <c r="N4111" s="559"/>
      <c r="O4111" s="559"/>
    </row>
    <row r="4112" spans="1:15" x14ac:dyDescent="0.25">
      <c r="A4112" s="560"/>
      <c r="B4112" s="559"/>
      <c r="C4112" s="559"/>
      <c r="D4112" s="561"/>
      <c r="E4112" s="561"/>
      <c r="F4112" s="561"/>
      <c r="G4112" s="559"/>
      <c r="H4112" s="559"/>
      <c r="I4112" s="559"/>
      <c r="J4112" s="559"/>
      <c r="K4112" s="559"/>
      <c r="L4112" s="559"/>
      <c r="M4112" s="559"/>
      <c r="N4112" s="559"/>
      <c r="O4112" s="559"/>
    </row>
    <row r="4113" spans="1:15" x14ac:dyDescent="0.25">
      <c r="A4113" s="560"/>
      <c r="B4113" s="559"/>
      <c r="C4113" s="559"/>
      <c r="D4113" s="561"/>
      <c r="E4113" s="561"/>
      <c r="F4113" s="561"/>
      <c r="G4113" s="559"/>
      <c r="H4113" s="559"/>
      <c r="I4113" s="559"/>
      <c r="J4113" s="559"/>
      <c r="K4113" s="559"/>
      <c r="L4113" s="559"/>
      <c r="M4113" s="559"/>
      <c r="N4113" s="559"/>
      <c r="O4113" s="559"/>
    </row>
    <row r="4114" spans="1:15" x14ac:dyDescent="0.25">
      <c r="A4114" s="560"/>
      <c r="B4114" s="559"/>
      <c r="C4114" s="559"/>
      <c r="D4114" s="561"/>
      <c r="E4114" s="561"/>
      <c r="F4114" s="561"/>
      <c r="G4114" s="559"/>
      <c r="H4114" s="559"/>
      <c r="I4114" s="559"/>
      <c r="J4114" s="559"/>
      <c r="K4114" s="559"/>
      <c r="L4114" s="559"/>
      <c r="M4114" s="559"/>
      <c r="N4114" s="559"/>
      <c r="O4114" s="559"/>
    </row>
    <row r="4115" spans="1:15" x14ac:dyDescent="0.25">
      <c r="A4115" s="560"/>
      <c r="B4115" s="559"/>
      <c r="C4115" s="559"/>
      <c r="D4115" s="561"/>
      <c r="E4115" s="561"/>
      <c r="F4115" s="561"/>
      <c r="G4115" s="559"/>
      <c r="H4115" s="559"/>
      <c r="I4115" s="559"/>
      <c r="J4115" s="559"/>
      <c r="K4115" s="559"/>
      <c r="L4115" s="559"/>
      <c r="M4115" s="559"/>
      <c r="N4115" s="559"/>
      <c r="O4115" s="559"/>
    </row>
    <row r="4116" spans="1:15" x14ac:dyDescent="0.25">
      <c r="A4116" s="560"/>
      <c r="B4116" s="559"/>
      <c r="C4116" s="559"/>
      <c r="D4116" s="561"/>
      <c r="E4116" s="561"/>
      <c r="F4116" s="561"/>
      <c r="G4116" s="559"/>
      <c r="H4116" s="559"/>
      <c r="I4116" s="559"/>
      <c r="J4116" s="559"/>
      <c r="K4116" s="559"/>
      <c r="L4116" s="559"/>
      <c r="M4116" s="559"/>
      <c r="N4116" s="559"/>
      <c r="O4116" s="559"/>
    </row>
    <row r="4117" spans="1:15" x14ac:dyDescent="0.25">
      <c r="A4117" s="560"/>
      <c r="B4117" s="559"/>
      <c r="C4117" s="559"/>
      <c r="D4117" s="561"/>
      <c r="E4117" s="561"/>
      <c r="F4117" s="561"/>
      <c r="G4117" s="559"/>
      <c r="H4117" s="559"/>
      <c r="I4117" s="559"/>
      <c r="J4117" s="559"/>
      <c r="K4117" s="559"/>
      <c r="L4117" s="559"/>
      <c r="M4117" s="559"/>
      <c r="N4117" s="559"/>
      <c r="O4117" s="559"/>
    </row>
    <row r="4118" spans="1:15" x14ac:dyDescent="0.25">
      <c r="A4118" s="560"/>
      <c r="B4118" s="559"/>
      <c r="C4118" s="559"/>
      <c r="D4118" s="561"/>
      <c r="E4118" s="561"/>
      <c r="F4118" s="561"/>
      <c r="G4118" s="559"/>
      <c r="H4118" s="559"/>
      <c r="I4118" s="559"/>
      <c r="J4118" s="559"/>
      <c r="K4118" s="559"/>
      <c r="L4118" s="559"/>
      <c r="M4118" s="559"/>
      <c r="N4118" s="559"/>
      <c r="O4118" s="559"/>
    </row>
    <row r="4119" spans="1:15" x14ac:dyDescent="0.25">
      <c r="A4119" s="560"/>
      <c r="B4119" s="559"/>
      <c r="C4119" s="559"/>
      <c r="D4119" s="561"/>
      <c r="E4119" s="561"/>
      <c r="F4119" s="561"/>
      <c r="G4119" s="559"/>
      <c r="H4119" s="559"/>
      <c r="I4119" s="559"/>
      <c r="J4119" s="559"/>
      <c r="K4119" s="559"/>
      <c r="L4119" s="559"/>
      <c r="M4119" s="559"/>
      <c r="N4119" s="559"/>
      <c r="O4119" s="559"/>
    </row>
    <row r="4120" spans="1:15" x14ac:dyDescent="0.25">
      <c r="A4120" s="560"/>
      <c r="B4120" s="559"/>
      <c r="C4120" s="559"/>
      <c r="D4120" s="561"/>
      <c r="E4120" s="561"/>
      <c r="F4120" s="561"/>
      <c r="G4120" s="559"/>
      <c r="H4120" s="559"/>
      <c r="I4120" s="559"/>
      <c r="J4120" s="559"/>
      <c r="K4120" s="559"/>
      <c r="L4120" s="559"/>
      <c r="M4120" s="559"/>
      <c r="N4120" s="559"/>
      <c r="O4120" s="559"/>
    </row>
    <row r="4121" spans="1:15" x14ac:dyDescent="0.25">
      <c r="A4121" s="560"/>
      <c r="B4121" s="559"/>
      <c r="C4121" s="559"/>
      <c r="D4121" s="561"/>
      <c r="E4121" s="561"/>
      <c r="F4121" s="561"/>
      <c r="G4121" s="559"/>
      <c r="H4121" s="559"/>
      <c r="I4121" s="559"/>
      <c r="J4121" s="559"/>
      <c r="K4121" s="559"/>
      <c r="L4121" s="559"/>
      <c r="M4121" s="559"/>
      <c r="N4121" s="559"/>
      <c r="O4121" s="559"/>
    </row>
    <row r="4122" spans="1:15" x14ac:dyDescent="0.25">
      <c r="A4122" s="560"/>
      <c r="B4122" s="559"/>
      <c r="C4122" s="559"/>
      <c r="D4122" s="561"/>
      <c r="E4122" s="561"/>
      <c r="F4122" s="561"/>
      <c r="G4122" s="559"/>
      <c r="H4122" s="559"/>
      <c r="I4122" s="559"/>
      <c r="J4122" s="559"/>
      <c r="K4122" s="559"/>
      <c r="L4122" s="559"/>
      <c r="M4122" s="559"/>
      <c r="N4122" s="559"/>
      <c r="O4122" s="559"/>
    </row>
    <row r="4123" spans="1:15" x14ac:dyDescent="0.25">
      <c r="A4123" s="560"/>
      <c r="B4123" s="559"/>
      <c r="C4123" s="559"/>
      <c r="D4123" s="561"/>
      <c r="E4123" s="561"/>
      <c r="F4123" s="561"/>
      <c r="G4123" s="559"/>
      <c r="H4123" s="559"/>
      <c r="I4123" s="559"/>
      <c r="J4123" s="559"/>
      <c r="K4123" s="559"/>
      <c r="L4123" s="559"/>
      <c r="M4123" s="559"/>
      <c r="N4123" s="559"/>
      <c r="O4123" s="559"/>
    </row>
    <row r="4124" spans="1:15" x14ac:dyDescent="0.25">
      <c r="A4124" s="560"/>
      <c r="B4124" s="559"/>
      <c r="C4124" s="559"/>
      <c r="D4124" s="561"/>
      <c r="E4124" s="561"/>
      <c r="F4124" s="561"/>
      <c r="G4124" s="559"/>
      <c r="H4124" s="559"/>
      <c r="I4124" s="559"/>
      <c r="J4124" s="559"/>
      <c r="K4124" s="559"/>
      <c r="L4124" s="559"/>
      <c r="M4124" s="559"/>
      <c r="N4124" s="559"/>
      <c r="O4124" s="559"/>
    </row>
    <row r="4125" spans="1:15" x14ac:dyDescent="0.25">
      <c r="A4125" s="560"/>
      <c r="B4125" s="559"/>
      <c r="C4125" s="559"/>
      <c r="D4125" s="561"/>
      <c r="E4125" s="561"/>
      <c r="F4125" s="561"/>
      <c r="G4125" s="559"/>
      <c r="H4125" s="559"/>
      <c r="I4125" s="559"/>
      <c r="J4125" s="559"/>
      <c r="K4125" s="559"/>
      <c r="L4125" s="559"/>
      <c r="M4125" s="559"/>
      <c r="N4125" s="559"/>
      <c r="O4125" s="559"/>
    </row>
    <row r="4126" spans="1:15" x14ac:dyDescent="0.25">
      <c r="A4126" s="560"/>
      <c r="B4126" s="559"/>
      <c r="C4126" s="559"/>
      <c r="D4126" s="561"/>
      <c r="E4126" s="561"/>
      <c r="F4126" s="561"/>
      <c r="G4126" s="559"/>
      <c r="H4126" s="559"/>
      <c r="I4126" s="559"/>
      <c r="J4126" s="559"/>
      <c r="K4126" s="559"/>
      <c r="L4126" s="559"/>
      <c r="M4126" s="559"/>
      <c r="N4126" s="559"/>
      <c r="O4126" s="559"/>
    </row>
    <row r="4127" spans="1:15" x14ac:dyDescent="0.25">
      <c r="A4127" s="560"/>
      <c r="B4127" s="559"/>
      <c r="C4127" s="559"/>
      <c r="D4127" s="561"/>
      <c r="E4127" s="561"/>
      <c r="F4127" s="561"/>
      <c r="G4127" s="559"/>
      <c r="H4127" s="559"/>
      <c r="I4127" s="559"/>
      <c r="J4127" s="559"/>
      <c r="K4127" s="559"/>
      <c r="L4127" s="559"/>
      <c r="M4127" s="559"/>
      <c r="N4127" s="559"/>
      <c r="O4127" s="559"/>
    </row>
    <row r="4128" spans="1:15" x14ac:dyDescent="0.25">
      <c r="A4128" s="560"/>
      <c r="B4128" s="559"/>
      <c r="C4128" s="559"/>
      <c r="D4128" s="561"/>
      <c r="E4128" s="561"/>
      <c r="F4128" s="561"/>
      <c r="G4128" s="559"/>
      <c r="H4128" s="559"/>
      <c r="I4128" s="559"/>
      <c r="J4128" s="559"/>
      <c r="K4128" s="559"/>
      <c r="L4128" s="559"/>
      <c r="M4128" s="559"/>
      <c r="N4128" s="559"/>
      <c r="O4128" s="559"/>
    </row>
    <row r="4129" spans="1:15" x14ac:dyDescent="0.25">
      <c r="A4129" s="560"/>
      <c r="B4129" s="559"/>
      <c r="C4129" s="559"/>
      <c r="D4129" s="561"/>
      <c r="E4129" s="561"/>
      <c r="F4129" s="561"/>
      <c r="G4129" s="559"/>
      <c r="H4129" s="559"/>
      <c r="I4129" s="559"/>
      <c r="J4129" s="559"/>
      <c r="K4129" s="559"/>
      <c r="L4129" s="559"/>
      <c r="M4129" s="559"/>
      <c r="N4129" s="559"/>
      <c r="O4129" s="559"/>
    </row>
    <row r="4130" spans="1:15" x14ac:dyDescent="0.25">
      <c r="A4130" s="560"/>
      <c r="B4130" s="559"/>
      <c r="C4130" s="559"/>
      <c r="D4130" s="561"/>
      <c r="E4130" s="561"/>
      <c r="F4130" s="561"/>
      <c r="G4130" s="559"/>
      <c r="H4130" s="559"/>
      <c r="I4130" s="559"/>
      <c r="J4130" s="559"/>
      <c r="K4130" s="559"/>
      <c r="L4130" s="559"/>
      <c r="M4130" s="559"/>
      <c r="N4130" s="559"/>
      <c r="O4130" s="559"/>
    </row>
    <row r="4131" spans="1:15" x14ac:dyDescent="0.25">
      <c r="A4131" s="560"/>
      <c r="B4131" s="559"/>
      <c r="C4131" s="559"/>
      <c r="D4131" s="561"/>
      <c r="E4131" s="561"/>
      <c r="F4131" s="561"/>
      <c r="G4131" s="559"/>
      <c r="H4131" s="559"/>
      <c r="I4131" s="559"/>
      <c r="J4131" s="559"/>
      <c r="K4131" s="559"/>
      <c r="L4131" s="559"/>
      <c r="M4131" s="559"/>
      <c r="N4131" s="559"/>
      <c r="O4131" s="559"/>
    </row>
    <row r="4132" spans="1:15" x14ac:dyDescent="0.25">
      <c r="A4132" s="560"/>
      <c r="B4132" s="559"/>
      <c r="C4132" s="559"/>
      <c r="D4132" s="561"/>
      <c r="E4132" s="561"/>
      <c r="F4132" s="561"/>
      <c r="G4132" s="559"/>
      <c r="H4132" s="559"/>
      <c r="I4132" s="559"/>
      <c r="J4132" s="559"/>
      <c r="K4132" s="559"/>
      <c r="L4132" s="559"/>
      <c r="M4132" s="559"/>
      <c r="N4132" s="559"/>
      <c r="O4132" s="559"/>
    </row>
    <row r="4133" spans="1:15" x14ac:dyDescent="0.25">
      <c r="A4133" s="560"/>
      <c r="B4133" s="559"/>
      <c r="C4133" s="559"/>
      <c r="D4133" s="561"/>
      <c r="E4133" s="561"/>
      <c r="F4133" s="561"/>
      <c r="G4133" s="559"/>
      <c r="H4133" s="559"/>
      <c r="I4133" s="559"/>
      <c r="J4133" s="559"/>
      <c r="K4133" s="559"/>
      <c r="L4133" s="559"/>
      <c r="M4133" s="559"/>
      <c r="N4133" s="559"/>
      <c r="O4133" s="559"/>
    </row>
    <row r="4134" spans="1:15" x14ac:dyDescent="0.25">
      <c r="A4134" s="560"/>
      <c r="B4134" s="559"/>
      <c r="C4134" s="559"/>
      <c r="D4134" s="561"/>
      <c r="E4134" s="561"/>
      <c r="F4134" s="561"/>
      <c r="G4134" s="559"/>
      <c r="H4134" s="559"/>
      <c r="I4134" s="559"/>
      <c r="J4134" s="559"/>
      <c r="K4134" s="559"/>
      <c r="L4134" s="559"/>
      <c r="M4134" s="559"/>
      <c r="N4134" s="559"/>
      <c r="O4134" s="559"/>
    </row>
    <row r="4135" spans="1:15" x14ac:dyDescent="0.25">
      <c r="A4135" s="560"/>
      <c r="B4135" s="559"/>
      <c r="C4135" s="559"/>
      <c r="D4135" s="561"/>
      <c r="E4135" s="561"/>
      <c r="F4135" s="561"/>
      <c r="G4135" s="559"/>
      <c r="H4135" s="559"/>
      <c r="I4135" s="559"/>
      <c r="J4135" s="559"/>
      <c r="K4135" s="559"/>
      <c r="L4135" s="559"/>
      <c r="M4135" s="559"/>
      <c r="N4135" s="559"/>
      <c r="O4135" s="559"/>
    </row>
    <row r="4136" spans="1:15" x14ac:dyDescent="0.25">
      <c r="A4136" s="560"/>
      <c r="B4136" s="559"/>
      <c r="C4136" s="559"/>
      <c r="D4136" s="561"/>
      <c r="E4136" s="561"/>
      <c r="F4136" s="561"/>
      <c r="G4136" s="559"/>
      <c r="H4136" s="559"/>
      <c r="I4136" s="559"/>
      <c r="J4136" s="559"/>
      <c r="K4136" s="559"/>
      <c r="L4136" s="559"/>
      <c r="M4136" s="559"/>
      <c r="N4136" s="559"/>
      <c r="O4136" s="559"/>
    </row>
    <row r="4137" spans="1:15" x14ac:dyDescent="0.25">
      <c r="A4137" s="560"/>
      <c r="B4137" s="559"/>
      <c r="C4137" s="559"/>
      <c r="D4137" s="561"/>
      <c r="E4137" s="561"/>
      <c r="F4137" s="561"/>
      <c r="G4137" s="559"/>
      <c r="H4137" s="559"/>
      <c r="I4137" s="559"/>
      <c r="J4137" s="559"/>
      <c r="K4137" s="559"/>
      <c r="L4137" s="559"/>
      <c r="M4137" s="559"/>
      <c r="N4137" s="559"/>
      <c r="O4137" s="559"/>
    </row>
    <row r="4138" spans="1:15" x14ac:dyDescent="0.25">
      <c r="A4138" s="560"/>
      <c r="B4138" s="559"/>
      <c r="C4138" s="559"/>
      <c r="D4138" s="561"/>
      <c r="E4138" s="561"/>
      <c r="F4138" s="561"/>
      <c r="G4138" s="559"/>
      <c r="H4138" s="559"/>
      <c r="I4138" s="559"/>
      <c r="J4138" s="559"/>
      <c r="K4138" s="559"/>
      <c r="L4138" s="559"/>
      <c r="M4138" s="559"/>
      <c r="N4138" s="559"/>
      <c r="O4138" s="559"/>
    </row>
    <row r="4139" spans="1:15" x14ac:dyDescent="0.25">
      <c r="A4139" s="560"/>
      <c r="B4139" s="559"/>
      <c r="C4139" s="559"/>
      <c r="D4139" s="561"/>
      <c r="E4139" s="561"/>
      <c r="F4139" s="561"/>
      <c r="G4139" s="559"/>
      <c r="H4139" s="559"/>
      <c r="I4139" s="559"/>
      <c r="J4139" s="559"/>
      <c r="K4139" s="559"/>
      <c r="L4139" s="559"/>
      <c r="M4139" s="559"/>
      <c r="N4139" s="559"/>
      <c r="O4139" s="559"/>
    </row>
    <row r="4140" spans="1:15" x14ac:dyDescent="0.25">
      <c r="A4140" s="560"/>
      <c r="B4140" s="559"/>
      <c r="C4140" s="559"/>
      <c r="D4140" s="561"/>
      <c r="E4140" s="561"/>
      <c r="F4140" s="561"/>
      <c r="G4140" s="559"/>
      <c r="H4140" s="559"/>
      <c r="I4140" s="559"/>
      <c r="J4140" s="559"/>
      <c r="K4140" s="559"/>
      <c r="L4140" s="559"/>
      <c r="M4140" s="559"/>
      <c r="N4140" s="559"/>
      <c r="O4140" s="559"/>
    </row>
    <row r="4141" spans="1:15" x14ac:dyDescent="0.25">
      <c r="A4141" s="560"/>
      <c r="B4141" s="559"/>
      <c r="C4141" s="559"/>
      <c r="D4141" s="561"/>
      <c r="E4141" s="561"/>
      <c r="F4141" s="561"/>
      <c r="G4141" s="559"/>
      <c r="H4141" s="559"/>
      <c r="I4141" s="559"/>
      <c r="J4141" s="559"/>
      <c r="K4141" s="559"/>
      <c r="L4141" s="559"/>
      <c r="M4141" s="559"/>
      <c r="N4141" s="559"/>
      <c r="O4141" s="559"/>
    </row>
    <row r="4142" spans="1:15" x14ac:dyDescent="0.25">
      <c r="A4142" s="560"/>
      <c r="B4142" s="559"/>
      <c r="C4142" s="559"/>
      <c r="D4142" s="561"/>
      <c r="E4142" s="561"/>
      <c r="F4142" s="561"/>
      <c r="G4142" s="559"/>
      <c r="H4142" s="559"/>
      <c r="I4142" s="559"/>
      <c r="J4142" s="559"/>
      <c r="K4142" s="559"/>
      <c r="L4142" s="559"/>
      <c r="M4142" s="559"/>
      <c r="N4142" s="559"/>
      <c r="O4142" s="559"/>
    </row>
    <row r="4143" spans="1:15" x14ac:dyDescent="0.25">
      <c r="A4143" s="560"/>
      <c r="B4143" s="559"/>
      <c r="C4143" s="559"/>
      <c r="D4143" s="561"/>
      <c r="E4143" s="561"/>
      <c r="F4143" s="561"/>
      <c r="G4143" s="559"/>
      <c r="H4143" s="559"/>
      <c r="I4143" s="559"/>
      <c r="J4143" s="559"/>
      <c r="K4143" s="559"/>
      <c r="L4143" s="559"/>
      <c r="M4143" s="559"/>
      <c r="N4143" s="559"/>
      <c r="O4143" s="559"/>
    </row>
    <row r="4144" spans="1:15" x14ac:dyDescent="0.25">
      <c r="A4144" s="560"/>
      <c r="B4144" s="559"/>
      <c r="C4144" s="559"/>
      <c r="D4144" s="561"/>
      <c r="E4144" s="561"/>
      <c r="F4144" s="561"/>
      <c r="G4144" s="559"/>
      <c r="H4144" s="559"/>
      <c r="I4144" s="559"/>
      <c r="J4144" s="559"/>
      <c r="K4144" s="559"/>
      <c r="L4144" s="559"/>
      <c r="M4144" s="559"/>
      <c r="N4144" s="559"/>
      <c r="O4144" s="559"/>
    </row>
    <row r="4145" spans="1:15" x14ac:dyDescent="0.25">
      <c r="A4145" s="560"/>
      <c r="B4145" s="559"/>
      <c r="C4145" s="559"/>
      <c r="D4145" s="561"/>
      <c r="E4145" s="561"/>
      <c r="F4145" s="561"/>
      <c r="G4145" s="559"/>
      <c r="H4145" s="559"/>
      <c r="I4145" s="559"/>
      <c r="J4145" s="559"/>
      <c r="K4145" s="559"/>
      <c r="L4145" s="559"/>
      <c r="M4145" s="559"/>
      <c r="N4145" s="559"/>
      <c r="O4145" s="559"/>
    </row>
    <row r="4146" spans="1:15" x14ac:dyDescent="0.25">
      <c r="A4146" s="560"/>
      <c r="B4146" s="559"/>
      <c r="C4146" s="559"/>
      <c r="D4146" s="561"/>
      <c r="E4146" s="561"/>
      <c r="F4146" s="561"/>
      <c r="G4146" s="559"/>
      <c r="H4146" s="559"/>
      <c r="I4146" s="559"/>
      <c r="J4146" s="559"/>
      <c r="K4146" s="559"/>
      <c r="L4146" s="559"/>
      <c r="M4146" s="559"/>
      <c r="N4146" s="559"/>
      <c r="O4146" s="559"/>
    </row>
    <row r="4147" spans="1:15" x14ac:dyDescent="0.25">
      <c r="A4147" s="560"/>
      <c r="B4147" s="559"/>
      <c r="C4147" s="559"/>
      <c r="D4147" s="561"/>
      <c r="E4147" s="561"/>
      <c r="F4147" s="561"/>
      <c r="G4147" s="559"/>
      <c r="H4147" s="559"/>
      <c r="I4147" s="559"/>
      <c r="J4147" s="559"/>
      <c r="K4147" s="559"/>
      <c r="L4147" s="559"/>
      <c r="M4147" s="559"/>
      <c r="N4147" s="559"/>
      <c r="O4147" s="559"/>
    </row>
    <row r="4148" spans="1:15" x14ac:dyDescent="0.25">
      <c r="A4148" s="560"/>
      <c r="B4148" s="559"/>
      <c r="C4148" s="559"/>
      <c r="D4148" s="561"/>
      <c r="E4148" s="561"/>
      <c r="F4148" s="561"/>
      <c r="G4148" s="559"/>
      <c r="H4148" s="559"/>
      <c r="I4148" s="559"/>
      <c r="J4148" s="559"/>
      <c r="K4148" s="559"/>
      <c r="L4148" s="559"/>
      <c r="M4148" s="559"/>
      <c r="N4148" s="559"/>
      <c r="O4148" s="559"/>
    </row>
    <row r="4149" spans="1:15" x14ac:dyDescent="0.25">
      <c r="A4149" s="560"/>
      <c r="B4149" s="559"/>
      <c r="C4149" s="559"/>
      <c r="D4149" s="561"/>
      <c r="E4149" s="561"/>
      <c r="F4149" s="561"/>
      <c r="G4149" s="559"/>
      <c r="H4149" s="559"/>
      <c r="I4149" s="559"/>
      <c r="J4149" s="559"/>
      <c r="K4149" s="559"/>
      <c r="L4149" s="559"/>
      <c r="M4149" s="559"/>
      <c r="N4149" s="559"/>
      <c r="O4149" s="559"/>
    </row>
    <row r="4150" spans="1:15" x14ac:dyDescent="0.25">
      <c r="A4150" s="560"/>
      <c r="B4150" s="559"/>
      <c r="C4150" s="559"/>
      <c r="D4150" s="561"/>
      <c r="E4150" s="561"/>
      <c r="F4150" s="561"/>
      <c r="G4150" s="559"/>
      <c r="H4150" s="559"/>
      <c r="I4150" s="559"/>
      <c r="J4150" s="559"/>
      <c r="K4150" s="559"/>
      <c r="L4150" s="559"/>
      <c r="M4150" s="559"/>
      <c r="N4150" s="559"/>
      <c r="O4150" s="559"/>
    </row>
    <row r="4151" spans="1:15" x14ac:dyDescent="0.25">
      <c r="A4151" s="560"/>
      <c r="B4151" s="559"/>
      <c r="C4151" s="559"/>
      <c r="D4151" s="561"/>
      <c r="E4151" s="561"/>
      <c r="F4151" s="561"/>
      <c r="G4151" s="559"/>
      <c r="H4151" s="559"/>
      <c r="I4151" s="559"/>
      <c r="J4151" s="559"/>
      <c r="K4151" s="559"/>
      <c r="L4151" s="559"/>
      <c r="M4151" s="559"/>
      <c r="N4151" s="559"/>
      <c r="O4151" s="559"/>
    </row>
    <row r="4152" spans="1:15" x14ac:dyDescent="0.25">
      <c r="A4152" s="560"/>
      <c r="B4152" s="559"/>
      <c r="C4152" s="559"/>
      <c r="D4152" s="561"/>
      <c r="E4152" s="561"/>
      <c r="F4152" s="561"/>
      <c r="G4152" s="559"/>
      <c r="H4152" s="559"/>
      <c r="I4152" s="559"/>
      <c r="J4152" s="559"/>
      <c r="K4152" s="559"/>
      <c r="L4152" s="559"/>
      <c r="M4152" s="559"/>
      <c r="N4152" s="559"/>
      <c r="O4152" s="559"/>
    </row>
    <row r="4153" spans="1:15" x14ac:dyDescent="0.25">
      <c r="A4153" s="560"/>
      <c r="B4153" s="559"/>
      <c r="C4153" s="559"/>
      <c r="D4153" s="561"/>
      <c r="E4153" s="561"/>
      <c r="F4153" s="561"/>
      <c r="G4153" s="559"/>
      <c r="H4153" s="559"/>
      <c r="I4153" s="559"/>
      <c r="J4153" s="559"/>
      <c r="K4153" s="559"/>
      <c r="L4153" s="559"/>
      <c r="M4153" s="559"/>
      <c r="N4153" s="559"/>
      <c r="O4153" s="559"/>
    </row>
    <row r="4154" spans="1:15" x14ac:dyDescent="0.25">
      <c r="A4154" s="560"/>
      <c r="B4154" s="559"/>
      <c r="C4154" s="559"/>
      <c r="D4154" s="561"/>
      <c r="E4154" s="561"/>
      <c r="F4154" s="561"/>
      <c r="G4154" s="559"/>
      <c r="H4154" s="559"/>
      <c r="I4154" s="559"/>
      <c r="J4154" s="559"/>
      <c r="K4154" s="559"/>
      <c r="L4154" s="559"/>
      <c r="M4154" s="559"/>
      <c r="N4154" s="559"/>
      <c r="O4154" s="559"/>
    </row>
    <row r="4155" spans="1:15" x14ac:dyDescent="0.25">
      <c r="A4155" s="560"/>
      <c r="B4155" s="559"/>
      <c r="C4155" s="559"/>
      <c r="D4155" s="561"/>
      <c r="E4155" s="561"/>
      <c r="F4155" s="561"/>
      <c r="G4155" s="559"/>
      <c r="H4155" s="559"/>
      <c r="I4155" s="559"/>
      <c r="J4155" s="559"/>
      <c r="K4155" s="559"/>
      <c r="L4155" s="559"/>
      <c r="M4155" s="559"/>
      <c r="N4155" s="559"/>
      <c r="O4155" s="559"/>
    </row>
    <row r="4156" spans="1:15" x14ac:dyDescent="0.25">
      <c r="A4156" s="560"/>
      <c r="B4156" s="559"/>
      <c r="C4156" s="559"/>
      <c r="D4156" s="561"/>
      <c r="E4156" s="561"/>
      <c r="F4156" s="561"/>
      <c r="G4156" s="559"/>
      <c r="H4156" s="559"/>
      <c r="I4156" s="559"/>
      <c r="J4156" s="559"/>
      <c r="K4156" s="559"/>
      <c r="L4156" s="559"/>
      <c r="M4156" s="559"/>
      <c r="N4156" s="559"/>
      <c r="O4156" s="559"/>
    </row>
    <row r="4157" spans="1:15" x14ac:dyDescent="0.25">
      <c r="A4157" s="560"/>
      <c r="B4157" s="559"/>
      <c r="C4157" s="559"/>
      <c r="D4157" s="561"/>
      <c r="E4157" s="561"/>
      <c r="F4157" s="561"/>
      <c r="G4157" s="559"/>
      <c r="H4157" s="559"/>
      <c r="I4157" s="559"/>
      <c r="J4157" s="559"/>
      <c r="K4157" s="559"/>
      <c r="L4157" s="559"/>
      <c r="M4157" s="559"/>
      <c r="N4157" s="559"/>
      <c r="O4157" s="559"/>
    </row>
    <row r="4158" spans="1:15" x14ac:dyDescent="0.25">
      <c r="A4158" s="560"/>
      <c r="B4158" s="559"/>
      <c r="C4158" s="559"/>
      <c r="D4158" s="561"/>
      <c r="E4158" s="561"/>
      <c r="F4158" s="561"/>
      <c r="G4158" s="559"/>
      <c r="H4158" s="559"/>
      <c r="I4158" s="559"/>
      <c r="J4158" s="559"/>
      <c r="K4158" s="559"/>
      <c r="L4158" s="559"/>
      <c r="M4158" s="559"/>
      <c r="N4158" s="559"/>
      <c r="O4158" s="559"/>
    </row>
    <row r="4159" spans="1:15" x14ac:dyDescent="0.25">
      <c r="A4159" s="560"/>
      <c r="B4159" s="559"/>
      <c r="C4159" s="559"/>
      <c r="D4159" s="561"/>
      <c r="E4159" s="561"/>
      <c r="F4159" s="561"/>
      <c r="G4159" s="559"/>
      <c r="H4159" s="559"/>
      <c r="I4159" s="559"/>
      <c r="J4159" s="559"/>
      <c r="K4159" s="559"/>
      <c r="L4159" s="559"/>
      <c r="M4159" s="559"/>
      <c r="N4159" s="559"/>
      <c r="O4159" s="559"/>
    </row>
    <row r="4160" spans="1:15" x14ac:dyDescent="0.25">
      <c r="A4160" s="560"/>
      <c r="B4160" s="559"/>
      <c r="C4160" s="559"/>
      <c r="D4160" s="561"/>
      <c r="E4160" s="561"/>
      <c r="F4160" s="561"/>
      <c r="G4160" s="559"/>
      <c r="H4160" s="559"/>
      <c r="I4160" s="559"/>
      <c r="J4160" s="559"/>
      <c r="K4160" s="559"/>
      <c r="L4160" s="559"/>
      <c r="M4160" s="559"/>
      <c r="N4160" s="559"/>
      <c r="O4160" s="559"/>
    </row>
    <row r="4161" spans="1:15" x14ac:dyDescent="0.25">
      <c r="A4161" s="560"/>
      <c r="B4161" s="559"/>
      <c r="C4161" s="559"/>
      <c r="D4161" s="561"/>
      <c r="E4161" s="561"/>
      <c r="F4161" s="561"/>
      <c r="G4161" s="559"/>
      <c r="H4161" s="559"/>
      <c r="I4161" s="559"/>
      <c r="J4161" s="559"/>
      <c r="K4161" s="559"/>
      <c r="L4161" s="559"/>
      <c r="M4161" s="559"/>
      <c r="N4161" s="559"/>
      <c r="O4161" s="559"/>
    </row>
    <row r="4162" spans="1:15" x14ac:dyDescent="0.25">
      <c r="A4162" s="560"/>
      <c r="B4162" s="559"/>
      <c r="C4162" s="559"/>
      <c r="D4162" s="561"/>
      <c r="E4162" s="561"/>
      <c r="F4162" s="561"/>
      <c r="G4162" s="559"/>
      <c r="H4162" s="559"/>
      <c r="I4162" s="559"/>
      <c r="J4162" s="559"/>
      <c r="K4162" s="559"/>
      <c r="L4162" s="559"/>
      <c r="M4162" s="559"/>
      <c r="N4162" s="559"/>
      <c r="O4162" s="559"/>
    </row>
    <row r="4163" spans="1:15" x14ac:dyDescent="0.25">
      <c r="A4163" s="560"/>
      <c r="B4163" s="559"/>
      <c r="C4163" s="559"/>
      <c r="D4163" s="561"/>
      <c r="E4163" s="561"/>
      <c r="F4163" s="561"/>
      <c r="G4163" s="559"/>
      <c r="H4163" s="559"/>
      <c r="I4163" s="559"/>
      <c r="J4163" s="559"/>
      <c r="K4163" s="559"/>
      <c r="L4163" s="559"/>
      <c r="M4163" s="559"/>
      <c r="N4163" s="559"/>
      <c r="O4163" s="559"/>
    </row>
    <row r="4164" spans="1:15" x14ac:dyDescent="0.25">
      <c r="A4164" s="560"/>
      <c r="B4164" s="559"/>
      <c r="C4164" s="559"/>
      <c r="D4164" s="561"/>
      <c r="E4164" s="561"/>
      <c r="F4164" s="561"/>
      <c r="G4164" s="559"/>
      <c r="H4164" s="559"/>
      <c r="I4164" s="559"/>
      <c r="J4164" s="559"/>
      <c r="K4164" s="559"/>
      <c r="L4164" s="559"/>
      <c r="M4164" s="559"/>
      <c r="N4164" s="559"/>
      <c r="O4164" s="559"/>
    </row>
    <row r="4165" spans="1:15" x14ac:dyDescent="0.25">
      <c r="A4165" s="560"/>
      <c r="B4165" s="559"/>
      <c r="C4165" s="559"/>
      <c r="D4165" s="561"/>
      <c r="E4165" s="561"/>
      <c r="F4165" s="561"/>
      <c r="G4165" s="559"/>
      <c r="H4165" s="559"/>
      <c r="I4165" s="559"/>
      <c r="J4165" s="559"/>
      <c r="K4165" s="559"/>
      <c r="L4165" s="559"/>
      <c r="M4165" s="559"/>
      <c r="N4165" s="559"/>
      <c r="O4165" s="559"/>
    </row>
    <row r="4166" spans="1:15" x14ac:dyDescent="0.25">
      <c r="A4166" s="560"/>
      <c r="B4166" s="559"/>
      <c r="C4166" s="559"/>
      <c r="D4166" s="561"/>
      <c r="E4166" s="561"/>
      <c r="F4166" s="561"/>
      <c r="G4166" s="559"/>
      <c r="H4166" s="559"/>
      <c r="I4166" s="559"/>
      <c r="J4166" s="559"/>
      <c r="K4166" s="559"/>
      <c r="L4166" s="559"/>
      <c r="M4166" s="559"/>
      <c r="N4166" s="559"/>
      <c r="O4166" s="559"/>
    </row>
    <row r="4167" spans="1:15" x14ac:dyDescent="0.25">
      <c r="A4167" s="560"/>
      <c r="B4167" s="559"/>
      <c r="C4167" s="559"/>
      <c r="D4167" s="561"/>
      <c r="E4167" s="561"/>
      <c r="F4167" s="561"/>
      <c r="G4167" s="559"/>
      <c r="H4167" s="559"/>
      <c r="I4167" s="559"/>
      <c r="J4167" s="559"/>
      <c r="K4167" s="559"/>
      <c r="L4167" s="559"/>
      <c r="M4167" s="559"/>
      <c r="N4167" s="559"/>
      <c r="O4167" s="559"/>
    </row>
    <row r="4168" spans="1:15" x14ac:dyDescent="0.25">
      <c r="A4168" s="560"/>
      <c r="B4168" s="559"/>
      <c r="C4168" s="559"/>
      <c r="D4168" s="561"/>
      <c r="E4168" s="561"/>
      <c r="F4168" s="561"/>
      <c r="G4168" s="559"/>
      <c r="H4168" s="559"/>
      <c r="I4168" s="559"/>
      <c r="J4168" s="559"/>
      <c r="K4168" s="559"/>
      <c r="L4168" s="559"/>
      <c r="M4168" s="559"/>
      <c r="N4168" s="559"/>
      <c r="O4168" s="559"/>
    </row>
    <row r="4169" spans="1:15" x14ac:dyDescent="0.25">
      <c r="A4169" s="560"/>
      <c r="B4169" s="559"/>
      <c r="C4169" s="559"/>
      <c r="D4169" s="561"/>
      <c r="E4169" s="561"/>
      <c r="F4169" s="561"/>
      <c r="G4169" s="559"/>
      <c r="H4169" s="559"/>
      <c r="I4169" s="559"/>
      <c r="J4169" s="559"/>
      <c r="K4169" s="559"/>
      <c r="L4169" s="559"/>
      <c r="M4169" s="559"/>
      <c r="N4169" s="559"/>
      <c r="O4169" s="559"/>
    </row>
    <row r="4170" spans="1:15" x14ac:dyDescent="0.25">
      <c r="A4170" s="560"/>
      <c r="B4170" s="559"/>
      <c r="C4170" s="559"/>
      <c r="D4170" s="561"/>
      <c r="E4170" s="561"/>
      <c r="F4170" s="561"/>
      <c r="G4170" s="559"/>
      <c r="H4170" s="559"/>
      <c r="I4170" s="559"/>
      <c r="J4170" s="559"/>
      <c r="K4170" s="559"/>
      <c r="L4170" s="559"/>
      <c r="M4170" s="559"/>
      <c r="N4170" s="559"/>
      <c r="O4170" s="559"/>
    </row>
    <row r="4171" spans="1:15" x14ac:dyDescent="0.25">
      <c r="A4171" s="560"/>
      <c r="B4171" s="559"/>
      <c r="C4171" s="559"/>
      <c r="D4171" s="561"/>
      <c r="E4171" s="561"/>
      <c r="F4171" s="561"/>
      <c r="G4171" s="559"/>
      <c r="H4171" s="559"/>
      <c r="I4171" s="559"/>
      <c r="J4171" s="559"/>
      <c r="K4171" s="559"/>
      <c r="L4171" s="559"/>
      <c r="M4171" s="559"/>
      <c r="N4171" s="559"/>
      <c r="O4171" s="559"/>
    </row>
    <row r="4172" spans="1:15" x14ac:dyDescent="0.25">
      <c r="A4172" s="560"/>
      <c r="B4172" s="559"/>
      <c r="C4172" s="559"/>
      <c r="D4172" s="561"/>
      <c r="E4172" s="561"/>
      <c r="F4172" s="561"/>
      <c r="G4172" s="559"/>
      <c r="H4172" s="559"/>
      <c r="I4172" s="559"/>
      <c r="J4172" s="559"/>
      <c r="K4172" s="559"/>
      <c r="L4172" s="559"/>
      <c r="M4172" s="559"/>
      <c r="N4172" s="559"/>
      <c r="O4172" s="559"/>
    </row>
    <row r="4173" spans="1:15" x14ac:dyDescent="0.25">
      <c r="A4173" s="560"/>
      <c r="B4173" s="559"/>
      <c r="C4173" s="559"/>
      <c r="D4173" s="561"/>
      <c r="E4173" s="561"/>
      <c r="F4173" s="561"/>
      <c r="G4173" s="559"/>
      <c r="H4173" s="559"/>
      <c r="I4173" s="559"/>
      <c r="J4173" s="559"/>
      <c r="K4173" s="559"/>
      <c r="L4173" s="559"/>
      <c r="M4173" s="559"/>
      <c r="N4173" s="559"/>
      <c r="O4173" s="559"/>
    </row>
    <row r="4174" spans="1:15" x14ac:dyDescent="0.25">
      <c r="A4174" s="560"/>
      <c r="B4174" s="559"/>
      <c r="C4174" s="559"/>
      <c r="D4174" s="561"/>
      <c r="E4174" s="561"/>
      <c r="F4174" s="561"/>
      <c r="G4174" s="559"/>
      <c r="H4174" s="559"/>
      <c r="I4174" s="559"/>
      <c r="J4174" s="559"/>
      <c r="K4174" s="559"/>
      <c r="L4174" s="559"/>
      <c r="M4174" s="559"/>
      <c r="N4174" s="559"/>
      <c r="O4174" s="559"/>
    </row>
    <row r="4175" spans="1:15" x14ac:dyDescent="0.25">
      <c r="A4175" s="560"/>
      <c r="B4175" s="559"/>
      <c r="C4175" s="559"/>
      <c r="D4175" s="561"/>
      <c r="E4175" s="561"/>
      <c r="F4175" s="561"/>
      <c r="G4175" s="559"/>
      <c r="H4175" s="559"/>
      <c r="I4175" s="559"/>
      <c r="J4175" s="559"/>
      <c r="K4175" s="559"/>
      <c r="L4175" s="559"/>
      <c r="M4175" s="559"/>
      <c r="N4175" s="559"/>
      <c r="O4175" s="559"/>
    </row>
    <row r="4176" spans="1:15" x14ac:dyDescent="0.25">
      <c r="A4176" s="560"/>
      <c r="B4176" s="559"/>
      <c r="C4176" s="559"/>
      <c r="D4176" s="561"/>
      <c r="E4176" s="561"/>
      <c r="F4176" s="561"/>
      <c r="G4176" s="559"/>
      <c r="H4176" s="559"/>
      <c r="I4176" s="559"/>
      <c r="J4176" s="559"/>
      <c r="K4176" s="559"/>
      <c r="L4176" s="559"/>
      <c r="M4176" s="559"/>
      <c r="N4176" s="559"/>
      <c r="O4176" s="559"/>
    </row>
    <row r="4177" spans="1:15" x14ac:dyDescent="0.25">
      <c r="A4177" s="560"/>
      <c r="B4177" s="559"/>
      <c r="C4177" s="559"/>
      <c r="D4177" s="561"/>
      <c r="E4177" s="561"/>
      <c r="F4177" s="561"/>
      <c r="G4177" s="559"/>
      <c r="H4177" s="559"/>
      <c r="I4177" s="559"/>
      <c r="J4177" s="559"/>
      <c r="K4177" s="559"/>
      <c r="L4177" s="559"/>
      <c r="M4177" s="559"/>
      <c r="N4177" s="559"/>
      <c r="O4177" s="559"/>
    </row>
    <row r="4178" spans="1:15" x14ac:dyDescent="0.25">
      <c r="A4178" s="560"/>
      <c r="B4178" s="559"/>
      <c r="C4178" s="559"/>
      <c r="D4178" s="561"/>
      <c r="E4178" s="561"/>
      <c r="F4178" s="561"/>
      <c r="G4178" s="559"/>
      <c r="H4178" s="559"/>
      <c r="I4178" s="559"/>
      <c r="J4178" s="559"/>
      <c r="K4178" s="559"/>
      <c r="L4178" s="559"/>
      <c r="M4178" s="559"/>
      <c r="N4178" s="559"/>
      <c r="O4178" s="559"/>
    </row>
    <row r="4179" spans="1:15" x14ac:dyDescent="0.25">
      <c r="A4179" s="560"/>
      <c r="B4179" s="559"/>
      <c r="C4179" s="559"/>
      <c r="D4179" s="561"/>
      <c r="E4179" s="561"/>
      <c r="F4179" s="561"/>
      <c r="G4179" s="559"/>
      <c r="H4179" s="559"/>
      <c r="I4179" s="559"/>
      <c r="J4179" s="559"/>
      <c r="K4179" s="559"/>
      <c r="L4179" s="559"/>
      <c r="M4179" s="559"/>
      <c r="N4179" s="559"/>
      <c r="O4179" s="559"/>
    </row>
    <row r="4180" spans="1:15" x14ac:dyDescent="0.25">
      <c r="A4180" s="560"/>
      <c r="B4180" s="559"/>
      <c r="C4180" s="559"/>
      <c r="D4180" s="561"/>
      <c r="E4180" s="561"/>
      <c r="F4180" s="561"/>
      <c r="G4180" s="559"/>
      <c r="H4180" s="559"/>
      <c r="I4180" s="559"/>
      <c r="J4180" s="559"/>
      <c r="K4180" s="559"/>
      <c r="L4180" s="559"/>
      <c r="M4180" s="559"/>
      <c r="N4180" s="559"/>
      <c r="O4180" s="559"/>
    </row>
    <row r="4181" spans="1:15" x14ac:dyDescent="0.25">
      <c r="A4181" s="560"/>
      <c r="B4181" s="559"/>
      <c r="C4181" s="559"/>
      <c r="D4181" s="561"/>
      <c r="E4181" s="561"/>
      <c r="F4181" s="561"/>
      <c r="G4181" s="559"/>
      <c r="H4181" s="559"/>
      <c r="I4181" s="559"/>
      <c r="J4181" s="559"/>
      <c r="K4181" s="559"/>
      <c r="L4181" s="559"/>
      <c r="M4181" s="559"/>
      <c r="N4181" s="559"/>
      <c r="O4181" s="559"/>
    </row>
    <row r="4182" spans="1:15" x14ac:dyDescent="0.25">
      <c r="A4182" s="560"/>
      <c r="B4182" s="559"/>
      <c r="C4182" s="559"/>
      <c r="D4182" s="561"/>
      <c r="E4182" s="561"/>
      <c r="F4182" s="561"/>
      <c r="G4182" s="559"/>
      <c r="H4182" s="559"/>
      <c r="I4182" s="559"/>
      <c r="J4182" s="559"/>
      <c r="K4182" s="559"/>
      <c r="L4182" s="559"/>
      <c r="M4182" s="559"/>
      <c r="N4182" s="559"/>
      <c r="O4182" s="559"/>
    </row>
    <row r="4183" spans="1:15" x14ac:dyDescent="0.25">
      <c r="A4183" s="560"/>
      <c r="B4183" s="559"/>
      <c r="C4183" s="559"/>
      <c r="D4183" s="561"/>
      <c r="E4183" s="561"/>
      <c r="F4183" s="561"/>
      <c r="G4183" s="559"/>
      <c r="H4183" s="559"/>
      <c r="I4183" s="559"/>
      <c r="J4183" s="559"/>
      <c r="K4183" s="559"/>
      <c r="L4183" s="559"/>
      <c r="M4183" s="559"/>
      <c r="N4183" s="559"/>
      <c r="O4183" s="559"/>
    </row>
    <row r="4184" spans="1:15" x14ac:dyDescent="0.25">
      <c r="A4184" s="560"/>
      <c r="B4184" s="559"/>
      <c r="C4184" s="559"/>
      <c r="D4184" s="561"/>
      <c r="E4184" s="561"/>
      <c r="F4184" s="561"/>
      <c r="G4184" s="559"/>
      <c r="H4184" s="559"/>
      <c r="I4184" s="559"/>
      <c r="J4184" s="559"/>
      <c r="K4184" s="559"/>
      <c r="L4184" s="559"/>
      <c r="M4184" s="559"/>
      <c r="N4184" s="559"/>
      <c r="O4184" s="559"/>
    </row>
    <row r="4185" spans="1:15" x14ac:dyDescent="0.25">
      <c r="A4185" s="560"/>
      <c r="B4185" s="559"/>
      <c r="C4185" s="559"/>
      <c r="D4185" s="561"/>
      <c r="E4185" s="561"/>
      <c r="F4185" s="561"/>
      <c r="G4185" s="559"/>
      <c r="H4185" s="559"/>
      <c r="I4185" s="559"/>
      <c r="J4185" s="559"/>
      <c r="K4185" s="559"/>
      <c r="L4185" s="559"/>
      <c r="M4185" s="559"/>
      <c r="N4185" s="559"/>
      <c r="O4185" s="559"/>
    </row>
    <row r="4186" spans="1:15" x14ac:dyDescent="0.25">
      <c r="A4186" s="560"/>
      <c r="B4186" s="559"/>
      <c r="C4186" s="559"/>
      <c r="D4186" s="561"/>
      <c r="E4186" s="561"/>
      <c r="F4186" s="561"/>
      <c r="G4186" s="559"/>
      <c r="H4186" s="559"/>
      <c r="I4186" s="559"/>
      <c r="J4186" s="559"/>
      <c r="K4186" s="559"/>
      <c r="L4186" s="559"/>
      <c r="M4186" s="559"/>
      <c r="N4186" s="559"/>
      <c r="O4186" s="559"/>
    </row>
    <row r="4187" spans="1:15" x14ac:dyDescent="0.25">
      <c r="A4187" s="560"/>
      <c r="B4187" s="559"/>
      <c r="C4187" s="559"/>
      <c r="D4187" s="561"/>
      <c r="E4187" s="561"/>
      <c r="F4187" s="561"/>
      <c r="G4187" s="559"/>
      <c r="H4187" s="559"/>
      <c r="I4187" s="559"/>
      <c r="J4187" s="559"/>
      <c r="K4187" s="559"/>
      <c r="L4187" s="559"/>
      <c r="M4187" s="559"/>
      <c r="N4187" s="559"/>
      <c r="O4187" s="559"/>
    </row>
    <row r="4188" spans="1:15" x14ac:dyDescent="0.25">
      <c r="A4188" s="560"/>
      <c r="B4188" s="559"/>
      <c r="C4188" s="559"/>
      <c r="D4188" s="561"/>
      <c r="E4188" s="561"/>
      <c r="F4188" s="561"/>
      <c r="G4188" s="559"/>
      <c r="H4188" s="559"/>
      <c r="I4188" s="559"/>
      <c r="J4188" s="559"/>
      <c r="K4188" s="559"/>
      <c r="L4188" s="559"/>
      <c r="M4188" s="559"/>
      <c r="N4188" s="559"/>
      <c r="O4188" s="559"/>
    </row>
    <row r="4189" spans="1:15" x14ac:dyDescent="0.25">
      <c r="A4189" s="560"/>
      <c r="B4189" s="559"/>
      <c r="C4189" s="559"/>
      <c r="D4189" s="561"/>
      <c r="E4189" s="561"/>
      <c r="F4189" s="561"/>
      <c r="G4189" s="559"/>
      <c r="H4189" s="559"/>
      <c r="I4189" s="559"/>
      <c r="J4189" s="559"/>
      <c r="K4189" s="559"/>
      <c r="L4189" s="559"/>
      <c r="M4189" s="559"/>
      <c r="N4189" s="559"/>
      <c r="O4189" s="559"/>
    </row>
    <row r="4190" spans="1:15" x14ac:dyDescent="0.25">
      <c r="A4190" s="560"/>
      <c r="B4190" s="559"/>
      <c r="C4190" s="559"/>
      <c r="D4190" s="561"/>
      <c r="E4190" s="561"/>
      <c r="F4190" s="561"/>
      <c r="G4190" s="559"/>
      <c r="H4190" s="559"/>
      <c r="I4190" s="559"/>
      <c r="J4190" s="559"/>
      <c r="K4190" s="559"/>
      <c r="L4190" s="559"/>
      <c r="M4190" s="559"/>
      <c r="N4190" s="559"/>
      <c r="O4190" s="559"/>
    </row>
    <row r="4191" spans="1:15" x14ac:dyDescent="0.25">
      <c r="A4191" s="560"/>
      <c r="B4191" s="559"/>
      <c r="C4191" s="559"/>
      <c r="D4191" s="561"/>
      <c r="E4191" s="561"/>
      <c r="F4191" s="561"/>
      <c r="G4191" s="559"/>
      <c r="H4191" s="559"/>
      <c r="I4191" s="559"/>
      <c r="J4191" s="559"/>
      <c r="K4191" s="559"/>
      <c r="L4191" s="559"/>
      <c r="M4191" s="559"/>
      <c r="N4191" s="559"/>
      <c r="O4191" s="559"/>
    </row>
    <row r="4192" spans="1:15" x14ac:dyDescent="0.25">
      <c r="A4192" s="560"/>
      <c r="B4192" s="559"/>
      <c r="C4192" s="559"/>
      <c r="D4192" s="561"/>
      <c r="E4192" s="561"/>
      <c r="F4192" s="561"/>
      <c r="G4192" s="559"/>
      <c r="H4192" s="559"/>
      <c r="I4192" s="559"/>
      <c r="J4192" s="559"/>
      <c r="K4192" s="559"/>
      <c r="L4192" s="559"/>
      <c r="M4192" s="559"/>
      <c r="N4192" s="559"/>
      <c r="O4192" s="559"/>
    </row>
    <row r="4193" spans="1:15" x14ac:dyDescent="0.25">
      <c r="A4193" s="560"/>
      <c r="B4193" s="559"/>
      <c r="C4193" s="559"/>
      <c r="D4193" s="561"/>
      <c r="E4193" s="561"/>
      <c r="F4193" s="561"/>
      <c r="G4193" s="559"/>
      <c r="H4193" s="559"/>
      <c r="I4193" s="559"/>
      <c r="J4193" s="559"/>
      <c r="K4193" s="559"/>
      <c r="L4193" s="559"/>
      <c r="M4193" s="559"/>
      <c r="N4193" s="559"/>
      <c r="O4193" s="559"/>
    </row>
    <row r="4194" spans="1:15" x14ac:dyDescent="0.25">
      <c r="A4194" s="560"/>
      <c r="B4194" s="559"/>
      <c r="C4194" s="559"/>
      <c r="D4194" s="561"/>
      <c r="E4194" s="561"/>
      <c r="F4194" s="561"/>
      <c r="G4194" s="559"/>
      <c r="H4194" s="559"/>
      <c r="I4194" s="559"/>
      <c r="J4194" s="559"/>
      <c r="K4194" s="559"/>
      <c r="L4194" s="559"/>
      <c r="M4194" s="559"/>
      <c r="N4194" s="559"/>
      <c r="O4194" s="559"/>
    </row>
    <row r="4195" spans="1:15" x14ac:dyDescent="0.25">
      <c r="A4195" s="560"/>
      <c r="B4195" s="559"/>
      <c r="C4195" s="559"/>
      <c r="D4195" s="561"/>
      <c r="E4195" s="561"/>
      <c r="F4195" s="561"/>
      <c r="G4195" s="559"/>
      <c r="H4195" s="559"/>
      <c r="I4195" s="559"/>
      <c r="J4195" s="559"/>
      <c r="K4195" s="559"/>
      <c r="L4195" s="559"/>
      <c r="M4195" s="559"/>
      <c r="N4195" s="559"/>
      <c r="O4195" s="559"/>
    </row>
    <row r="4196" spans="1:15" x14ac:dyDescent="0.25">
      <c r="A4196" s="560"/>
      <c r="B4196" s="559"/>
      <c r="C4196" s="559"/>
      <c r="D4196" s="561"/>
      <c r="E4196" s="561"/>
      <c r="F4196" s="561"/>
      <c r="G4196" s="559"/>
      <c r="H4196" s="559"/>
      <c r="I4196" s="559"/>
      <c r="J4196" s="559"/>
      <c r="K4196" s="559"/>
      <c r="L4196" s="559"/>
      <c r="M4196" s="559"/>
      <c r="N4196" s="559"/>
      <c r="O4196" s="559"/>
    </row>
    <row r="4197" spans="1:15" x14ac:dyDescent="0.25">
      <c r="A4197" s="560"/>
      <c r="B4197" s="559"/>
      <c r="C4197" s="559"/>
      <c r="D4197" s="561"/>
      <c r="E4197" s="561"/>
      <c r="F4197" s="561"/>
      <c r="G4197" s="559"/>
      <c r="H4197" s="559"/>
      <c r="I4197" s="559"/>
      <c r="J4197" s="559"/>
      <c r="K4197" s="559"/>
      <c r="L4197" s="559"/>
      <c r="M4197" s="559"/>
      <c r="N4197" s="559"/>
      <c r="O4197" s="559"/>
    </row>
    <row r="4198" spans="1:15" x14ac:dyDescent="0.25">
      <c r="A4198" s="560"/>
      <c r="B4198" s="559"/>
      <c r="C4198" s="559"/>
      <c r="D4198" s="561"/>
      <c r="E4198" s="561"/>
      <c r="F4198" s="561"/>
      <c r="G4198" s="559"/>
      <c r="H4198" s="559"/>
      <c r="I4198" s="559"/>
      <c r="J4198" s="559"/>
      <c r="K4198" s="559"/>
      <c r="L4198" s="559"/>
      <c r="M4198" s="559"/>
      <c r="N4198" s="559"/>
      <c r="O4198" s="559"/>
    </row>
    <row r="4199" spans="1:15" x14ac:dyDescent="0.25">
      <c r="A4199" s="560"/>
      <c r="B4199" s="559"/>
      <c r="C4199" s="559"/>
      <c r="D4199" s="561"/>
      <c r="E4199" s="561"/>
      <c r="F4199" s="561"/>
      <c r="G4199" s="559"/>
      <c r="H4199" s="559"/>
      <c r="I4199" s="559"/>
      <c r="J4199" s="559"/>
      <c r="K4199" s="559"/>
      <c r="L4199" s="559"/>
      <c r="M4199" s="559"/>
      <c r="N4199" s="559"/>
      <c r="O4199" s="559"/>
    </row>
    <row r="4200" spans="1:15" x14ac:dyDescent="0.25">
      <c r="A4200" s="560"/>
      <c r="B4200" s="559"/>
      <c r="C4200" s="559"/>
      <c r="D4200" s="561"/>
      <c r="E4200" s="561"/>
      <c r="F4200" s="561"/>
      <c r="G4200" s="559"/>
      <c r="H4200" s="559"/>
      <c r="I4200" s="559"/>
      <c r="J4200" s="559"/>
      <c r="K4200" s="559"/>
      <c r="L4200" s="559"/>
      <c r="M4200" s="559"/>
      <c r="N4200" s="559"/>
      <c r="O4200" s="559"/>
    </row>
    <row r="4201" spans="1:15" x14ac:dyDescent="0.25">
      <c r="A4201" s="560"/>
      <c r="B4201" s="559"/>
      <c r="C4201" s="559"/>
      <c r="D4201" s="561"/>
      <c r="E4201" s="561"/>
      <c r="F4201" s="561"/>
      <c r="G4201" s="559"/>
      <c r="H4201" s="559"/>
      <c r="I4201" s="559"/>
      <c r="J4201" s="559"/>
      <c r="K4201" s="559"/>
      <c r="L4201" s="559"/>
      <c r="M4201" s="559"/>
      <c r="N4201" s="559"/>
      <c r="O4201" s="559"/>
    </row>
    <row r="4202" spans="1:15" x14ac:dyDescent="0.25">
      <c r="A4202" s="560"/>
      <c r="B4202" s="559"/>
      <c r="C4202" s="559"/>
      <c r="D4202" s="561"/>
      <c r="E4202" s="561"/>
      <c r="F4202" s="561"/>
      <c r="G4202" s="559"/>
      <c r="H4202" s="559"/>
      <c r="I4202" s="559"/>
      <c r="J4202" s="559"/>
      <c r="K4202" s="559"/>
      <c r="L4202" s="559"/>
      <c r="M4202" s="559"/>
      <c r="N4202" s="559"/>
      <c r="O4202" s="559"/>
    </row>
    <row r="4203" spans="1:15" x14ac:dyDescent="0.25">
      <c r="A4203" s="560"/>
      <c r="B4203" s="559"/>
      <c r="C4203" s="559"/>
      <c r="D4203" s="561"/>
      <c r="E4203" s="561"/>
      <c r="F4203" s="561"/>
      <c r="G4203" s="559"/>
      <c r="H4203" s="559"/>
      <c r="I4203" s="559"/>
      <c r="J4203" s="559"/>
      <c r="K4203" s="559"/>
      <c r="L4203" s="559"/>
      <c r="M4203" s="559"/>
      <c r="N4203" s="559"/>
      <c r="O4203" s="559"/>
    </row>
    <row r="4204" spans="1:15" x14ac:dyDescent="0.25">
      <c r="A4204" s="560"/>
      <c r="B4204" s="559"/>
      <c r="C4204" s="559"/>
      <c r="D4204" s="561"/>
      <c r="E4204" s="561"/>
      <c r="F4204" s="561"/>
      <c r="G4204" s="559"/>
      <c r="H4204" s="559"/>
      <c r="I4204" s="559"/>
      <c r="J4204" s="559"/>
      <c r="K4204" s="559"/>
      <c r="L4204" s="559"/>
      <c r="M4204" s="559"/>
      <c r="N4204" s="559"/>
      <c r="O4204" s="559"/>
    </row>
    <row r="4205" spans="1:15" x14ac:dyDescent="0.25">
      <c r="A4205" s="560"/>
      <c r="B4205" s="559"/>
      <c r="C4205" s="559"/>
      <c r="D4205" s="561"/>
      <c r="E4205" s="561"/>
      <c r="F4205" s="561"/>
      <c r="G4205" s="559"/>
      <c r="H4205" s="559"/>
      <c r="I4205" s="559"/>
      <c r="J4205" s="559"/>
      <c r="K4205" s="559"/>
      <c r="L4205" s="559"/>
      <c r="M4205" s="559"/>
      <c r="N4205" s="559"/>
      <c r="O4205" s="559"/>
    </row>
    <row r="4206" spans="1:15" x14ac:dyDescent="0.25">
      <c r="A4206" s="560"/>
      <c r="B4206" s="559"/>
      <c r="C4206" s="559"/>
      <c r="D4206" s="561"/>
      <c r="E4206" s="561"/>
      <c r="F4206" s="561"/>
      <c r="G4206" s="559"/>
      <c r="H4206" s="559"/>
      <c r="I4206" s="559"/>
      <c r="J4206" s="559"/>
      <c r="K4206" s="559"/>
      <c r="L4206" s="559"/>
      <c r="M4206" s="559"/>
      <c r="N4206" s="559"/>
      <c r="O4206" s="559"/>
    </row>
    <row r="4207" spans="1:15" x14ac:dyDescent="0.25">
      <c r="A4207" s="560"/>
      <c r="B4207" s="559"/>
      <c r="C4207" s="559"/>
      <c r="D4207" s="561"/>
      <c r="E4207" s="561"/>
      <c r="F4207" s="561"/>
      <c r="G4207" s="559"/>
      <c r="H4207" s="559"/>
      <c r="I4207" s="559"/>
      <c r="J4207" s="559"/>
      <c r="K4207" s="559"/>
      <c r="L4207" s="559"/>
      <c r="M4207" s="559"/>
      <c r="N4207" s="559"/>
      <c r="O4207" s="559"/>
    </row>
    <row r="4208" spans="1:15" x14ac:dyDescent="0.25">
      <c r="A4208" s="560"/>
      <c r="B4208" s="559"/>
      <c r="C4208" s="559"/>
      <c r="D4208" s="561"/>
      <c r="E4208" s="561"/>
      <c r="F4208" s="561"/>
      <c r="G4208" s="559"/>
      <c r="H4208" s="559"/>
      <c r="I4208" s="559"/>
      <c r="J4208" s="559"/>
      <c r="K4208" s="559"/>
      <c r="L4208" s="559"/>
      <c r="M4208" s="559"/>
      <c r="N4208" s="559"/>
      <c r="O4208" s="559"/>
    </row>
    <row r="4209" spans="1:15" x14ac:dyDescent="0.25">
      <c r="A4209" s="560"/>
      <c r="B4209" s="559"/>
      <c r="C4209" s="559"/>
      <c r="D4209" s="561"/>
      <c r="E4209" s="561"/>
      <c r="F4209" s="561"/>
      <c r="G4209" s="559"/>
      <c r="H4209" s="559"/>
      <c r="I4209" s="559"/>
      <c r="J4209" s="559"/>
      <c r="K4209" s="559"/>
      <c r="L4209" s="559"/>
      <c r="M4209" s="559"/>
      <c r="N4209" s="559"/>
      <c r="O4209" s="559"/>
    </row>
    <row r="4210" spans="1:15" x14ac:dyDescent="0.25">
      <c r="A4210" s="560"/>
      <c r="B4210" s="559"/>
      <c r="C4210" s="559"/>
      <c r="D4210" s="561"/>
      <c r="E4210" s="561"/>
      <c r="F4210" s="561"/>
      <c r="G4210" s="559"/>
      <c r="H4210" s="559"/>
      <c r="I4210" s="559"/>
      <c r="J4210" s="559"/>
      <c r="K4210" s="559"/>
      <c r="L4210" s="559"/>
      <c r="M4210" s="559"/>
      <c r="N4210" s="559"/>
      <c r="O4210" s="559"/>
    </row>
    <row r="4211" spans="1:15" x14ac:dyDescent="0.25">
      <c r="A4211" s="560"/>
      <c r="B4211" s="559"/>
      <c r="C4211" s="559"/>
      <c r="D4211" s="561"/>
      <c r="E4211" s="561"/>
      <c r="F4211" s="561"/>
      <c r="G4211" s="559"/>
      <c r="H4211" s="559"/>
      <c r="I4211" s="559"/>
      <c r="J4211" s="559"/>
      <c r="K4211" s="559"/>
      <c r="L4211" s="559"/>
      <c r="M4211" s="559"/>
      <c r="N4211" s="559"/>
      <c r="O4211" s="559"/>
    </row>
    <row r="4212" spans="1:15" x14ac:dyDescent="0.25">
      <c r="A4212" s="560"/>
      <c r="B4212" s="559"/>
      <c r="C4212" s="559"/>
      <c r="D4212" s="561"/>
      <c r="E4212" s="561"/>
      <c r="F4212" s="561"/>
      <c r="G4212" s="559"/>
      <c r="H4212" s="559"/>
      <c r="I4212" s="559"/>
      <c r="J4212" s="559"/>
      <c r="K4212" s="559"/>
      <c r="L4212" s="559"/>
      <c r="M4212" s="559"/>
      <c r="N4212" s="559"/>
      <c r="O4212" s="559"/>
    </row>
    <row r="4213" spans="1:15" x14ac:dyDescent="0.25">
      <c r="A4213" s="560"/>
      <c r="B4213" s="559"/>
      <c r="C4213" s="559"/>
      <c r="D4213" s="561"/>
      <c r="E4213" s="561"/>
      <c r="F4213" s="561"/>
      <c r="G4213" s="559"/>
      <c r="H4213" s="559"/>
      <c r="I4213" s="559"/>
      <c r="J4213" s="559"/>
      <c r="K4213" s="559"/>
      <c r="L4213" s="559"/>
      <c r="M4213" s="559"/>
      <c r="N4213" s="559"/>
      <c r="O4213" s="559"/>
    </row>
    <row r="4214" spans="1:15" x14ac:dyDescent="0.25">
      <c r="A4214" s="560"/>
      <c r="B4214" s="559"/>
      <c r="C4214" s="559"/>
      <c r="D4214" s="561"/>
      <c r="E4214" s="561"/>
      <c r="F4214" s="561"/>
      <c r="G4214" s="559"/>
      <c r="H4214" s="559"/>
      <c r="I4214" s="559"/>
      <c r="J4214" s="559"/>
      <c r="K4214" s="559"/>
      <c r="L4214" s="559"/>
      <c r="M4214" s="559"/>
      <c r="N4214" s="559"/>
      <c r="O4214" s="559"/>
    </row>
    <row r="4215" spans="1:15" x14ac:dyDescent="0.25">
      <c r="A4215" s="560"/>
      <c r="B4215" s="559"/>
      <c r="C4215" s="559"/>
      <c r="D4215" s="561"/>
      <c r="E4215" s="561"/>
      <c r="F4215" s="561"/>
      <c r="G4215" s="559"/>
      <c r="H4215" s="559"/>
      <c r="I4215" s="559"/>
      <c r="J4215" s="559"/>
      <c r="K4215" s="559"/>
      <c r="L4215" s="559"/>
      <c r="M4215" s="559"/>
      <c r="N4215" s="559"/>
      <c r="O4215" s="559"/>
    </row>
    <row r="4216" spans="1:15" x14ac:dyDescent="0.25">
      <c r="A4216" s="560"/>
      <c r="B4216" s="559"/>
      <c r="C4216" s="559"/>
      <c r="D4216" s="561"/>
      <c r="E4216" s="561"/>
      <c r="F4216" s="561"/>
      <c r="G4216" s="559"/>
      <c r="H4216" s="559"/>
      <c r="I4216" s="559"/>
      <c r="J4216" s="559"/>
      <c r="K4216" s="559"/>
      <c r="L4216" s="559"/>
      <c r="M4216" s="559"/>
      <c r="N4216" s="559"/>
      <c r="O4216" s="559"/>
    </row>
    <row r="4217" spans="1:15" x14ac:dyDescent="0.25">
      <c r="A4217" s="560"/>
      <c r="B4217" s="559"/>
      <c r="C4217" s="559"/>
      <c r="D4217" s="561"/>
      <c r="E4217" s="561"/>
      <c r="F4217" s="561"/>
      <c r="G4217" s="559"/>
      <c r="H4217" s="559"/>
      <c r="I4217" s="559"/>
      <c r="J4217" s="559"/>
      <c r="K4217" s="559"/>
      <c r="L4217" s="559"/>
      <c r="M4217" s="559"/>
      <c r="N4217" s="559"/>
      <c r="O4217" s="559"/>
    </row>
    <row r="4218" spans="1:15" x14ac:dyDescent="0.25">
      <c r="A4218" s="560"/>
      <c r="B4218" s="559"/>
      <c r="C4218" s="559"/>
      <c r="D4218" s="561"/>
      <c r="E4218" s="561"/>
      <c r="F4218" s="561"/>
      <c r="G4218" s="559"/>
      <c r="H4218" s="559"/>
      <c r="I4218" s="559"/>
      <c r="J4218" s="559"/>
      <c r="K4218" s="559"/>
      <c r="L4218" s="559"/>
      <c r="M4218" s="559"/>
      <c r="N4218" s="559"/>
      <c r="O4218" s="559"/>
    </row>
    <row r="4219" spans="1:15" x14ac:dyDescent="0.25">
      <c r="A4219" s="560"/>
      <c r="B4219" s="559"/>
      <c r="C4219" s="559"/>
      <c r="D4219" s="561"/>
      <c r="E4219" s="561"/>
      <c r="F4219" s="561"/>
      <c r="G4219" s="559"/>
      <c r="H4219" s="559"/>
      <c r="I4219" s="559"/>
      <c r="J4219" s="559"/>
      <c r="K4219" s="559"/>
      <c r="L4219" s="559"/>
      <c r="M4219" s="559"/>
      <c r="N4219" s="559"/>
      <c r="O4219" s="559"/>
    </row>
    <row r="4220" spans="1:15" x14ac:dyDescent="0.25">
      <c r="A4220" s="560"/>
      <c r="B4220" s="559"/>
      <c r="C4220" s="559"/>
      <c r="D4220" s="561"/>
      <c r="E4220" s="561"/>
      <c r="F4220" s="561"/>
      <c r="G4220" s="559"/>
      <c r="H4220" s="559"/>
      <c r="I4220" s="559"/>
      <c r="J4220" s="559"/>
      <c r="K4220" s="559"/>
      <c r="L4220" s="559"/>
      <c r="M4220" s="559"/>
      <c r="N4220" s="559"/>
      <c r="O4220" s="559"/>
    </row>
    <row r="4221" spans="1:15" x14ac:dyDescent="0.25">
      <c r="A4221" s="560"/>
      <c r="B4221" s="559"/>
      <c r="C4221" s="559"/>
      <c r="D4221" s="561"/>
      <c r="E4221" s="561"/>
      <c r="F4221" s="561"/>
      <c r="G4221" s="559"/>
      <c r="H4221" s="559"/>
      <c r="I4221" s="559"/>
      <c r="J4221" s="559"/>
      <c r="K4221" s="559"/>
      <c r="L4221" s="559"/>
      <c r="M4221" s="559"/>
      <c r="N4221" s="559"/>
      <c r="O4221" s="559"/>
    </row>
    <row r="4222" spans="1:15" x14ac:dyDescent="0.25">
      <c r="A4222" s="560"/>
      <c r="B4222" s="559"/>
      <c r="C4222" s="559"/>
      <c r="D4222" s="561"/>
      <c r="E4222" s="561"/>
      <c r="F4222" s="561"/>
      <c r="G4222" s="559"/>
      <c r="H4222" s="559"/>
      <c r="I4222" s="559"/>
      <c r="J4222" s="559"/>
      <c r="K4222" s="559"/>
      <c r="L4222" s="559"/>
      <c r="M4222" s="559"/>
      <c r="N4222" s="559"/>
      <c r="O4222" s="559"/>
    </row>
    <row r="4223" spans="1:15" x14ac:dyDescent="0.25">
      <c r="A4223" s="560"/>
      <c r="B4223" s="559"/>
      <c r="C4223" s="559"/>
      <c r="D4223" s="561"/>
      <c r="E4223" s="561"/>
      <c r="F4223" s="561"/>
      <c r="G4223" s="559"/>
      <c r="H4223" s="559"/>
      <c r="I4223" s="559"/>
      <c r="J4223" s="559"/>
      <c r="K4223" s="559"/>
      <c r="L4223" s="559"/>
      <c r="M4223" s="559"/>
      <c r="N4223" s="559"/>
      <c r="O4223" s="559"/>
    </row>
    <row r="4224" spans="1:15" x14ac:dyDescent="0.25">
      <c r="A4224" s="560"/>
      <c r="B4224" s="559"/>
      <c r="C4224" s="559"/>
      <c r="D4224" s="561"/>
      <c r="E4224" s="561"/>
      <c r="F4224" s="561"/>
      <c r="G4224" s="559"/>
      <c r="H4224" s="559"/>
      <c r="I4224" s="559"/>
      <c r="J4224" s="559"/>
      <c r="K4224" s="559"/>
      <c r="L4224" s="559"/>
      <c r="M4224" s="559"/>
      <c r="N4224" s="559"/>
      <c r="O4224" s="559"/>
    </row>
    <row r="4225" spans="1:15" x14ac:dyDescent="0.25">
      <c r="A4225" s="560"/>
      <c r="B4225" s="559"/>
      <c r="C4225" s="559"/>
      <c r="D4225" s="561"/>
      <c r="E4225" s="561"/>
      <c r="F4225" s="561"/>
      <c r="G4225" s="559"/>
      <c r="H4225" s="559"/>
      <c r="I4225" s="559"/>
      <c r="J4225" s="559"/>
      <c r="K4225" s="559"/>
      <c r="L4225" s="559"/>
      <c r="M4225" s="559"/>
      <c r="N4225" s="559"/>
      <c r="O4225" s="559"/>
    </row>
    <row r="4226" spans="1:15" x14ac:dyDescent="0.25">
      <c r="A4226" s="560"/>
      <c r="B4226" s="559"/>
      <c r="C4226" s="559"/>
      <c r="D4226" s="561"/>
      <c r="E4226" s="561"/>
      <c r="F4226" s="561"/>
      <c r="G4226" s="559"/>
      <c r="H4226" s="559"/>
      <c r="I4226" s="559"/>
      <c r="J4226" s="559"/>
      <c r="K4226" s="559"/>
      <c r="L4226" s="559"/>
      <c r="M4226" s="559"/>
      <c r="N4226" s="559"/>
      <c r="O4226" s="559"/>
    </row>
    <row r="4227" spans="1:15" x14ac:dyDescent="0.25">
      <c r="A4227" s="560"/>
      <c r="B4227" s="559"/>
      <c r="C4227" s="559"/>
      <c r="D4227" s="561"/>
      <c r="E4227" s="561"/>
      <c r="F4227" s="561"/>
      <c r="G4227" s="559"/>
      <c r="H4227" s="559"/>
      <c r="I4227" s="559"/>
      <c r="J4227" s="559"/>
      <c r="K4227" s="559"/>
      <c r="L4227" s="559"/>
      <c r="M4227" s="559"/>
      <c r="N4227" s="559"/>
      <c r="O4227" s="559"/>
    </row>
    <row r="4228" spans="1:15" x14ac:dyDescent="0.25">
      <c r="A4228" s="560"/>
      <c r="B4228" s="559"/>
      <c r="C4228" s="559"/>
      <c r="D4228" s="561"/>
      <c r="E4228" s="561"/>
      <c r="F4228" s="561"/>
      <c r="G4228" s="559"/>
      <c r="H4228" s="559"/>
      <c r="I4228" s="559"/>
      <c r="J4228" s="559"/>
      <c r="K4228" s="559"/>
      <c r="L4228" s="559"/>
      <c r="M4228" s="559"/>
      <c r="N4228" s="559"/>
      <c r="O4228" s="559"/>
    </row>
    <row r="4229" spans="1:15" x14ac:dyDescent="0.25">
      <c r="A4229" s="560"/>
      <c r="B4229" s="559"/>
      <c r="C4229" s="559"/>
      <c r="D4229" s="561"/>
      <c r="E4229" s="561"/>
      <c r="F4229" s="561"/>
      <c r="G4229" s="559"/>
      <c r="H4229" s="559"/>
      <c r="I4229" s="559"/>
      <c r="J4229" s="559"/>
      <c r="K4229" s="559"/>
      <c r="L4229" s="559"/>
      <c r="M4229" s="559"/>
      <c r="N4229" s="559"/>
      <c r="O4229" s="559"/>
    </row>
    <row r="4230" spans="1:15" x14ac:dyDescent="0.25">
      <c r="A4230" s="560"/>
      <c r="B4230" s="559"/>
      <c r="C4230" s="559"/>
      <c r="D4230" s="561"/>
      <c r="E4230" s="561"/>
      <c r="F4230" s="561"/>
      <c r="G4230" s="559"/>
      <c r="H4230" s="559"/>
      <c r="I4230" s="559"/>
      <c r="J4230" s="559"/>
      <c r="K4230" s="559"/>
      <c r="L4230" s="559"/>
      <c r="M4230" s="559"/>
      <c r="N4230" s="559"/>
      <c r="O4230" s="559"/>
    </row>
    <row r="4231" spans="1:15" x14ac:dyDescent="0.25">
      <c r="A4231" s="560"/>
      <c r="B4231" s="559"/>
      <c r="C4231" s="559"/>
      <c r="D4231" s="561"/>
      <c r="E4231" s="561"/>
      <c r="F4231" s="561"/>
      <c r="G4231" s="559"/>
      <c r="H4231" s="559"/>
      <c r="I4231" s="559"/>
      <c r="J4231" s="559"/>
      <c r="K4231" s="559"/>
      <c r="L4231" s="559"/>
      <c r="M4231" s="559"/>
      <c r="N4231" s="559"/>
      <c r="O4231" s="559"/>
    </row>
    <row r="4232" spans="1:15" x14ac:dyDescent="0.25">
      <c r="A4232" s="560"/>
      <c r="B4232" s="559"/>
      <c r="C4232" s="559"/>
      <c r="D4232" s="561"/>
      <c r="E4232" s="561"/>
      <c r="F4232" s="561"/>
      <c r="G4232" s="559"/>
      <c r="H4232" s="559"/>
      <c r="I4232" s="559"/>
      <c r="J4232" s="559"/>
      <c r="K4232" s="559"/>
      <c r="L4232" s="559"/>
      <c r="M4232" s="559"/>
      <c r="N4232" s="559"/>
      <c r="O4232" s="559"/>
    </row>
    <row r="4233" spans="1:15" x14ac:dyDescent="0.25">
      <c r="A4233" s="560"/>
      <c r="B4233" s="559"/>
      <c r="C4233" s="559"/>
      <c r="D4233" s="561"/>
      <c r="E4233" s="561"/>
      <c r="F4233" s="561"/>
      <c r="G4233" s="559"/>
      <c r="H4233" s="559"/>
      <c r="I4233" s="559"/>
      <c r="J4233" s="559"/>
      <c r="K4233" s="559"/>
      <c r="L4233" s="559"/>
      <c r="M4233" s="559"/>
      <c r="N4233" s="559"/>
      <c r="O4233" s="559"/>
    </row>
    <row r="4234" spans="1:15" x14ac:dyDescent="0.25">
      <c r="A4234" s="560"/>
      <c r="B4234" s="559"/>
      <c r="C4234" s="559"/>
      <c r="D4234" s="561"/>
      <c r="E4234" s="561"/>
      <c r="F4234" s="561"/>
      <c r="G4234" s="559"/>
      <c r="H4234" s="559"/>
      <c r="I4234" s="559"/>
      <c r="J4234" s="559"/>
      <c r="K4234" s="559"/>
      <c r="L4234" s="559"/>
      <c r="M4234" s="559"/>
      <c r="N4234" s="559"/>
      <c r="O4234" s="559"/>
    </row>
    <row r="4235" spans="1:15" x14ac:dyDescent="0.25">
      <c r="A4235" s="560"/>
      <c r="B4235" s="559"/>
      <c r="C4235" s="559"/>
      <c r="D4235" s="561"/>
      <c r="E4235" s="561"/>
      <c r="F4235" s="561"/>
      <c r="G4235" s="559"/>
      <c r="H4235" s="559"/>
      <c r="I4235" s="559"/>
      <c r="J4235" s="559"/>
      <c r="K4235" s="559"/>
      <c r="L4235" s="559"/>
      <c r="M4235" s="559"/>
      <c r="N4235" s="559"/>
      <c r="O4235" s="559"/>
    </row>
    <row r="4236" spans="1:15" x14ac:dyDescent="0.25">
      <c r="A4236" s="560"/>
      <c r="B4236" s="559"/>
      <c r="C4236" s="559"/>
      <c r="D4236" s="561"/>
      <c r="E4236" s="561"/>
      <c r="F4236" s="561"/>
      <c r="G4236" s="559"/>
      <c r="H4236" s="559"/>
      <c r="I4236" s="559"/>
      <c r="J4236" s="559"/>
      <c r="K4236" s="559"/>
      <c r="L4236" s="559"/>
      <c r="M4236" s="559"/>
      <c r="N4236" s="559"/>
      <c r="O4236" s="559"/>
    </row>
    <row r="4237" spans="1:15" x14ac:dyDescent="0.25">
      <c r="A4237" s="560"/>
      <c r="B4237" s="559"/>
      <c r="C4237" s="559"/>
      <c r="D4237" s="561"/>
      <c r="E4237" s="561"/>
      <c r="F4237" s="561"/>
      <c r="G4237" s="559"/>
      <c r="H4237" s="559"/>
      <c r="I4237" s="559"/>
      <c r="J4237" s="559"/>
      <c r="K4237" s="559"/>
      <c r="L4237" s="559"/>
      <c r="M4237" s="559"/>
      <c r="N4237" s="559"/>
      <c r="O4237" s="559"/>
    </row>
    <row r="4238" spans="1:15" x14ac:dyDescent="0.25">
      <c r="A4238" s="560"/>
      <c r="B4238" s="559"/>
      <c r="C4238" s="559"/>
      <c r="D4238" s="561"/>
      <c r="E4238" s="561"/>
      <c r="F4238" s="561"/>
      <c r="G4238" s="559"/>
      <c r="H4238" s="559"/>
      <c r="I4238" s="559"/>
      <c r="J4238" s="559"/>
      <c r="K4238" s="559"/>
      <c r="L4238" s="559"/>
      <c r="M4238" s="559"/>
      <c r="N4238" s="559"/>
      <c r="O4238" s="559"/>
    </row>
    <row r="4239" spans="1:15" x14ac:dyDescent="0.25">
      <c r="A4239" s="560"/>
      <c r="B4239" s="559"/>
      <c r="C4239" s="559"/>
      <c r="D4239" s="561"/>
      <c r="E4239" s="561"/>
      <c r="F4239" s="561"/>
      <c r="G4239" s="559"/>
      <c r="H4239" s="559"/>
      <c r="I4239" s="559"/>
      <c r="J4239" s="559"/>
      <c r="K4239" s="559"/>
      <c r="L4239" s="559"/>
      <c r="M4239" s="559"/>
      <c r="N4239" s="559"/>
      <c r="O4239" s="559"/>
    </row>
    <row r="4240" spans="1:15" x14ac:dyDescent="0.25">
      <c r="A4240" s="560"/>
      <c r="B4240" s="559"/>
      <c r="C4240" s="559"/>
      <c r="D4240" s="561"/>
      <c r="E4240" s="561"/>
      <c r="F4240" s="561"/>
      <c r="G4240" s="559"/>
      <c r="H4240" s="559"/>
      <c r="I4240" s="559"/>
      <c r="J4240" s="559"/>
      <c r="K4240" s="559"/>
      <c r="L4240" s="559"/>
      <c r="M4240" s="559"/>
      <c r="N4240" s="559"/>
      <c r="O4240" s="559"/>
    </row>
    <row r="4241" spans="1:15" x14ac:dyDescent="0.25">
      <c r="A4241" s="560"/>
      <c r="B4241" s="559"/>
      <c r="C4241" s="559"/>
      <c r="D4241" s="561"/>
      <c r="E4241" s="561"/>
      <c r="F4241" s="561"/>
      <c r="G4241" s="559"/>
      <c r="H4241" s="559"/>
      <c r="I4241" s="559"/>
      <c r="J4241" s="559"/>
      <c r="K4241" s="559"/>
      <c r="L4241" s="559"/>
      <c r="M4241" s="559"/>
      <c r="N4241" s="559"/>
      <c r="O4241" s="559"/>
    </row>
    <row r="4242" spans="1:15" x14ac:dyDescent="0.25">
      <c r="A4242" s="560"/>
      <c r="B4242" s="559"/>
      <c r="C4242" s="559"/>
      <c r="D4242" s="561"/>
      <c r="E4242" s="561"/>
      <c r="F4242" s="561"/>
      <c r="G4242" s="559"/>
      <c r="H4242" s="559"/>
      <c r="I4242" s="559"/>
      <c r="J4242" s="559"/>
      <c r="K4242" s="559"/>
      <c r="L4242" s="559"/>
      <c r="M4242" s="559"/>
      <c r="N4242" s="559"/>
      <c r="O4242" s="559"/>
    </row>
    <row r="4243" spans="1:15" x14ac:dyDescent="0.25">
      <c r="A4243" s="560"/>
      <c r="B4243" s="559"/>
      <c r="C4243" s="559"/>
      <c r="D4243" s="561"/>
      <c r="E4243" s="561"/>
      <c r="F4243" s="561"/>
      <c r="G4243" s="559"/>
      <c r="H4243" s="559"/>
      <c r="I4243" s="559"/>
      <c r="J4243" s="559"/>
      <c r="K4243" s="559"/>
      <c r="L4243" s="559"/>
      <c r="M4243" s="559"/>
      <c r="N4243" s="559"/>
      <c r="O4243" s="559"/>
    </row>
    <row r="4244" spans="1:15" x14ac:dyDescent="0.25">
      <c r="A4244" s="560"/>
      <c r="B4244" s="559"/>
      <c r="C4244" s="559"/>
      <c r="D4244" s="561"/>
      <c r="E4244" s="561"/>
      <c r="F4244" s="561"/>
      <c r="G4244" s="559"/>
      <c r="H4244" s="559"/>
      <c r="I4244" s="559"/>
      <c r="J4244" s="559"/>
      <c r="K4244" s="559"/>
      <c r="L4244" s="559"/>
      <c r="M4244" s="559"/>
      <c r="N4244" s="559"/>
      <c r="O4244" s="559"/>
    </row>
    <row r="4245" spans="1:15" x14ac:dyDescent="0.25">
      <c r="A4245" s="560"/>
      <c r="B4245" s="559"/>
      <c r="C4245" s="559"/>
      <c r="D4245" s="561"/>
      <c r="E4245" s="561"/>
      <c r="F4245" s="561"/>
      <c r="G4245" s="559"/>
      <c r="H4245" s="559"/>
      <c r="I4245" s="559"/>
      <c r="J4245" s="559"/>
      <c r="K4245" s="559"/>
      <c r="L4245" s="559"/>
      <c r="M4245" s="559"/>
      <c r="N4245" s="559"/>
      <c r="O4245" s="559"/>
    </row>
    <row r="4246" spans="1:15" x14ac:dyDescent="0.25">
      <c r="A4246" s="560"/>
      <c r="B4246" s="559"/>
      <c r="C4246" s="559"/>
      <c r="D4246" s="561"/>
      <c r="E4246" s="561"/>
      <c r="F4246" s="561"/>
      <c r="G4246" s="559"/>
      <c r="H4246" s="559"/>
      <c r="I4246" s="559"/>
      <c r="J4246" s="559"/>
      <c r="K4246" s="559"/>
      <c r="L4246" s="559"/>
      <c r="M4246" s="559"/>
      <c r="N4246" s="559"/>
      <c r="O4246" s="559"/>
    </row>
    <row r="4247" spans="1:15" x14ac:dyDescent="0.25">
      <c r="A4247" s="560"/>
      <c r="B4247" s="559"/>
      <c r="C4247" s="559"/>
      <c r="D4247" s="561"/>
      <c r="E4247" s="561"/>
      <c r="F4247" s="561"/>
      <c r="G4247" s="559"/>
      <c r="H4247" s="559"/>
      <c r="I4247" s="559"/>
      <c r="J4247" s="559"/>
      <c r="K4247" s="559"/>
      <c r="L4247" s="559"/>
      <c r="M4247" s="559"/>
      <c r="N4247" s="559"/>
      <c r="O4247" s="559"/>
    </row>
    <row r="4248" spans="1:15" x14ac:dyDescent="0.25">
      <c r="A4248" s="560"/>
      <c r="B4248" s="559"/>
      <c r="C4248" s="559"/>
      <c r="D4248" s="561"/>
      <c r="E4248" s="561"/>
      <c r="F4248" s="561"/>
      <c r="G4248" s="559"/>
      <c r="H4248" s="559"/>
      <c r="I4248" s="559"/>
      <c r="J4248" s="559"/>
      <c r="K4248" s="559"/>
      <c r="L4248" s="559"/>
      <c r="M4248" s="559"/>
      <c r="N4248" s="559"/>
      <c r="O4248" s="559"/>
    </row>
    <row r="4249" spans="1:15" x14ac:dyDescent="0.25">
      <c r="A4249" s="560"/>
      <c r="B4249" s="559"/>
      <c r="C4249" s="559"/>
      <c r="D4249" s="561"/>
      <c r="E4249" s="561"/>
      <c r="F4249" s="561"/>
      <c r="G4249" s="559"/>
      <c r="H4249" s="559"/>
      <c r="I4249" s="559"/>
      <c r="J4249" s="559"/>
      <c r="K4249" s="559"/>
      <c r="L4249" s="559"/>
      <c r="M4249" s="559"/>
      <c r="N4249" s="559"/>
      <c r="O4249" s="559"/>
    </row>
    <row r="4250" spans="1:15" x14ac:dyDescent="0.25">
      <c r="A4250" s="560"/>
      <c r="B4250" s="559"/>
      <c r="C4250" s="559"/>
      <c r="D4250" s="561"/>
      <c r="E4250" s="561"/>
      <c r="F4250" s="561"/>
      <c r="G4250" s="559"/>
      <c r="H4250" s="559"/>
      <c r="I4250" s="559"/>
      <c r="J4250" s="559"/>
      <c r="K4250" s="559"/>
      <c r="L4250" s="559"/>
      <c r="M4250" s="559"/>
      <c r="N4250" s="559"/>
      <c r="O4250" s="559"/>
    </row>
    <row r="4251" spans="1:15" x14ac:dyDescent="0.25">
      <c r="A4251" s="560"/>
      <c r="B4251" s="559"/>
      <c r="C4251" s="559"/>
      <c r="D4251" s="561"/>
      <c r="E4251" s="561"/>
      <c r="F4251" s="561"/>
      <c r="G4251" s="559"/>
      <c r="H4251" s="559"/>
      <c r="I4251" s="559"/>
      <c r="J4251" s="559"/>
      <c r="K4251" s="559"/>
      <c r="L4251" s="559"/>
      <c r="M4251" s="559"/>
      <c r="N4251" s="559"/>
      <c r="O4251" s="559"/>
    </row>
    <row r="4252" spans="1:15" x14ac:dyDescent="0.25">
      <c r="A4252" s="560"/>
      <c r="B4252" s="559"/>
      <c r="C4252" s="559"/>
      <c r="D4252" s="561"/>
      <c r="E4252" s="561"/>
      <c r="F4252" s="561"/>
      <c r="G4252" s="559"/>
      <c r="H4252" s="559"/>
      <c r="I4252" s="559"/>
      <c r="J4252" s="559"/>
      <c r="K4252" s="559"/>
      <c r="L4252" s="559"/>
      <c r="M4252" s="559"/>
      <c r="N4252" s="559"/>
      <c r="O4252" s="559"/>
    </row>
    <row r="4253" spans="1:15" x14ac:dyDescent="0.25">
      <c r="A4253" s="560"/>
      <c r="B4253" s="559"/>
      <c r="C4253" s="559"/>
      <c r="D4253" s="561"/>
      <c r="E4253" s="561"/>
      <c r="F4253" s="561"/>
      <c r="G4253" s="559"/>
      <c r="H4253" s="559"/>
      <c r="I4253" s="559"/>
      <c r="J4253" s="559"/>
      <c r="K4253" s="559"/>
      <c r="L4253" s="559"/>
      <c r="M4253" s="559"/>
      <c r="N4253" s="559"/>
      <c r="O4253" s="559"/>
    </row>
    <row r="4254" spans="1:15" x14ac:dyDescent="0.25">
      <c r="A4254" s="560"/>
      <c r="B4254" s="559"/>
      <c r="C4254" s="559"/>
      <c r="D4254" s="561"/>
      <c r="E4254" s="561"/>
      <c r="F4254" s="561"/>
      <c r="G4254" s="559"/>
      <c r="H4254" s="559"/>
      <c r="I4254" s="559"/>
      <c r="J4254" s="559"/>
      <c r="K4254" s="559"/>
      <c r="L4254" s="559"/>
      <c r="M4254" s="559"/>
      <c r="N4254" s="559"/>
      <c r="O4254" s="559"/>
    </row>
    <row r="4255" spans="1:15" x14ac:dyDescent="0.25">
      <c r="A4255" s="560"/>
      <c r="B4255" s="559"/>
      <c r="C4255" s="559"/>
      <c r="D4255" s="561"/>
      <c r="E4255" s="561"/>
      <c r="F4255" s="561"/>
      <c r="G4255" s="559"/>
      <c r="H4255" s="559"/>
      <c r="I4255" s="559"/>
      <c r="J4255" s="559"/>
      <c r="K4255" s="559"/>
      <c r="L4255" s="559"/>
      <c r="M4255" s="559"/>
      <c r="N4255" s="559"/>
      <c r="O4255" s="559"/>
    </row>
    <row r="4256" spans="1:15" x14ac:dyDescent="0.25">
      <c r="A4256" s="560"/>
      <c r="B4256" s="559"/>
      <c r="C4256" s="559"/>
      <c r="D4256" s="561"/>
      <c r="E4256" s="561"/>
      <c r="F4256" s="561"/>
      <c r="G4256" s="559"/>
      <c r="H4256" s="559"/>
      <c r="I4256" s="559"/>
      <c r="J4256" s="559"/>
      <c r="K4256" s="559"/>
      <c r="L4256" s="559"/>
      <c r="M4256" s="559"/>
      <c r="N4256" s="559"/>
      <c r="O4256" s="559"/>
    </row>
    <row r="4257" spans="1:15" x14ac:dyDescent="0.25">
      <c r="A4257" s="560"/>
      <c r="B4257" s="559"/>
      <c r="C4257" s="559"/>
      <c r="D4257" s="561"/>
      <c r="E4257" s="561"/>
      <c r="F4257" s="561"/>
      <c r="G4257" s="559"/>
      <c r="H4257" s="559"/>
      <c r="I4257" s="559"/>
      <c r="J4257" s="559"/>
      <c r="K4257" s="559"/>
      <c r="L4257" s="559"/>
      <c r="M4257" s="559"/>
      <c r="N4257" s="559"/>
      <c r="O4257" s="559"/>
    </row>
    <row r="4258" spans="1:15" x14ac:dyDescent="0.25">
      <c r="A4258" s="560"/>
      <c r="B4258" s="559"/>
      <c r="C4258" s="559"/>
      <c r="D4258" s="561"/>
      <c r="E4258" s="561"/>
      <c r="F4258" s="561"/>
      <c r="G4258" s="559"/>
      <c r="H4258" s="559"/>
      <c r="I4258" s="559"/>
      <c r="J4258" s="559"/>
      <c r="K4258" s="559"/>
      <c r="L4258" s="559"/>
      <c r="M4258" s="559"/>
      <c r="N4258" s="559"/>
      <c r="O4258" s="559"/>
    </row>
    <row r="4259" spans="1:15" x14ac:dyDescent="0.25">
      <c r="A4259" s="560"/>
      <c r="B4259" s="559"/>
      <c r="C4259" s="559"/>
      <c r="D4259" s="561"/>
      <c r="E4259" s="561"/>
      <c r="F4259" s="561"/>
      <c r="G4259" s="559"/>
      <c r="H4259" s="559"/>
      <c r="I4259" s="559"/>
      <c r="J4259" s="559"/>
      <c r="K4259" s="559"/>
      <c r="L4259" s="559"/>
      <c r="M4259" s="559"/>
      <c r="N4259" s="559"/>
      <c r="O4259" s="559"/>
    </row>
    <row r="4260" spans="1:15" x14ac:dyDescent="0.25">
      <c r="A4260" s="560"/>
      <c r="B4260" s="559"/>
      <c r="C4260" s="559"/>
      <c r="D4260" s="561"/>
      <c r="E4260" s="561"/>
      <c r="F4260" s="561"/>
      <c r="G4260" s="559"/>
      <c r="H4260" s="559"/>
      <c r="I4260" s="559"/>
      <c r="J4260" s="559"/>
      <c r="K4260" s="559"/>
      <c r="L4260" s="559"/>
      <c r="M4260" s="559"/>
      <c r="N4260" s="559"/>
      <c r="O4260" s="559"/>
    </row>
    <row r="4261" spans="1:15" x14ac:dyDescent="0.25">
      <c r="A4261" s="560"/>
      <c r="B4261" s="559"/>
      <c r="C4261" s="559"/>
      <c r="D4261" s="561"/>
      <c r="E4261" s="561"/>
      <c r="F4261" s="561"/>
      <c r="G4261" s="559"/>
      <c r="H4261" s="559"/>
      <c r="I4261" s="559"/>
      <c r="J4261" s="559"/>
      <c r="K4261" s="559"/>
      <c r="L4261" s="559"/>
      <c r="M4261" s="559"/>
      <c r="N4261" s="559"/>
      <c r="O4261" s="559"/>
    </row>
    <row r="4262" spans="1:15" x14ac:dyDescent="0.25">
      <c r="A4262" s="560"/>
      <c r="B4262" s="559"/>
      <c r="C4262" s="559"/>
      <c r="D4262" s="561"/>
      <c r="E4262" s="561"/>
      <c r="F4262" s="561"/>
      <c r="G4262" s="559"/>
      <c r="H4262" s="559"/>
      <c r="I4262" s="559"/>
      <c r="J4262" s="559"/>
      <c r="K4262" s="559"/>
      <c r="L4262" s="559"/>
      <c r="M4262" s="559"/>
      <c r="N4262" s="559"/>
      <c r="O4262" s="559"/>
    </row>
    <row r="4263" spans="1:15" x14ac:dyDescent="0.25">
      <c r="A4263" s="560"/>
      <c r="B4263" s="559"/>
      <c r="C4263" s="559"/>
      <c r="D4263" s="561"/>
      <c r="E4263" s="561"/>
      <c r="F4263" s="561"/>
      <c r="G4263" s="559"/>
      <c r="H4263" s="559"/>
      <c r="I4263" s="559"/>
      <c r="J4263" s="559"/>
      <c r="K4263" s="559"/>
      <c r="L4263" s="559"/>
      <c r="M4263" s="559"/>
      <c r="N4263" s="559"/>
      <c r="O4263" s="559"/>
    </row>
    <row r="4264" spans="1:15" x14ac:dyDescent="0.25">
      <c r="A4264" s="560"/>
      <c r="B4264" s="559"/>
      <c r="C4264" s="559"/>
      <c r="D4264" s="561"/>
      <c r="E4264" s="561"/>
      <c r="F4264" s="561"/>
      <c r="G4264" s="559"/>
      <c r="H4264" s="559"/>
      <c r="I4264" s="559"/>
      <c r="J4264" s="559"/>
      <c r="K4264" s="559"/>
      <c r="L4264" s="559"/>
      <c r="M4264" s="559"/>
      <c r="N4264" s="559"/>
      <c r="O4264" s="559"/>
    </row>
    <row r="4265" spans="1:15" x14ac:dyDescent="0.25">
      <c r="A4265" s="560"/>
      <c r="B4265" s="559"/>
      <c r="C4265" s="559"/>
      <c r="D4265" s="561"/>
      <c r="E4265" s="561"/>
      <c r="F4265" s="561"/>
      <c r="G4265" s="559"/>
      <c r="H4265" s="559"/>
      <c r="I4265" s="559"/>
      <c r="J4265" s="559"/>
      <c r="K4265" s="559"/>
      <c r="L4265" s="559"/>
      <c r="M4265" s="559"/>
      <c r="N4265" s="559"/>
      <c r="O4265" s="559"/>
    </row>
    <row r="4266" spans="1:15" x14ac:dyDescent="0.25">
      <c r="A4266" s="560"/>
      <c r="B4266" s="559"/>
      <c r="C4266" s="559"/>
      <c r="D4266" s="561"/>
      <c r="E4266" s="561"/>
      <c r="F4266" s="561"/>
      <c r="G4266" s="559"/>
      <c r="H4266" s="559"/>
      <c r="I4266" s="559"/>
      <c r="J4266" s="559"/>
      <c r="K4266" s="559"/>
      <c r="L4266" s="559"/>
      <c r="M4266" s="559"/>
      <c r="N4266" s="559"/>
      <c r="O4266" s="559"/>
    </row>
    <row r="4267" spans="1:15" x14ac:dyDescent="0.25">
      <c r="A4267" s="560"/>
      <c r="B4267" s="559"/>
      <c r="C4267" s="559"/>
      <c r="D4267" s="561"/>
      <c r="E4267" s="561"/>
      <c r="F4267" s="561"/>
      <c r="G4267" s="559"/>
      <c r="H4267" s="559"/>
      <c r="I4267" s="559"/>
      <c r="J4267" s="559"/>
      <c r="K4267" s="559"/>
      <c r="L4267" s="559"/>
      <c r="M4267" s="559"/>
      <c r="N4267" s="559"/>
      <c r="O4267" s="559"/>
    </row>
    <row r="4268" spans="1:15" x14ac:dyDescent="0.25">
      <c r="A4268" s="560"/>
      <c r="B4268" s="559"/>
      <c r="C4268" s="559"/>
      <c r="D4268" s="561"/>
      <c r="E4268" s="561"/>
      <c r="F4268" s="561"/>
      <c r="G4268" s="559"/>
      <c r="H4268" s="559"/>
      <c r="I4268" s="559"/>
      <c r="J4268" s="559"/>
      <c r="K4268" s="559"/>
      <c r="L4268" s="559"/>
      <c r="M4268" s="559"/>
      <c r="N4268" s="559"/>
      <c r="O4268" s="559"/>
    </row>
    <row r="4269" spans="1:15" x14ac:dyDescent="0.25">
      <c r="A4269" s="560"/>
      <c r="B4269" s="559"/>
      <c r="C4269" s="559"/>
      <c r="D4269" s="561"/>
      <c r="E4269" s="561"/>
      <c r="F4269" s="561"/>
      <c r="G4269" s="559"/>
      <c r="H4269" s="559"/>
      <c r="I4269" s="559"/>
      <c r="J4269" s="559"/>
      <c r="K4269" s="559"/>
      <c r="L4269" s="559"/>
      <c r="M4269" s="559"/>
      <c r="N4269" s="559"/>
      <c r="O4269" s="559"/>
    </row>
    <row r="4270" spans="1:15" x14ac:dyDescent="0.25">
      <c r="A4270" s="560"/>
      <c r="B4270" s="559"/>
      <c r="C4270" s="559"/>
      <c r="D4270" s="561"/>
      <c r="E4270" s="561"/>
      <c r="F4270" s="561"/>
      <c r="G4270" s="559"/>
      <c r="H4270" s="559"/>
      <c r="I4270" s="559"/>
      <c r="J4270" s="559"/>
      <c r="K4270" s="559"/>
      <c r="L4270" s="559"/>
      <c r="M4270" s="559"/>
      <c r="N4270" s="559"/>
      <c r="O4270" s="559"/>
    </row>
    <row r="4271" spans="1:15" x14ac:dyDescent="0.25">
      <c r="A4271" s="560"/>
      <c r="B4271" s="559"/>
      <c r="C4271" s="559"/>
      <c r="D4271" s="561"/>
      <c r="E4271" s="561"/>
      <c r="F4271" s="561"/>
      <c r="G4271" s="559"/>
      <c r="H4271" s="559"/>
      <c r="I4271" s="559"/>
      <c r="J4271" s="559"/>
      <c r="K4271" s="559"/>
      <c r="L4271" s="559"/>
      <c r="M4271" s="559"/>
      <c r="N4271" s="559"/>
      <c r="O4271" s="559"/>
    </row>
    <row r="4272" spans="1:15" x14ac:dyDescent="0.25">
      <c r="A4272" s="560"/>
      <c r="B4272" s="559"/>
      <c r="C4272" s="559"/>
      <c r="D4272" s="561"/>
      <c r="E4272" s="561"/>
      <c r="F4272" s="561"/>
      <c r="G4272" s="559"/>
      <c r="H4272" s="559"/>
      <c r="I4272" s="559"/>
      <c r="J4272" s="559"/>
      <c r="K4272" s="559"/>
      <c r="L4272" s="559"/>
      <c r="M4272" s="559"/>
      <c r="N4272" s="559"/>
      <c r="O4272" s="559"/>
    </row>
    <row r="4273" spans="1:15" x14ac:dyDescent="0.25">
      <c r="A4273" s="560"/>
      <c r="B4273" s="559"/>
      <c r="C4273" s="559"/>
      <c r="D4273" s="561"/>
      <c r="E4273" s="561"/>
      <c r="F4273" s="561"/>
      <c r="G4273" s="559"/>
      <c r="H4273" s="559"/>
      <c r="I4273" s="559"/>
      <c r="J4273" s="559"/>
      <c r="K4273" s="559"/>
      <c r="L4273" s="559"/>
      <c r="M4273" s="559"/>
      <c r="N4273" s="559"/>
      <c r="O4273" s="559"/>
    </row>
    <row r="4274" spans="1:15" x14ac:dyDescent="0.25">
      <c r="A4274" s="560"/>
      <c r="B4274" s="559"/>
      <c r="C4274" s="559"/>
      <c r="D4274" s="561"/>
      <c r="E4274" s="561"/>
      <c r="F4274" s="561"/>
      <c r="G4274" s="559"/>
      <c r="H4274" s="559"/>
      <c r="I4274" s="559"/>
      <c r="J4274" s="559"/>
      <c r="K4274" s="559"/>
      <c r="L4274" s="559"/>
      <c r="M4274" s="559"/>
      <c r="N4274" s="559"/>
      <c r="O4274" s="559"/>
    </row>
    <row r="4275" spans="1:15" x14ac:dyDescent="0.25">
      <c r="A4275" s="560"/>
      <c r="B4275" s="559"/>
      <c r="C4275" s="559"/>
      <c r="D4275" s="561"/>
      <c r="E4275" s="561"/>
      <c r="F4275" s="561"/>
      <c r="G4275" s="559"/>
      <c r="H4275" s="559"/>
      <c r="I4275" s="559"/>
      <c r="J4275" s="559"/>
      <c r="K4275" s="559"/>
      <c r="L4275" s="559"/>
      <c r="M4275" s="559"/>
      <c r="N4275" s="559"/>
      <c r="O4275" s="559"/>
    </row>
    <row r="4276" spans="1:15" x14ac:dyDescent="0.25">
      <c r="A4276" s="560"/>
      <c r="B4276" s="559"/>
      <c r="C4276" s="559"/>
      <c r="D4276" s="561"/>
      <c r="E4276" s="561"/>
      <c r="F4276" s="561"/>
      <c r="G4276" s="559"/>
      <c r="H4276" s="559"/>
      <c r="I4276" s="559"/>
      <c r="J4276" s="559"/>
      <c r="K4276" s="559"/>
      <c r="L4276" s="559"/>
      <c r="M4276" s="559"/>
      <c r="N4276" s="559"/>
      <c r="O4276" s="559"/>
    </row>
    <row r="4277" spans="1:15" x14ac:dyDescent="0.25">
      <c r="A4277" s="560"/>
      <c r="B4277" s="559"/>
      <c r="C4277" s="559"/>
      <c r="D4277" s="561"/>
      <c r="E4277" s="561"/>
      <c r="F4277" s="561"/>
      <c r="G4277" s="559"/>
      <c r="H4277" s="559"/>
      <c r="I4277" s="559"/>
      <c r="J4277" s="559"/>
      <c r="K4277" s="559"/>
      <c r="L4277" s="559"/>
      <c r="M4277" s="559"/>
      <c r="N4277" s="559"/>
      <c r="O4277" s="559"/>
    </row>
    <row r="4278" spans="1:15" x14ac:dyDescent="0.25">
      <c r="A4278" s="560"/>
      <c r="B4278" s="559"/>
      <c r="C4278" s="559"/>
      <c r="D4278" s="561"/>
      <c r="E4278" s="561"/>
      <c r="F4278" s="561"/>
      <c r="G4278" s="559"/>
      <c r="H4278" s="559"/>
      <c r="I4278" s="559"/>
      <c r="J4278" s="559"/>
      <c r="K4278" s="559"/>
      <c r="L4278" s="559"/>
      <c r="M4278" s="559"/>
      <c r="N4278" s="559"/>
      <c r="O4278" s="559"/>
    </row>
    <row r="4279" spans="1:15" x14ac:dyDescent="0.25">
      <c r="A4279" s="560"/>
      <c r="B4279" s="559"/>
      <c r="C4279" s="559"/>
      <c r="D4279" s="561"/>
      <c r="E4279" s="561"/>
      <c r="F4279" s="561"/>
      <c r="G4279" s="559"/>
      <c r="H4279" s="559"/>
      <c r="I4279" s="559"/>
      <c r="J4279" s="559"/>
      <c r="K4279" s="559"/>
      <c r="L4279" s="559"/>
      <c r="M4279" s="559"/>
      <c r="N4279" s="559"/>
      <c r="O4279" s="559"/>
    </row>
    <row r="4280" spans="1:15" x14ac:dyDescent="0.25">
      <c r="A4280" s="560"/>
      <c r="B4280" s="559"/>
      <c r="C4280" s="559"/>
      <c r="D4280" s="561"/>
      <c r="E4280" s="561"/>
      <c r="F4280" s="561"/>
      <c r="G4280" s="559"/>
      <c r="H4280" s="559"/>
      <c r="I4280" s="559"/>
      <c r="J4280" s="559"/>
      <c r="K4280" s="559"/>
      <c r="L4280" s="559"/>
      <c r="M4280" s="559"/>
      <c r="N4280" s="559"/>
      <c r="O4280" s="559"/>
    </row>
    <row r="4281" spans="1:15" x14ac:dyDescent="0.25">
      <c r="A4281" s="560"/>
      <c r="B4281" s="559"/>
      <c r="C4281" s="559"/>
      <c r="D4281" s="561"/>
      <c r="E4281" s="561"/>
      <c r="F4281" s="561"/>
      <c r="G4281" s="559"/>
      <c r="H4281" s="559"/>
      <c r="I4281" s="559"/>
      <c r="J4281" s="559"/>
      <c r="K4281" s="559"/>
      <c r="L4281" s="559"/>
      <c r="M4281" s="559"/>
      <c r="N4281" s="559"/>
      <c r="O4281" s="559"/>
    </row>
    <row r="4282" spans="1:15" x14ac:dyDescent="0.25">
      <c r="A4282" s="560"/>
      <c r="B4282" s="559"/>
      <c r="C4282" s="559"/>
      <c r="D4282" s="561"/>
      <c r="E4282" s="561"/>
      <c r="F4282" s="561"/>
      <c r="G4282" s="559"/>
      <c r="H4282" s="559"/>
      <c r="I4282" s="559"/>
      <c r="J4282" s="559"/>
      <c r="K4282" s="559"/>
      <c r="L4282" s="559"/>
      <c r="M4282" s="559"/>
      <c r="N4282" s="559"/>
      <c r="O4282" s="559"/>
    </row>
    <row r="4283" spans="1:15" x14ac:dyDescent="0.25">
      <c r="A4283" s="560"/>
      <c r="B4283" s="559"/>
      <c r="C4283" s="559"/>
      <c r="D4283" s="561"/>
      <c r="E4283" s="561"/>
      <c r="F4283" s="561"/>
      <c r="G4283" s="559"/>
      <c r="H4283" s="559"/>
      <c r="I4283" s="559"/>
      <c r="J4283" s="559"/>
      <c r="K4283" s="559"/>
      <c r="L4283" s="559"/>
      <c r="M4283" s="559"/>
      <c r="N4283" s="559"/>
      <c r="O4283" s="559"/>
    </row>
    <row r="4284" spans="1:15" x14ac:dyDescent="0.25">
      <c r="A4284" s="560"/>
      <c r="B4284" s="559"/>
      <c r="C4284" s="559"/>
      <c r="D4284" s="561"/>
      <c r="E4284" s="561"/>
      <c r="F4284" s="561"/>
      <c r="G4284" s="559"/>
      <c r="H4284" s="559"/>
      <c r="I4284" s="559"/>
      <c r="J4284" s="559"/>
      <c r="K4284" s="559"/>
      <c r="L4284" s="559"/>
      <c r="M4284" s="559"/>
      <c r="N4284" s="559"/>
      <c r="O4284" s="559"/>
    </row>
    <row r="4285" spans="1:15" x14ac:dyDescent="0.25">
      <c r="A4285" s="560"/>
      <c r="B4285" s="559"/>
      <c r="C4285" s="559"/>
      <c r="D4285" s="561"/>
      <c r="E4285" s="561"/>
      <c r="F4285" s="561"/>
      <c r="G4285" s="559"/>
      <c r="H4285" s="559"/>
      <c r="I4285" s="559"/>
      <c r="J4285" s="559"/>
      <c r="K4285" s="559"/>
      <c r="L4285" s="559"/>
      <c r="M4285" s="559"/>
      <c r="N4285" s="559"/>
      <c r="O4285" s="559"/>
    </row>
    <row r="4286" spans="1:15" x14ac:dyDescent="0.25">
      <c r="A4286" s="560"/>
      <c r="B4286" s="559"/>
      <c r="C4286" s="559"/>
      <c r="D4286" s="561"/>
      <c r="E4286" s="561"/>
      <c r="F4286" s="561"/>
      <c r="G4286" s="559"/>
      <c r="H4286" s="559"/>
      <c r="I4286" s="559"/>
      <c r="J4286" s="559"/>
      <c r="K4286" s="559"/>
      <c r="L4286" s="559"/>
      <c r="M4286" s="559"/>
      <c r="N4286" s="559"/>
      <c r="O4286" s="559"/>
    </row>
    <row r="4287" spans="1:15" x14ac:dyDescent="0.25">
      <c r="A4287" s="560"/>
      <c r="B4287" s="559"/>
      <c r="C4287" s="559"/>
      <c r="D4287" s="561"/>
      <c r="E4287" s="561"/>
      <c r="F4287" s="561"/>
      <c r="G4287" s="559"/>
      <c r="H4287" s="559"/>
      <c r="I4287" s="559"/>
      <c r="J4287" s="559"/>
      <c r="K4287" s="559"/>
      <c r="L4287" s="559"/>
      <c r="M4287" s="559"/>
      <c r="N4287" s="559"/>
      <c r="O4287" s="559"/>
    </row>
    <row r="4288" spans="1:15" x14ac:dyDescent="0.25">
      <c r="A4288" s="560"/>
      <c r="B4288" s="559"/>
      <c r="C4288" s="559"/>
      <c r="D4288" s="561"/>
      <c r="E4288" s="561"/>
      <c r="F4288" s="561"/>
      <c r="G4288" s="559"/>
      <c r="H4288" s="559"/>
      <c r="I4288" s="559"/>
      <c r="J4288" s="559"/>
      <c r="K4288" s="559"/>
      <c r="L4288" s="559"/>
      <c r="M4288" s="559"/>
      <c r="N4288" s="559"/>
      <c r="O4288" s="559"/>
    </row>
    <row r="4289" spans="1:15" x14ac:dyDescent="0.25">
      <c r="A4289" s="560"/>
      <c r="B4289" s="559"/>
      <c r="C4289" s="559"/>
      <c r="D4289" s="561"/>
      <c r="E4289" s="561"/>
      <c r="F4289" s="561"/>
      <c r="G4289" s="559"/>
      <c r="H4289" s="559"/>
      <c r="I4289" s="559"/>
      <c r="J4289" s="559"/>
      <c r="K4289" s="559"/>
      <c r="L4289" s="559"/>
      <c r="M4289" s="559"/>
      <c r="N4289" s="559"/>
      <c r="O4289" s="559"/>
    </row>
    <row r="4290" spans="1:15" x14ac:dyDescent="0.25">
      <c r="A4290" s="560"/>
      <c r="B4290" s="559"/>
      <c r="C4290" s="559"/>
      <c r="D4290" s="561"/>
      <c r="E4290" s="561"/>
      <c r="F4290" s="561"/>
      <c r="G4290" s="559"/>
      <c r="H4290" s="559"/>
      <c r="I4290" s="559"/>
      <c r="J4290" s="559"/>
      <c r="K4290" s="559"/>
      <c r="L4290" s="559"/>
      <c r="M4290" s="559"/>
      <c r="N4290" s="559"/>
      <c r="O4290" s="559"/>
    </row>
    <row r="4291" spans="1:15" x14ac:dyDescent="0.25">
      <c r="A4291" s="560"/>
      <c r="B4291" s="559"/>
      <c r="C4291" s="559"/>
      <c r="D4291" s="561"/>
      <c r="E4291" s="561"/>
      <c r="F4291" s="561"/>
      <c r="G4291" s="559"/>
      <c r="H4291" s="559"/>
      <c r="I4291" s="559"/>
      <c r="J4291" s="559"/>
      <c r="K4291" s="559"/>
      <c r="L4291" s="559"/>
      <c r="M4291" s="559"/>
      <c r="N4291" s="559"/>
      <c r="O4291" s="559"/>
    </row>
    <row r="4292" spans="1:15" x14ac:dyDescent="0.25">
      <c r="A4292" s="560"/>
      <c r="B4292" s="559"/>
      <c r="C4292" s="559"/>
      <c r="D4292" s="561"/>
      <c r="E4292" s="561"/>
      <c r="F4292" s="561"/>
      <c r="G4292" s="559"/>
      <c r="H4292" s="559"/>
      <c r="I4292" s="559"/>
      <c r="J4292" s="559"/>
      <c r="K4292" s="559"/>
      <c r="L4292" s="559"/>
      <c r="M4292" s="559"/>
      <c r="N4292" s="559"/>
      <c r="O4292" s="559"/>
    </row>
    <row r="4293" spans="1:15" x14ac:dyDescent="0.25">
      <c r="A4293" s="560"/>
      <c r="B4293" s="559"/>
      <c r="C4293" s="559"/>
      <c r="D4293" s="561"/>
      <c r="E4293" s="561"/>
      <c r="F4293" s="561"/>
      <c r="G4293" s="559"/>
      <c r="H4293" s="559"/>
      <c r="I4293" s="559"/>
      <c r="J4293" s="559"/>
      <c r="K4293" s="559"/>
      <c r="L4293" s="559"/>
      <c r="M4293" s="559"/>
      <c r="N4293" s="559"/>
      <c r="O4293" s="559"/>
    </row>
    <row r="4294" spans="1:15" x14ac:dyDescent="0.25">
      <c r="A4294" s="560"/>
      <c r="B4294" s="559"/>
      <c r="C4294" s="559"/>
      <c r="D4294" s="561"/>
      <c r="E4294" s="561"/>
      <c r="F4294" s="561"/>
      <c r="G4294" s="559"/>
      <c r="H4294" s="559"/>
      <c r="I4294" s="559"/>
      <c r="J4294" s="559"/>
      <c r="K4294" s="559"/>
      <c r="L4294" s="559"/>
      <c r="M4294" s="559"/>
      <c r="N4294" s="559"/>
      <c r="O4294" s="559"/>
    </row>
    <row r="4295" spans="1:15" x14ac:dyDescent="0.25">
      <c r="A4295" s="560"/>
      <c r="B4295" s="559"/>
      <c r="C4295" s="559"/>
      <c r="D4295" s="561"/>
      <c r="E4295" s="561"/>
      <c r="F4295" s="561"/>
      <c r="G4295" s="559"/>
      <c r="H4295" s="559"/>
      <c r="I4295" s="559"/>
      <c r="J4295" s="559"/>
      <c r="K4295" s="559"/>
      <c r="L4295" s="559"/>
      <c r="M4295" s="559"/>
      <c r="N4295" s="559"/>
      <c r="O4295" s="559"/>
    </row>
    <row r="4296" spans="1:15" x14ac:dyDescent="0.25">
      <c r="A4296" s="560"/>
      <c r="B4296" s="559"/>
      <c r="C4296" s="559"/>
      <c r="D4296" s="561"/>
      <c r="E4296" s="561"/>
      <c r="F4296" s="561"/>
      <c r="G4296" s="559"/>
      <c r="H4296" s="559"/>
      <c r="I4296" s="559"/>
      <c r="J4296" s="559"/>
      <c r="K4296" s="559"/>
      <c r="L4296" s="559"/>
      <c r="M4296" s="559"/>
      <c r="N4296" s="559"/>
      <c r="O4296" s="559"/>
    </row>
    <row r="4297" spans="1:15" x14ac:dyDescent="0.25">
      <c r="A4297" s="560"/>
      <c r="B4297" s="559"/>
      <c r="C4297" s="559"/>
      <c r="D4297" s="561"/>
      <c r="E4297" s="561"/>
      <c r="F4297" s="561"/>
      <c r="G4297" s="559"/>
      <c r="H4297" s="559"/>
      <c r="I4297" s="559"/>
      <c r="J4297" s="559"/>
      <c r="K4297" s="559"/>
      <c r="L4297" s="559"/>
      <c r="M4297" s="559"/>
      <c r="N4297" s="559"/>
      <c r="O4297" s="559"/>
    </row>
    <row r="4298" spans="1:15" x14ac:dyDescent="0.25">
      <c r="A4298" s="560"/>
      <c r="B4298" s="559"/>
      <c r="C4298" s="559"/>
      <c r="D4298" s="561"/>
      <c r="E4298" s="561"/>
      <c r="F4298" s="561"/>
      <c r="G4298" s="559"/>
      <c r="H4298" s="559"/>
      <c r="I4298" s="559"/>
      <c r="J4298" s="559"/>
      <c r="K4298" s="559"/>
      <c r="L4298" s="559"/>
      <c r="M4298" s="559"/>
      <c r="N4298" s="559"/>
      <c r="O4298" s="559"/>
    </row>
    <row r="4299" spans="1:15" x14ac:dyDescent="0.25">
      <c r="A4299" s="560"/>
      <c r="B4299" s="559"/>
      <c r="C4299" s="559"/>
      <c r="D4299" s="561"/>
      <c r="E4299" s="561"/>
      <c r="F4299" s="561"/>
      <c r="G4299" s="559"/>
      <c r="H4299" s="559"/>
      <c r="I4299" s="559"/>
      <c r="J4299" s="559"/>
      <c r="K4299" s="559"/>
      <c r="L4299" s="559"/>
      <c r="M4299" s="559"/>
      <c r="N4299" s="559"/>
      <c r="O4299" s="559"/>
    </row>
    <row r="4300" spans="1:15" x14ac:dyDescent="0.25">
      <c r="A4300" s="560"/>
      <c r="B4300" s="559"/>
      <c r="C4300" s="559"/>
      <c r="D4300" s="561"/>
      <c r="E4300" s="561"/>
      <c r="F4300" s="561"/>
      <c r="G4300" s="559"/>
      <c r="H4300" s="559"/>
      <c r="I4300" s="559"/>
      <c r="J4300" s="559"/>
      <c r="K4300" s="559"/>
      <c r="L4300" s="559"/>
      <c r="M4300" s="559"/>
      <c r="N4300" s="559"/>
      <c r="O4300" s="559"/>
    </row>
    <row r="4301" spans="1:15" x14ac:dyDescent="0.25">
      <c r="A4301" s="560"/>
      <c r="B4301" s="559"/>
      <c r="C4301" s="559"/>
      <c r="D4301" s="561"/>
      <c r="E4301" s="561"/>
      <c r="F4301" s="561"/>
      <c r="G4301" s="559"/>
      <c r="H4301" s="559"/>
      <c r="I4301" s="559"/>
      <c r="J4301" s="559"/>
      <c r="K4301" s="559"/>
      <c r="L4301" s="559"/>
      <c r="M4301" s="559"/>
      <c r="N4301" s="559"/>
      <c r="O4301" s="559"/>
    </row>
    <row r="4302" spans="1:15" x14ac:dyDescent="0.25">
      <c r="A4302" s="560"/>
      <c r="B4302" s="559"/>
      <c r="C4302" s="559"/>
      <c r="D4302" s="561"/>
      <c r="E4302" s="561"/>
      <c r="F4302" s="561"/>
      <c r="G4302" s="559"/>
      <c r="H4302" s="559"/>
      <c r="I4302" s="559"/>
      <c r="J4302" s="559"/>
      <c r="K4302" s="559"/>
      <c r="L4302" s="559"/>
      <c r="M4302" s="559"/>
      <c r="N4302" s="559"/>
      <c r="O4302" s="559"/>
    </row>
    <row r="4303" spans="1:15" x14ac:dyDescent="0.25">
      <c r="A4303" s="560"/>
      <c r="B4303" s="559"/>
      <c r="C4303" s="559"/>
      <c r="D4303" s="561"/>
      <c r="E4303" s="561"/>
      <c r="F4303" s="561"/>
      <c r="G4303" s="559"/>
      <c r="H4303" s="559"/>
      <c r="I4303" s="559"/>
      <c r="J4303" s="559"/>
      <c r="K4303" s="559"/>
      <c r="L4303" s="559"/>
      <c r="M4303" s="559"/>
      <c r="N4303" s="559"/>
      <c r="O4303" s="559"/>
    </row>
    <row r="4304" spans="1:15" x14ac:dyDescent="0.25">
      <c r="A4304" s="560"/>
      <c r="B4304" s="559"/>
      <c r="C4304" s="559"/>
      <c r="D4304" s="561"/>
      <c r="E4304" s="561"/>
      <c r="F4304" s="561"/>
      <c r="G4304" s="559"/>
      <c r="H4304" s="559"/>
      <c r="I4304" s="559"/>
      <c r="J4304" s="559"/>
      <c r="K4304" s="559"/>
      <c r="L4304" s="559"/>
      <c r="M4304" s="559"/>
      <c r="N4304" s="559"/>
      <c r="O4304" s="559"/>
    </row>
    <row r="4305" spans="1:15" x14ac:dyDescent="0.25">
      <c r="A4305" s="560"/>
      <c r="B4305" s="559"/>
      <c r="C4305" s="559"/>
      <c r="D4305" s="561"/>
      <c r="E4305" s="561"/>
      <c r="F4305" s="561"/>
      <c r="G4305" s="559"/>
      <c r="H4305" s="559"/>
      <c r="I4305" s="559"/>
      <c r="J4305" s="559"/>
      <c r="K4305" s="559"/>
      <c r="L4305" s="559"/>
      <c r="M4305" s="559"/>
      <c r="N4305" s="559"/>
      <c r="O4305" s="559"/>
    </row>
    <row r="4306" spans="1:15" x14ac:dyDescent="0.25">
      <c r="A4306" s="560"/>
      <c r="B4306" s="559"/>
      <c r="C4306" s="559"/>
      <c r="D4306" s="561"/>
      <c r="E4306" s="561"/>
      <c r="F4306" s="561"/>
      <c r="G4306" s="559"/>
      <c r="H4306" s="559"/>
      <c r="I4306" s="559"/>
      <c r="J4306" s="559"/>
      <c r="K4306" s="559"/>
      <c r="L4306" s="559"/>
      <c r="M4306" s="559"/>
      <c r="N4306" s="559"/>
      <c r="O4306" s="559"/>
    </row>
    <row r="4307" spans="1:15" x14ac:dyDescent="0.25">
      <c r="A4307" s="560"/>
      <c r="B4307" s="559"/>
      <c r="C4307" s="559"/>
      <c r="D4307" s="561"/>
      <c r="E4307" s="561"/>
      <c r="F4307" s="561"/>
      <c r="G4307" s="559"/>
      <c r="H4307" s="559"/>
      <c r="I4307" s="559"/>
      <c r="J4307" s="559"/>
      <c r="K4307" s="559"/>
      <c r="L4307" s="559"/>
      <c r="M4307" s="559"/>
      <c r="N4307" s="559"/>
      <c r="O4307" s="559"/>
    </row>
    <row r="4308" spans="1:15" x14ac:dyDescent="0.25">
      <c r="A4308" s="560"/>
      <c r="B4308" s="559"/>
      <c r="C4308" s="559"/>
      <c r="D4308" s="561"/>
      <c r="E4308" s="561"/>
      <c r="F4308" s="561"/>
      <c r="G4308" s="559"/>
      <c r="H4308" s="559"/>
      <c r="I4308" s="559"/>
      <c r="J4308" s="559"/>
      <c r="K4308" s="559"/>
      <c r="L4308" s="559"/>
      <c r="M4308" s="559"/>
      <c r="N4308" s="559"/>
      <c r="O4308" s="559"/>
    </row>
    <row r="4309" spans="1:15" x14ac:dyDescent="0.25">
      <c r="A4309" s="560"/>
      <c r="B4309" s="559"/>
      <c r="C4309" s="559"/>
      <c r="D4309" s="561"/>
      <c r="E4309" s="561"/>
      <c r="F4309" s="561"/>
      <c r="G4309" s="559"/>
      <c r="H4309" s="559"/>
      <c r="I4309" s="559"/>
      <c r="J4309" s="559"/>
      <c r="K4309" s="559"/>
      <c r="L4309" s="559"/>
      <c r="M4309" s="559"/>
      <c r="N4309" s="559"/>
      <c r="O4309" s="559"/>
    </row>
    <row r="4310" spans="1:15" x14ac:dyDescent="0.25">
      <c r="A4310" s="560"/>
      <c r="B4310" s="559"/>
      <c r="C4310" s="559"/>
      <c r="D4310" s="561"/>
      <c r="E4310" s="561"/>
      <c r="F4310" s="561"/>
      <c r="G4310" s="559"/>
      <c r="H4310" s="559"/>
      <c r="I4310" s="559"/>
      <c r="J4310" s="559"/>
      <c r="K4310" s="559"/>
      <c r="L4310" s="559"/>
      <c r="M4310" s="559"/>
      <c r="N4310" s="559"/>
      <c r="O4310" s="559"/>
    </row>
    <row r="4311" spans="1:15" x14ac:dyDescent="0.25">
      <c r="A4311" s="560"/>
      <c r="B4311" s="559"/>
      <c r="C4311" s="559"/>
      <c r="D4311" s="561"/>
      <c r="E4311" s="561"/>
      <c r="F4311" s="561"/>
      <c r="G4311" s="559"/>
      <c r="H4311" s="559"/>
      <c r="I4311" s="559"/>
      <c r="J4311" s="559"/>
      <c r="K4311" s="559"/>
      <c r="L4311" s="559"/>
      <c r="M4311" s="559"/>
      <c r="N4311" s="559"/>
      <c r="O4311" s="559"/>
    </row>
    <row r="4312" spans="1:15" x14ac:dyDescent="0.25">
      <c r="A4312" s="560"/>
      <c r="B4312" s="559"/>
      <c r="C4312" s="559"/>
      <c r="D4312" s="561"/>
      <c r="E4312" s="561"/>
      <c r="F4312" s="561"/>
      <c r="G4312" s="559"/>
      <c r="H4312" s="559"/>
      <c r="I4312" s="559"/>
      <c r="J4312" s="559"/>
      <c r="K4312" s="559"/>
      <c r="L4312" s="559"/>
      <c r="M4312" s="559"/>
      <c r="N4312" s="559"/>
      <c r="O4312" s="559"/>
    </row>
    <row r="4313" spans="1:15" x14ac:dyDescent="0.25">
      <c r="A4313" s="560"/>
      <c r="B4313" s="559"/>
      <c r="C4313" s="559"/>
      <c r="D4313" s="561"/>
      <c r="E4313" s="561"/>
      <c r="F4313" s="561"/>
      <c r="G4313" s="559"/>
      <c r="H4313" s="559"/>
      <c r="I4313" s="559"/>
      <c r="J4313" s="559"/>
      <c r="K4313" s="559"/>
      <c r="L4313" s="559"/>
      <c r="M4313" s="559"/>
      <c r="N4313" s="559"/>
      <c r="O4313" s="559"/>
    </row>
    <row r="4314" spans="1:15" x14ac:dyDescent="0.25">
      <c r="A4314" s="560"/>
      <c r="B4314" s="559"/>
      <c r="C4314" s="559"/>
      <c r="D4314" s="561"/>
      <c r="E4314" s="561"/>
      <c r="F4314" s="561"/>
      <c r="G4314" s="559"/>
      <c r="H4314" s="559"/>
      <c r="I4314" s="559"/>
      <c r="J4314" s="559"/>
      <c r="K4314" s="559"/>
      <c r="L4314" s="559"/>
      <c r="M4314" s="559"/>
      <c r="N4314" s="559"/>
      <c r="O4314" s="559"/>
    </row>
    <row r="4315" spans="1:15" x14ac:dyDescent="0.25">
      <c r="A4315" s="560"/>
      <c r="B4315" s="559"/>
      <c r="C4315" s="559"/>
      <c r="D4315" s="561"/>
      <c r="E4315" s="561"/>
      <c r="F4315" s="561"/>
      <c r="G4315" s="559"/>
      <c r="H4315" s="559"/>
      <c r="I4315" s="559"/>
      <c r="J4315" s="559"/>
      <c r="K4315" s="559"/>
      <c r="L4315" s="559"/>
      <c r="M4315" s="559"/>
      <c r="N4315" s="559"/>
      <c r="O4315" s="559"/>
    </row>
    <row r="4316" spans="1:15" x14ac:dyDescent="0.25">
      <c r="A4316" s="560"/>
      <c r="B4316" s="559"/>
      <c r="C4316" s="559"/>
      <c r="D4316" s="561"/>
      <c r="E4316" s="561"/>
      <c r="F4316" s="561"/>
      <c r="G4316" s="559"/>
      <c r="H4316" s="559"/>
      <c r="I4316" s="559"/>
      <c r="J4316" s="559"/>
      <c r="K4316" s="559"/>
      <c r="L4316" s="559"/>
      <c r="M4316" s="559"/>
      <c r="N4316" s="559"/>
      <c r="O4316" s="559"/>
    </row>
    <row r="4317" spans="1:15" x14ac:dyDescent="0.25">
      <c r="A4317" s="560"/>
      <c r="B4317" s="559"/>
      <c r="C4317" s="559"/>
      <c r="D4317" s="561"/>
      <c r="E4317" s="561"/>
      <c r="F4317" s="561"/>
      <c r="G4317" s="559"/>
      <c r="H4317" s="559"/>
      <c r="I4317" s="559"/>
      <c r="J4317" s="559"/>
      <c r="K4317" s="559"/>
      <c r="L4317" s="559"/>
      <c r="M4317" s="559"/>
      <c r="N4317" s="559"/>
      <c r="O4317" s="559"/>
    </row>
    <row r="4318" spans="1:15" x14ac:dyDescent="0.25">
      <c r="A4318" s="560"/>
      <c r="B4318" s="559"/>
      <c r="C4318" s="559"/>
      <c r="D4318" s="561"/>
      <c r="E4318" s="561"/>
      <c r="F4318" s="561"/>
      <c r="G4318" s="559"/>
      <c r="H4318" s="559"/>
      <c r="I4318" s="559"/>
      <c r="J4318" s="559"/>
      <c r="K4318" s="559"/>
      <c r="L4318" s="559"/>
      <c r="M4318" s="559"/>
      <c r="N4318" s="559"/>
      <c r="O4318" s="559"/>
    </row>
    <row r="4319" spans="1:15" x14ac:dyDescent="0.25">
      <c r="A4319" s="560"/>
      <c r="B4319" s="559"/>
      <c r="C4319" s="559"/>
      <c r="D4319" s="561"/>
      <c r="E4319" s="561"/>
      <c r="F4319" s="561"/>
      <c r="G4319" s="559"/>
      <c r="H4319" s="559"/>
      <c r="I4319" s="559"/>
      <c r="J4319" s="559"/>
      <c r="K4319" s="559"/>
      <c r="L4319" s="559"/>
      <c r="M4319" s="559"/>
      <c r="N4319" s="559"/>
      <c r="O4319" s="559"/>
    </row>
    <row r="4320" spans="1:15" x14ac:dyDescent="0.25">
      <c r="A4320" s="560"/>
      <c r="B4320" s="559"/>
      <c r="C4320" s="559"/>
      <c r="D4320" s="561"/>
      <c r="E4320" s="561"/>
      <c r="F4320" s="561"/>
      <c r="G4320" s="559"/>
      <c r="H4320" s="559"/>
      <c r="I4320" s="559"/>
      <c r="J4320" s="559"/>
      <c r="K4320" s="559"/>
      <c r="L4320" s="559"/>
      <c r="M4320" s="559"/>
      <c r="N4320" s="559"/>
      <c r="O4320" s="559"/>
    </row>
    <row r="4321" spans="1:15" x14ac:dyDescent="0.25">
      <c r="A4321" s="560"/>
      <c r="B4321" s="559"/>
      <c r="C4321" s="559"/>
      <c r="D4321" s="561"/>
      <c r="E4321" s="561"/>
      <c r="F4321" s="561"/>
      <c r="G4321" s="559"/>
      <c r="H4321" s="559"/>
      <c r="I4321" s="559"/>
      <c r="J4321" s="559"/>
      <c r="K4321" s="559"/>
      <c r="L4321" s="559"/>
      <c r="M4321" s="559"/>
      <c r="N4321" s="559"/>
      <c r="O4321" s="559"/>
    </row>
    <row r="4322" spans="1:15" x14ac:dyDescent="0.25">
      <c r="A4322" s="560"/>
      <c r="B4322" s="559"/>
      <c r="C4322" s="559"/>
      <c r="D4322" s="561"/>
      <c r="E4322" s="561"/>
      <c r="F4322" s="561"/>
      <c r="G4322" s="559"/>
      <c r="H4322" s="559"/>
      <c r="I4322" s="559"/>
      <c r="J4322" s="559"/>
      <c r="K4322" s="559"/>
      <c r="L4322" s="559"/>
      <c r="M4322" s="559"/>
      <c r="N4322" s="559"/>
      <c r="O4322" s="559"/>
    </row>
    <row r="4323" spans="1:15" x14ac:dyDescent="0.25">
      <c r="A4323" s="560"/>
      <c r="B4323" s="559"/>
      <c r="C4323" s="559"/>
      <c r="D4323" s="561"/>
      <c r="E4323" s="561"/>
      <c r="F4323" s="561"/>
      <c r="G4323" s="559"/>
      <c r="H4323" s="559"/>
      <c r="I4323" s="559"/>
      <c r="J4323" s="559"/>
      <c r="K4323" s="559"/>
      <c r="L4323" s="559"/>
      <c r="M4323" s="559"/>
      <c r="N4323" s="559"/>
      <c r="O4323" s="559"/>
    </row>
    <row r="4324" spans="1:15" x14ac:dyDescent="0.25">
      <c r="A4324" s="560"/>
      <c r="B4324" s="559"/>
      <c r="C4324" s="559"/>
      <c r="D4324" s="561"/>
      <c r="E4324" s="561"/>
      <c r="F4324" s="561"/>
      <c r="G4324" s="559"/>
      <c r="H4324" s="559"/>
      <c r="I4324" s="559"/>
      <c r="J4324" s="559"/>
      <c r="K4324" s="559"/>
      <c r="L4324" s="559"/>
      <c r="M4324" s="559"/>
      <c r="N4324" s="559"/>
      <c r="O4324" s="559"/>
    </row>
    <row r="4325" spans="1:15" x14ac:dyDescent="0.25">
      <c r="A4325" s="560"/>
      <c r="B4325" s="559"/>
      <c r="C4325" s="559"/>
      <c r="D4325" s="561"/>
      <c r="E4325" s="561"/>
      <c r="F4325" s="561"/>
      <c r="G4325" s="559"/>
      <c r="H4325" s="559"/>
      <c r="I4325" s="559"/>
      <c r="J4325" s="559"/>
      <c r="K4325" s="559"/>
      <c r="L4325" s="559"/>
      <c r="M4325" s="559"/>
      <c r="N4325" s="559"/>
      <c r="O4325" s="559"/>
    </row>
    <row r="4326" spans="1:15" x14ac:dyDescent="0.25">
      <c r="A4326" s="560"/>
      <c r="B4326" s="559"/>
      <c r="C4326" s="559"/>
      <c r="D4326" s="561"/>
      <c r="E4326" s="561"/>
      <c r="F4326" s="561"/>
      <c r="G4326" s="559"/>
      <c r="H4326" s="559"/>
      <c r="I4326" s="559"/>
      <c r="J4326" s="559"/>
      <c r="K4326" s="559"/>
      <c r="L4326" s="559"/>
      <c r="M4326" s="559"/>
      <c r="N4326" s="559"/>
      <c r="O4326" s="559"/>
    </row>
    <row r="4327" spans="1:15" x14ac:dyDescent="0.25">
      <c r="A4327" s="560"/>
      <c r="B4327" s="559"/>
      <c r="C4327" s="559"/>
      <c r="D4327" s="561"/>
      <c r="E4327" s="561"/>
      <c r="F4327" s="561"/>
      <c r="G4327" s="559"/>
      <c r="H4327" s="559"/>
      <c r="I4327" s="559"/>
      <c r="J4327" s="559"/>
      <c r="K4327" s="559"/>
      <c r="L4327" s="559"/>
      <c r="M4327" s="559"/>
      <c r="N4327" s="559"/>
      <c r="O4327" s="559"/>
    </row>
    <row r="4328" spans="1:15" x14ac:dyDescent="0.25">
      <c r="A4328" s="560"/>
      <c r="B4328" s="559"/>
      <c r="C4328" s="559"/>
      <c r="D4328" s="561"/>
      <c r="E4328" s="561"/>
      <c r="F4328" s="561"/>
      <c r="G4328" s="559"/>
      <c r="H4328" s="559"/>
      <c r="I4328" s="559"/>
      <c r="J4328" s="559"/>
      <c r="K4328" s="559"/>
      <c r="L4328" s="559"/>
      <c r="M4328" s="559"/>
      <c r="N4328" s="559"/>
      <c r="O4328" s="559"/>
    </row>
    <row r="4329" spans="1:15" x14ac:dyDescent="0.25">
      <c r="A4329" s="560"/>
      <c r="B4329" s="559"/>
      <c r="C4329" s="559"/>
      <c r="D4329" s="561"/>
      <c r="E4329" s="561"/>
      <c r="F4329" s="561"/>
      <c r="G4329" s="559"/>
      <c r="H4329" s="559"/>
      <c r="I4329" s="559"/>
      <c r="J4329" s="559"/>
      <c r="K4329" s="559"/>
      <c r="L4329" s="559"/>
      <c r="M4329" s="559"/>
      <c r="N4329" s="559"/>
      <c r="O4329" s="559"/>
    </row>
    <row r="4330" spans="1:15" x14ac:dyDescent="0.25">
      <c r="A4330" s="560"/>
      <c r="B4330" s="559"/>
      <c r="C4330" s="559"/>
      <c r="D4330" s="561"/>
      <c r="E4330" s="561"/>
      <c r="F4330" s="561"/>
      <c r="G4330" s="559"/>
      <c r="H4330" s="559"/>
      <c r="I4330" s="559"/>
      <c r="J4330" s="559"/>
      <c r="K4330" s="559"/>
      <c r="L4330" s="559"/>
      <c r="M4330" s="559"/>
      <c r="N4330" s="559"/>
      <c r="O4330" s="559"/>
    </row>
    <row r="4331" spans="1:15" x14ac:dyDescent="0.25">
      <c r="A4331" s="560"/>
      <c r="B4331" s="559"/>
      <c r="C4331" s="559"/>
      <c r="D4331" s="561"/>
      <c r="E4331" s="561"/>
      <c r="F4331" s="561"/>
      <c r="G4331" s="559"/>
      <c r="H4331" s="559"/>
      <c r="I4331" s="559"/>
      <c r="J4331" s="559"/>
      <c r="K4331" s="559"/>
      <c r="L4331" s="559"/>
      <c r="M4331" s="559"/>
      <c r="N4331" s="559"/>
      <c r="O4331" s="559"/>
    </row>
    <row r="4332" spans="1:15" x14ac:dyDescent="0.25">
      <c r="A4332" s="560"/>
      <c r="B4332" s="559"/>
      <c r="C4332" s="559"/>
      <c r="D4332" s="561"/>
      <c r="E4332" s="561"/>
      <c r="F4332" s="561"/>
      <c r="G4332" s="559"/>
      <c r="H4332" s="559"/>
      <c r="I4332" s="559"/>
      <c r="J4332" s="559"/>
      <c r="K4332" s="559"/>
      <c r="L4332" s="559"/>
      <c r="M4332" s="559"/>
      <c r="N4332" s="559"/>
      <c r="O4332" s="559"/>
    </row>
    <row r="4333" spans="1:15" x14ac:dyDescent="0.25">
      <c r="A4333" s="560"/>
      <c r="B4333" s="559"/>
      <c r="C4333" s="559"/>
      <c r="D4333" s="561"/>
      <c r="E4333" s="561"/>
      <c r="F4333" s="561"/>
      <c r="G4333" s="559"/>
      <c r="H4333" s="559"/>
      <c r="I4333" s="559"/>
      <c r="J4333" s="559"/>
      <c r="K4333" s="559"/>
      <c r="L4333" s="559"/>
      <c r="M4333" s="559"/>
      <c r="N4333" s="559"/>
      <c r="O4333" s="559"/>
    </row>
    <row r="4334" spans="1:15" x14ac:dyDescent="0.25">
      <c r="A4334" s="560"/>
      <c r="B4334" s="559"/>
      <c r="C4334" s="559"/>
      <c r="D4334" s="561"/>
      <c r="E4334" s="561"/>
      <c r="F4334" s="561"/>
      <c r="G4334" s="559"/>
      <c r="H4334" s="559"/>
      <c r="I4334" s="559"/>
      <c r="J4334" s="559"/>
      <c r="K4334" s="559"/>
      <c r="L4334" s="559"/>
      <c r="M4334" s="559"/>
      <c r="N4334" s="559"/>
      <c r="O4334" s="559"/>
    </row>
    <row r="4335" spans="1:15" x14ac:dyDescent="0.25">
      <c r="A4335" s="560"/>
      <c r="B4335" s="559"/>
      <c r="C4335" s="559"/>
      <c r="D4335" s="561"/>
      <c r="E4335" s="561"/>
      <c r="F4335" s="561"/>
      <c r="G4335" s="559"/>
      <c r="H4335" s="559"/>
      <c r="I4335" s="559"/>
      <c r="J4335" s="559"/>
      <c r="K4335" s="559"/>
      <c r="L4335" s="559"/>
      <c r="M4335" s="559"/>
      <c r="N4335" s="559"/>
      <c r="O4335" s="559"/>
    </row>
    <row r="4336" spans="1:15" x14ac:dyDescent="0.25">
      <c r="A4336" s="560"/>
      <c r="B4336" s="559"/>
      <c r="C4336" s="559"/>
      <c r="D4336" s="561"/>
      <c r="E4336" s="561"/>
      <c r="F4336" s="561"/>
      <c r="G4336" s="559"/>
      <c r="H4336" s="559"/>
      <c r="I4336" s="559"/>
      <c r="J4336" s="559"/>
      <c r="K4336" s="559"/>
      <c r="L4336" s="559"/>
      <c r="M4336" s="559"/>
      <c r="N4336" s="559"/>
      <c r="O4336" s="559"/>
    </row>
    <row r="4337" spans="1:15" x14ac:dyDescent="0.25">
      <c r="A4337" s="560"/>
      <c r="B4337" s="559"/>
      <c r="C4337" s="559"/>
      <c r="D4337" s="561"/>
      <c r="E4337" s="561"/>
      <c r="F4337" s="561"/>
      <c r="G4337" s="559"/>
      <c r="H4337" s="559"/>
      <c r="I4337" s="559"/>
      <c r="J4337" s="559"/>
      <c r="K4337" s="559"/>
      <c r="L4337" s="559"/>
      <c r="M4337" s="559"/>
      <c r="N4337" s="559"/>
      <c r="O4337" s="559"/>
    </row>
    <row r="4338" spans="1:15" x14ac:dyDescent="0.25">
      <c r="A4338" s="560"/>
      <c r="B4338" s="559"/>
      <c r="C4338" s="559"/>
      <c r="D4338" s="561"/>
      <c r="E4338" s="561"/>
      <c r="F4338" s="561"/>
      <c r="G4338" s="559"/>
      <c r="H4338" s="559"/>
      <c r="I4338" s="559"/>
      <c r="J4338" s="559"/>
      <c r="K4338" s="559"/>
      <c r="L4338" s="559"/>
      <c r="M4338" s="559"/>
      <c r="N4338" s="559"/>
      <c r="O4338" s="559"/>
    </row>
    <row r="4339" spans="1:15" x14ac:dyDescent="0.25">
      <c r="A4339" s="560"/>
      <c r="B4339" s="559"/>
      <c r="C4339" s="559"/>
      <c r="D4339" s="561"/>
      <c r="E4339" s="561"/>
      <c r="F4339" s="561"/>
      <c r="G4339" s="559"/>
      <c r="H4339" s="559"/>
      <c r="I4339" s="559"/>
      <c r="J4339" s="559"/>
      <c r="K4339" s="559"/>
      <c r="L4339" s="559"/>
      <c r="M4339" s="559"/>
      <c r="N4339" s="559"/>
      <c r="O4339" s="559"/>
    </row>
    <row r="4340" spans="1:15" x14ac:dyDescent="0.25">
      <c r="A4340" s="560"/>
      <c r="B4340" s="559"/>
      <c r="C4340" s="559"/>
      <c r="D4340" s="561"/>
      <c r="E4340" s="561"/>
      <c r="F4340" s="561"/>
      <c r="G4340" s="559"/>
      <c r="H4340" s="559"/>
      <c r="I4340" s="559"/>
      <c r="J4340" s="559"/>
      <c r="K4340" s="559"/>
      <c r="L4340" s="559"/>
      <c r="M4340" s="559"/>
      <c r="N4340" s="559"/>
      <c r="O4340" s="559"/>
    </row>
    <row r="4341" spans="1:15" x14ac:dyDescent="0.25">
      <c r="A4341" s="560"/>
      <c r="B4341" s="559"/>
      <c r="C4341" s="559"/>
      <c r="D4341" s="561"/>
      <c r="E4341" s="561"/>
      <c r="F4341" s="561"/>
      <c r="G4341" s="559"/>
      <c r="H4341" s="559"/>
      <c r="I4341" s="559"/>
      <c r="J4341" s="559"/>
      <c r="K4341" s="559"/>
      <c r="L4341" s="559"/>
      <c r="M4341" s="559"/>
      <c r="N4341" s="559"/>
      <c r="O4341" s="559"/>
    </row>
    <row r="4342" spans="1:15" x14ac:dyDescent="0.25">
      <c r="A4342" s="560"/>
      <c r="B4342" s="559"/>
      <c r="C4342" s="559"/>
      <c r="D4342" s="561"/>
      <c r="E4342" s="561"/>
      <c r="F4342" s="561"/>
      <c r="G4342" s="559"/>
      <c r="H4342" s="559"/>
      <c r="I4342" s="559"/>
      <c r="J4342" s="559"/>
      <c r="K4342" s="559"/>
      <c r="L4342" s="559"/>
      <c r="M4342" s="559"/>
      <c r="N4342" s="559"/>
      <c r="O4342" s="559"/>
    </row>
    <row r="4343" spans="1:15" x14ac:dyDescent="0.25">
      <c r="A4343" s="560"/>
      <c r="B4343" s="559"/>
      <c r="C4343" s="559"/>
      <c r="D4343" s="561"/>
      <c r="E4343" s="561"/>
      <c r="F4343" s="561"/>
      <c r="G4343" s="559"/>
      <c r="H4343" s="559"/>
      <c r="I4343" s="559"/>
      <c r="J4343" s="559"/>
      <c r="K4343" s="559"/>
      <c r="L4343" s="559"/>
      <c r="M4343" s="559"/>
      <c r="N4343" s="559"/>
      <c r="O4343" s="559"/>
    </row>
    <row r="4344" spans="1:15" x14ac:dyDescent="0.25">
      <c r="A4344" s="560"/>
      <c r="B4344" s="559"/>
      <c r="C4344" s="559"/>
      <c r="D4344" s="561"/>
      <c r="E4344" s="561"/>
      <c r="F4344" s="561"/>
      <c r="G4344" s="559"/>
      <c r="H4344" s="559"/>
      <c r="I4344" s="559"/>
      <c r="J4344" s="559"/>
      <c r="K4344" s="559"/>
      <c r="L4344" s="559"/>
      <c r="M4344" s="559"/>
      <c r="N4344" s="559"/>
      <c r="O4344" s="559"/>
    </row>
    <row r="4345" spans="1:15" x14ac:dyDescent="0.25">
      <c r="A4345" s="560"/>
      <c r="B4345" s="559"/>
      <c r="C4345" s="559"/>
      <c r="D4345" s="561"/>
      <c r="E4345" s="561"/>
      <c r="F4345" s="561"/>
      <c r="G4345" s="559"/>
      <c r="H4345" s="559"/>
      <c r="I4345" s="559"/>
      <c r="J4345" s="559"/>
      <c r="K4345" s="559"/>
      <c r="L4345" s="559"/>
      <c r="M4345" s="559"/>
      <c r="N4345" s="559"/>
      <c r="O4345" s="559"/>
    </row>
    <row r="4346" spans="1:15" x14ac:dyDescent="0.25">
      <c r="A4346" s="560"/>
      <c r="B4346" s="559"/>
      <c r="C4346" s="559"/>
      <c r="D4346" s="561"/>
      <c r="E4346" s="561"/>
      <c r="F4346" s="561"/>
      <c r="G4346" s="559"/>
      <c r="H4346" s="559"/>
      <c r="I4346" s="559"/>
      <c r="J4346" s="559"/>
      <c r="K4346" s="559"/>
      <c r="L4346" s="559"/>
      <c r="M4346" s="559"/>
      <c r="N4346" s="559"/>
      <c r="O4346" s="559"/>
    </row>
    <row r="4347" spans="1:15" x14ac:dyDescent="0.25">
      <c r="A4347" s="560"/>
      <c r="B4347" s="559"/>
      <c r="C4347" s="559"/>
      <c r="D4347" s="561"/>
      <c r="E4347" s="561"/>
      <c r="F4347" s="561"/>
      <c r="G4347" s="559"/>
      <c r="H4347" s="559"/>
      <c r="I4347" s="559"/>
      <c r="J4347" s="559"/>
      <c r="K4347" s="559"/>
      <c r="L4347" s="559"/>
      <c r="M4347" s="559"/>
      <c r="N4347" s="559"/>
      <c r="O4347" s="559"/>
    </row>
    <row r="4348" spans="1:15" x14ac:dyDescent="0.25">
      <c r="A4348" s="560"/>
      <c r="B4348" s="559"/>
      <c r="C4348" s="559"/>
      <c r="D4348" s="561"/>
      <c r="E4348" s="561"/>
      <c r="F4348" s="561"/>
      <c r="G4348" s="559"/>
      <c r="H4348" s="559"/>
      <c r="I4348" s="559"/>
      <c r="J4348" s="559"/>
      <c r="K4348" s="559"/>
      <c r="L4348" s="559"/>
      <c r="M4348" s="559"/>
      <c r="N4348" s="559"/>
      <c r="O4348" s="559"/>
    </row>
    <row r="4349" spans="1:15" x14ac:dyDescent="0.25">
      <c r="A4349" s="560"/>
      <c r="B4349" s="559"/>
      <c r="C4349" s="559"/>
      <c r="D4349" s="561"/>
      <c r="E4349" s="561"/>
      <c r="F4349" s="561"/>
      <c r="G4349" s="559"/>
      <c r="H4349" s="559"/>
      <c r="I4349" s="559"/>
      <c r="J4349" s="559"/>
      <c r="K4349" s="559"/>
      <c r="L4349" s="559"/>
      <c r="M4349" s="559"/>
      <c r="N4349" s="559"/>
      <c r="O4349" s="559"/>
    </row>
    <row r="4350" spans="1:15" x14ac:dyDescent="0.25">
      <c r="A4350" s="560"/>
      <c r="B4350" s="559"/>
      <c r="C4350" s="559"/>
      <c r="D4350" s="561"/>
      <c r="E4350" s="561"/>
      <c r="F4350" s="561"/>
      <c r="G4350" s="559"/>
      <c r="H4350" s="559"/>
      <c r="I4350" s="559"/>
      <c r="J4350" s="559"/>
      <c r="K4350" s="559"/>
      <c r="L4350" s="559"/>
      <c r="M4350" s="559"/>
      <c r="N4350" s="559"/>
      <c r="O4350" s="559"/>
    </row>
    <row r="4351" spans="1:15" x14ac:dyDescent="0.25">
      <c r="A4351" s="560"/>
      <c r="B4351" s="559"/>
      <c r="C4351" s="559"/>
      <c r="D4351" s="561"/>
      <c r="E4351" s="561"/>
      <c r="F4351" s="561"/>
      <c r="G4351" s="559"/>
      <c r="H4351" s="559"/>
      <c r="I4351" s="559"/>
      <c r="J4351" s="559"/>
      <c r="K4351" s="559"/>
      <c r="L4351" s="559"/>
      <c r="M4351" s="559"/>
      <c r="N4351" s="559"/>
      <c r="O4351" s="559"/>
    </row>
    <row r="4352" spans="1:15" x14ac:dyDescent="0.25">
      <c r="A4352" s="560"/>
      <c r="B4352" s="559"/>
      <c r="C4352" s="559"/>
      <c r="D4352" s="561"/>
      <c r="E4352" s="561"/>
      <c r="F4352" s="561"/>
      <c r="G4352" s="559"/>
      <c r="H4352" s="559"/>
      <c r="I4352" s="559"/>
      <c r="J4352" s="559"/>
      <c r="K4352" s="559"/>
      <c r="L4352" s="559"/>
      <c r="M4352" s="559"/>
      <c r="N4352" s="559"/>
      <c r="O4352" s="559"/>
    </row>
    <row r="4353" spans="1:15" x14ac:dyDescent="0.25">
      <c r="A4353" s="560"/>
      <c r="B4353" s="559"/>
      <c r="C4353" s="559"/>
      <c r="D4353" s="561"/>
      <c r="E4353" s="561"/>
      <c r="F4353" s="561"/>
      <c r="G4353" s="559"/>
      <c r="H4353" s="559"/>
      <c r="I4353" s="559"/>
      <c r="J4353" s="559"/>
      <c r="K4353" s="559"/>
      <c r="L4353" s="559"/>
      <c r="M4353" s="559"/>
      <c r="N4353" s="559"/>
      <c r="O4353" s="559"/>
    </row>
    <row r="4354" spans="1:15" x14ac:dyDescent="0.25">
      <c r="A4354" s="560"/>
      <c r="B4354" s="559"/>
      <c r="C4354" s="559"/>
      <c r="D4354" s="561"/>
      <c r="E4354" s="561"/>
      <c r="F4354" s="561"/>
      <c r="G4354" s="559"/>
      <c r="H4354" s="559"/>
      <c r="I4354" s="559"/>
      <c r="J4354" s="559"/>
      <c r="K4354" s="559"/>
      <c r="L4354" s="559"/>
      <c r="M4354" s="559"/>
      <c r="N4354" s="559"/>
      <c r="O4354" s="559"/>
    </row>
    <row r="4355" spans="1:15" x14ac:dyDescent="0.25">
      <c r="A4355" s="560"/>
      <c r="B4355" s="559"/>
      <c r="C4355" s="559"/>
      <c r="D4355" s="561"/>
      <c r="E4355" s="561"/>
      <c r="F4355" s="561"/>
      <c r="G4355" s="559"/>
      <c r="H4355" s="559"/>
      <c r="I4355" s="559"/>
      <c r="J4355" s="559"/>
      <c r="K4355" s="559"/>
      <c r="L4355" s="559"/>
      <c r="M4355" s="559"/>
      <c r="N4355" s="559"/>
      <c r="O4355" s="559"/>
    </row>
    <row r="4356" spans="1:15" x14ac:dyDescent="0.25">
      <c r="A4356" s="560"/>
      <c r="B4356" s="559"/>
      <c r="C4356" s="559"/>
      <c r="D4356" s="561"/>
      <c r="E4356" s="561"/>
      <c r="F4356" s="561"/>
      <c r="G4356" s="559"/>
      <c r="H4356" s="559"/>
      <c r="I4356" s="559"/>
      <c r="J4356" s="559"/>
      <c r="K4356" s="559"/>
      <c r="L4356" s="559"/>
      <c r="M4356" s="559"/>
      <c r="N4356" s="559"/>
      <c r="O4356" s="559"/>
    </row>
    <row r="4357" spans="1:15" x14ac:dyDescent="0.25">
      <c r="A4357" s="560"/>
      <c r="B4357" s="559"/>
      <c r="C4357" s="559"/>
      <c r="D4357" s="561"/>
      <c r="E4357" s="561"/>
      <c r="F4357" s="561"/>
      <c r="G4357" s="559"/>
      <c r="H4357" s="559"/>
      <c r="I4357" s="559"/>
      <c r="J4357" s="559"/>
      <c r="K4357" s="559"/>
      <c r="L4357" s="559"/>
      <c r="M4357" s="559"/>
      <c r="N4357" s="559"/>
      <c r="O4357" s="559"/>
    </row>
    <row r="4358" spans="1:15" x14ac:dyDescent="0.25">
      <c r="A4358" s="560"/>
      <c r="B4358" s="559"/>
      <c r="C4358" s="559"/>
      <c r="D4358" s="561"/>
      <c r="E4358" s="561"/>
      <c r="F4358" s="561"/>
      <c r="G4358" s="559"/>
      <c r="H4358" s="559"/>
      <c r="I4358" s="559"/>
      <c r="J4358" s="559"/>
      <c r="K4358" s="559"/>
      <c r="L4358" s="559"/>
      <c r="M4358" s="559"/>
      <c r="N4358" s="559"/>
      <c r="O4358" s="559"/>
    </row>
    <row r="4359" spans="1:15" x14ac:dyDescent="0.25">
      <c r="A4359" s="560"/>
      <c r="B4359" s="559"/>
      <c r="C4359" s="559"/>
      <c r="D4359" s="561"/>
      <c r="E4359" s="561"/>
      <c r="F4359" s="561"/>
      <c r="G4359" s="559"/>
      <c r="H4359" s="559"/>
      <c r="I4359" s="559"/>
      <c r="J4359" s="559"/>
      <c r="K4359" s="559"/>
      <c r="L4359" s="559"/>
      <c r="M4359" s="559"/>
      <c r="N4359" s="559"/>
      <c r="O4359" s="559"/>
    </row>
    <row r="4360" spans="1:15" x14ac:dyDescent="0.25">
      <c r="A4360" s="560"/>
      <c r="B4360" s="559"/>
      <c r="C4360" s="559"/>
      <c r="D4360" s="561"/>
      <c r="E4360" s="561"/>
      <c r="F4360" s="561"/>
      <c r="G4360" s="559"/>
      <c r="H4360" s="559"/>
      <c r="I4360" s="559"/>
      <c r="J4360" s="559"/>
      <c r="K4360" s="559"/>
      <c r="L4360" s="559"/>
      <c r="M4360" s="559"/>
      <c r="N4360" s="559"/>
      <c r="O4360" s="559"/>
    </row>
    <row r="4361" spans="1:15" x14ac:dyDescent="0.25">
      <c r="A4361" s="560"/>
      <c r="B4361" s="559"/>
      <c r="C4361" s="559"/>
      <c r="D4361" s="561"/>
      <c r="E4361" s="561"/>
      <c r="F4361" s="561"/>
      <c r="G4361" s="559"/>
      <c r="H4361" s="559"/>
      <c r="I4361" s="559"/>
      <c r="J4361" s="559"/>
      <c r="K4361" s="559"/>
      <c r="L4361" s="559"/>
      <c r="M4361" s="559"/>
      <c r="N4361" s="559"/>
      <c r="O4361" s="559"/>
    </row>
    <row r="4362" spans="1:15" x14ac:dyDescent="0.25">
      <c r="A4362" s="560"/>
      <c r="B4362" s="559"/>
      <c r="C4362" s="559"/>
      <c r="D4362" s="561"/>
      <c r="E4362" s="561"/>
      <c r="F4362" s="561"/>
      <c r="G4362" s="559"/>
      <c r="H4362" s="559"/>
      <c r="I4362" s="559"/>
      <c r="J4362" s="559"/>
      <c r="K4362" s="559"/>
      <c r="L4362" s="559"/>
      <c r="M4362" s="559"/>
      <c r="N4362" s="559"/>
      <c r="O4362" s="559"/>
    </row>
    <row r="4363" spans="1:15" x14ac:dyDescent="0.25">
      <c r="A4363" s="560"/>
      <c r="B4363" s="559"/>
      <c r="C4363" s="559"/>
      <c r="D4363" s="561"/>
      <c r="E4363" s="561"/>
      <c r="F4363" s="561"/>
      <c r="G4363" s="559"/>
      <c r="H4363" s="559"/>
      <c r="I4363" s="559"/>
      <c r="J4363" s="559"/>
      <c r="K4363" s="559"/>
      <c r="L4363" s="559"/>
      <c r="M4363" s="559"/>
      <c r="N4363" s="559"/>
      <c r="O4363" s="559"/>
    </row>
    <row r="4364" spans="1:15" x14ac:dyDescent="0.25">
      <c r="A4364" s="560"/>
      <c r="B4364" s="559"/>
      <c r="C4364" s="559"/>
      <c r="D4364" s="561"/>
      <c r="E4364" s="561"/>
      <c r="F4364" s="561"/>
      <c r="G4364" s="559"/>
      <c r="H4364" s="559"/>
      <c r="I4364" s="559"/>
      <c r="J4364" s="559"/>
      <c r="K4364" s="559"/>
      <c r="L4364" s="559"/>
      <c r="M4364" s="559"/>
      <c r="N4364" s="559"/>
      <c r="O4364" s="559"/>
    </row>
    <row r="4365" spans="1:15" x14ac:dyDescent="0.25">
      <c r="A4365" s="560"/>
      <c r="B4365" s="559"/>
      <c r="C4365" s="559"/>
      <c r="D4365" s="561"/>
      <c r="E4365" s="561"/>
      <c r="F4365" s="561"/>
      <c r="G4365" s="559"/>
      <c r="H4365" s="559"/>
      <c r="I4365" s="559"/>
      <c r="J4365" s="559"/>
      <c r="K4365" s="559"/>
      <c r="L4365" s="559"/>
      <c r="M4365" s="559"/>
      <c r="N4365" s="559"/>
      <c r="O4365" s="559"/>
    </row>
    <row r="4366" spans="1:15" x14ac:dyDescent="0.25">
      <c r="A4366" s="560"/>
      <c r="B4366" s="559"/>
      <c r="C4366" s="559"/>
      <c r="D4366" s="561"/>
      <c r="E4366" s="561"/>
      <c r="F4366" s="561"/>
      <c r="G4366" s="559"/>
      <c r="H4366" s="559"/>
      <c r="I4366" s="559"/>
      <c r="J4366" s="559"/>
      <c r="K4366" s="559"/>
      <c r="L4366" s="559"/>
      <c r="M4366" s="559"/>
      <c r="N4366" s="559"/>
      <c r="O4366" s="559"/>
    </row>
    <row r="4367" spans="1:15" x14ac:dyDescent="0.25">
      <c r="A4367" s="560"/>
      <c r="B4367" s="559"/>
      <c r="C4367" s="559"/>
      <c r="D4367" s="561"/>
      <c r="E4367" s="561"/>
      <c r="F4367" s="561"/>
      <c r="G4367" s="559"/>
      <c r="H4367" s="559"/>
      <c r="I4367" s="559"/>
      <c r="J4367" s="559"/>
      <c r="K4367" s="559"/>
      <c r="L4367" s="559"/>
      <c r="M4367" s="559"/>
      <c r="N4367" s="559"/>
      <c r="O4367" s="559"/>
    </row>
    <row r="4368" spans="1:15" x14ac:dyDescent="0.25">
      <c r="A4368" s="560"/>
      <c r="B4368" s="559"/>
      <c r="C4368" s="559"/>
      <c r="D4368" s="561"/>
      <c r="E4368" s="561"/>
      <c r="F4368" s="561"/>
      <c r="G4368" s="559"/>
      <c r="H4368" s="559"/>
      <c r="I4368" s="559"/>
      <c r="J4368" s="559"/>
      <c r="K4368" s="559"/>
      <c r="L4368" s="559"/>
      <c r="M4368" s="559"/>
      <c r="N4368" s="559"/>
      <c r="O4368" s="559"/>
    </row>
    <row r="4369" spans="1:15" x14ac:dyDescent="0.25">
      <c r="A4369" s="560"/>
      <c r="B4369" s="559"/>
      <c r="C4369" s="559"/>
      <c r="D4369" s="561"/>
      <c r="E4369" s="561"/>
      <c r="F4369" s="561"/>
      <c r="G4369" s="559"/>
      <c r="H4369" s="559"/>
      <c r="I4369" s="559"/>
      <c r="J4369" s="559"/>
      <c r="K4369" s="559"/>
      <c r="L4369" s="559"/>
      <c r="M4369" s="559"/>
      <c r="N4369" s="559"/>
      <c r="O4369" s="559"/>
    </row>
    <row r="4370" spans="1:15" x14ac:dyDescent="0.25">
      <c r="A4370" s="560"/>
      <c r="B4370" s="559"/>
      <c r="C4370" s="559"/>
      <c r="D4370" s="561"/>
      <c r="E4370" s="561"/>
      <c r="F4370" s="561"/>
      <c r="G4370" s="559"/>
      <c r="H4370" s="559"/>
      <c r="I4370" s="559"/>
      <c r="J4370" s="559"/>
      <c r="K4370" s="559"/>
      <c r="L4370" s="559"/>
      <c r="M4370" s="559"/>
      <c r="N4370" s="559"/>
      <c r="O4370" s="559"/>
    </row>
    <row r="4371" spans="1:15" x14ac:dyDescent="0.25">
      <c r="A4371" s="560"/>
      <c r="B4371" s="559"/>
      <c r="C4371" s="559"/>
      <c r="D4371" s="561"/>
      <c r="E4371" s="561"/>
      <c r="F4371" s="561"/>
      <c r="G4371" s="559"/>
      <c r="H4371" s="559"/>
      <c r="I4371" s="559"/>
      <c r="J4371" s="559"/>
      <c r="K4371" s="559"/>
      <c r="L4371" s="559"/>
      <c r="M4371" s="559"/>
      <c r="N4371" s="559"/>
      <c r="O4371" s="559"/>
    </row>
    <row r="4372" spans="1:15" x14ac:dyDescent="0.25">
      <c r="A4372" s="560"/>
      <c r="B4372" s="559"/>
      <c r="C4372" s="559"/>
      <c r="D4372" s="561"/>
      <c r="E4372" s="561"/>
      <c r="F4372" s="561"/>
      <c r="G4372" s="559"/>
      <c r="H4372" s="559"/>
      <c r="I4372" s="559"/>
      <c r="J4372" s="559"/>
      <c r="K4372" s="559"/>
      <c r="L4372" s="559"/>
      <c r="M4372" s="559"/>
      <c r="N4372" s="559"/>
      <c r="O4372" s="559"/>
    </row>
    <row r="4373" spans="1:15" x14ac:dyDescent="0.25">
      <c r="A4373" s="560"/>
      <c r="B4373" s="559"/>
      <c r="C4373" s="559"/>
      <c r="D4373" s="561"/>
      <c r="E4373" s="561"/>
      <c r="F4373" s="561"/>
      <c r="G4373" s="559"/>
      <c r="H4373" s="559"/>
      <c r="I4373" s="559"/>
      <c r="J4373" s="559"/>
      <c r="K4373" s="559"/>
      <c r="L4373" s="559"/>
      <c r="M4373" s="559"/>
      <c r="N4373" s="559"/>
      <c r="O4373" s="559"/>
    </row>
    <row r="4374" spans="1:15" x14ac:dyDescent="0.25">
      <c r="A4374" s="560"/>
      <c r="B4374" s="559"/>
      <c r="C4374" s="559"/>
      <c r="D4374" s="561"/>
      <c r="E4374" s="561"/>
      <c r="F4374" s="561"/>
      <c r="G4374" s="559"/>
      <c r="H4374" s="559"/>
      <c r="I4374" s="559"/>
      <c r="J4374" s="559"/>
      <c r="K4374" s="559"/>
      <c r="L4374" s="559"/>
      <c r="M4374" s="559"/>
      <c r="N4374" s="559"/>
      <c r="O4374" s="559"/>
    </row>
    <row r="4375" spans="1:15" x14ac:dyDescent="0.25">
      <c r="A4375" s="560"/>
      <c r="B4375" s="559"/>
      <c r="C4375" s="559"/>
      <c r="D4375" s="561"/>
      <c r="E4375" s="561"/>
      <c r="F4375" s="561"/>
      <c r="G4375" s="559"/>
      <c r="H4375" s="559"/>
      <c r="I4375" s="559"/>
      <c r="J4375" s="559"/>
      <c r="K4375" s="559"/>
      <c r="L4375" s="559"/>
      <c r="M4375" s="559"/>
      <c r="N4375" s="559"/>
      <c r="O4375" s="559"/>
    </row>
    <row r="4376" spans="1:15" x14ac:dyDescent="0.25">
      <c r="A4376" s="560"/>
      <c r="B4376" s="559"/>
      <c r="C4376" s="559"/>
      <c r="D4376" s="561"/>
      <c r="E4376" s="561"/>
      <c r="F4376" s="561"/>
      <c r="G4376" s="559"/>
      <c r="H4376" s="559"/>
      <c r="I4376" s="559"/>
      <c r="J4376" s="559"/>
      <c r="K4376" s="559"/>
      <c r="L4376" s="559"/>
      <c r="M4376" s="559"/>
      <c r="N4376" s="559"/>
      <c r="O4376" s="559"/>
    </row>
    <row r="4377" spans="1:15" x14ac:dyDescent="0.25">
      <c r="A4377" s="560"/>
      <c r="B4377" s="559"/>
      <c r="C4377" s="559"/>
      <c r="D4377" s="561"/>
      <c r="E4377" s="561"/>
      <c r="F4377" s="561"/>
      <c r="G4377" s="559"/>
      <c r="H4377" s="559"/>
      <c r="I4377" s="559"/>
      <c r="J4377" s="559"/>
      <c r="K4377" s="559"/>
      <c r="L4377" s="559"/>
      <c r="M4377" s="559"/>
      <c r="N4377" s="559"/>
      <c r="O4377" s="559"/>
    </row>
    <row r="4378" spans="1:15" x14ac:dyDescent="0.25">
      <c r="A4378" s="560"/>
      <c r="B4378" s="559"/>
      <c r="C4378" s="559"/>
      <c r="D4378" s="561"/>
      <c r="E4378" s="561"/>
      <c r="F4378" s="561"/>
      <c r="G4378" s="559"/>
      <c r="H4378" s="559"/>
      <c r="I4378" s="559"/>
      <c r="J4378" s="559"/>
      <c r="K4378" s="559"/>
      <c r="L4378" s="559"/>
      <c r="M4378" s="559"/>
      <c r="N4378" s="559"/>
      <c r="O4378" s="559"/>
    </row>
    <row r="4379" spans="1:15" x14ac:dyDescent="0.25">
      <c r="A4379" s="560"/>
      <c r="B4379" s="559"/>
      <c r="C4379" s="559"/>
      <c r="D4379" s="561"/>
      <c r="E4379" s="561"/>
      <c r="F4379" s="561"/>
      <c r="G4379" s="559"/>
      <c r="H4379" s="559"/>
      <c r="I4379" s="559"/>
      <c r="J4379" s="559"/>
      <c r="K4379" s="559"/>
      <c r="L4379" s="559"/>
      <c r="M4379" s="559"/>
      <c r="N4379" s="559"/>
      <c r="O4379" s="559"/>
    </row>
    <row r="4380" spans="1:15" x14ac:dyDescent="0.25">
      <c r="A4380" s="560"/>
      <c r="B4380" s="559"/>
      <c r="C4380" s="559"/>
      <c r="D4380" s="561"/>
      <c r="E4380" s="561"/>
      <c r="F4380" s="561"/>
      <c r="G4380" s="559"/>
      <c r="H4380" s="559"/>
      <c r="I4380" s="559"/>
      <c r="J4380" s="559"/>
      <c r="K4380" s="559"/>
      <c r="L4380" s="559"/>
      <c r="M4380" s="559"/>
      <c r="N4380" s="559"/>
      <c r="O4380" s="559"/>
    </row>
    <row r="4381" spans="1:15" x14ac:dyDescent="0.25">
      <c r="A4381" s="560"/>
      <c r="B4381" s="559"/>
      <c r="C4381" s="559"/>
      <c r="D4381" s="561"/>
      <c r="E4381" s="561"/>
      <c r="F4381" s="561"/>
      <c r="G4381" s="559"/>
      <c r="H4381" s="559"/>
      <c r="I4381" s="559"/>
      <c r="J4381" s="559"/>
      <c r="K4381" s="559"/>
      <c r="L4381" s="559"/>
      <c r="M4381" s="559"/>
      <c r="N4381" s="559"/>
      <c r="O4381" s="559"/>
    </row>
    <row r="4382" spans="1:15" x14ac:dyDescent="0.25">
      <c r="A4382" s="560"/>
      <c r="B4382" s="559"/>
      <c r="C4382" s="559"/>
      <c r="D4382" s="561"/>
      <c r="E4382" s="561"/>
      <c r="F4382" s="561"/>
      <c r="G4382" s="559"/>
      <c r="H4382" s="559"/>
      <c r="I4382" s="559"/>
      <c r="J4382" s="559"/>
      <c r="K4382" s="559"/>
      <c r="L4382" s="559"/>
      <c r="M4382" s="559"/>
      <c r="N4382" s="559"/>
      <c r="O4382" s="559"/>
    </row>
    <row r="4383" spans="1:15" x14ac:dyDescent="0.25">
      <c r="A4383" s="560"/>
      <c r="B4383" s="559"/>
      <c r="C4383" s="559"/>
      <c r="D4383" s="561"/>
      <c r="E4383" s="561"/>
      <c r="F4383" s="561"/>
      <c r="G4383" s="559"/>
      <c r="H4383" s="559"/>
      <c r="I4383" s="559"/>
      <c r="J4383" s="559"/>
      <c r="K4383" s="559"/>
      <c r="L4383" s="559"/>
      <c r="M4383" s="559"/>
      <c r="N4383" s="559"/>
      <c r="O4383" s="559"/>
    </row>
    <row r="4384" spans="1:15" x14ac:dyDescent="0.25">
      <c r="A4384" s="560"/>
      <c r="B4384" s="559"/>
      <c r="C4384" s="559"/>
      <c r="D4384" s="561"/>
      <c r="E4384" s="561"/>
      <c r="F4384" s="561"/>
      <c r="G4384" s="559"/>
      <c r="H4384" s="559"/>
      <c r="I4384" s="559"/>
      <c r="J4384" s="559"/>
      <c r="K4384" s="559"/>
      <c r="L4384" s="559"/>
      <c r="M4384" s="559"/>
      <c r="N4384" s="559"/>
      <c r="O4384" s="559"/>
    </row>
    <row r="4385" spans="1:15" x14ac:dyDescent="0.25">
      <c r="A4385" s="560"/>
      <c r="B4385" s="559"/>
      <c r="C4385" s="559"/>
      <c r="D4385" s="561"/>
      <c r="E4385" s="561"/>
      <c r="F4385" s="561"/>
      <c r="G4385" s="559"/>
      <c r="H4385" s="559"/>
      <c r="I4385" s="559"/>
      <c r="J4385" s="559"/>
      <c r="K4385" s="559"/>
      <c r="L4385" s="559"/>
      <c r="M4385" s="559"/>
      <c r="N4385" s="559"/>
      <c r="O4385" s="559"/>
    </row>
    <row r="4386" spans="1:15" x14ac:dyDescent="0.25">
      <c r="A4386" s="560"/>
      <c r="B4386" s="559"/>
      <c r="C4386" s="559"/>
      <c r="D4386" s="561"/>
      <c r="E4386" s="561"/>
      <c r="F4386" s="561"/>
      <c r="G4386" s="559"/>
      <c r="H4386" s="559"/>
      <c r="I4386" s="559"/>
      <c r="J4386" s="559"/>
      <c r="K4386" s="559"/>
      <c r="L4386" s="559"/>
      <c r="M4386" s="559"/>
      <c r="N4386" s="559"/>
      <c r="O4386" s="559"/>
    </row>
    <row r="4387" spans="1:15" x14ac:dyDescent="0.25">
      <c r="A4387" s="560"/>
      <c r="B4387" s="559"/>
      <c r="C4387" s="559"/>
      <c r="D4387" s="561"/>
      <c r="E4387" s="561"/>
      <c r="F4387" s="561"/>
      <c r="G4387" s="559"/>
      <c r="H4387" s="559"/>
      <c r="I4387" s="559"/>
      <c r="J4387" s="559"/>
      <c r="K4387" s="559"/>
      <c r="L4387" s="559"/>
      <c r="M4387" s="559"/>
      <c r="N4387" s="559"/>
      <c r="O4387" s="559"/>
    </row>
    <row r="4388" spans="1:15" x14ac:dyDescent="0.25">
      <c r="A4388" s="560"/>
      <c r="B4388" s="559"/>
      <c r="C4388" s="559"/>
      <c r="D4388" s="561"/>
      <c r="E4388" s="561"/>
      <c r="F4388" s="561"/>
      <c r="G4388" s="559"/>
      <c r="H4388" s="559"/>
      <c r="I4388" s="559"/>
      <c r="J4388" s="559"/>
      <c r="K4388" s="559"/>
      <c r="L4388" s="559"/>
      <c r="M4388" s="559"/>
      <c r="N4388" s="559"/>
      <c r="O4388" s="559"/>
    </row>
    <row r="4389" spans="1:15" x14ac:dyDescent="0.25">
      <c r="A4389" s="560"/>
      <c r="B4389" s="559"/>
      <c r="C4389" s="559"/>
      <c r="D4389" s="561"/>
      <c r="E4389" s="561"/>
      <c r="F4389" s="561"/>
      <c r="G4389" s="559"/>
      <c r="H4389" s="559"/>
      <c r="I4389" s="559"/>
      <c r="J4389" s="559"/>
      <c r="K4389" s="559"/>
      <c r="L4389" s="559"/>
      <c r="M4389" s="559"/>
      <c r="N4389" s="559"/>
      <c r="O4389" s="559"/>
    </row>
    <row r="4390" spans="1:15" x14ac:dyDescent="0.25">
      <c r="A4390" s="560"/>
      <c r="B4390" s="559"/>
      <c r="C4390" s="559"/>
      <c r="D4390" s="561"/>
      <c r="E4390" s="561"/>
      <c r="F4390" s="561"/>
      <c r="G4390" s="559"/>
      <c r="H4390" s="559"/>
      <c r="I4390" s="559"/>
      <c r="J4390" s="559"/>
      <c r="K4390" s="559"/>
      <c r="L4390" s="559"/>
      <c r="M4390" s="559"/>
      <c r="N4390" s="559"/>
      <c r="O4390" s="559"/>
    </row>
    <row r="4391" spans="1:15" x14ac:dyDescent="0.25">
      <c r="A4391" s="560"/>
      <c r="B4391" s="559"/>
      <c r="C4391" s="559"/>
      <c r="D4391" s="561"/>
      <c r="E4391" s="561"/>
      <c r="F4391" s="561"/>
      <c r="G4391" s="559"/>
      <c r="H4391" s="559"/>
      <c r="I4391" s="559"/>
      <c r="J4391" s="559"/>
      <c r="K4391" s="559"/>
      <c r="L4391" s="559"/>
      <c r="M4391" s="559"/>
      <c r="N4391" s="559"/>
      <c r="O4391" s="559"/>
    </row>
    <row r="4392" spans="1:15" x14ac:dyDescent="0.25">
      <c r="A4392" s="560"/>
      <c r="B4392" s="559"/>
      <c r="C4392" s="559"/>
      <c r="D4392" s="561"/>
      <c r="E4392" s="561"/>
      <c r="F4392" s="561"/>
      <c r="G4392" s="559"/>
      <c r="H4392" s="559"/>
      <c r="I4392" s="559"/>
      <c r="J4392" s="559"/>
      <c r="K4392" s="559"/>
      <c r="L4392" s="559"/>
      <c r="M4392" s="559"/>
      <c r="N4392" s="559"/>
      <c r="O4392" s="559"/>
    </row>
    <row r="4393" spans="1:15" x14ac:dyDescent="0.25">
      <c r="A4393" s="560"/>
      <c r="B4393" s="559"/>
      <c r="C4393" s="559"/>
      <c r="D4393" s="561"/>
      <c r="E4393" s="561"/>
      <c r="F4393" s="561"/>
      <c r="G4393" s="559"/>
      <c r="H4393" s="559"/>
      <c r="I4393" s="559"/>
      <c r="J4393" s="559"/>
      <c r="K4393" s="559"/>
      <c r="L4393" s="559"/>
      <c r="M4393" s="559"/>
      <c r="N4393" s="559"/>
      <c r="O4393" s="559"/>
    </row>
    <row r="4394" spans="1:15" x14ac:dyDescent="0.25">
      <c r="A4394" s="560"/>
      <c r="B4394" s="559"/>
      <c r="C4394" s="559"/>
      <c r="D4394" s="561"/>
      <c r="E4394" s="561"/>
      <c r="F4394" s="561"/>
      <c r="G4394" s="559"/>
      <c r="H4394" s="559"/>
      <c r="I4394" s="559"/>
      <c r="J4394" s="559"/>
      <c r="K4394" s="559"/>
      <c r="L4394" s="559"/>
      <c r="M4394" s="559"/>
      <c r="N4394" s="559"/>
      <c r="O4394" s="559"/>
    </row>
    <row r="4395" spans="1:15" x14ac:dyDescent="0.25">
      <c r="A4395" s="560"/>
      <c r="B4395" s="559"/>
      <c r="C4395" s="559"/>
      <c r="D4395" s="561"/>
      <c r="E4395" s="561"/>
      <c r="F4395" s="561"/>
      <c r="G4395" s="559"/>
      <c r="H4395" s="559"/>
      <c r="I4395" s="559"/>
      <c r="J4395" s="559"/>
      <c r="K4395" s="559"/>
      <c r="L4395" s="559"/>
      <c r="M4395" s="559"/>
      <c r="N4395" s="559"/>
      <c r="O4395" s="559"/>
    </row>
    <row r="4396" spans="1:15" x14ac:dyDescent="0.25">
      <c r="A4396" s="560"/>
      <c r="B4396" s="559"/>
      <c r="C4396" s="559"/>
      <c r="D4396" s="561"/>
      <c r="E4396" s="561"/>
      <c r="F4396" s="561"/>
      <c r="G4396" s="559"/>
      <c r="H4396" s="559"/>
      <c r="I4396" s="559"/>
      <c r="J4396" s="559"/>
      <c r="K4396" s="559"/>
      <c r="L4396" s="559"/>
      <c r="M4396" s="559"/>
      <c r="N4396" s="559"/>
      <c r="O4396" s="559"/>
    </row>
    <row r="4397" spans="1:15" x14ac:dyDescent="0.25">
      <c r="A4397" s="560"/>
      <c r="B4397" s="559"/>
      <c r="C4397" s="559"/>
      <c r="D4397" s="561"/>
      <c r="E4397" s="561"/>
      <c r="F4397" s="561"/>
      <c r="G4397" s="559"/>
      <c r="H4397" s="559"/>
      <c r="I4397" s="559"/>
      <c r="J4397" s="559"/>
      <c r="K4397" s="559"/>
      <c r="L4397" s="559"/>
      <c r="M4397" s="559"/>
      <c r="N4397" s="559"/>
      <c r="O4397" s="559"/>
    </row>
    <row r="4398" spans="1:15" x14ac:dyDescent="0.25">
      <c r="A4398" s="560"/>
      <c r="B4398" s="559"/>
      <c r="C4398" s="559"/>
      <c r="D4398" s="561"/>
      <c r="E4398" s="561"/>
      <c r="F4398" s="561"/>
      <c r="G4398" s="559"/>
      <c r="H4398" s="559"/>
      <c r="I4398" s="559"/>
      <c r="J4398" s="559"/>
      <c r="K4398" s="559"/>
      <c r="L4398" s="559"/>
      <c r="M4398" s="559"/>
      <c r="N4398" s="559"/>
      <c r="O4398" s="559"/>
    </row>
    <row r="4399" spans="1:15" x14ac:dyDescent="0.25">
      <c r="A4399" s="560"/>
      <c r="B4399" s="559"/>
      <c r="C4399" s="559"/>
      <c r="D4399" s="561"/>
      <c r="E4399" s="561"/>
      <c r="F4399" s="561"/>
      <c r="G4399" s="559"/>
      <c r="H4399" s="559"/>
      <c r="I4399" s="559"/>
      <c r="J4399" s="559"/>
      <c r="K4399" s="559"/>
      <c r="L4399" s="559"/>
      <c r="M4399" s="559"/>
      <c r="N4399" s="559"/>
      <c r="O4399" s="559"/>
    </row>
    <row r="4400" spans="1:15" x14ac:dyDescent="0.25">
      <c r="A4400" s="560"/>
      <c r="B4400" s="559"/>
      <c r="C4400" s="559"/>
      <c r="D4400" s="561"/>
      <c r="E4400" s="561"/>
      <c r="F4400" s="561"/>
      <c r="G4400" s="559"/>
      <c r="H4400" s="559"/>
      <c r="I4400" s="559"/>
      <c r="J4400" s="559"/>
      <c r="K4400" s="559"/>
      <c r="L4400" s="559"/>
      <c r="M4400" s="559"/>
      <c r="N4400" s="559"/>
      <c r="O4400" s="559"/>
    </row>
    <row r="4401" spans="1:15" x14ac:dyDescent="0.25">
      <c r="A4401" s="560"/>
      <c r="B4401" s="559"/>
      <c r="C4401" s="559"/>
      <c r="D4401" s="561"/>
      <c r="E4401" s="561"/>
      <c r="F4401" s="561"/>
      <c r="G4401" s="559"/>
      <c r="H4401" s="559"/>
      <c r="I4401" s="559"/>
      <c r="J4401" s="559"/>
      <c r="K4401" s="559"/>
      <c r="L4401" s="559"/>
      <c r="M4401" s="559"/>
      <c r="N4401" s="559"/>
      <c r="O4401" s="559"/>
    </row>
    <row r="4402" spans="1:15" x14ac:dyDescent="0.25">
      <c r="A4402" s="560"/>
      <c r="B4402" s="559"/>
      <c r="C4402" s="559"/>
      <c r="D4402" s="561"/>
      <c r="E4402" s="561"/>
      <c r="F4402" s="561"/>
      <c r="G4402" s="559"/>
      <c r="H4402" s="559"/>
      <c r="I4402" s="559"/>
      <c r="J4402" s="559"/>
      <c r="K4402" s="559"/>
      <c r="L4402" s="559"/>
      <c r="M4402" s="559"/>
      <c r="N4402" s="559"/>
      <c r="O4402" s="559"/>
    </row>
    <row r="4403" spans="1:15" x14ac:dyDescent="0.25">
      <c r="A4403" s="560"/>
      <c r="B4403" s="559"/>
      <c r="C4403" s="559"/>
      <c r="D4403" s="561"/>
      <c r="E4403" s="561"/>
      <c r="F4403" s="561"/>
      <c r="G4403" s="559"/>
      <c r="H4403" s="559"/>
      <c r="I4403" s="559"/>
      <c r="J4403" s="559"/>
      <c r="K4403" s="559"/>
      <c r="L4403" s="559"/>
      <c r="M4403" s="559"/>
      <c r="N4403" s="559"/>
      <c r="O4403" s="559"/>
    </row>
    <row r="4404" spans="1:15" x14ac:dyDescent="0.25">
      <c r="A4404" s="560"/>
      <c r="B4404" s="559"/>
      <c r="C4404" s="559"/>
      <c r="D4404" s="561"/>
      <c r="E4404" s="561"/>
      <c r="F4404" s="561"/>
      <c r="G4404" s="559"/>
      <c r="H4404" s="559"/>
      <c r="I4404" s="559"/>
      <c r="J4404" s="559"/>
      <c r="K4404" s="559"/>
      <c r="L4404" s="559"/>
      <c r="M4404" s="559"/>
      <c r="N4404" s="559"/>
      <c r="O4404" s="559"/>
    </row>
    <row r="4405" spans="1:15" x14ac:dyDescent="0.25">
      <c r="A4405" s="560"/>
      <c r="B4405" s="559"/>
      <c r="C4405" s="559"/>
      <c r="D4405" s="561"/>
      <c r="E4405" s="561"/>
      <c r="F4405" s="561"/>
      <c r="G4405" s="559"/>
      <c r="H4405" s="559"/>
      <c r="I4405" s="559"/>
      <c r="J4405" s="559"/>
      <c r="K4405" s="559"/>
      <c r="L4405" s="559"/>
      <c r="M4405" s="559"/>
      <c r="N4405" s="559"/>
      <c r="O4405" s="559"/>
    </row>
    <row r="4406" spans="1:15" x14ac:dyDescent="0.25">
      <c r="A4406" s="560"/>
      <c r="B4406" s="559"/>
      <c r="C4406" s="559"/>
      <c r="D4406" s="561"/>
      <c r="E4406" s="561"/>
      <c r="F4406" s="561"/>
      <c r="G4406" s="559"/>
      <c r="H4406" s="559"/>
      <c r="I4406" s="559"/>
      <c r="J4406" s="559"/>
      <c r="K4406" s="559"/>
      <c r="L4406" s="559"/>
      <c r="M4406" s="559"/>
      <c r="N4406" s="559"/>
      <c r="O4406" s="559"/>
    </row>
    <row r="4407" spans="1:15" x14ac:dyDescent="0.25">
      <c r="A4407" s="560"/>
      <c r="B4407" s="559"/>
      <c r="C4407" s="559"/>
      <c r="D4407" s="561"/>
      <c r="E4407" s="561"/>
      <c r="F4407" s="561"/>
      <c r="G4407" s="559"/>
      <c r="H4407" s="559"/>
      <c r="I4407" s="559"/>
      <c r="J4407" s="559"/>
      <c r="K4407" s="559"/>
      <c r="L4407" s="559"/>
      <c r="M4407" s="559"/>
      <c r="N4407" s="559"/>
      <c r="O4407" s="559"/>
    </row>
    <row r="4408" spans="1:15" x14ac:dyDescent="0.25">
      <c r="A4408" s="560"/>
      <c r="B4408" s="559"/>
      <c r="C4408" s="559"/>
      <c r="D4408" s="561"/>
      <c r="E4408" s="561"/>
      <c r="F4408" s="561"/>
      <c r="G4408" s="559"/>
      <c r="H4408" s="559"/>
      <c r="I4408" s="559"/>
      <c r="J4408" s="559"/>
      <c r="K4408" s="559"/>
      <c r="L4408" s="559"/>
      <c r="M4408" s="559"/>
      <c r="N4408" s="559"/>
      <c r="O4408" s="559"/>
    </row>
    <row r="4409" spans="1:15" x14ac:dyDescent="0.25">
      <c r="A4409" s="560"/>
      <c r="B4409" s="559"/>
      <c r="C4409" s="559"/>
      <c r="D4409" s="561"/>
      <c r="E4409" s="561"/>
      <c r="F4409" s="561"/>
      <c r="G4409" s="559"/>
      <c r="H4409" s="559"/>
      <c r="I4409" s="559"/>
      <c r="J4409" s="559"/>
      <c r="K4409" s="559"/>
      <c r="L4409" s="559"/>
      <c r="M4409" s="559"/>
      <c r="N4409" s="559"/>
      <c r="O4409" s="559"/>
    </row>
    <row r="4410" spans="1:15" x14ac:dyDescent="0.25">
      <c r="A4410" s="560"/>
      <c r="B4410" s="559"/>
      <c r="C4410" s="559"/>
      <c r="D4410" s="561"/>
      <c r="E4410" s="561"/>
      <c r="F4410" s="561"/>
      <c r="G4410" s="559"/>
      <c r="H4410" s="559"/>
      <c r="I4410" s="559"/>
      <c r="J4410" s="559"/>
      <c r="K4410" s="559"/>
      <c r="L4410" s="559"/>
      <c r="M4410" s="559"/>
      <c r="N4410" s="559"/>
      <c r="O4410" s="559"/>
    </row>
    <row r="4411" spans="1:15" x14ac:dyDescent="0.25">
      <c r="A4411" s="560"/>
      <c r="B4411" s="559"/>
      <c r="C4411" s="559"/>
      <c r="D4411" s="561"/>
      <c r="E4411" s="561"/>
      <c r="F4411" s="561"/>
      <c r="G4411" s="559"/>
      <c r="H4411" s="559"/>
      <c r="I4411" s="559"/>
      <c r="J4411" s="559"/>
      <c r="K4411" s="559"/>
      <c r="L4411" s="559"/>
      <c r="M4411" s="559"/>
      <c r="N4411" s="559"/>
      <c r="O4411" s="559"/>
    </row>
    <row r="4412" spans="1:15" x14ac:dyDescent="0.25">
      <c r="A4412" s="560"/>
      <c r="B4412" s="559"/>
      <c r="C4412" s="559"/>
      <c r="D4412" s="561"/>
      <c r="E4412" s="561"/>
      <c r="F4412" s="561"/>
      <c r="G4412" s="559"/>
      <c r="H4412" s="559"/>
      <c r="I4412" s="559"/>
      <c r="J4412" s="559"/>
      <c r="K4412" s="559"/>
      <c r="L4412" s="559"/>
      <c r="M4412" s="559"/>
      <c r="N4412" s="559"/>
      <c r="O4412" s="559"/>
    </row>
    <row r="4413" spans="1:15" x14ac:dyDescent="0.25">
      <c r="A4413" s="560"/>
      <c r="B4413" s="559"/>
      <c r="C4413" s="559"/>
      <c r="D4413" s="561"/>
      <c r="E4413" s="561"/>
      <c r="F4413" s="561"/>
      <c r="G4413" s="559"/>
      <c r="H4413" s="559"/>
      <c r="I4413" s="559"/>
      <c r="J4413" s="559"/>
      <c r="K4413" s="559"/>
      <c r="L4413" s="559"/>
      <c r="M4413" s="559"/>
      <c r="N4413" s="559"/>
      <c r="O4413" s="559"/>
    </row>
    <row r="4414" spans="1:15" x14ac:dyDescent="0.25">
      <c r="A4414" s="560"/>
      <c r="B4414" s="559"/>
      <c r="C4414" s="559"/>
      <c r="D4414" s="561"/>
      <c r="E4414" s="561"/>
      <c r="F4414" s="561"/>
      <c r="G4414" s="559"/>
      <c r="H4414" s="559"/>
      <c r="I4414" s="559"/>
      <c r="J4414" s="559"/>
      <c r="K4414" s="559"/>
      <c r="L4414" s="559"/>
      <c r="M4414" s="559"/>
      <c r="N4414" s="559"/>
      <c r="O4414" s="559"/>
    </row>
    <row r="4415" spans="1:15" x14ac:dyDescent="0.25">
      <c r="A4415" s="560"/>
      <c r="B4415" s="559"/>
      <c r="C4415" s="559"/>
      <c r="D4415" s="561"/>
      <c r="E4415" s="561"/>
      <c r="F4415" s="561"/>
      <c r="G4415" s="559"/>
      <c r="H4415" s="559"/>
      <c r="I4415" s="559"/>
      <c r="J4415" s="559"/>
      <c r="K4415" s="559"/>
      <c r="L4415" s="559"/>
      <c r="M4415" s="559"/>
      <c r="N4415" s="559"/>
      <c r="O4415" s="559"/>
    </row>
    <row r="4416" spans="1:15" x14ac:dyDescent="0.25">
      <c r="A4416" s="560"/>
      <c r="B4416" s="559"/>
      <c r="C4416" s="559"/>
      <c r="D4416" s="561"/>
      <c r="E4416" s="561"/>
      <c r="F4416" s="561"/>
      <c r="G4416" s="559"/>
      <c r="H4416" s="559"/>
      <c r="I4416" s="559"/>
      <c r="J4416" s="559"/>
      <c r="K4416" s="559"/>
      <c r="L4416" s="559"/>
      <c r="M4416" s="559"/>
      <c r="N4416" s="559"/>
      <c r="O4416" s="559"/>
    </row>
    <row r="4417" spans="1:15" x14ac:dyDescent="0.25">
      <c r="A4417" s="560"/>
      <c r="B4417" s="559"/>
      <c r="C4417" s="559"/>
      <c r="D4417" s="561"/>
      <c r="E4417" s="561"/>
      <c r="F4417" s="561"/>
      <c r="G4417" s="559"/>
      <c r="H4417" s="559"/>
      <c r="I4417" s="559"/>
      <c r="J4417" s="559"/>
      <c r="K4417" s="559"/>
      <c r="L4417" s="559"/>
      <c r="M4417" s="559"/>
      <c r="N4417" s="559"/>
      <c r="O4417" s="559"/>
    </row>
    <row r="4418" spans="1:15" x14ac:dyDescent="0.25">
      <c r="A4418" s="560"/>
      <c r="B4418" s="559"/>
      <c r="C4418" s="559"/>
      <c r="D4418" s="561"/>
      <c r="E4418" s="561"/>
      <c r="F4418" s="561"/>
      <c r="G4418" s="559"/>
      <c r="H4418" s="559"/>
      <c r="I4418" s="559"/>
      <c r="J4418" s="559"/>
      <c r="K4418" s="559"/>
      <c r="L4418" s="559"/>
      <c r="M4418" s="559"/>
      <c r="N4418" s="559"/>
      <c r="O4418" s="559"/>
    </row>
    <row r="4419" spans="1:15" x14ac:dyDescent="0.25">
      <c r="A4419" s="560"/>
      <c r="B4419" s="559"/>
      <c r="C4419" s="559"/>
      <c r="D4419" s="561"/>
      <c r="E4419" s="561"/>
      <c r="F4419" s="561"/>
      <c r="G4419" s="559"/>
      <c r="H4419" s="559"/>
      <c r="I4419" s="559"/>
      <c r="J4419" s="559"/>
      <c r="K4419" s="559"/>
      <c r="L4419" s="559"/>
      <c r="M4419" s="559"/>
      <c r="N4419" s="559"/>
      <c r="O4419" s="559"/>
    </row>
    <row r="4420" spans="1:15" x14ac:dyDescent="0.25">
      <c r="A4420" s="560"/>
      <c r="B4420" s="559"/>
      <c r="C4420" s="559"/>
      <c r="D4420" s="561"/>
      <c r="E4420" s="561"/>
      <c r="F4420" s="561"/>
      <c r="G4420" s="559"/>
      <c r="H4420" s="559"/>
      <c r="I4420" s="559"/>
      <c r="J4420" s="559"/>
      <c r="K4420" s="559"/>
      <c r="L4420" s="559"/>
      <c r="M4420" s="559"/>
      <c r="N4420" s="559"/>
      <c r="O4420" s="559"/>
    </row>
    <row r="4421" spans="1:15" x14ac:dyDescent="0.25">
      <c r="A4421" s="560"/>
      <c r="B4421" s="559"/>
      <c r="C4421" s="559"/>
      <c r="D4421" s="561"/>
      <c r="E4421" s="561"/>
      <c r="F4421" s="561"/>
      <c r="G4421" s="559"/>
      <c r="H4421" s="559"/>
      <c r="I4421" s="559"/>
      <c r="J4421" s="559"/>
      <c r="K4421" s="559"/>
      <c r="L4421" s="559"/>
      <c r="M4421" s="559"/>
      <c r="N4421" s="559"/>
      <c r="O4421" s="559"/>
    </row>
    <row r="4422" spans="1:15" x14ac:dyDescent="0.25">
      <c r="A4422" s="560"/>
      <c r="B4422" s="559"/>
      <c r="C4422" s="559"/>
      <c r="D4422" s="561"/>
      <c r="E4422" s="561"/>
      <c r="F4422" s="561"/>
      <c r="G4422" s="559"/>
      <c r="H4422" s="559"/>
      <c r="I4422" s="559"/>
      <c r="J4422" s="559"/>
      <c r="K4422" s="559"/>
      <c r="L4422" s="559"/>
      <c r="M4422" s="559"/>
      <c r="N4422" s="559"/>
      <c r="O4422" s="559"/>
    </row>
    <row r="4423" spans="1:15" x14ac:dyDescent="0.25">
      <c r="A4423" s="560"/>
      <c r="B4423" s="559"/>
      <c r="C4423" s="559"/>
      <c r="D4423" s="561"/>
      <c r="E4423" s="561"/>
      <c r="F4423" s="561"/>
      <c r="G4423" s="559"/>
      <c r="H4423" s="559"/>
      <c r="I4423" s="559"/>
      <c r="J4423" s="559"/>
      <c r="K4423" s="559"/>
      <c r="L4423" s="559"/>
      <c r="M4423" s="559"/>
      <c r="N4423" s="559"/>
      <c r="O4423" s="559"/>
    </row>
    <row r="4424" spans="1:15" x14ac:dyDescent="0.25">
      <c r="A4424" s="560"/>
      <c r="B4424" s="559"/>
      <c r="C4424" s="559"/>
      <c r="D4424" s="561"/>
      <c r="E4424" s="561"/>
      <c r="F4424" s="561"/>
      <c r="G4424" s="559"/>
      <c r="H4424" s="559"/>
      <c r="I4424" s="559"/>
      <c r="J4424" s="559"/>
      <c r="K4424" s="559"/>
      <c r="L4424" s="559"/>
      <c r="M4424" s="559"/>
      <c r="N4424" s="559"/>
      <c r="O4424" s="559"/>
    </row>
    <row r="4425" spans="1:15" x14ac:dyDescent="0.25">
      <c r="A4425" s="560"/>
      <c r="B4425" s="559"/>
      <c r="C4425" s="559"/>
      <c r="D4425" s="561"/>
      <c r="E4425" s="561"/>
      <c r="F4425" s="561"/>
      <c r="G4425" s="559"/>
      <c r="H4425" s="559"/>
      <c r="I4425" s="559"/>
      <c r="J4425" s="559"/>
      <c r="K4425" s="559"/>
      <c r="L4425" s="559"/>
      <c r="M4425" s="559"/>
      <c r="N4425" s="559"/>
      <c r="O4425" s="559"/>
    </row>
    <row r="4426" spans="1:15" x14ac:dyDescent="0.25">
      <c r="A4426" s="560"/>
      <c r="B4426" s="559"/>
      <c r="C4426" s="559"/>
      <c r="D4426" s="561"/>
      <c r="E4426" s="561"/>
      <c r="F4426" s="561"/>
      <c r="G4426" s="559"/>
      <c r="H4426" s="559"/>
      <c r="I4426" s="559"/>
      <c r="J4426" s="559"/>
      <c r="K4426" s="559"/>
      <c r="L4426" s="559"/>
      <c r="M4426" s="559"/>
      <c r="N4426" s="559"/>
      <c r="O4426" s="559"/>
    </row>
    <row r="4427" spans="1:15" x14ac:dyDescent="0.25">
      <c r="A4427" s="560"/>
      <c r="B4427" s="559"/>
      <c r="C4427" s="559"/>
      <c r="D4427" s="561"/>
      <c r="E4427" s="561"/>
      <c r="F4427" s="561"/>
      <c r="G4427" s="559"/>
      <c r="H4427" s="559"/>
      <c r="I4427" s="559"/>
      <c r="J4427" s="559"/>
      <c r="K4427" s="559"/>
      <c r="L4427" s="559"/>
      <c r="M4427" s="559"/>
      <c r="N4427" s="559"/>
      <c r="O4427" s="559"/>
    </row>
    <row r="4428" spans="1:15" x14ac:dyDescent="0.25">
      <c r="A4428" s="560"/>
      <c r="B4428" s="559"/>
      <c r="C4428" s="559"/>
      <c r="D4428" s="561"/>
      <c r="E4428" s="561"/>
      <c r="F4428" s="561"/>
      <c r="G4428" s="559"/>
      <c r="H4428" s="559"/>
      <c r="I4428" s="559"/>
      <c r="J4428" s="559"/>
      <c r="K4428" s="559"/>
      <c r="L4428" s="559"/>
      <c r="M4428" s="559"/>
      <c r="N4428" s="559"/>
      <c r="O4428" s="559"/>
    </row>
    <row r="4429" spans="1:15" x14ac:dyDescent="0.25">
      <c r="A4429" s="560"/>
      <c r="B4429" s="559"/>
      <c r="C4429" s="559"/>
      <c r="D4429" s="561"/>
      <c r="E4429" s="561"/>
      <c r="F4429" s="561"/>
      <c r="G4429" s="559"/>
      <c r="H4429" s="559"/>
      <c r="I4429" s="559"/>
      <c r="J4429" s="559"/>
      <c r="K4429" s="559"/>
      <c r="L4429" s="559"/>
      <c r="M4429" s="559"/>
      <c r="N4429" s="559"/>
      <c r="O4429" s="559"/>
    </row>
    <row r="4430" spans="1:15" x14ac:dyDescent="0.25">
      <c r="A4430" s="560"/>
      <c r="B4430" s="559"/>
      <c r="C4430" s="559"/>
      <c r="D4430" s="561"/>
      <c r="E4430" s="561"/>
      <c r="F4430" s="561"/>
      <c r="G4430" s="559"/>
      <c r="H4430" s="559"/>
      <c r="I4430" s="559"/>
      <c r="J4430" s="559"/>
      <c r="K4430" s="559"/>
      <c r="L4430" s="559"/>
      <c r="M4430" s="559"/>
      <c r="N4430" s="559"/>
      <c r="O4430" s="559"/>
    </row>
    <row r="4431" spans="1:15" x14ac:dyDescent="0.25">
      <c r="A4431" s="560"/>
      <c r="B4431" s="559"/>
      <c r="C4431" s="559"/>
      <c r="D4431" s="561"/>
      <c r="E4431" s="561"/>
      <c r="F4431" s="561"/>
      <c r="G4431" s="559"/>
      <c r="H4431" s="559"/>
      <c r="I4431" s="559"/>
      <c r="J4431" s="559"/>
      <c r="K4431" s="559"/>
      <c r="L4431" s="559"/>
      <c r="M4431" s="559"/>
      <c r="N4431" s="559"/>
      <c r="O4431" s="559"/>
    </row>
    <row r="4432" spans="1:15" x14ac:dyDescent="0.25">
      <c r="A4432" s="560"/>
      <c r="B4432" s="559"/>
      <c r="C4432" s="559"/>
      <c r="D4432" s="561"/>
      <c r="E4432" s="561"/>
      <c r="F4432" s="561"/>
      <c r="G4432" s="559"/>
      <c r="H4432" s="559"/>
      <c r="I4432" s="559"/>
      <c r="J4432" s="559"/>
      <c r="K4432" s="559"/>
      <c r="L4432" s="559"/>
      <c r="M4432" s="559"/>
      <c r="N4432" s="559"/>
      <c r="O4432" s="559"/>
    </row>
    <row r="4433" spans="1:15" x14ac:dyDescent="0.25">
      <c r="A4433" s="560"/>
      <c r="B4433" s="559"/>
      <c r="C4433" s="559"/>
      <c r="D4433" s="561"/>
      <c r="E4433" s="561"/>
      <c r="F4433" s="561"/>
      <c r="G4433" s="559"/>
      <c r="H4433" s="559"/>
      <c r="I4433" s="559"/>
      <c r="J4433" s="559"/>
      <c r="K4433" s="559"/>
      <c r="L4433" s="559"/>
      <c r="M4433" s="559"/>
      <c r="N4433" s="559"/>
      <c r="O4433" s="559"/>
    </row>
    <row r="4434" spans="1:15" x14ac:dyDescent="0.25">
      <c r="A4434" s="560"/>
      <c r="B4434" s="559"/>
      <c r="C4434" s="559"/>
      <c r="D4434" s="561"/>
      <c r="E4434" s="561"/>
      <c r="F4434" s="561"/>
      <c r="G4434" s="559"/>
      <c r="H4434" s="559"/>
      <c r="I4434" s="559"/>
      <c r="J4434" s="559"/>
      <c r="K4434" s="559"/>
      <c r="L4434" s="559"/>
      <c r="M4434" s="559"/>
      <c r="N4434" s="559"/>
      <c r="O4434" s="559"/>
    </row>
    <row r="4435" spans="1:15" x14ac:dyDescent="0.25">
      <c r="A4435" s="560"/>
      <c r="B4435" s="559"/>
      <c r="C4435" s="559"/>
      <c r="D4435" s="561"/>
      <c r="E4435" s="561"/>
      <c r="F4435" s="561"/>
      <c r="G4435" s="559"/>
      <c r="H4435" s="559"/>
      <c r="I4435" s="559"/>
      <c r="J4435" s="559"/>
      <c r="K4435" s="559"/>
      <c r="L4435" s="559"/>
      <c r="M4435" s="559"/>
      <c r="N4435" s="559"/>
      <c r="O4435" s="559"/>
    </row>
    <row r="4436" spans="1:15" x14ac:dyDescent="0.25">
      <c r="A4436" s="560"/>
      <c r="B4436" s="559"/>
      <c r="C4436" s="559"/>
      <c r="D4436" s="561"/>
      <c r="E4436" s="561"/>
      <c r="F4436" s="561"/>
      <c r="G4436" s="559"/>
      <c r="H4436" s="559"/>
      <c r="I4436" s="559"/>
      <c r="J4436" s="559"/>
      <c r="K4436" s="559"/>
      <c r="L4436" s="559"/>
      <c r="M4436" s="559"/>
      <c r="N4436" s="559"/>
      <c r="O4436" s="559"/>
    </row>
    <row r="4437" spans="1:15" x14ac:dyDescent="0.25">
      <c r="A4437" s="560"/>
      <c r="B4437" s="559"/>
      <c r="C4437" s="559"/>
      <c r="D4437" s="561"/>
      <c r="E4437" s="561"/>
      <c r="F4437" s="561"/>
      <c r="G4437" s="559"/>
      <c r="H4437" s="559"/>
      <c r="I4437" s="559"/>
      <c r="J4437" s="559"/>
      <c r="K4437" s="559"/>
      <c r="L4437" s="559"/>
      <c r="M4437" s="559"/>
      <c r="N4437" s="559"/>
      <c r="O4437" s="559"/>
    </row>
    <row r="4438" spans="1:15" x14ac:dyDescent="0.25">
      <c r="A4438" s="560"/>
      <c r="B4438" s="559"/>
      <c r="C4438" s="559"/>
      <c r="D4438" s="561"/>
      <c r="E4438" s="561"/>
      <c r="F4438" s="561"/>
      <c r="G4438" s="559"/>
      <c r="H4438" s="559"/>
      <c r="I4438" s="559"/>
      <c r="J4438" s="559"/>
      <c r="K4438" s="559"/>
      <c r="L4438" s="559"/>
      <c r="M4438" s="559"/>
      <c r="N4438" s="559"/>
      <c r="O4438" s="559"/>
    </row>
    <row r="4439" spans="1:15" x14ac:dyDescent="0.25">
      <c r="A4439" s="560"/>
      <c r="B4439" s="559"/>
      <c r="C4439" s="559"/>
      <c r="D4439" s="561"/>
      <c r="E4439" s="561"/>
      <c r="F4439" s="561"/>
      <c r="G4439" s="559"/>
      <c r="H4439" s="559"/>
      <c r="I4439" s="559"/>
      <c r="J4439" s="559"/>
      <c r="K4439" s="559"/>
      <c r="L4439" s="559"/>
      <c r="M4439" s="559"/>
      <c r="N4439" s="559"/>
      <c r="O4439" s="559"/>
    </row>
    <row r="4440" spans="1:15" x14ac:dyDescent="0.25">
      <c r="A4440" s="560"/>
      <c r="B4440" s="559"/>
      <c r="C4440" s="559"/>
      <c r="D4440" s="561"/>
      <c r="E4440" s="561"/>
      <c r="F4440" s="561"/>
      <c r="G4440" s="559"/>
      <c r="H4440" s="559"/>
      <c r="I4440" s="559"/>
      <c r="J4440" s="559"/>
      <c r="K4440" s="559"/>
      <c r="L4440" s="559"/>
      <c r="M4440" s="559"/>
      <c r="N4440" s="559"/>
      <c r="O4440" s="559"/>
    </row>
    <row r="4441" spans="1:15" x14ac:dyDescent="0.25">
      <c r="A4441" s="560"/>
      <c r="B4441" s="559"/>
      <c r="C4441" s="559"/>
      <c r="D4441" s="561"/>
      <c r="E4441" s="561"/>
      <c r="F4441" s="561"/>
      <c r="G4441" s="559"/>
      <c r="H4441" s="559"/>
      <c r="I4441" s="559"/>
      <c r="J4441" s="559"/>
      <c r="K4441" s="559"/>
      <c r="L4441" s="559"/>
      <c r="M4441" s="559"/>
      <c r="N4441" s="559"/>
      <c r="O4441" s="559"/>
    </row>
    <row r="4442" spans="1:15" x14ac:dyDescent="0.25">
      <c r="A4442" s="560"/>
      <c r="B4442" s="559"/>
      <c r="C4442" s="559"/>
      <c r="D4442" s="561"/>
      <c r="E4442" s="561"/>
      <c r="F4442" s="561"/>
      <c r="G4442" s="559"/>
      <c r="H4442" s="559"/>
      <c r="I4442" s="559"/>
      <c r="J4442" s="559"/>
      <c r="K4442" s="559"/>
      <c r="L4442" s="559"/>
      <c r="M4442" s="559"/>
      <c r="N4442" s="559"/>
      <c r="O4442" s="559"/>
    </row>
    <row r="4443" spans="1:15" x14ac:dyDescent="0.25">
      <c r="A4443" s="560"/>
      <c r="B4443" s="559"/>
      <c r="C4443" s="559"/>
      <c r="D4443" s="561"/>
      <c r="E4443" s="561"/>
      <c r="F4443" s="561"/>
      <c r="G4443" s="559"/>
      <c r="H4443" s="559"/>
      <c r="I4443" s="559"/>
      <c r="J4443" s="559"/>
      <c r="K4443" s="559"/>
      <c r="L4443" s="559"/>
      <c r="M4443" s="559"/>
      <c r="N4443" s="559"/>
      <c r="O4443" s="559"/>
    </row>
    <row r="4444" spans="1:15" x14ac:dyDescent="0.25">
      <c r="A4444" s="560"/>
      <c r="B4444" s="559"/>
      <c r="C4444" s="559"/>
      <c r="D4444" s="561"/>
      <c r="E4444" s="561"/>
      <c r="F4444" s="561"/>
      <c r="G4444" s="559"/>
      <c r="H4444" s="559"/>
      <c r="I4444" s="559"/>
      <c r="J4444" s="559"/>
      <c r="K4444" s="559"/>
      <c r="L4444" s="559"/>
      <c r="M4444" s="559"/>
      <c r="N4444" s="559"/>
      <c r="O4444" s="559"/>
    </row>
    <row r="4445" spans="1:15" x14ac:dyDescent="0.25">
      <c r="A4445" s="560"/>
      <c r="B4445" s="559"/>
      <c r="C4445" s="559"/>
      <c r="D4445" s="561"/>
      <c r="E4445" s="561"/>
      <c r="F4445" s="561"/>
      <c r="G4445" s="559"/>
      <c r="H4445" s="559"/>
      <c r="I4445" s="559"/>
      <c r="J4445" s="559"/>
      <c r="K4445" s="559"/>
      <c r="L4445" s="559"/>
      <c r="M4445" s="559"/>
      <c r="N4445" s="559"/>
      <c r="O4445" s="559"/>
    </row>
    <row r="4446" spans="1:15" x14ac:dyDescent="0.25">
      <c r="A4446" s="560"/>
      <c r="B4446" s="559"/>
      <c r="C4446" s="559"/>
      <c r="D4446" s="561"/>
      <c r="E4446" s="561"/>
      <c r="F4446" s="561"/>
      <c r="G4446" s="559"/>
      <c r="H4446" s="559"/>
      <c r="I4446" s="559"/>
      <c r="J4446" s="559"/>
      <c r="K4446" s="559"/>
      <c r="L4446" s="559"/>
      <c r="M4446" s="559"/>
      <c r="N4446" s="559"/>
      <c r="O4446" s="559"/>
    </row>
    <row r="4447" spans="1:15" x14ac:dyDescent="0.25">
      <c r="A4447" s="560"/>
      <c r="B4447" s="559"/>
      <c r="C4447" s="559"/>
      <c r="D4447" s="561"/>
      <c r="E4447" s="561"/>
      <c r="F4447" s="561"/>
      <c r="G4447" s="559"/>
      <c r="H4447" s="559"/>
      <c r="I4447" s="559"/>
      <c r="J4447" s="559"/>
      <c r="K4447" s="559"/>
      <c r="L4447" s="559"/>
      <c r="M4447" s="559"/>
      <c r="N4447" s="559"/>
      <c r="O4447" s="559"/>
    </row>
    <row r="4448" spans="1:15" x14ac:dyDescent="0.25">
      <c r="A4448" s="560"/>
      <c r="B4448" s="559"/>
      <c r="C4448" s="559"/>
      <c r="D4448" s="561"/>
      <c r="E4448" s="561"/>
      <c r="F4448" s="561"/>
      <c r="G4448" s="559"/>
      <c r="H4448" s="559"/>
      <c r="I4448" s="559"/>
      <c r="J4448" s="559"/>
      <c r="K4448" s="559"/>
      <c r="L4448" s="559"/>
      <c r="M4448" s="559"/>
      <c r="N4448" s="559"/>
      <c r="O4448" s="559"/>
    </row>
    <row r="4449" spans="1:15" x14ac:dyDescent="0.25">
      <c r="A4449" s="560"/>
      <c r="B4449" s="559"/>
      <c r="C4449" s="559"/>
      <c r="D4449" s="561"/>
      <c r="E4449" s="561"/>
      <c r="F4449" s="561"/>
      <c r="G4449" s="559"/>
      <c r="H4449" s="559"/>
      <c r="I4449" s="559"/>
      <c r="J4449" s="559"/>
      <c r="K4449" s="559"/>
      <c r="L4449" s="559"/>
      <c r="M4449" s="559"/>
      <c r="N4449" s="559"/>
      <c r="O4449" s="559"/>
    </row>
    <row r="4450" spans="1:15" x14ac:dyDescent="0.25">
      <c r="A4450" s="560"/>
      <c r="B4450" s="559"/>
      <c r="C4450" s="559"/>
      <c r="D4450" s="561"/>
      <c r="E4450" s="561"/>
      <c r="F4450" s="561"/>
      <c r="G4450" s="559"/>
      <c r="H4450" s="559"/>
      <c r="I4450" s="559"/>
      <c r="J4450" s="559"/>
      <c r="K4450" s="559"/>
      <c r="L4450" s="559"/>
      <c r="M4450" s="559"/>
      <c r="N4450" s="559"/>
      <c r="O4450" s="559"/>
    </row>
    <row r="4451" spans="1:15" x14ac:dyDescent="0.25">
      <c r="A4451" s="560"/>
      <c r="B4451" s="559"/>
      <c r="C4451" s="559"/>
      <c r="D4451" s="561"/>
      <c r="E4451" s="561"/>
      <c r="F4451" s="561"/>
      <c r="G4451" s="559"/>
      <c r="H4451" s="559"/>
      <c r="I4451" s="559"/>
      <c r="J4451" s="559"/>
      <c r="K4451" s="559"/>
      <c r="L4451" s="559"/>
      <c r="M4451" s="559"/>
      <c r="N4451" s="559"/>
      <c r="O4451" s="559"/>
    </row>
    <row r="4452" spans="1:15" x14ac:dyDescent="0.25">
      <c r="A4452" s="560"/>
      <c r="B4452" s="559"/>
      <c r="C4452" s="559"/>
      <c r="D4452" s="561"/>
      <c r="E4452" s="561"/>
      <c r="F4452" s="561"/>
      <c r="G4452" s="559"/>
      <c r="H4452" s="559"/>
      <c r="I4452" s="559"/>
      <c r="J4452" s="559"/>
      <c r="K4452" s="559"/>
      <c r="L4452" s="559"/>
      <c r="M4452" s="559"/>
      <c r="N4452" s="559"/>
      <c r="O4452" s="559"/>
    </row>
    <row r="4453" spans="1:15" x14ac:dyDescent="0.25">
      <c r="A4453" s="560"/>
      <c r="B4453" s="559"/>
      <c r="C4453" s="559"/>
      <c r="D4453" s="561"/>
      <c r="E4453" s="561"/>
      <c r="F4453" s="561"/>
      <c r="G4453" s="559"/>
      <c r="H4453" s="559"/>
      <c r="I4453" s="559"/>
      <c r="J4453" s="559"/>
      <c r="K4453" s="559"/>
      <c r="L4453" s="559"/>
      <c r="M4453" s="559"/>
      <c r="N4453" s="559"/>
      <c r="O4453" s="559"/>
    </row>
    <row r="4454" spans="1:15" x14ac:dyDescent="0.25">
      <c r="A4454" s="560"/>
      <c r="B4454" s="559"/>
      <c r="C4454" s="559"/>
      <c r="D4454" s="561"/>
      <c r="E4454" s="561"/>
      <c r="F4454" s="561"/>
      <c r="G4454" s="559"/>
      <c r="H4454" s="559"/>
      <c r="I4454" s="559"/>
      <c r="J4454" s="559"/>
      <c r="K4454" s="559"/>
      <c r="L4454" s="559"/>
      <c r="M4454" s="559"/>
      <c r="N4454" s="559"/>
      <c r="O4454" s="559"/>
    </row>
    <row r="4455" spans="1:15" x14ac:dyDescent="0.25">
      <c r="A4455" s="560"/>
      <c r="B4455" s="559"/>
      <c r="C4455" s="559"/>
      <c r="D4455" s="561"/>
      <c r="E4455" s="561"/>
      <c r="F4455" s="561"/>
      <c r="G4455" s="559"/>
      <c r="H4455" s="559"/>
      <c r="I4455" s="559"/>
      <c r="J4455" s="559"/>
      <c r="K4455" s="559"/>
      <c r="L4455" s="559"/>
      <c r="M4455" s="559"/>
      <c r="N4455" s="559"/>
      <c r="O4455" s="559"/>
    </row>
    <row r="4456" spans="1:15" x14ac:dyDescent="0.25">
      <c r="A4456" s="560"/>
      <c r="B4456" s="559"/>
      <c r="C4456" s="559"/>
      <c r="D4456" s="561"/>
      <c r="E4456" s="561"/>
      <c r="F4456" s="561"/>
      <c r="G4456" s="559"/>
      <c r="H4456" s="559"/>
      <c r="I4456" s="559"/>
      <c r="J4456" s="559"/>
      <c r="K4456" s="559"/>
      <c r="L4456" s="559"/>
      <c r="M4456" s="559"/>
      <c r="N4456" s="559"/>
      <c r="O4456" s="559"/>
    </row>
    <row r="4457" spans="1:15" x14ac:dyDescent="0.25">
      <c r="A4457" s="560"/>
      <c r="B4457" s="559"/>
      <c r="C4457" s="559"/>
      <c r="D4457" s="561"/>
      <c r="E4457" s="561"/>
      <c r="F4457" s="561"/>
      <c r="G4457" s="559"/>
      <c r="H4457" s="559"/>
      <c r="I4457" s="559"/>
      <c r="J4457" s="559"/>
      <c r="K4457" s="559"/>
      <c r="L4457" s="559"/>
      <c r="M4457" s="559"/>
      <c r="N4457" s="559"/>
      <c r="O4457" s="559"/>
    </row>
    <row r="4458" spans="1:15" x14ac:dyDescent="0.25">
      <c r="A4458" s="560"/>
      <c r="B4458" s="559"/>
      <c r="C4458" s="559"/>
      <c r="D4458" s="561"/>
      <c r="E4458" s="561"/>
      <c r="F4458" s="561"/>
      <c r="G4458" s="559"/>
      <c r="H4458" s="559"/>
      <c r="I4458" s="559"/>
      <c r="J4458" s="559"/>
      <c r="K4458" s="559"/>
      <c r="L4458" s="559"/>
      <c r="M4458" s="559"/>
      <c r="N4458" s="559"/>
      <c r="O4458" s="559"/>
    </row>
    <row r="4459" spans="1:15" x14ac:dyDescent="0.25">
      <c r="A4459" s="560"/>
      <c r="B4459" s="559"/>
      <c r="C4459" s="559"/>
      <c r="D4459" s="561"/>
      <c r="E4459" s="561"/>
      <c r="F4459" s="561"/>
      <c r="G4459" s="559"/>
      <c r="H4459" s="559"/>
      <c r="I4459" s="559"/>
      <c r="J4459" s="559"/>
      <c r="K4459" s="559"/>
      <c r="L4459" s="559"/>
      <c r="M4459" s="559"/>
      <c r="N4459" s="559"/>
      <c r="O4459" s="559"/>
    </row>
    <row r="4460" spans="1:15" x14ac:dyDescent="0.25">
      <c r="A4460" s="560"/>
      <c r="B4460" s="559"/>
      <c r="C4460" s="559"/>
      <c r="D4460" s="561"/>
      <c r="E4460" s="561"/>
      <c r="F4460" s="561"/>
      <c r="G4460" s="559"/>
      <c r="H4460" s="559"/>
      <c r="I4460" s="559"/>
      <c r="J4460" s="559"/>
      <c r="K4460" s="559"/>
      <c r="L4460" s="559"/>
      <c r="M4460" s="559"/>
      <c r="N4460" s="559"/>
      <c r="O4460" s="559"/>
    </row>
    <row r="4461" spans="1:15" x14ac:dyDescent="0.25">
      <c r="A4461" s="560"/>
      <c r="B4461" s="559"/>
      <c r="C4461" s="559"/>
      <c r="D4461" s="561"/>
      <c r="E4461" s="561"/>
      <c r="F4461" s="561"/>
      <c r="G4461" s="559"/>
      <c r="H4461" s="559"/>
      <c r="I4461" s="559"/>
      <c r="J4461" s="559"/>
      <c r="K4461" s="559"/>
      <c r="L4461" s="559"/>
      <c r="M4461" s="559"/>
      <c r="N4461" s="559"/>
      <c r="O4461" s="559"/>
    </row>
    <row r="4462" spans="1:15" x14ac:dyDescent="0.25">
      <c r="A4462" s="560"/>
      <c r="B4462" s="559"/>
      <c r="C4462" s="559"/>
      <c r="D4462" s="561"/>
      <c r="E4462" s="561"/>
      <c r="F4462" s="561"/>
      <c r="G4462" s="559"/>
      <c r="H4462" s="559"/>
      <c r="I4462" s="559"/>
      <c r="J4462" s="559"/>
      <c r="K4462" s="559"/>
      <c r="L4462" s="559"/>
      <c r="M4462" s="559"/>
      <c r="N4462" s="559"/>
      <c r="O4462" s="559"/>
    </row>
    <row r="4463" spans="1:15" x14ac:dyDescent="0.25">
      <c r="A4463" s="560"/>
      <c r="B4463" s="559"/>
      <c r="C4463" s="559"/>
      <c r="D4463" s="561"/>
      <c r="E4463" s="561"/>
      <c r="F4463" s="561"/>
      <c r="G4463" s="559"/>
      <c r="H4463" s="559"/>
      <c r="I4463" s="559"/>
      <c r="J4463" s="559"/>
      <c r="K4463" s="559"/>
      <c r="L4463" s="559"/>
      <c r="M4463" s="559"/>
      <c r="N4463" s="559"/>
      <c r="O4463" s="559"/>
    </row>
    <row r="4464" spans="1:15" x14ac:dyDescent="0.25">
      <c r="A4464" s="560"/>
      <c r="B4464" s="559"/>
      <c r="C4464" s="559"/>
      <c r="D4464" s="561"/>
      <c r="E4464" s="561"/>
      <c r="F4464" s="561"/>
      <c r="G4464" s="559"/>
      <c r="H4464" s="559"/>
      <c r="I4464" s="559"/>
      <c r="J4464" s="559"/>
      <c r="K4464" s="559"/>
      <c r="L4464" s="559"/>
      <c r="M4464" s="559"/>
      <c r="N4464" s="559"/>
      <c r="O4464" s="559"/>
    </row>
    <row r="4465" spans="1:15" x14ac:dyDescent="0.25">
      <c r="A4465" s="560"/>
      <c r="B4465" s="559"/>
      <c r="C4465" s="559"/>
      <c r="D4465" s="561"/>
      <c r="E4465" s="561"/>
      <c r="F4465" s="561"/>
      <c r="G4465" s="559"/>
      <c r="H4465" s="559"/>
      <c r="I4465" s="559"/>
      <c r="J4465" s="559"/>
      <c r="K4465" s="559"/>
      <c r="L4465" s="559"/>
      <c r="M4465" s="559"/>
      <c r="N4465" s="559"/>
      <c r="O4465" s="559"/>
    </row>
    <row r="4466" spans="1:15" x14ac:dyDescent="0.25">
      <c r="A4466" s="560"/>
      <c r="B4466" s="559"/>
      <c r="C4466" s="559"/>
      <c r="D4466" s="561"/>
      <c r="E4466" s="561"/>
      <c r="F4466" s="561"/>
      <c r="G4466" s="559"/>
      <c r="H4466" s="559"/>
      <c r="I4466" s="559"/>
      <c r="J4466" s="559"/>
      <c r="K4466" s="559"/>
      <c r="L4466" s="559"/>
      <c r="M4466" s="559"/>
      <c r="N4466" s="559"/>
      <c r="O4466" s="559"/>
    </row>
    <row r="4467" spans="1:15" x14ac:dyDescent="0.25">
      <c r="A4467" s="560"/>
      <c r="B4467" s="559"/>
      <c r="C4467" s="559"/>
      <c r="D4467" s="561"/>
      <c r="E4467" s="561"/>
      <c r="F4467" s="561"/>
      <c r="G4467" s="559"/>
      <c r="H4467" s="559"/>
      <c r="I4467" s="559"/>
      <c r="J4467" s="559"/>
      <c r="K4467" s="559"/>
      <c r="L4467" s="559"/>
      <c r="M4467" s="559"/>
      <c r="N4467" s="559"/>
      <c r="O4467" s="559"/>
    </row>
    <row r="4468" spans="1:15" x14ac:dyDescent="0.25">
      <c r="A4468" s="560"/>
      <c r="B4468" s="559"/>
      <c r="C4468" s="559"/>
      <c r="D4468" s="561"/>
      <c r="E4468" s="561"/>
      <c r="F4468" s="561"/>
      <c r="G4468" s="559"/>
      <c r="H4468" s="559"/>
      <c r="I4468" s="559"/>
      <c r="J4468" s="559"/>
      <c r="K4468" s="559"/>
      <c r="L4468" s="559"/>
      <c r="M4468" s="559"/>
      <c r="N4468" s="559"/>
      <c r="O4468" s="559"/>
    </row>
    <row r="4469" spans="1:15" x14ac:dyDescent="0.25">
      <c r="A4469" s="560"/>
      <c r="B4469" s="559"/>
      <c r="C4469" s="559"/>
      <c r="D4469" s="561"/>
      <c r="E4469" s="561"/>
      <c r="F4469" s="561"/>
      <c r="G4469" s="559"/>
      <c r="H4469" s="559"/>
      <c r="I4469" s="559"/>
      <c r="J4469" s="559"/>
      <c r="K4469" s="559"/>
      <c r="L4469" s="559"/>
      <c r="M4469" s="559"/>
      <c r="N4469" s="559"/>
      <c r="O4469" s="559"/>
    </row>
    <row r="4470" spans="1:15" x14ac:dyDescent="0.25">
      <c r="A4470" s="560"/>
      <c r="B4470" s="559"/>
      <c r="C4470" s="559"/>
      <c r="D4470" s="561"/>
      <c r="E4470" s="561"/>
      <c r="F4470" s="561"/>
      <c r="G4470" s="559"/>
      <c r="H4470" s="559"/>
      <c r="I4470" s="559"/>
      <c r="J4470" s="559"/>
      <c r="K4470" s="559"/>
      <c r="L4470" s="559"/>
      <c r="M4470" s="559"/>
      <c r="N4470" s="559"/>
      <c r="O4470" s="559"/>
    </row>
    <row r="4471" spans="1:15" x14ac:dyDescent="0.25">
      <c r="A4471" s="560"/>
      <c r="B4471" s="559"/>
      <c r="C4471" s="559"/>
      <c r="D4471" s="561"/>
      <c r="E4471" s="561"/>
      <c r="F4471" s="561"/>
      <c r="G4471" s="559"/>
      <c r="H4471" s="559"/>
      <c r="I4471" s="559"/>
      <c r="J4471" s="559"/>
      <c r="K4471" s="559"/>
      <c r="L4471" s="559"/>
      <c r="M4471" s="559"/>
      <c r="N4471" s="559"/>
      <c r="O4471" s="559"/>
    </row>
    <row r="4472" spans="1:15" x14ac:dyDescent="0.25">
      <c r="A4472" s="560"/>
      <c r="B4472" s="559"/>
      <c r="C4472" s="559"/>
      <c r="D4472" s="561"/>
      <c r="E4472" s="561"/>
      <c r="F4472" s="561"/>
      <c r="G4472" s="559"/>
      <c r="H4472" s="559"/>
      <c r="I4472" s="559"/>
      <c r="J4472" s="559"/>
      <c r="K4472" s="559"/>
      <c r="L4472" s="559"/>
      <c r="M4472" s="559"/>
      <c r="N4472" s="559"/>
      <c r="O4472" s="559"/>
    </row>
    <row r="4473" spans="1:15" x14ac:dyDescent="0.25">
      <c r="A4473" s="560"/>
      <c r="B4473" s="559"/>
      <c r="C4473" s="559"/>
      <c r="D4473" s="561"/>
      <c r="E4473" s="561"/>
      <c r="F4473" s="561"/>
      <c r="G4473" s="559"/>
      <c r="H4473" s="559"/>
      <c r="I4473" s="559"/>
      <c r="J4473" s="559"/>
      <c r="K4473" s="559"/>
      <c r="L4473" s="559"/>
      <c r="M4473" s="559"/>
      <c r="N4473" s="559"/>
      <c r="O4473" s="559"/>
    </row>
    <row r="4474" spans="1:15" x14ac:dyDescent="0.25">
      <c r="A4474" s="560"/>
      <c r="B4474" s="559"/>
      <c r="C4474" s="559"/>
      <c r="D4474" s="561"/>
      <c r="E4474" s="561"/>
      <c r="F4474" s="561"/>
      <c r="G4474" s="559"/>
      <c r="H4474" s="559"/>
      <c r="I4474" s="559"/>
      <c r="J4474" s="559"/>
      <c r="K4474" s="559"/>
      <c r="L4474" s="559"/>
      <c r="M4474" s="559"/>
      <c r="N4474" s="559"/>
      <c r="O4474" s="559"/>
    </row>
    <row r="4475" spans="1:15" x14ac:dyDescent="0.25">
      <c r="A4475" s="560"/>
      <c r="B4475" s="559"/>
      <c r="C4475" s="559"/>
      <c r="D4475" s="561"/>
      <c r="E4475" s="561"/>
      <c r="F4475" s="561"/>
      <c r="G4475" s="559"/>
      <c r="H4475" s="559"/>
      <c r="I4475" s="559"/>
      <c r="J4475" s="559"/>
      <c r="K4475" s="559"/>
      <c r="L4475" s="559"/>
      <c r="M4475" s="559"/>
      <c r="N4475" s="559"/>
      <c r="O4475" s="559"/>
    </row>
    <row r="4476" spans="1:15" x14ac:dyDescent="0.25">
      <c r="A4476" s="560"/>
      <c r="B4476" s="559"/>
      <c r="C4476" s="559"/>
      <c r="D4476" s="561"/>
      <c r="E4476" s="561"/>
      <c r="F4476" s="561"/>
      <c r="G4476" s="559"/>
      <c r="H4476" s="559"/>
      <c r="I4476" s="559"/>
      <c r="J4476" s="559"/>
      <c r="K4476" s="559"/>
      <c r="L4476" s="559"/>
      <c r="M4476" s="559"/>
      <c r="N4476" s="559"/>
      <c r="O4476" s="559"/>
    </row>
    <row r="4477" spans="1:15" x14ac:dyDescent="0.25">
      <c r="A4477" s="560"/>
      <c r="B4477" s="559"/>
      <c r="C4477" s="559"/>
      <c r="D4477" s="561"/>
      <c r="E4477" s="561"/>
      <c r="F4477" s="561"/>
      <c r="G4477" s="559"/>
      <c r="H4477" s="559"/>
      <c r="I4477" s="559"/>
      <c r="J4477" s="559"/>
      <c r="K4477" s="559"/>
      <c r="L4477" s="559"/>
      <c r="M4477" s="559"/>
      <c r="N4477" s="559"/>
      <c r="O4477" s="559"/>
    </row>
    <row r="4478" spans="1:15" x14ac:dyDescent="0.25">
      <c r="A4478" s="560"/>
      <c r="B4478" s="559"/>
      <c r="C4478" s="559"/>
      <c r="D4478" s="561"/>
      <c r="E4478" s="561"/>
      <c r="F4478" s="561"/>
      <c r="G4478" s="559"/>
      <c r="H4478" s="559"/>
      <c r="I4478" s="559"/>
      <c r="J4478" s="559"/>
      <c r="K4478" s="559"/>
      <c r="L4478" s="559"/>
      <c r="M4478" s="559"/>
      <c r="N4478" s="559"/>
      <c r="O4478" s="559"/>
    </row>
    <row r="4479" spans="1:15" x14ac:dyDescent="0.25">
      <c r="A4479" s="560"/>
      <c r="B4479" s="559"/>
      <c r="C4479" s="559"/>
      <c r="D4479" s="561"/>
      <c r="E4479" s="561"/>
      <c r="F4479" s="561"/>
      <c r="G4479" s="559"/>
      <c r="H4479" s="559"/>
      <c r="I4479" s="559"/>
      <c r="J4479" s="559"/>
      <c r="K4479" s="559"/>
      <c r="L4479" s="559"/>
      <c r="M4479" s="559"/>
      <c r="N4479" s="559"/>
      <c r="O4479" s="559"/>
    </row>
    <row r="4480" spans="1:15" x14ac:dyDescent="0.25">
      <c r="A4480" s="560"/>
      <c r="B4480" s="559"/>
      <c r="C4480" s="559"/>
      <c r="D4480" s="561"/>
      <c r="E4480" s="561"/>
      <c r="F4480" s="561"/>
      <c r="G4480" s="559"/>
      <c r="H4480" s="559"/>
      <c r="I4480" s="559"/>
      <c r="J4480" s="559"/>
      <c r="K4480" s="559"/>
      <c r="L4480" s="559"/>
      <c r="M4480" s="559"/>
      <c r="N4480" s="559"/>
      <c r="O4480" s="559"/>
    </row>
    <row r="4481" spans="1:15" x14ac:dyDescent="0.25">
      <c r="A4481" s="560"/>
      <c r="B4481" s="559"/>
      <c r="C4481" s="559"/>
      <c r="D4481" s="561"/>
      <c r="E4481" s="561"/>
      <c r="F4481" s="561"/>
      <c r="G4481" s="559"/>
      <c r="H4481" s="559"/>
      <c r="I4481" s="559"/>
      <c r="J4481" s="559"/>
      <c r="K4481" s="559"/>
      <c r="L4481" s="559"/>
      <c r="M4481" s="559"/>
      <c r="N4481" s="559"/>
      <c r="O4481" s="559"/>
    </row>
    <row r="4482" spans="1:15" x14ac:dyDescent="0.25">
      <c r="A4482" s="560"/>
      <c r="B4482" s="559"/>
      <c r="C4482" s="559"/>
      <c r="D4482" s="561"/>
      <c r="E4482" s="561"/>
      <c r="F4482" s="561"/>
      <c r="G4482" s="559"/>
      <c r="H4482" s="559"/>
      <c r="I4482" s="559"/>
      <c r="J4482" s="559"/>
      <c r="K4482" s="559"/>
      <c r="L4482" s="559"/>
      <c r="M4482" s="559"/>
      <c r="N4482" s="559"/>
      <c r="O4482" s="559"/>
    </row>
    <row r="4483" spans="1:15" x14ac:dyDescent="0.25">
      <c r="A4483" s="560"/>
      <c r="B4483" s="559"/>
      <c r="C4483" s="559"/>
      <c r="D4483" s="561"/>
      <c r="E4483" s="561"/>
      <c r="F4483" s="561"/>
      <c r="G4483" s="559"/>
      <c r="H4483" s="559"/>
      <c r="I4483" s="559"/>
      <c r="J4483" s="559"/>
      <c r="K4483" s="559"/>
      <c r="L4483" s="559"/>
      <c r="M4483" s="559"/>
      <c r="N4483" s="559"/>
      <c r="O4483" s="559"/>
    </row>
    <row r="4484" spans="1:15" x14ac:dyDescent="0.25">
      <c r="A4484" s="560"/>
      <c r="B4484" s="559"/>
      <c r="C4484" s="559"/>
      <c r="D4484" s="561"/>
      <c r="E4484" s="561"/>
      <c r="F4484" s="561"/>
      <c r="G4484" s="559"/>
      <c r="H4484" s="559"/>
      <c r="I4484" s="559"/>
      <c r="J4484" s="559"/>
      <c r="K4484" s="559"/>
      <c r="L4484" s="559"/>
      <c r="M4484" s="559"/>
      <c r="N4484" s="559"/>
      <c r="O4484" s="559"/>
    </row>
    <row r="4485" spans="1:15" x14ac:dyDescent="0.25">
      <c r="A4485" s="560"/>
      <c r="B4485" s="559"/>
      <c r="C4485" s="559"/>
      <c r="D4485" s="561"/>
      <c r="E4485" s="561"/>
      <c r="F4485" s="561"/>
      <c r="G4485" s="559"/>
      <c r="H4485" s="559"/>
      <c r="I4485" s="559"/>
      <c r="J4485" s="559"/>
      <c r="K4485" s="559"/>
      <c r="L4485" s="559"/>
      <c r="M4485" s="559"/>
      <c r="N4485" s="559"/>
      <c r="O4485" s="559"/>
    </row>
    <row r="4486" spans="1:15" x14ac:dyDescent="0.25">
      <c r="A4486" s="560"/>
      <c r="B4486" s="559"/>
      <c r="C4486" s="559"/>
      <c r="D4486" s="561"/>
      <c r="E4486" s="561"/>
      <c r="F4486" s="561"/>
      <c r="G4486" s="559"/>
      <c r="H4486" s="559"/>
      <c r="I4486" s="559"/>
      <c r="J4486" s="559"/>
      <c r="K4486" s="559"/>
      <c r="L4486" s="559"/>
      <c r="M4486" s="559"/>
      <c r="N4486" s="559"/>
      <c r="O4486" s="559"/>
    </row>
    <row r="4487" spans="1:15" x14ac:dyDescent="0.25">
      <c r="A4487" s="560"/>
      <c r="B4487" s="559"/>
      <c r="C4487" s="559"/>
      <c r="D4487" s="561"/>
      <c r="E4487" s="561"/>
      <c r="F4487" s="561"/>
      <c r="G4487" s="559"/>
      <c r="H4487" s="559"/>
      <c r="I4487" s="559"/>
      <c r="J4487" s="559"/>
      <c r="K4487" s="559"/>
      <c r="L4487" s="559"/>
      <c r="M4487" s="559"/>
      <c r="N4487" s="559"/>
      <c r="O4487" s="559"/>
    </row>
    <row r="4488" spans="1:15" x14ac:dyDescent="0.25">
      <c r="A4488" s="560"/>
      <c r="B4488" s="559"/>
      <c r="C4488" s="559"/>
      <c r="D4488" s="561"/>
      <c r="E4488" s="561"/>
      <c r="F4488" s="561"/>
      <c r="G4488" s="559"/>
      <c r="H4488" s="559"/>
      <c r="I4488" s="559"/>
      <c r="J4488" s="559"/>
      <c r="K4488" s="559"/>
      <c r="L4488" s="559"/>
      <c r="M4488" s="559"/>
      <c r="N4488" s="559"/>
      <c r="O4488" s="559"/>
    </row>
    <row r="4489" spans="1:15" x14ac:dyDescent="0.25">
      <c r="A4489" s="560"/>
      <c r="B4489" s="559"/>
      <c r="C4489" s="559"/>
      <c r="D4489" s="561"/>
      <c r="E4489" s="561"/>
      <c r="F4489" s="561"/>
      <c r="G4489" s="559"/>
      <c r="H4489" s="559"/>
      <c r="I4489" s="559"/>
      <c r="J4489" s="559"/>
      <c r="K4489" s="559"/>
      <c r="L4489" s="559"/>
      <c r="M4489" s="559"/>
      <c r="N4489" s="559"/>
      <c r="O4489" s="559"/>
    </row>
    <row r="4490" spans="1:15" x14ac:dyDescent="0.25">
      <c r="A4490" s="560"/>
      <c r="B4490" s="559"/>
      <c r="C4490" s="559"/>
      <c r="D4490" s="561"/>
      <c r="E4490" s="561"/>
      <c r="F4490" s="561"/>
      <c r="G4490" s="559"/>
      <c r="H4490" s="559"/>
      <c r="I4490" s="559"/>
      <c r="J4490" s="559"/>
      <c r="K4490" s="559"/>
      <c r="L4490" s="559"/>
      <c r="M4490" s="559"/>
      <c r="N4490" s="559"/>
      <c r="O4490" s="559"/>
    </row>
    <row r="4491" spans="1:15" x14ac:dyDescent="0.25">
      <c r="A4491" s="560"/>
      <c r="B4491" s="559"/>
      <c r="C4491" s="559"/>
      <c r="D4491" s="561"/>
      <c r="E4491" s="561"/>
      <c r="F4491" s="561"/>
      <c r="G4491" s="559"/>
      <c r="H4491" s="559"/>
      <c r="I4491" s="559"/>
      <c r="J4491" s="559"/>
      <c r="K4491" s="559"/>
      <c r="L4491" s="559"/>
      <c r="M4491" s="559"/>
      <c r="N4491" s="559"/>
      <c r="O4491" s="559"/>
    </row>
    <row r="4492" spans="1:15" x14ac:dyDescent="0.25">
      <c r="A4492" s="560"/>
      <c r="B4492" s="559"/>
      <c r="C4492" s="559"/>
      <c r="D4492" s="561"/>
      <c r="E4492" s="561"/>
      <c r="F4492" s="561"/>
      <c r="G4492" s="559"/>
      <c r="H4492" s="559"/>
      <c r="I4492" s="559"/>
      <c r="J4492" s="559"/>
      <c r="K4492" s="559"/>
      <c r="L4492" s="559"/>
      <c r="M4492" s="559"/>
      <c r="N4492" s="559"/>
      <c r="O4492" s="559"/>
    </row>
    <row r="4493" spans="1:15" x14ac:dyDescent="0.25">
      <c r="A4493" s="560"/>
      <c r="B4493" s="559"/>
      <c r="C4493" s="559"/>
      <c r="D4493" s="561"/>
      <c r="E4493" s="561"/>
      <c r="F4493" s="561"/>
      <c r="G4493" s="559"/>
      <c r="H4493" s="559"/>
      <c r="I4493" s="559"/>
      <c r="J4493" s="559"/>
      <c r="K4493" s="559"/>
      <c r="L4493" s="559"/>
      <c r="M4493" s="559"/>
      <c r="N4493" s="559"/>
      <c r="O4493" s="559"/>
    </row>
    <row r="4494" spans="1:15" x14ac:dyDescent="0.25">
      <c r="A4494" s="560"/>
      <c r="B4494" s="559"/>
      <c r="C4494" s="559"/>
      <c r="D4494" s="561"/>
      <c r="E4494" s="561"/>
      <c r="F4494" s="561"/>
      <c r="G4494" s="559"/>
      <c r="H4494" s="559"/>
      <c r="I4494" s="559"/>
      <c r="J4494" s="559"/>
      <c r="K4494" s="559"/>
      <c r="L4494" s="559"/>
      <c r="M4494" s="559"/>
      <c r="N4494" s="559"/>
      <c r="O4494" s="559"/>
    </row>
    <row r="4495" spans="1:15" x14ac:dyDescent="0.25">
      <c r="A4495" s="560"/>
      <c r="B4495" s="559"/>
      <c r="C4495" s="559"/>
      <c r="D4495" s="561"/>
      <c r="E4495" s="561"/>
      <c r="F4495" s="561"/>
      <c r="G4495" s="559"/>
      <c r="H4495" s="559"/>
      <c r="I4495" s="559"/>
      <c r="J4495" s="559"/>
      <c r="K4495" s="559"/>
      <c r="L4495" s="559"/>
      <c r="M4495" s="559"/>
      <c r="N4495" s="559"/>
      <c r="O4495" s="559"/>
    </row>
    <row r="4496" spans="1:15" x14ac:dyDescent="0.25">
      <c r="A4496" s="560"/>
      <c r="B4496" s="559"/>
      <c r="C4496" s="559"/>
      <c r="D4496" s="561"/>
      <c r="E4496" s="561"/>
      <c r="F4496" s="561"/>
      <c r="G4496" s="559"/>
      <c r="H4496" s="559"/>
      <c r="I4496" s="559"/>
      <c r="J4496" s="559"/>
      <c r="K4496" s="559"/>
      <c r="L4496" s="559"/>
      <c r="M4496" s="559"/>
      <c r="N4496" s="559"/>
      <c r="O4496" s="559"/>
    </row>
    <row r="4497" spans="1:15" x14ac:dyDescent="0.25">
      <c r="A4497" s="560"/>
      <c r="B4497" s="559"/>
      <c r="C4497" s="559"/>
      <c r="D4497" s="561"/>
      <c r="E4497" s="561"/>
      <c r="F4497" s="561"/>
      <c r="G4497" s="559"/>
      <c r="H4497" s="559"/>
      <c r="I4497" s="559"/>
      <c r="J4497" s="559"/>
      <c r="K4497" s="559"/>
      <c r="L4497" s="559"/>
      <c r="M4497" s="559"/>
      <c r="N4497" s="559"/>
      <c r="O4497" s="559"/>
    </row>
    <row r="4498" spans="1:15" x14ac:dyDescent="0.25">
      <c r="A4498" s="560"/>
      <c r="B4498" s="559"/>
      <c r="C4498" s="559"/>
      <c r="D4498" s="561"/>
      <c r="E4498" s="561"/>
      <c r="F4498" s="561"/>
      <c r="G4498" s="559"/>
      <c r="H4498" s="559"/>
      <c r="I4498" s="559"/>
      <c r="J4498" s="559"/>
      <c r="K4498" s="559"/>
      <c r="L4498" s="559"/>
      <c r="M4498" s="559"/>
      <c r="N4498" s="559"/>
      <c r="O4498" s="559"/>
    </row>
    <row r="4499" spans="1:15" x14ac:dyDescent="0.25">
      <c r="A4499" s="560"/>
      <c r="B4499" s="559"/>
      <c r="C4499" s="559"/>
      <c r="D4499" s="561"/>
      <c r="E4499" s="561"/>
      <c r="F4499" s="561"/>
      <c r="G4499" s="559"/>
      <c r="H4499" s="559"/>
      <c r="I4499" s="559"/>
      <c r="J4499" s="559"/>
      <c r="K4499" s="559"/>
      <c r="L4499" s="559"/>
      <c r="M4499" s="559"/>
      <c r="N4499" s="559"/>
      <c r="O4499" s="559"/>
    </row>
    <row r="4500" spans="1:15" x14ac:dyDescent="0.25">
      <c r="A4500" s="560"/>
      <c r="B4500" s="559"/>
      <c r="C4500" s="559"/>
      <c r="D4500" s="561"/>
      <c r="E4500" s="561"/>
      <c r="F4500" s="561"/>
      <c r="G4500" s="559"/>
      <c r="H4500" s="559"/>
      <c r="I4500" s="559"/>
      <c r="J4500" s="559"/>
      <c r="K4500" s="559"/>
      <c r="L4500" s="559"/>
      <c r="M4500" s="559"/>
      <c r="N4500" s="559"/>
      <c r="O4500" s="559"/>
    </row>
    <row r="4501" spans="1:15" x14ac:dyDescent="0.25">
      <c r="A4501" s="560"/>
      <c r="B4501" s="559"/>
      <c r="C4501" s="559"/>
      <c r="D4501" s="561"/>
      <c r="E4501" s="561"/>
      <c r="F4501" s="561"/>
      <c r="G4501" s="559"/>
      <c r="H4501" s="559"/>
      <c r="I4501" s="559"/>
      <c r="J4501" s="559"/>
      <c r="K4501" s="559"/>
      <c r="L4501" s="559"/>
      <c r="M4501" s="559"/>
      <c r="N4501" s="559"/>
      <c r="O4501" s="559"/>
    </row>
    <row r="4502" spans="1:15" x14ac:dyDescent="0.25">
      <c r="A4502" s="560"/>
      <c r="B4502" s="559"/>
      <c r="C4502" s="559"/>
      <c r="D4502" s="561"/>
      <c r="E4502" s="561"/>
      <c r="F4502" s="561"/>
      <c r="G4502" s="559"/>
      <c r="H4502" s="559"/>
      <c r="I4502" s="559"/>
      <c r="J4502" s="559"/>
      <c r="K4502" s="559"/>
      <c r="L4502" s="559"/>
      <c r="M4502" s="559"/>
      <c r="N4502" s="559"/>
      <c r="O4502" s="559"/>
    </row>
    <row r="4503" spans="1:15" x14ac:dyDescent="0.25">
      <c r="A4503" s="560"/>
      <c r="B4503" s="559"/>
      <c r="C4503" s="559"/>
      <c r="D4503" s="561"/>
      <c r="E4503" s="561"/>
      <c r="F4503" s="561"/>
      <c r="G4503" s="559"/>
      <c r="H4503" s="559"/>
      <c r="I4503" s="559"/>
      <c r="J4503" s="559"/>
      <c r="K4503" s="559"/>
      <c r="L4503" s="559"/>
      <c r="M4503" s="559"/>
      <c r="N4503" s="559"/>
      <c r="O4503" s="559"/>
    </row>
    <row r="4504" spans="1:15" x14ac:dyDescent="0.25">
      <c r="A4504" s="560"/>
      <c r="B4504" s="559"/>
      <c r="C4504" s="559"/>
      <c r="D4504" s="561"/>
      <c r="E4504" s="561"/>
      <c r="F4504" s="561"/>
      <c r="G4504" s="559"/>
      <c r="H4504" s="559"/>
      <c r="I4504" s="559"/>
      <c r="J4504" s="559"/>
      <c r="K4504" s="559"/>
      <c r="L4504" s="559"/>
      <c r="M4504" s="559"/>
      <c r="N4504" s="559"/>
      <c r="O4504" s="559"/>
    </row>
    <row r="4505" spans="1:15" x14ac:dyDescent="0.25">
      <c r="A4505" s="560"/>
      <c r="B4505" s="559"/>
      <c r="C4505" s="559"/>
      <c r="D4505" s="561"/>
      <c r="E4505" s="561"/>
      <c r="F4505" s="561"/>
      <c r="G4505" s="559"/>
      <c r="H4505" s="559"/>
      <c r="I4505" s="559"/>
      <c r="J4505" s="559"/>
      <c r="K4505" s="559"/>
      <c r="L4505" s="559"/>
      <c r="M4505" s="559"/>
      <c r="N4505" s="559"/>
      <c r="O4505" s="559"/>
    </row>
    <row r="4506" spans="1:15" x14ac:dyDescent="0.25">
      <c r="A4506" s="560"/>
      <c r="B4506" s="559"/>
      <c r="C4506" s="559"/>
      <c r="D4506" s="561"/>
      <c r="E4506" s="561"/>
      <c r="F4506" s="561"/>
      <c r="G4506" s="559"/>
      <c r="H4506" s="559"/>
      <c r="I4506" s="559"/>
      <c r="J4506" s="559"/>
      <c r="K4506" s="559"/>
      <c r="L4506" s="559"/>
      <c r="M4506" s="559"/>
      <c r="N4506" s="559"/>
      <c r="O4506" s="559"/>
    </row>
    <row r="4507" spans="1:15" x14ac:dyDescent="0.25">
      <c r="A4507" s="560"/>
      <c r="B4507" s="559"/>
      <c r="C4507" s="559"/>
      <c r="D4507" s="561"/>
      <c r="E4507" s="561"/>
      <c r="F4507" s="561"/>
      <c r="G4507" s="559"/>
      <c r="H4507" s="559"/>
      <c r="I4507" s="559"/>
      <c r="J4507" s="559"/>
      <c r="K4507" s="559"/>
      <c r="L4507" s="559"/>
      <c r="M4507" s="559"/>
      <c r="N4507" s="559"/>
      <c r="O4507" s="559"/>
    </row>
    <row r="4508" spans="1:15" x14ac:dyDescent="0.25">
      <c r="A4508" s="560"/>
      <c r="B4508" s="559"/>
      <c r="C4508" s="559"/>
      <c r="D4508" s="561"/>
      <c r="E4508" s="561"/>
      <c r="F4508" s="561"/>
      <c r="G4508" s="559"/>
      <c r="H4508" s="559"/>
      <c r="I4508" s="559"/>
      <c r="J4508" s="559"/>
      <c r="K4508" s="559"/>
      <c r="L4508" s="559"/>
      <c r="M4508" s="559"/>
      <c r="N4508" s="559"/>
      <c r="O4508" s="559"/>
    </row>
    <row r="4509" spans="1:15" x14ac:dyDescent="0.25">
      <c r="A4509" s="560"/>
      <c r="B4509" s="559"/>
      <c r="C4509" s="559"/>
      <c r="D4509" s="561"/>
      <c r="E4509" s="561"/>
      <c r="F4509" s="561"/>
      <c r="G4509" s="559"/>
      <c r="H4509" s="559"/>
      <c r="I4509" s="559"/>
      <c r="J4509" s="559"/>
      <c r="K4509" s="559"/>
      <c r="L4509" s="559"/>
      <c r="M4509" s="559"/>
      <c r="N4509" s="559"/>
      <c r="O4509" s="559"/>
    </row>
    <row r="4510" spans="1:15" x14ac:dyDescent="0.25">
      <c r="A4510" s="560"/>
      <c r="B4510" s="559"/>
      <c r="C4510" s="559"/>
      <c r="D4510" s="561"/>
      <c r="E4510" s="561"/>
      <c r="F4510" s="561"/>
      <c r="G4510" s="559"/>
      <c r="H4510" s="559"/>
      <c r="I4510" s="559"/>
      <c r="J4510" s="559"/>
      <c r="K4510" s="559"/>
      <c r="L4510" s="559"/>
      <c r="M4510" s="559"/>
      <c r="N4510" s="559"/>
      <c r="O4510" s="559"/>
    </row>
    <row r="4511" spans="1:15" x14ac:dyDescent="0.25">
      <c r="A4511" s="560"/>
      <c r="B4511" s="559"/>
      <c r="C4511" s="559"/>
      <c r="D4511" s="561"/>
      <c r="E4511" s="561"/>
      <c r="F4511" s="561"/>
      <c r="G4511" s="559"/>
      <c r="H4511" s="559"/>
      <c r="I4511" s="559"/>
      <c r="J4511" s="559"/>
      <c r="K4511" s="559"/>
      <c r="L4511" s="559"/>
      <c r="M4511" s="559"/>
      <c r="N4511" s="559"/>
      <c r="O4511" s="559"/>
    </row>
    <row r="4512" spans="1:15" x14ac:dyDescent="0.25">
      <c r="A4512" s="560"/>
      <c r="B4512" s="559"/>
      <c r="C4512" s="559"/>
      <c r="D4512" s="561"/>
      <c r="E4512" s="561"/>
      <c r="F4512" s="561"/>
      <c r="G4512" s="559"/>
      <c r="H4512" s="559"/>
      <c r="I4512" s="559"/>
      <c r="J4512" s="559"/>
      <c r="K4512" s="559"/>
      <c r="L4512" s="559"/>
      <c r="M4512" s="559"/>
      <c r="N4512" s="559"/>
      <c r="O4512" s="559"/>
    </row>
    <row r="4513" spans="1:15" x14ac:dyDescent="0.25">
      <c r="A4513" s="560"/>
      <c r="B4513" s="559"/>
      <c r="C4513" s="559"/>
      <c r="D4513" s="561"/>
      <c r="E4513" s="561"/>
      <c r="F4513" s="561"/>
      <c r="G4513" s="559"/>
      <c r="H4513" s="559"/>
      <c r="I4513" s="559"/>
      <c r="J4513" s="559"/>
      <c r="K4513" s="559"/>
      <c r="L4513" s="559"/>
      <c r="M4513" s="559"/>
      <c r="N4513" s="559"/>
      <c r="O4513" s="559"/>
    </row>
    <row r="4514" spans="1:15" x14ac:dyDescent="0.25">
      <c r="A4514" s="560"/>
      <c r="B4514" s="559"/>
      <c r="C4514" s="559"/>
      <c r="D4514" s="561"/>
      <c r="E4514" s="561"/>
      <c r="F4514" s="561"/>
      <c r="G4514" s="559"/>
      <c r="H4514" s="559"/>
      <c r="I4514" s="559"/>
      <c r="J4514" s="559"/>
      <c r="K4514" s="559"/>
      <c r="L4514" s="559"/>
      <c r="M4514" s="559"/>
      <c r="N4514" s="559"/>
      <c r="O4514" s="559"/>
    </row>
    <row r="4515" spans="1:15" x14ac:dyDescent="0.25">
      <c r="A4515" s="560"/>
      <c r="B4515" s="559"/>
      <c r="C4515" s="559"/>
      <c r="D4515" s="561"/>
      <c r="E4515" s="561"/>
      <c r="F4515" s="561"/>
      <c r="G4515" s="559"/>
      <c r="H4515" s="559"/>
      <c r="I4515" s="559"/>
      <c r="J4515" s="559"/>
      <c r="K4515" s="559"/>
      <c r="L4515" s="559"/>
      <c r="M4515" s="559"/>
      <c r="N4515" s="559"/>
      <c r="O4515" s="559"/>
    </row>
    <row r="4516" spans="1:15" x14ac:dyDescent="0.25">
      <c r="A4516" s="560"/>
      <c r="B4516" s="559"/>
      <c r="C4516" s="559"/>
      <c r="D4516" s="561"/>
      <c r="E4516" s="561"/>
      <c r="F4516" s="561"/>
      <c r="G4516" s="559"/>
      <c r="H4516" s="559"/>
      <c r="I4516" s="559"/>
      <c r="J4516" s="559"/>
      <c r="K4516" s="559"/>
      <c r="L4516" s="559"/>
      <c r="M4516" s="559"/>
      <c r="N4516" s="559"/>
      <c r="O4516" s="559"/>
    </row>
    <row r="4517" spans="1:15" x14ac:dyDescent="0.25">
      <c r="A4517" s="560"/>
      <c r="B4517" s="559"/>
      <c r="C4517" s="559"/>
      <c r="D4517" s="561"/>
      <c r="E4517" s="561"/>
      <c r="F4517" s="561"/>
      <c r="G4517" s="559"/>
      <c r="H4517" s="559"/>
      <c r="I4517" s="559"/>
      <c r="J4517" s="559"/>
      <c r="K4517" s="559"/>
      <c r="L4517" s="559"/>
      <c r="M4517" s="559"/>
      <c r="N4517" s="559"/>
      <c r="O4517" s="559"/>
    </row>
    <row r="4518" spans="1:15" x14ac:dyDescent="0.25">
      <c r="A4518" s="560"/>
      <c r="B4518" s="559"/>
      <c r="C4518" s="559"/>
      <c r="D4518" s="561"/>
      <c r="E4518" s="561"/>
      <c r="F4518" s="561"/>
      <c r="G4518" s="559"/>
      <c r="H4518" s="559"/>
      <c r="I4518" s="559"/>
      <c r="J4518" s="559"/>
      <c r="K4518" s="559"/>
      <c r="L4518" s="559"/>
      <c r="M4518" s="559"/>
      <c r="N4518" s="559"/>
      <c r="O4518" s="559"/>
    </row>
    <row r="4519" spans="1:15" x14ac:dyDescent="0.25">
      <c r="A4519" s="560"/>
      <c r="B4519" s="559"/>
      <c r="C4519" s="559"/>
      <c r="D4519" s="561"/>
      <c r="E4519" s="561"/>
      <c r="F4519" s="561"/>
      <c r="G4519" s="559"/>
      <c r="H4519" s="559"/>
      <c r="I4519" s="559"/>
      <c r="J4519" s="559"/>
      <c r="K4519" s="559"/>
      <c r="L4519" s="559"/>
      <c r="M4519" s="559"/>
      <c r="N4519" s="559"/>
      <c r="O4519" s="559"/>
    </row>
    <row r="4520" spans="1:15" x14ac:dyDescent="0.25">
      <c r="A4520" s="560"/>
      <c r="B4520" s="559"/>
      <c r="C4520" s="559"/>
      <c r="D4520" s="561"/>
      <c r="E4520" s="561"/>
      <c r="F4520" s="561"/>
      <c r="G4520" s="559"/>
      <c r="H4520" s="559"/>
      <c r="I4520" s="559"/>
      <c r="J4520" s="559"/>
      <c r="K4520" s="559"/>
      <c r="L4520" s="559"/>
      <c r="M4520" s="559"/>
      <c r="N4520" s="559"/>
      <c r="O4520" s="559"/>
    </row>
    <row r="4521" spans="1:15" x14ac:dyDescent="0.25">
      <c r="A4521" s="560"/>
      <c r="B4521" s="559"/>
      <c r="C4521" s="559"/>
      <c r="D4521" s="561"/>
      <c r="E4521" s="561"/>
      <c r="F4521" s="561"/>
      <c r="G4521" s="559"/>
      <c r="H4521" s="559"/>
      <c r="I4521" s="559"/>
      <c r="J4521" s="559"/>
      <c r="K4521" s="559"/>
      <c r="L4521" s="559"/>
      <c r="M4521" s="559"/>
      <c r="N4521" s="559"/>
      <c r="O4521" s="559"/>
    </row>
    <row r="4522" spans="1:15" x14ac:dyDescent="0.25">
      <c r="A4522" s="560"/>
      <c r="B4522" s="559"/>
      <c r="C4522" s="559"/>
      <c r="D4522" s="561"/>
      <c r="E4522" s="561"/>
      <c r="F4522" s="561"/>
      <c r="G4522" s="559"/>
      <c r="H4522" s="559"/>
      <c r="I4522" s="559"/>
      <c r="J4522" s="559"/>
      <c r="K4522" s="559"/>
      <c r="L4522" s="559"/>
      <c r="M4522" s="559"/>
      <c r="N4522" s="559"/>
      <c r="O4522" s="559"/>
    </row>
    <row r="4523" spans="1:15" x14ac:dyDescent="0.25">
      <c r="A4523" s="560"/>
      <c r="B4523" s="559"/>
      <c r="C4523" s="559"/>
      <c r="D4523" s="561"/>
      <c r="E4523" s="561"/>
      <c r="F4523" s="561"/>
      <c r="G4523" s="559"/>
      <c r="H4523" s="559"/>
      <c r="I4523" s="559"/>
      <c r="J4523" s="559"/>
      <c r="K4523" s="559"/>
      <c r="L4523" s="559"/>
      <c r="M4523" s="559"/>
      <c r="N4523" s="559"/>
      <c r="O4523" s="559"/>
    </row>
    <row r="4524" spans="1:15" x14ac:dyDescent="0.25">
      <c r="A4524" s="560"/>
      <c r="B4524" s="559"/>
      <c r="C4524" s="559"/>
      <c r="D4524" s="561"/>
      <c r="E4524" s="561"/>
      <c r="F4524" s="561"/>
      <c r="G4524" s="559"/>
      <c r="H4524" s="559"/>
      <c r="I4524" s="559"/>
      <c r="J4524" s="559"/>
      <c r="K4524" s="559"/>
      <c r="L4524" s="559"/>
      <c r="M4524" s="559"/>
      <c r="N4524" s="559"/>
      <c r="O4524" s="559"/>
    </row>
    <row r="4525" spans="1:15" x14ac:dyDescent="0.25">
      <c r="A4525" s="560"/>
      <c r="B4525" s="559"/>
      <c r="C4525" s="559"/>
      <c r="D4525" s="561"/>
      <c r="E4525" s="561"/>
      <c r="F4525" s="561"/>
      <c r="G4525" s="559"/>
      <c r="H4525" s="559"/>
      <c r="I4525" s="559"/>
      <c r="J4525" s="559"/>
      <c r="K4525" s="559"/>
      <c r="L4525" s="559"/>
      <c r="M4525" s="559"/>
      <c r="N4525" s="559"/>
      <c r="O4525" s="559"/>
    </row>
    <row r="4526" spans="1:15" x14ac:dyDescent="0.25">
      <c r="A4526" s="560"/>
      <c r="B4526" s="559"/>
      <c r="C4526" s="559"/>
      <c r="D4526" s="561"/>
      <c r="E4526" s="561"/>
      <c r="F4526" s="561"/>
      <c r="G4526" s="559"/>
      <c r="H4526" s="559"/>
      <c r="I4526" s="559"/>
      <c r="J4526" s="559"/>
      <c r="K4526" s="559"/>
      <c r="L4526" s="559"/>
      <c r="M4526" s="559"/>
      <c r="N4526" s="559"/>
      <c r="O4526" s="559"/>
    </row>
    <row r="4527" spans="1:15" x14ac:dyDescent="0.25">
      <c r="A4527" s="560"/>
      <c r="B4527" s="559"/>
      <c r="C4527" s="559"/>
      <c r="D4527" s="561"/>
      <c r="E4527" s="561"/>
      <c r="F4527" s="561"/>
      <c r="G4527" s="559"/>
      <c r="H4527" s="559"/>
      <c r="I4527" s="559"/>
      <c r="J4527" s="559"/>
      <c r="K4527" s="559"/>
      <c r="L4527" s="559"/>
      <c r="M4527" s="559"/>
      <c r="N4527" s="559"/>
      <c r="O4527" s="559"/>
    </row>
    <row r="4528" spans="1:15" x14ac:dyDescent="0.25">
      <c r="A4528" s="560"/>
      <c r="B4528" s="559"/>
      <c r="C4528" s="559"/>
      <c r="D4528" s="561"/>
      <c r="E4528" s="561"/>
      <c r="F4528" s="561"/>
      <c r="G4528" s="559"/>
      <c r="H4528" s="559"/>
      <c r="I4528" s="559"/>
      <c r="J4528" s="559"/>
      <c r="K4528" s="559"/>
      <c r="L4528" s="559"/>
      <c r="M4528" s="559"/>
      <c r="N4528" s="559"/>
      <c r="O4528" s="559"/>
    </row>
    <row r="4529" spans="1:15" x14ac:dyDescent="0.25">
      <c r="A4529" s="560"/>
      <c r="B4529" s="559"/>
      <c r="C4529" s="559"/>
      <c r="D4529" s="561"/>
      <c r="E4529" s="561"/>
      <c r="F4529" s="561"/>
      <c r="G4529" s="559"/>
      <c r="H4529" s="559"/>
      <c r="I4529" s="559"/>
      <c r="J4529" s="559"/>
      <c r="K4529" s="559"/>
      <c r="L4529" s="559"/>
      <c r="M4529" s="559"/>
      <c r="N4529" s="559"/>
      <c r="O4529" s="559"/>
    </row>
    <row r="4530" spans="1:15" x14ac:dyDescent="0.25">
      <c r="A4530" s="560"/>
      <c r="B4530" s="559"/>
      <c r="C4530" s="559"/>
      <c r="D4530" s="561"/>
      <c r="E4530" s="561"/>
      <c r="F4530" s="561"/>
      <c r="G4530" s="559"/>
      <c r="H4530" s="559"/>
      <c r="I4530" s="559"/>
      <c r="J4530" s="559"/>
      <c r="K4530" s="559"/>
      <c r="L4530" s="559"/>
      <c r="M4530" s="559"/>
      <c r="N4530" s="559"/>
      <c r="O4530" s="559"/>
    </row>
    <row r="4531" spans="1:15" x14ac:dyDescent="0.25">
      <c r="A4531" s="560"/>
      <c r="B4531" s="559"/>
      <c r="C4531" s="559"/>
      <c r="D4531" s="561"/>
      <c r="E4531" s="561"/>
      <c r="F4531" s="561"/>
      <c r="G4531" s="559"/>
      <c r="H4531" s="559"/>
      <c r="I4531" s="559"/>
      <c r="J4531" s="559"/>
      <c r="K4531" s="559"/>
      <c r="L4531" s="559"/>
      <c r="M4531" s="559"/>
      <c r="N4531" s="559"/>
      <c r="O4531" s="559"/>
    </row>
    <row r="4532" spans="1:15" x14ac:dyDescent="0.25">
      <c r="A4532" s="560"/>
      <c r="B4532" s="559"/>
      <c r="C4532" s="559"/>
      <c r="D4532" s="561"/>
      <c r="E4532" s="561"/>
      <c r="F4532" s="561"/>
      <c r="G4532" s="559"/>
      <c r="H4532" s="559"/>
      <c r="I4532" s="559"/>
      <c r="J4532" s="559"/>
      <c r="K4532" s="559"/>
      <c r="L4532" s="559"/>
      <c r="M4532" s="559"/>
      <c r="N4532" s="559"/>
      <c r="O4532" s="559"/>
    </row>
    <row r="4533" spans="1:15" x14ac:dyDescent="0.25">
      <c r="A4533" s="560"/>
      <c r="B4533" s="559"/>
      <c r="C4533" s="559"/>
      <c r="D4533" s="561"/>
      <c r="E4533" s="561"/>
      <c r="F4533" s="561"/>
      <c r="G4533" s="559"/>
      <c r="H4533" s="559"/>
      <c r="I4533" s="559"/>
      <c r="J4533" s="559"/>
      <c r="K4533" s="559"/>
      <c r="L4533" s="559"/>
      <c r="M4533" s="559"/>
      <c r="N4533" s="559"/>
      <c r="O4533" s="559"/>
    </row>
    <row r="4534" spans="1:15" x14ac:dyDescent="0.25">
      <c r="A4534" s="560"/>
      <c r="B4534" s="559"/>
      <c r="C4534" s="559"/>
      <c r="D4534" s="561"/>
      <c r="E4534" s="561"/>
      <c r="F4534" s="561"/>
      <c r="G4534" s="559"/>
      <c r="H4534" s="559"/>
      <c r="I4534" s="559"/>
      <c r="J4534" s="559"/>
      <c r="K4534" s="559"/>
      <c r="L4534" s="559"/>
      <c r="M4534" s="559"/>
      <c r="N4534" s="559"/>
      <c r="O4534" s="559"/>
    </row>
    <row r="4535" spans="1:15" x14ac:dyDescent="0.25">
      <c r="A4535" s="560"/>
      <c r="B4535" s="559"/>
      <c r="C4535" s="559"/>
      <c r="D4535" s="561"/>
      <c r="E4535" s="561"/>
      <c r="F4535" s="561"/>
      <c r="G4535" s="559"/>
      <c r="H4535" s="559"/>
      <c r="I4535" s="559"/>
      <c r="J4535" s="559"/>
      <c r="K4535" s="559"/>
      <c r="L4535" s="559"/>
      <c r="M4535" s="559"/>
      <c r="N4535" s="559"/>
      <c r="O4535" s="559"/>
    </row>
    <row r="4536" spans="1:15" x14ac:dyDescent="0.25">
      <c r="A4536" s="560"/>
      <c r="B4536" s="559"/>
      <c r="C4536" s="559"/>
      <c r="D4536" s="561"/>
      <c r="E4536" s="561"/>
      <c r="F4536" s="561"/>
      <c r="G4536" s="559"/>
      <c r="H4536" s="559"/>
      <c r="I4536" s="559"/>
      <c r="J4536" s="559"/>
      <c r="K4536" s="559"/>
      <c r="L4536" s="559"/>
      <c r="M4536" s="559"/>
      <c r="N4536" s="559"/>
      <c r="O4536" s="559"/>
    </row>
    <row r="4537" spans="1:15" x14ac:dyDescent="0.25">
      <c r="A4537" s="560"/>
      <c r="B4537" s="559"/>
      <c r="C4537" s="559"/>
      <c r="D4537" s="561"/>
      <c r="E4537" s="561"/>
      <c r="F4537" s="561"/>
      <c r="G4537" s="559"/>
      <c r="H4537" s="559"/>
      <c r="I4537" s="559"/>
      <c r="J4537" s="559"/>
      <c r="K4537" s="559"/>
      <c r="L4537" s="559"/>
      <c r="M4537" s="559"/>
      <c r="N4537" s="559"/>
      <c r="O4537" s="559"/>
    </row>
    <row r="4538" spans="1:15" x14ac:dyDescent="0.25">
      <c r="A4538" s="560"/>
      <c r="B4538" s="559"/>
      <c r="C4538" s="559"/>
      <c r="D4538" s="561"/>
      <c r="E4538" s="561"/>
      <c r="F4538" s="561"/>
      <c r="G4538" s="559"/>
      <c r="H4538" s="559"/>
      <c r="I4538" s="559"/>
      <c r="J4538" s="559"/>
      <c r="K4538" s="559"/>
      <c r="L4538" s="559"/>
      <c r="M4538" s="559"/>
      <c r="N4538" s="559"/>
      <c r="O4538" s="559"/>
    </row>
    <row r="4539" spans="1:15" x14ac:dyDescent="0.25">
      <c r="A4539" s="560"/>
      <c r="B4539" s="559"/>
      <c r="C4539" s="559"/>
      <c r="D4539" s="561"/>
      <c r="E4539" s="561"/>
      <c r="F4539" s="561"/>
      <c r="G4539" s="559"/>
      <c r="H4539" s="559"/>
      <c r="I4539" s="559"/>
      <c r="J4539" s="559"/>
      <c r="K4539" s="559"/>
      <c r="L4539" s="559"/>
      <c r="M4539" s="559"/>
      <c r="N4539" s="559"/>
      <c r="O4539" s="559"/>
    </row>
    <row r="4540" spans="1:15" x14ac:dyDescent="0.25">
      <c r="A4540" s="560"/>
      <c r="B4540" s="559"/>
      <c r="C4540" s="559"/>
      <c r="D4540" s="561"/>
      <c r="E4540" s="561"/>
      <c r="F4540" s="561"/>
      <c r="G4540" s="559"/>
      <c r="H4540" s="559"/>
      <c r="I4540" s="559"/>
      <c r="J4540" s="559"/>
      <c r="K4540" s="559"/>
      <c r="L4540" s="559"/>
      <c r="M4540" s="559"/>
      <c r="N4540" s="559"/>
      <c r="O4540" s="559"/>
    </row>
    <row r="4541" spans="1:15" x14ac:dyDescent="0.25">
      <c r="A4541" s="560"/>
      <c r="B4541" s="559"/>
      <c r="C4541" s="559"/>
      <c r="D4541" s="561"/>
      <c r="E4541" s="561"/>
      <c r="F4541" s="561"/>
      <c r="G4541" s="559"/>
      <c r="H4541" s="559"/>
      <c r="I4541" s="559"/>
      <c r="J4541" s="559"/>
      <c r="K4541" s="559"/>
      <c r="L4541" s="559"/>
      <c r="M4541" s="559"/>
      <c r="N4541" s="559"/>
      <c r="O4541" s="559"/>
    </row>
    <row r="4542" spans="1:15" x14ac:dyDescent="0.25">
      <c r="A4542" s="560"/>
      <c r="B4542" s="559"/>
      <c r="C4542" s="559"/>
      <c r="D4542" s="561"/>
      <c r="E4542" s="561"/>
      <c r="F4542" s="561"/>
      <c r="G4542" s="559"/>
      <c r="H4542" s="559"/>
      <c r="I4542" s="559"/>
      <c r="J4542" s="559"/>
      <c r="K4542" s="559"/>
      <c r="L4542" s="559"/>
      <c r="M4542" s="559"/>
      <c r="N4542" s="559"/>
      <c r="O4542" s="559"/>
    </row>
    <row r="4543" spans="1:15" x14ac:dyDescent="0.25">
      <c r="A4543" s="560"/>
      <c r="B4543" s="559"/>
      <c r="C4543" s="559"/>
      <c r="D4543" s="561"/>
      <c r="E4543" s="561"/>
      <c r="F4543" s="561"/>
      <c r="G4543" s="559"/>
      <c r="H4543" s="559"/>
      <c r="I4543" s="559"/>
      <c r="J4543" s="559"/>
      <c r="K4543" s="559"/>
      <c r="L4543" s="559"/>
      <c r="M4543" s="559"/>
      <c r="N4543" s="559"/>
      <c r="O4543" s="559"/>
    </row>
    <row r="4544" spans="1:15" x14ac:dyDescent="0.25">
      <c r="A4544" s="560"/>
      <c r="B4544" s="559"/>
      <c r="C4544" s="559"/>
      <c r="D4544" s="561"/>
      <c r="E4544" s="561"/>
      <c r="F4544" s="561"/>
      <c r="G4544" s="559"/>
      <c r="H4544" s="559"/>
      <c r="I4544" s="559"/>
      <c r="J4544" s="559"/>
      <c r="K4544" s="559"/>
      <c r="L4544" s="559"/>
      <c r="M4544" s="559"/>
      <c r="N4544" s="559"/>
      <c r="O4544" s="559"/>
    </row>
    <row r="4545" spans="1:15" x14ac:dyDescent="0.25">
      <c r="A4545" s="560"/>
      <c r="B4545" s="559"/>
      <c r="C4545" s="559"/>
      <c r="D4545" s="561"/>
      <c r="E4545" s="561"/>
      <c r="F4545" s="561"/>
      <c r="G4545" s="559"/>
      <c r="H4545" s="559"/>
      <c r="I4545" s="559"/>
      <c r="J4545" s="559"/>
      <c r="K4545" s="559"/>
      <c r="L4545" s="559"/>
      <c r="M4545" s="559"/>
      <c r="N4545" s="559"/>
      <c r="O4545" s="559"/>
    </row>
    <row r="4546" spans="1:15" x14ac:dyDescent="0.25">
      <c r="A4546" s="560"/>
      <c r="B4546" s="559"/>
      <c r="C4546" s="559"/>
      <c r="D4546" s="561"/>
      <c r="E4546" s="561"/>
      <c r="F4546" s="561"/>
      <c r="G4546" s="559"/>
      <c r="H4546" s="559"/>
      <c r="I4546" s="559"/>
      <c r="J4546" s="559"/>
      <c r="K4546" s="559"/>
      <c r="L4546" s="559"/>
      <c r="M4546" s="559"/>
      <c r="N4546" s="559"/>
      <c r="O4546" s="559"/>
    </row>
    <row r="4547" spans="1:15" x14ac:dyDescent="0.25">
      <c r="A4547" s="560"/>
      <c r="B4547" s="559"/>
      <c r="C4547" s="559"/>
      <c r="D4547" s="561"/>
      <c r="E4547" s="561"/>
      <c r="F4547" s="561"/>
      <c r="G4547" s="559"/>
      <c r="H4547" s="559"/>
      <c r="I4547" s="559"/>
      <c r="J4547" s="559"/>
      <c r="K4547" s="559"/>
      <c r="L4547" s="559"/>
      <c r="M4547" s="559"/>
      <c r="N4547" s="559"/>
      <c r="O4547" s="559"/>
    </row>
    <row r="4548" spans="1:15" x14ac:dyDescent="0.25">
      <c r="A4548" s="560"/>
      <c r="B4548" s="559"/>
      <c r="C4548" s="559"/>
      <c r="D4548" s="561"/>
      <c r="E4548" s="561"/>
      <c r="F4548" s="561"/>
      <c r="G4548" s="559"/>
      <c r="H4548" s="559"/>
      <c r="I4548" s="559"/>
      <c r="J4548" s="559"/>
      <c r="K4548" s="559"/>
      <c r="L4548" s="559"/>
      <c r="M4548" s="559"/>
      <c r="N4548" s="559"/>
      <c r="O4548" s="559"/>
    </row>
    <row r="4549" spans="1:15" x14ac:dyDescent="0.25">
      <c r="A4549" s="560"/>
      <c r="B4549" s="559"/>
      <c r="C4549" s="559"/>
      <c r="D4549" s="561"/>
      <c r="E4549" s="561"/>
      <c r="F4549" s="561"/>
      <c r="G4549" s="559"/>
      <c r="H4549" s="559"/>
      <c r="I4549" s="559"/>
      <c r="J4549" s="559"/>
      <c r="K4549" s="559"/>
      <c r="L4549" s="559"/>
      <c r="M4549" s="559"/>
      <c r="N4549" s="559"/>
      <c r="O4549" s="559"/>
    </row>
    <row r="4550" spans="1:15" x14ac:dyDescent="0.25">
      <c r="A4550" s="560"/>
      <c r="B4550" s="559"/>
      <c r="C4550" s="559"/>
      <c r="D4550" s="561"/>
      <c r="E4550" s="561"/>
      <c r="F4550" s="561"/>
      <c r="G4550" s="559"/>
      <c r="H4550" s="559"/>
      <c r="I4550" s="559"/>
      <c r="J4550" s="559"/>
      <c r="K4550" s="559"/>
      <c r="L4550" s="559"/>
      <c r="M4550" s="559"/>
      <c r="N4550" s="559"/>
      <c r="O4550" s="559"/>
    </row>
    <row r="4551" spans="1:15" x14ac:dyDescent="0.25">
      <c r="A4551" s="560"/>
      <c r="B4551" s="559"/>
      <c r="C4551" s="559"/>
      <c r="D4551" s="561"/>
      <c r="E4551" s="561"/>
      <c r="F4551" s="561"/>
      <c r="G4551" s="559"/>
      <c r="H4551" s="559"/>
      <c r="I4551" s="559"/>
      <c r="J4551" s="559"/>
      <c r="K4551" s="559"/>
      <c r="L4551" s="559"/>
      <c r="M4551" s="559"/>
      <c r="N4551" s="559"/>
      <c r="O4551" s="559"/>
    </row>
    <row r="4552" spans="1:15" x14ac:dyDescent="0.25">
      <c r="A4552" s="560"/>
      <c r="B4552" s="559"/>
      <c r="C4552" s="559"/>
      <c r="D4552" s="561"/>
      <c r="E4552" s="561"/>
      <c r="F4552" s="561"/>
      <c r="G4552" s="559"/>
      <c r="H4552" s="559"/>
      <c r="I4552" s="559"/>
      <c r="J4552" s="559"/>
      <c r="K4552" s="559"/>
      <c r="L4552" s="559"/>
      <c r="M4552" s="559"/>
      <c r="N4552" s="559"/>
      <c r="O4552" s="559"/>
    </row>
    <row r="4553" spans="1:15" x14ac:dyDescent="0.25">
      <c r="A4553" s="560"/>
      <c r="B4553" s="559"/>
      <c r="C4553" s="559"/>
      <c r="D4553" s="561"/>
      <c r="E4553" s="561"/>
      <c r="F4553" s="561"/>
      <c r="G4553" s="559"/>
      <c r="H4553" s="559"/>
      <c r="I4553" s="559"/>
      <c r="J4553" s="559"/>
      <c r="K4553" s="559"/>
      <c r="L4553" s="559"/>
      <c r="M4553" s="559"/>
      <c r="N4553" s="559"/>
      <c r="O4553" s="559"/>
    </row>
    <row r="4554" spans="1:15" x14ac:dyDescent="0.25">
      <c r="A4554" s="560"/>
      <c r="B4554" s="559"/>
      <c r="C4554" s="559"/>
      <c r="D4554" s="561"/>
      <c r="E4554" s="561"/>
      <c r="F4554" s="561"/>
      <c r="G4554" s="559"/>
      <c r="H4554" s="559"/>
      <c r="I4554" s="559"/>
      <c r="J4554" s="559"/>
      <c r="K4554" s="559"/>
      <c r="L4554" s="559"/>
      <c r="M4554" s="559"/>
      <c r="N4554" s="559"/>
      <c r="O4554" s="559"/>
    </row>
    <row r="4555" spans="1:15" x14ac:dyDescent="0.25">
      <c r="A4555" s="560"/>
      <c r="B4555" s="559"/>
      <c r="C4555" s="559"/>
      <c r="D4555" s="561"/>
      <c r="E4555" s="561"/>
      <c r="F4555" s="561"/>
      <c r="G4555" s="559"/>
      <c r="H4555" s="559"/>
      <c r="I4555" s="559"/>
      <c r="J4555" s="559"/>
      <c r="K4555" s="559"/>
      <c r="L4555" s="559"/>
      <c r="M4555" s="559"/>
      <c r="N4555" s="559"/>
      <c r="O4555" s="559"/>
    </row>
    <row r="4556" spans="1:15" x14ac:dyDescent="0.25">
      <c r="A4556" s="560"/>
      <c r="B4556" s="559"/>
      <c r="C4556" s="559"/>
      <c r="D4556" s="561"/>
      <c r="E4556" s="561"/>
      <c r="F4556" s="561"/>
      <c r="G4556" s="559"/>
      <c r="H4556" s="559"/>
      <c r="I4556" s="559"/>
      <c r="J4556" s="559"/>
      <c r="K4556" s="559"/>
      <c r="L4556" s="559"/>
      <c r="M4556" s="559"/>
      <c r="N4556" s="559"/>
      <c r="O4556" s="559"/>
    </row>
    <row r="4557" spans="1:15" x14ac:dyDescent="0.25">
      <c r="A4557" s="560"/>
      <c r="B4557" s="559"/>
      <c r="C4557" s="559"/>
      <c r="D4557" s="561"/>
      <c r="E4557" s="561"/>
      <c r="F4557" s="561"/>
      <c r="G4557" s="559"/>
      <c r="H4557" s="559"/>
      <c r="I4557" s="559"/>
      <c r="J4557" s="559"/>
      <c r="K4557" s="559"/>
      <c r="L4557" s="559"/>
      <c r="M4557" s="559"/>
      <c r="N4557" s="559"/>
      <c r="O4557" s="559"/>
    </row>
    <row r="4558" spans="1:15" x14ac:dyDescent="0.25">
      <c r="A4558" s="560"/>
      <c r="B4558" s="559"/>
      <c r="C4558" s="559"/>
      <c r="D4558" s="561"/>
      <c r="E4558" s="561"/>
      <c r="F4558" s="561"/>
      <c r="G4558" s="559"/>
      <c r="H4558" s="559"/>
      <c r="I4558" s="559"/>
      <c r="J4558" s="559"/>
      <c r="K4558" s="559"/>
      <c r="L4558" s="559"/>
      <c r="M4558" s="559"/>
      <c r="N4558" s="559"/>
      <c r="O4558" s="559"/>
    </row>
    <row r="4559" spans="1:15" x14ac:dyDescent="0.25">
      <c r="A4559" s="560"/>
      <c r="B4559" s="559"/>
      <c r="C4559" s="559"/>
      <c r="D4559" s="561"/>
      <c r="E4559" s="561"/>
      <c r="F4559" s="561"/>
      <c r="G4559" s="559"/>
      <c r="H4559" s="559"/>
      <c r="I4559" s="559"/>
      <c r="J4559" s="559"/>
      <c r="K4559" s="559"/>
      <c r="L4559" s="559"/>
      <c r="M4559" s="559"/>
      <c r="N4559" s="559"/>
      <c r="O4559" s="559"/>
    </row>
    <row r="4560" spans="1:15" x14ac:dyDescent="0.25">
      <c r="A4560" s="560"/>
      <c r="B4560" s="559"/>
      <c r="C4560" s="559"/>
      <c r="D4560" s="561"/>
      <c r="E4560" s="561"/>
      <c r="F4560" s="561"/>
      <c r="G4560" s="559"/>
      <c r="H4560" s="559"/>
      <c r="I4560" s="559"/>
      <c r="J4560" s="559"/>
      <c r="K4560" s="559"/>
      <c r="L4560" s="559"/>
      <c r="M4560" s="559"/>
      <c r="N4560" s="559"/>
      <c r="O4560" s="559"/>
    </row>
    <row r="4561" spans="1:15" x14ac:dyDescent="0.25">
      <c r="A4561" s="560"/>
      <c r="B4561" s="559"/>
      <c r="C4561" s="559"/>
      <c r="D4561" s="561"/>
      <c r="E4561" s="561"/>
      <c r="F4561" s="561"/>
      <c r="G4561" s="559"/>
      <c r="H4561" s="559"/>
      <c r="I4561" s="559"/>
      <c r="J4561" s="559"/>
      <c r="K4561" s="559"/>
      <c r="L4561" s="559"/>
      <c r="M4561" s="559"/>
      <c r="N4561" s="559"/>
      <c r="O4561" s="559"/>
    </row>
    <row r="4562" spans="1:15" x14ac:dyDescent="0.25">
      <c r="A4562" s="560"/>
      <c r="B4562" s="559"/>
      <c r="C4562" s="559"/>
      <c r="D4562" s="561"/>
      <c r="E4562" s="561"/>
      <c r="F4562" s="561"/>
      <c r="G4562" s="559"/>
      <c r="H4562" s="559"/>
      <c r="I4562" s="559"/>
      <c r="J4562" s="559"/>
      <c r="K4562" s="559"/>
      <c r="L4562" s="559"/>
      <c r="M4562" s="559"/>
      <c r="N4562" s="559"/>
      <c r="O4562" s="559"/>
    </row>
    <row r="4563" spans="1:15" x14ac:dyDescent="0.25">
      <c r="A4563" s="560"/>
      <c r="B4563" s="559"/>
      <c r="C4563" s="559"/>
      <c r="D4563" s="561"/>
      <c r="E4563" s="561"/>
      <c r="F4563" s="561"/>
      <c r="G4563" s="559"/>
      <c r="H4563" s="559"/>
      <c r="I4563" s="559"/>
      <c r="J4563" s="559"/>
      <c r="K4563" s="559"/>
      <c r="L4563" s="559"/>
      <c r="M4563" s="559"/>
      <c r="N4563" s="559"/>
      <c r="O4563" s="559"/>
    </row>
    <row r="4564" spans="1:15" x14ac:dyDescent="0.25">
      <c r="A4564" s="560"/>
      <c r="B4564" s="559"/>
      <c r="C4564" s="559"/>
      <c r="D4564" s="561"/>
      <c r="E4564" s="561"/>
      <c r="F4564" s="561"/>
      <c r="G4564" s="559"/>
      <c r="H4564" s="559"/>
      <c r="I4564" s="559"/>
      <c r="J4564" s="559"/>
      <c r="K4564" s="559"/>
      <c r="L4564" s="559"/>
      <c r="M4564" s="559"/>
      <c r="N4564" s="559"/>
      <c r="O4564" s="559"/>
    </row>
    <row r="4565" spans="1:15" x14ac:dyDescent="0.25">
      <c r="A4565" s="560"/>
      <c r="B4565" s="559"/>
      <c r="C4565" s="559"/>
      <c r="D4565" s="561"/>
      <c r="E4565" s="561"/>
      <c r="F4565" s="561"/>
      <c r="G4565" s="559"/>
      <c r="H4565" s="559"/>
      <c r="I4565" s="559"/>
      <c r="J4565" s="559"/>
      <c r="K4565" s="559"/>
      <c r="L4565" s="559"/>
      <c r="M4565" s="559"/>
      <c r="N4565" s="559"/>
      <c r="O4565" s="559"/>
    </row>
    <row r="4566" spans="1:15" x14ac:dyDescent="0.25">
      <c r="A4566" s="560"/>
      <c r="B4566" s="559"/>
      <c r="C4566" s="559"/>
      <c r="D4566" s="561"/>
      <c r="E4566" s="561"/>
      <c r="F4566" s="561"/>
      <c r="G4566" s="559"/>
      <c r="H4566" s="559"/>
      <c r="I4566" s="559"/>
      <c r="J4566" s="559"/>
      <c r="K4566" s="559"/>
      <c r="L4566" s="559"/>
      <c r="M4566" s="559"/>
      <c r="N4566" s="559"/>
      <c r="O4566" s="559"/>
    </row>
    <row r="4567" spans="1:15" x14ac:dyDescent="0.25">
      <c r="A4567" s="560"/>
      <c r="B4567" s="559"/>
      <c r="C4567" s="559"/>
      <c r="D4567" s="561"/>
      <c r="E4567" s="561"/>
      <c r="F4567" s="561"/>
      <c r="G4567" s="559"/>
      <c r="H4567" s="559"/>
      <c r="I4567" s="559"/>
      <c r="J4567" s="559"/>
      <c r="K4567" s="559"/>
      <c r="L4567" s="559"/>
      <c r="M4567" s="559"/>
      <c r="N4567" s="559"/>
      <c r="O4567" s="559"/>
    </row>
    <row r="4568" spans="1:15" x14ac:dyDescent="0.25">
      <c r="A4568" s="560"/>
      <c r="B4568" s="559"/>
      <c r="C4568" s="559"/>
      <c r="D4568" s="561"/>
      <c r="E4568" s="561"/>
      <c r="F4568" s="561"/>
      <c r="G4568" s="559"/>
      <c r="H4568" s="559"/>
      <c r="I4568" s="559"/>
      <c r="J4568" s="559"/>
      <c r="K4568" s="559"/>
      <c r="L4568" s="559"/>
      <c r="M4568" s="559"/>
      <c r="N4568" s="559"/>
      <c r="O4568" s="559"/>
    </row>
    <row r="4569" spans="1:15" x14ac:dyDescent="0.25">
      <c r="A4569" s="560"/>
      <c r="B4569" s="559"/>
      <c r="C4569" s="559"/>
      <c r="D4569" s="561"/>
      <c r="E4569" s="561"/>
      <c r="F4569" s="561"/>
      <c r="G4569" s="559"/>
      <c r="H4569" s="559"/>
      <c r="I4569" s="559"/>
      <c r="J4569" s="559"/>
      <c r="K4569" s="559"/>
      <c r="L4569" s="559"/>
      <c r="M4569" s="559"/>
      <c r="N4569" s="559"/>
      <c r="O4569" s="559"/>
    </row>
    <row r="4570" spans="1:15" x14ac:dyDescent="0.25">
      <c r="A4570" s="560"/>
      <c r="B4570" s="559"/>
      <c r="C4570" s="559"/>
      <c r="D4570" s="561"/>
      <c r="E4570" s="561"/>
      <c r="F4570" s="561"/>
      <c r="G4570" s="559"/>
      <c r="H4570" s="559"/>
      <c r="I4570" s="559"/>
      <c r="J4570" s="559"/>
      <c r="K4570" s="559"/>
      <c r="L4570" s="559"/>
      <c r="M4570" s="559"/>
      <c r="N4570" s="559"/>
      <c r="O4570" s="559"/>
    </row>
    <row r="4571" spans="1:15" x14ac:dyDescent="0.25">
      <c r="A4571" s="560"/>
      <c r="B4571" s="559"/>
      <c r="C4571" s="559"/>
      <c r="D4571" s="561"/>
      <c r="E4571" s="561"/>
      <c r="F4571" s="561"/>
      <c r="G4571" s="559"/>
      <c r="H4571" s="559"/>
      <c r="I4571" s="559"/>
      <c r="J4571" s="559"/>
      <c r="K4571" s="559"/>
      <c r="L4571" s="559"/>
      <c r="M4571" s="559"/>
      <c r="N4571" s="559"/>
      <c r="O4571" s="559"/>
    </row>
    <row r="4572" spans="1:15" x14ac:dyDescent="0.25">
      <c r="A4572" s="560"/>
      <c r="B4572" s="559"/>
      <c r="C4572" s="559"/>
      <c r="D4572" s="561"/>
      <c r="E4572" s="561"/>
      <c r="F4572" s="561"/>
      <c r="G4572" s="559"/>
      <c r="H4572" s="559"/>
      <c r="I4572" s="559"/>
      <c r="J4572" s="559"/>
      <c r="K4572" s="559"/>
      <c r="L4572" s="559"/>
      <c r="M4572" s="559"/>
      <c r="N4572" s="559"/>
      <c r="O4572" s="559"/>
    </row>
    <row r="4573" spans="1:15" x14ac:dyDescent="0.25">
      <c r="A4573" s="560"/>
      <c r="B4573" s="559"/>
      <c r="C4573" s="559"/>
      <c r="D4573" s="561"/>
      <c r="E4573" s="561"/>
      <c r="F4573" s="561"/>
      <c r="G4573" s="559"/>
      <c r="H4573" s="559"/>
      <c r="I4573" s="559"/>
      <c r="J4573" s="559"/>
      <c r="K4573" s="559"/>
      <c r="L4573" s="559"/>
      <c r="M4573" s="559"/>
      <c r="N4573" s="559"/>
      <c r="O4573" s="559"/>
    </row>
    <row r="4574" spans="1:15" x14ac:dyDescent="0.25">
      <c r="A4574" s="560"/>
      <c r="B4574" s="559"/>
      <c r="C4574" s="559"/>
      <c r="D4574" s="561"/>
      <c r="E4574" s="561"/>
      <c r="F4574" s="561"/>
      <c r="G4574" s="559"/>
      <c r="H4574" s="559"/>
      <c r="I4574" s="559"/>
      <c r="J4574" s="559"/>
      <c r="K4574" s="559"/>
      <c r="L4574" s="559"/>
      <c r="M4574" s="559"/>
      <c r="N4574" s="559"/>
      <c r="O4574" s="559"/>
    </row>
    <row r="4575" spans="1:15" x14ac:dyDescent="0.25">
      <c r="A4575" s="560"/>
      <c r="B4575" s="559"/>
      <c r="C4575" s="559"/>
      <c r="D4575" s="561"/>
      <c r="E4575" s="561"/>
      <c r="F4575" s="561"/>
      <c r="G4575" s="559"/>
      <c r="H4575" s="559"/>
      <c r="I4575" s="559"/>
      <c r="J4575" s="559"/>
      <c r="K4575" s="559"/>
      <c r="L4575" s="559"/>
      <c r="M4575" s="559"/>
      <c r="N4575" s="559"/>
      <c r="O4575" s="559"/>
    </row>
    <row r="4576" spans="1:15" x14ac:dyDescent="0.25">
      <c r="A4576" s="560"/>
      <c r="B4576" s="559"/>
      <c r="C4576" s="559"/>
      <c r="D4576" s="561"/>
      <c r="E4576" s="561"/>
      <c r="F4576" s="561"/>
      <c r="G4576" s="559"/>
      <c r="H4576" s="559"/>
      <c r="I4576" s="559"/>
      <c r="J4576" s="559"/>
      <c r="K4576" s="559"/>
      <c r="L4576" s="559"/>
      <c r="M4576" s="559"/>
      <c r="N4576" s="559"/>
      <c r="O4576" s="559"/>
    </row>
    <row r="4577" spans="1:15" x14ac:dyDescent="0.25">
      <c r="A4577" s="560"/>
      <c r="B4577" s="559"/>
      <c r="C4577" s="559"/>
      <c r="D4577" s="561"/>
      <c r="E4577" s="561"/>
      <c r="F4577" s="561"/>
      <c r="G4577" s="559"/>
      <c r="H4577" s="559"/>
      <c r="I4577" s="559"/>
      <c r="J4577" s="559"/>
      <c r="K4577" s="559"/>
      <c r="L4577" s="559"/>
      <c r="M4577" s="559"/>
      <c r="N4577" s="559"/>
      <c r="O4577" s="559"/>
    </row>
    <row r="4578" spans="1:15" x14ac:dyDescent="0.25">
      <c r="A4578" s="560"/>
      <c r="B4578" s="559"/>
      <c r="C4578" s="559"/>
      <c r="D4578" s="561"/>
      <c r="E4578" s="561"/>
      <c r="F4578" s="561"/>
      <c r="G4578" s="559"/>
      <c r="H4578" s="559"/>
      <c r="I4578" s="559"/>
      <c r="J4578" s="559"/>
      <c r="K4578" s="559"/>
      <c r="L4578" s="559"/>
      <c r="M4578" s="559"/>
      <c r="N4578" s="559"/>
      <c r="O4578" s="559"/>
    </row>
    <row r="4579" spans="1:15" x14ac:dyDescent="0.25">
      <c r="A4579" s="560"/>
      <c r="B4579" s="559"/>
      <c r="C4579" s="559"/>
      <c r="D4579" s="561"/>
      <c r="E4579" s="561"/>
      <c r="F4579" s="561"/>
      <c r="G4579" s="559"/>
      <c r="H4579" s="559"/>
      <c r="I4579" s="559"/>
      <c r="J4579" s="559"/>
      <c r="K4579" s="559"/>
      <c r="L4579" s="559"/>
      <c r="M4579" s="559"/>
      <c r="N4579" s="559"/>
      <c r="O4579" s="559"/>
    </row>
    <row r="4580" spans="1:15" x14ac:dyDescent="0.25">
      <c r="A4580" s="560"/>
      <c r="B4580" s="559"/>
      <c r="C4580" s="559"/>
      <c r="D4580" s="561"/>
      <c r="E4580" s="561"/>
      <c r="F4580" s="561"/>
      <c r="G4580" s="559"/>
      <c r="H4580" s="559"/>
      <c r="I4580" s="559"/>
      <c r="J4580" s="559"/>
      <c r="K4580" s="559"/>
      <c r="L4580" s="559"/>
      <c r="M4580" s="559"/>
      <c r="N4580" s="559"/>
      <c r="O4580" s="559"/>
    </row>
    <row r="4581" spans="1:15" x14ac:dyDescent="0.25">
      <c r="A4581" s="560"/>
      <c r="B4581" s="559"/>
      <c r="C4581" s="559"/>
      <c r="D4581" s="561"/>
      <c r="E4581" s="561"/>
      <c r="F4581" s="561"/>
      <c r="G4581" s="559"/>
      <c r="H4581" s="559"/>
      <c r="I4581" s="559"/>
      <c r="J4581" s="559"/>
      <c r="K4581" s="559"/>
      <c r="L4581" s="559"/>
      <c r="M4581" s="559"/>
      <c r="N4581" s="559"/>
      <c r="O4581" s="559"/>
    </row>
    <row r="4582" spans="1:15" x14ac:dyDescent="0.25">
      <c r="A4582" s="560"/>
      <c r="B4582" s="559"/>
      <c r="C4582" s="559"/>
      <c r="D4582" s="561"/>
      <c r="E4582" s="561"/>
      <c r="F4582" s="561"/>
      <c r="G4582" s="559"/>
      <c r="H4582" s="559"/>
      <c r="I4582" s="559"/>
      <c r="J4582" s="559"/>
      <c r="K4582" s="559"/>
      <c r="L4582" s="559"/>
      <c r="M4582" s="559"/>
      <c r="N4582" s="559"/>
      <c r="O4582" s="559"/>
    </row>
    <row r="4583" spans="1:15" x14ac:dyDescent="0.25">
      <c r="A4583" s="560"/>
      <c r="B4583" s="559"/>
      <c r="C4583" s="559"/>
      <c r="D4583" s="561"/>
      <c r="E4583" s="561"/>
      <c r="F4583" s="561"/>
      <c r="G4583" s="559"/>
      <c r="H4583" s="559"/>
      <c r="I4583" s="559"/>
      <c r="J4583" s="559"/>
      <c r="K4583" s="559"/>
      <c r="L4583" s="559"/>
      <c r="M4583" s="559"/>
      <c r="N4583" s="559"/>
      <c r="O4583" s="559"/>
    </row>
    <row r="4584" spans="1:15" x14ac:dyDescent="0.25">
      <c r="A4584" s="560"/>
      <c r="B4584" s="559"/>
      <c r="C4584" s="559"/>
      <c r="D4584" s="561"/>
      <c r="E4584" s="561"/>
      <c r="F4584" s="561"/>
      <c r="G4584" s="559"/>
      <c r="H4584" s="559"/>
      <c r="I4584" s="559"/>
      <c r="J4584" s="559"/>
      <c r="K4584" s="559"/>
      <c r="L4584" s="559"/>
      <c r="M4584" s="559"/>
      <c r="N4584" s="559"/>
      <c r="O4584" s="559"/>
    </row>
    <row r="4585" spans="1:15" x14ac:dyDescent="0.25">
      <c r="A4585" s="560"/>
      <c r="B4585" s="559"/>
      <c r="C4585" s="559"/>
      <c r="D4585" s="561"/>
      <c r="E4585" s="561"/>
      <c r="F4585" s="561"/>
      <c r="G4585" s="559"/>
      <c r="H4585" s="559"/>
      <c r="I4585" s="559"/>
      <c r="J4585" s="559"/>
      <c r="K4585" s="559"/>
      <c r="L4585" s="559"/>
      <c r="M4585" s="559"/>
      <c r="N4585" s="559"/>
      <c r="O4585" s="559"/>
    </row>
    <row r="4586" spans="1:15" x14ac:dyDescent="0.25">
      <c r="A4586" s="560"/>
      <c r="B4586" s="559"/>
      <c r="C4586" s="559"/>
      <c r="D4586" s="561"/>
      <c r="E4586" s="561"/>
      <c r="F4586" s="561"/>
      <c r="G4586" s="559"/>
      <c r="H4586" s="559"/>
      <c r="I4586" s="559"/>
      <c r="J4586" s="559"/>
      <c r="K4586" s="559"/>
      <c r="L4586" s="559"/>
      <c r="M4586" s="559"/>
      <c r="N4586" s="559"/>
      <c r="O4586" s="559"/>
    </row>
    <row r="4587" spans="1:15" x14ac:dyDescent="0.25">
      <c r="A4587" s="560"/>
      <c r="B4587" s="559"/>
      <c r="C4587" s="559"/>
      <c r="D4587" s="561"/>
      <c r="E4587" s="561"/>
      <c r="F4587" s="561"/>
      <c r="G4587" s="559"/>
      <c r="H4587" s="559"/>
      <c r="I4587" s="559"/>
      <c r="J4587" s="559"/>
      <c r="K4587" s="559"/>
      <c r="L4587" s="559"/>
      <c r="M4587" s="559"/>
      <c r="N4587" s="559"/>
      <c r="O4587" s="559"/>
    </row>
    <row r="4588" spans="1:15" x14ac:dyDescent="0.25">
      <c r="A4588" s="560"/>
      <c r="B4588" s="559"/>
      <c r="C4588" s="559"/>
      <c r="D4588" s="561"/>
      <c r="E4588" s="561"/>
      <c r="F4588" s="561"/>
      <c r="G4588" s="559"/>
      <c r="H4588" s="559"/>
      <c r="I4588" s="559"/>
      <c r="J4588" s="559"/>
      <c r="K4588" s="559"/>
      <c r="L4588" s="559"/>
      <c r="M4588" s="559"/>
      <c r="N4588" s="559"/>
      <c r="O4588" s="559"/>
    </row>
    <row r="4589" spans="1:15" x14ac:dyDescent="0.25">
      <c r="A4589" s="560"/>
      <c r="B4589" s="559"/>
      <c r="C4589" s="559"/>
      <c r="D4589" s="561"/>
      <c r="E4589" s="561"/>
      <c r="F4589" s="561"/>
      <c r="G4589" s="559"/>
      <c r="H4589" s="559"/>
      <c r="I4589" s="559"/>
      <c r="J4589" s="559"/>
      <c r="K4589" s="559"/>
      <c r="L4589" s="559"/>
      <c r="M4589" s="559"/>
      <c r="N4589" s="559"/>
      <c r="O4589" s="559"/>
    </row>
    <row r="4590" spans="1:15" x14ac:dyDescent="0.25">
      <c r="A4590" s="560"/>
      <c r="B4590" s="559"/>
      <c r="C4590" s="559"/>
      <c r="D4590" s="561"/>
      <c r="E4590" s="561"/>
      <c r="F4590" s="561"/>
      <c r="G4590" s="559"/>
      <c r="H4590" s="559"/>
      <c r="I4590" s="559"/>
      <c r="J4590" s="559"/>
      <c r="K4590" s="559"/>
      <c r="L4590" s="559"/>
      <c r="M4590" s="559"/>
      <c r="N4590" s="559"/>
      <c r="O4590" s="559"/>
    </row>
    <row r="4591" spans="1:15" x14ac:dyDescent="0.25">
      <c r="A4591" s="560"/>
      <c r="B4591" s="559"/>
      <c r="C4591" s="559"/>
      <c r="D4591" s="561"/>
      <c r="E4591" s="561"/>
      <c r="F4591" s="561"/>
      <c r="G4591" s="559"/>
      <c r="H4591" s="559"/>
      <c r="I4591" s="559"/>
      <c r="J4591" s="559"/>
      <c r="K4591" s="559"/>
      <c r="L4591" s="559"/>
      <c r="M4591" s="559"/>
      <c r="N4591" s="559"/>
      <c r="O4591" s="559"/>
    </row>
    <row r="4592" spans="1:15" x14ac:dyDescent="0.25">
      <c r="A4592" s="560"/>
      <c r="B4592" s="559"/>
      <c r="C4592" s="559"/>
      <c r="D4592" s="561"/>
      <c r="E4592" s="561"/>
      <c r="F4592" s="561"/>
      <c r="G4592" s="559"/>
      <c r="H4592" s="559"/>
      <c r="I4592" s="559"/>
      <c r="J4592" s="559"/>
      <c r="K4592" s="559"/>
      <c r="L4592" s="559"/>
      <c r="M4592" s="559"/>
      <c r="N4592" s="559"/>
      <c r="O4592" s="559"/>
    </row>
    <row r="4593" spans="1:15" x14ac:dyDescent="0.25">
      <c r="A4593" s="560"/>
      <c r="B4593" s="559"/>
      <c r="C4593" s="559"/>
      <c r="D4593" s="561"/>
      <c r="E4593" s="561"/>
      <c r="F4593" s="561"/>
      <c r="G4593" s="559"/>
      <c r="H4593" s="559"/>
      <c r="I4593" s="559"/>
      <c r="J4593" s="559"/>
      <c r="K4593" s="559"/>
      <c r="L4593" s="559"/>
      <c r="M4593" s="559"/>
      <c r="N4593" s="559"/>
      <c r="O4593" s="559"/>
    </row>
    <row r="4594" spans="1:15" x14ac:dyDescent="0.25">
      <c r="A4594" s="560"/>
      <c r="B4594" s="559"/>
      <c r="C4594" s="559"/>
      <c r="D4594" s="561"/>
      <c r="E4594" s="561"/>
      <c r="F4594" s="561"/>
      <c r="G4594" s="559"/>
      <c r="H4594" s="559"/>
      <c r="I4594" s="559"/>
      <c r="J4594" s="559"/>
      <c r="K4594" s="559"/>
      <c r="L4594" s="559"/>
      <c r="M4594" s="559"/>
      <c r="N4594" s="559"/>
      <c r="O4594" s="559"/>
    </row>
    <row r="4595" spans="1:15" x14ac:dyDescent="0.25">
      <c r="A4595" s="560"/>
      <c r="B4595" s="559"/>
      <c r="C4595" s="559"/>
      <c r="D4595" s="561"/>
      <c r="E4595" s="561"/>
      <c r="F4595" s="561"/>
      <c r="G4595" s="559"/>
      <c r="H4595" s="559"/>
      <c r="I4595" s="559"/>
      <c r="J4595" s="559"/>
      <c r="K4595" s="559"/>
      <c r="L4595" s="559"/>
      <c r="M4595" s="559"/>
      <c r="N4595" s="559"/>
      <c r="O4595" s="559"/>
    </row>
    <row r="4596" spans="1:15" x14ac:dyDescent="0.25">
      <c r="A4596" s="560"/>
      <c r="B4596" s="559"/>
      <c r="C4596" s="559"/>
      <c r="D4596" s="561"/>
      <c r="E4596" s="561"/>
      <c r="F4596" s="561"/>
      <c r="G4596" s="559"/>
      <c r="H4596" s="559"/>
      <c r="I4596" s="559"/>
      <c r="J4596" s="559"/>
      <c r="K4596" s="559"/>
      <c r="L4596" s="559"/>
      <c r="M4596" s="559"/>
      <c r="N4596" s="559"/>
      <c r="O4596" s="559"/>
    </row>
    <row r="4597" spans="1:15" x14ac:dyDescent="0.25">
      <c r="A4597" s="560"/>
      <c r="B4597" s="559"/>
      <c r="C4597" s="559"/>
      <c r="D4597" s="561"/>
      <c r="E4597" s="561"/>
      <c r="F4597" s="561"/>
      <c r="G4597" s="559"/>
      <c r="H4597" s="559"/>
      <c r="I4597" s="559"/>
      <c r="J4597" s="559"/>
      <c r="K4597" s="559"/>
      <c r="L4597" s="559"/>
      <c r="M4597" s="559"/>
      <c r="N4597" s="559"/>
      <c r="O4597" s="559"/>
    </row>
    <row r="4598" spans="1:15" x14ac:dyDescent="0.25">
      <c r="A4598" s="560"/>
      <c r="B4598" s="559"/>
      <c r="C4598" s="559"/>
      <c r="D4598" s="561"/>
      <c r="E4598" s="561"/>
      <c r="F4598" s="561"/>
      <c r="G4598" s="559"/>
      <c r="H4598" s="559"/>
      <c r="I4598" s="559"/>
      <c r="J4598" s="559"/>
      <c r="K4598" s="559"/>
      <c r="L4598" s="559"/>
      <c r="M4598" s="559"/>
      <c r="N4598" s="559"/>
      <c r="O4598" s="559"/>
    </row>
    <row r="4599" spans="1:15" x14ac:dyDescent="0.25">
      <c r="A4599" s="560"/>
      <c r="B4599" s="559"/>
      <c r="C4599" s="559"/>
      <c r="D4599" s="561"/>
      <c r="E4599" s="561"/>
      <c r="F4599" s="561"/>
      <c r="G4599" s="559"/>
      <c r="H4599" s="559"/>
      <c r="I4599" s="559"/>
      <c r="J4599" s="559"/>
      <c r="K4599" s="559"/>
      <c r="L4599" s="559"/>
      <c r="M4599" s="559"/>
      <c r="N4599" s="559"/>
      <c r="O4599" s="559"/>
    </row>
    <row r="4600" spans="1:15" x14ac:dyDescent="0.25">
      <c r="A4600" s="560"/>
      <c r="B4600" s="559"/>
      <c r="C4600" s="559"/>
      <c r="D4600" s="561"/>
      <c r="E4600" s="561"/>
      <c r="F4600" s="561"/>
      <c r="G4600" s="559"/>
      <c r="H4600" s="559"/>
      <c r="I4600" s="559"/>
      <c r="J4600" s="559"/>
      <c r="K4600" s="559"/>
      <c r="L4600" s="559"/>
      <c r="M4600" s="559"/>
      <c r="N4600" s="559"/>
      <c r="O4600" s="559"/>
    </row>
    <row r="4601" spans="1:15" x14ac:dyDescent="0.25">
      <c r="A4601" s="560"/>
      <c r="B4601" s="559"/>
      <c r="C4601" s="559"/>
      <c r="D4601" s="561"/>
      <c r="E4601" s="561"/>
      <c r="F4601" s="561"/>
      <c r="G4601" s="559"/>
      <c r="H4601" s="559"/>
      <c r="I4601" s="559"/>
      <c r="J4601" s="559"/>
      <c r="K4601" s="559"/>
      <c r="L4601" s="559"/>
      <c r="M4601" s="559"/>
      <c r="N4601" s="559"/>
      <c r="O4601" s="559"/>
    </row>
    <row r="4602" spans="1:15" x14ac:dyDescent="0.25">
      <c r="A4602" s="560"/>
      <c r="B4602" s="559"/>
      <c r="C4602" s="559"/>
      <c r="D4602" s="561"/>
      <c r="E4602" s="561"/>
      <c r="F4602" s="561"/>
      <c r="G4602" s="559"/>
      <c r="H4602" s="559"/>
      <c r="I4602" s="559"/>
      <c r="J4602" s="559"/>
      <c r="K4602" s="559"/>
      <c r="L4602" s="559"/>
      <c r="M4602" s="559"/>
      <c r="N4602" s="559"/>
      <c r="O4602" s="559"/>
    </row>
    <row r="4603" spans="1:15" x14ac:dyDescent="0.25">
      <c r="A4603" s="560"/>
      <c r="B4603" s="559"/>
      <c r="C4603" s="559"/>
      <c r="D4603" s="561"/>
      <c r="E4603" s="561"/>
      <c r="F4603" s="561"/>
      <c r="G4603" s="559"/>
      <c r="H4603" s="559"/>
      <c r="I4603" s="559"/>
      <c r="J4603" s="559"/>
      <c r="K4603" s="559"/>
      <c r="L4603" s="559"/>
      <c r="M4603" s="559"/>
      <c r="N4603" s="559"/>
      <c r="O4603" s="559"/>
    </row>
    <row r="4604" spans="1:15" x14ac:dyDescent="0.25">
      <c r="A4604" s="560"/>
      <c r="B4604" s="559"/>
      <c r="C4604" s="559"/>
      <c r="D4604" s="561"/>
      <c r="E4604" s="561"/>
      <c r="F4604" s="561"/>
      <c r="G4604" s="559"/>
      <c r="H4604" s="559"/>
      <c r="I4604" s="559"/>
      <c r="J4604" s="559"/>
      <c r="K4604" s="559"/>
      <c r="L4604" s="559"/>
      <c r="M4604" s="559"/>
      <c r="N4604" s="559"/>
      <c r="O4604" s="559"/>
    </row>
    <row r="4605" spans="1:15" x14ac:dyDescent="0.25">
      <c r="A4605" s="560"/>
      <c r="B4605" s="559"/>
      <c r="C4605" s="559"/>
      <c r="D4605" s="561"/>
      <c r="E4605" s="561"/>
      <c r="F4605" s="561"/>
      <c r="G4605" s="559"/>
      <c r="H4605" s="559"/>
      <c r="I4605" s="559"/>
      <c r="J4605" s="559"/>
      <c r="K4605" s="559"/>
      <c r="L4605" s="559"/>
      <c r="M4605" s="559"/>
      <c r="N4605" s="559"/>
      <c r="O4605" s="559"/>
    </row>
    <row r="4606" spans="1:15" x14ac:dyDescent="0.25">
      <c r="A4606" s="560"/>
      <c r="B4606" s="559"/>
      <c r="C4606" s="559"/>
      <c r="D4606" s="561"/>
      <c r="E4606" s="561"/>
      <c r="F4606" s="561"/>
      <c r="G4606" s="559"/>
      <c r="H4606" s="559"/>
      <c r="I4606" s="559"/>
      <c r="J4606" s="559"/>
      <c r="K4606" s="559"/>
      <c r="L4606" s="559"/>
      <c r="M4606" s="559"/>
      <c r="N4606" s="559"/>
      <c r="O4606" s="559"/>
    </row>
    <row r="4607" spans="1:15" x14ac:dyDescent="0.25">
      <c r="A4607" s="560"/>
      <c r="B4607" s="559"/>
      <c r="C4607" s="559"/>
      <c r="D4607" s="561"/>
      <c r="E4607" s="561"/>
      <c r="F4607" s="561"/>
      <c r="G4607" s="559"/>
      <c r="H4607" s="559"/>
      <c r="I4607" s="559"/>
      <c r="J4607" s="559"/>
      <c r="K4607" s="559"/>
      <c r="L4607" s="559"/>
      <c r="M4607" s="559"/>
      <c r="N4607" s="559"/>
      <c r="O4607" s="559"/>
    </row>
    <row r="4608" spans="1:15" x14ac:dyDescent="0.25">
      <c r="A4608" s="560"/>
      <c r="B4608" s="559"/>
      <c r="C4608" s="559"/>
      <c r="D4608" s="561"/>
      <c r="E4608" s="561"/>
      <c r="F4608" s="561"/>
      <c r="G4608" s="559"/>
      <c r="H4608" s="559"/>
      <c r="I4608" s="559"/>
      <c r="J4608" s="559"/>
      <c r="K4608" s="559"/>
      <c r="L4608" s="559"/>
      <c r="M4608" s="559"/>
      <c r="N4608" s="559"/>
      <c r="O4608" s="559"/>
    </row>
    <row r="4609" spans="1:15" x14ac:dyDescent="0.25">
      <c r="A4609" s="560"/>
      <c r="B4609" s="559"/>
      <c r="C4609" s="559"/>
      <c r="D4609" s="561"/>
      <c r="E4609" s="561"/>
      <c r="F4609" s="561"/>
      <c r="G4609" s="559"/>
      <c r="H4609" s="559"/>
      <c r="I4609" s="559"/>
      <c r="J4609" s="559"/>
      <c r="K4609" s="559"/>
      <c r="L4609" s="559"/>
      <c r="M4609" s="559"/>
      <c r="N4609" s="559"/>
      <c r="O4609" s="559"/>
    </row>
    <row r="4610" spans="1:15" x14ac:dyDescent="0.25">
      <c r="A4610" s="560"/>
      <c r="B4610" s="559"/>
      <c r="C4610" s="559"/>
      <c r="D4610" s="561"/>
      <c r="E4610" s="561"/>
      <c r="F4610" s="561"/>
      <c r="G4610" s="559"/>
      <c r="H4610" s="559"/>
      <c r="I4610" s="559"/>
      <c r="J4610" s="559"/>
      <c r="K4610" s="559"/>
      <c r="L4610" s="559"/>
      <c r="M4610" s="559"/>
      <c r="N4610" s="559"/>
      <c r="O4610" s="559"/>
    </row>
    <row r="4611" spans="1:15" x14ac:dyDescent="0.25">
      <c r="A4611" s="560"/>
      <c r="B4611" s="559"/>
      <c r="C4611" s="559"/>
      <c r="D4611" s="561"/>
      <c r="E4611" s="561"/>
      <c r="F4611" s="561"/>
      <c r="G4611" s="559"/>
      <c r="H4611" s="559"/>
      <c r="I4611" s="559"/>
      <c r="J4611" s="559"/>
      <c r="K4611" s="559"/>
      <c r="L4611" s="559"/>
      <c r="M4611" s="559"/>
      <c r="N4611" s="559"/>
      <c r="O4611" s="559"/>
    </row>
    <row r="4612" spans="1:15" x14ac:dyDescent="0.25">
      <c r="A4612" s="560"/>
      <c r="B4612" s="559"/>
      <c r="C4612" s="559"/>
      <c r="D4612" s="561"/>
      <c r="E4612" s="561"/>
      <c r="F4612" s="561"/>
      <c r="G4612" s="559"/>
      <c r="H4612" s="559"/>
      <c r="I4612" s="559"/>
      <c r="J4612" s="559"/>
      <c r="K4612" s="559"/>
      <c r="L4612" s="559"/>
      <c r="M4612" s="559"/>
      <c r="N4612" s="559"/>
      <c r="O4612" s="559"/>
    </row>
    <row r="4613" spans="1:15" x14ac:dyDescent="0.25">
      <c r="A4613" s="560"/>
      <c r="B4613" s="559"/>
      <c r="C4613" s="559"/>
      <c r="D4613" s="561"/>
      <c r="E4613" s="561"/>
      <c r="F4613" s="561"/>
      <c r="G4613" s="559"/>
      <c r="H4613" s="559"/>
      <c r="I4613" s="559"/>
      <c r="J4613" s="559"/>
      <c r="K4613" s="559"/>
      <c r="L4613" s="559"/>
      <c r="M4613" s="559"/>
      <c r="N4613" s="559"/>
      <c r="O4613" s="559"/>
    </row>
    <row r="4614" spans="1:15" x14ac:dyDescent="0.25">
      <c r="A4614" s="560"/>
      <c r="B4614" s="559"/>
      <c r="C4614" s="559"/>
      <c r="D4614" s="561"/>
      <c r="E4614" s="561"/>
      <c r="F4614" s="561"/>
      <c r="G4614" s="559"/>
      <c r="H4614" s="559"/>
      <c r="I4614" s="559"/>
      <c r="J4614" s="559"/>
      <c r="K4614" s="559"/>
      <c r="L4614" s="559"/>
      <c r="M4614" s="559"/>
      <c r="N4614" s="559"/>
      <c r="O4614" s="559"/>
    </row>
    <row r="4615" spans="1:15" x14ac:dyDescent="0.25">
      <c r="A4615" s="560"/>
      <c r="B4615" s="559"/>
      <c r="C4615" s="559"/>
      <c r="D4615" s="561"/>
      <c r="E4615" s="561"/>
      <c r="F4615" s="561"/>
      <c r="G4615" s="559"/>
      <c r="H4615" s="559"/>
      <c r="I4615" s="559"/>
      <c r="J4615" s="559"/>
      <c r="K4615" s="559"/>
      <c r="L4615" s="559"/>
      <c r="M4615" s="559"/>
      <c r="N4615" s="559"/>
      <c r="O4615" s="559"/>
    </row>
    <row r="4616" spans="1:15" x14ac:dyDescent="0.25">
      <c r="A4616" s="560"/>
      <c r="B4616" s="559"/>
      <c r="C4616" s="559"/>
      <c r="D4616" s="561"/>
      <c r="E4616" s="561"/>
      <c r="F4616" s="561"/>
      <c r="G4616" s="559"/>
      <c r="H4616" s="559"/>
      <c r="I4616" s="559"/>
      <c r="J4616" s="559"/>
      <c r="K4616" s="559"/>
      <c r="L4616" s="559"/>
      <c r="M4616" s="559"/>
      <c r="N4616" s="559"/>
      <c r="O4616" s="559"/>
    </row>
    <row r="4617" spans="1:15" x14ac:dyDescent="0.25">
      <c r="A4617" s="560"/>
      <c r="B4617" s="559"/>
      <c r="C4617" s="559"/>
      <c r="D4617" s="561"/>
      <c r="E4617" s="561"/>
      <c r="F4617" s="561"/>
      <c r="G4617" s="559"/>
      <c r="H4617" s="559"/>
      <c r="I4617" s="559"/>
      <c r="J4617" s="559"/>
      <c r="K4617" s="559"/>
      <c r="L4617" s="559"/>
      <c r="M4617" s="559"/>
      <c r="N4617" s="559"/>
      <c r="O4617" s="559"/>
    </row>
    <row r="4618" spans="1:15" x14ac:dyDescent="0.25">
      <c r="A4618" s="560"/>
      <c r="B4618" s="559"/>
      <c r="C4618" s="559"/>
      <c r="D4618" s="561"/>
      <c r="E4618" s="561"/>
      <c r="F4618" s="561"/>
      <c r="G4618" s="559"/>
      <c r="H4618" s="559"/>
      <c r="I4618" s="559"/>
      <c r="J4618" s="559"/>
      <c r="K4618" s="559"/>
      <c r="L4618" s="559"/>
      <c r="M4618" s="559"/>
      <c r="N4618" s="559"/>
      <c r="O4618" s="559"/>
    </row>
    <row r="4619" spans="1:15" x14ac:dyDescent="0.25">
      <c r="A4619" s="560"/>
      <c r="B4619" s="559"/>
      <c r="C4619" s="559"/>
      <c r="D4619" s="561"/>
      <c r="E4619" s="561"/>
      <c r="F4619" s="561"/>
      <c r="G4619" s="559"/>
      <c r="H4619" s="559"/>
      <c r="I4619" s="559"/>
      <c r="J4619" s="559"/>
      <c r="K4619" s="559"/>
      <c r="L4619" s="559"/>
      <c r="M4619" s="559"/>
      <c r="N4619" s="559"/>
      <c r="O4619" s="559"/>
    </row>
    <row r="4620" spans="1:15" x14ac:dyDescent="0.25">
      <c r="A4620" s="560"/>
      <c r="B4620" s="559"/>
      <c r="C4620" s="559"/>
      <c r="D4620" s="561"/>
      <c r="E4620" s="561"/>
      <c r="F4620" s="561"/>
      <c r="G4620" s="559"/>
      <c r="H4620" s="559"/>
      <c r="I4620" s="559"/>
      <c r="J4620" s="559"/>
      <c r="K4620" s="559"/>
      <c r="L4620" s="559"/>
      <c r="M4620" s="559"/>
      <c r="N4620" s="559"/>
      <c r="O4620" s="559"/>
    </row>
    <row r="4621" spans="1:15" x14ac:dyDescent="0.25">
      <c r="A4621" s="560"/>
      <c r="B4621" s="559"/>
      <c r="C4621" s="559"/>
      <c r="D4621" s="561"/>
      <c r="E4621" s="561"/>
      <c r="F4621" s="561"/>
      <c r="G4621" s="559"/>
      <c r="H4621" s="559"/>
      <c r="I4621" s="559"/>
      <c r="J4621" s="559"/>
      <c r="K4621" s="559"/>
      <c r="L4621" s="559"/>
      <c r="M4621" s="559"/>
      <c r="N4621" s="559"/>
      <c r="O4621" s="559"/>
    </row>
    <row r="4622" spans="1:15" x14ac:dyDescent="0.25">
      <c r="A4622" s="560"/>
      <c r="B4622" s="559"/>
      <c r="C4622" s="559"/>
      <c r="D4622" s="561"/>
      <c r="E4622" s="561"/>
      <c r="F4622" s="561"/>
      <c r="G4622" s="559"/>
      <c r="H4622" s="559"/>
      <c r="I4622" s="559"/>
      <c r="J4622" s="559"/>
      <c r="K4622" s="559"/>
      <c r="L4622" s="559"/>
      <c r="M4622" s="559"/>
      <c r="N4622" s="559"/>
      <c r="O4622" s="559"/>
    </row>
    <row r="4623" spans="1:15" x14ac:dyDescent="0.25">
      <c r="A4623" s="560"/>
      <c r="B4623" s="559"/>
      <c r="C4623" s="559"/>
      <c r="D4623" s="561"/>
      <c r="E4623" s="561"/>
      <c r="F4623" s="561"/>
      <c r="G4623" s="559"/>
      <c r="H4623" s="559"/>
      <c r="I4623" s="559"/>
      <c r="J4623" s="559"/>
      <c r="K4623" s="559"/>
      <c r="L4623" s="559"/>
      <c r="M4623" s="559"/>
      <c r="N4623" s="559"/>
      <c r="O4623" s="559"/>
    </row>
    <row r="4624" spans="1:15" x14ac:dyDescent="0.25">
      <c r="A4624" s="560"/>
      <c r="B4624" s="559"/>
      <c r="C4624" s="559"/>
      <c r="D4624" s="561"/>
      <c r="E4624" s="561"/>
      <c r="F4624" s="561"/>
      <c r="G4624" s="559"/>
      <c r="H4624" s="559"/>
      <c r="I4624" s="559"/>
      <c r="J4624" s="559"/>
      <c r="K4624" s="559"/>
      <c r="L4624" s="559"/>
      <c r="M4624" s="559"/>
      <c r="N4624" s="559"/>
      <c r="O4624" s="559"/>
    </row>
    <row r="4625" spans="1:15" x14ac:dyDescent="0.25">
      <c r="A4625" s="560"/>
      <c r="B4625" s="559"/>
      <c r="C4625" s="559"/>
      <c r="D4625" s="561"/>
      <c r="E4625" s="561"/>
      <c r="F4625" s="561"/>
      <c r="G4625" s="559"/>
      <c r="H4625" s="559"/>
      <c r="I4625" s="559"/>
      <c r="J4625" s="559"/>
      <c r="K4625" s="559"/>
      <c r="L4625" s="559"/>
      <c r="M4625" s="559"/>
      <c r="N4625" s="559"/>
      <c r="O4625" s="559"/>
    </row>
    <row r="4626" spans="1:15" x14ac:dyDescent="0.25">
      <c r="A4626" s="560"/>
      <c r="B4626" s="559"/>
      <c r="C4626" s="559"/>
      <c r="D4626" s="561"/>
      <c r="E4626" s="561"/>
      <c r="F4626" s="561"/>
      <c r="G4626" s="559"/>
      <c r="H4626" s="559"/>
      <c r="I4626" s="559"/>
      <c r="J4626" s="559"/>
      <c r="K4626" s="559"/>
      <c r="L4626" s="559"/>
      <c r="M4626" s="559"/>
      <c r="N4626" s="559"/>
      <c r="O4626" s="559"/>
    </row>
    <row r="4627" spans="1:15" x14ac:dyDescent="0.25">
      <c r="A4627" s="560"/>
      <c r="B4627" s="559"/>
      <c r="C4627" s="559"/>
      <c r="D4627" s="561"/>
      <c r="E4627" s="561"/>
      <c r="F4627" s="561"/>
      <c r="G4627" s="559"/>
      <c r="H4627" s="559"/>
      <c r="I4627" s="559"/>
      <c r="J4627" s="559"/>
      <c r="K4627" s="559"/>
      <c r="L4627" s="559"/>
      <c r="M4627" s="559"/>
      <c r="N4627" s="559"/>
      <c r="O4627" s="559"/>
    </row>
    <row r="4628" spans="1:15" x14ac:dyDescent="0.25">
      <c r="A4628" s="560"/>
      <c r="B4628" s="559"/>
      <c r="C4628" s="559"/>
      <c r="D4628" s="561"/>
      <c r="E4628" s="561"/>
      <c r="F4628" s="561"/>
      <c r="G4628" s="559"/>
      <c r="H4628" s="559"/>
      <c r="I4628" s="559"/>
      <c r="J4628" s="559"/>
      <c r="K4628" s="559"/>
      <c r="L4628" s="559"/>
      <c r="M4628" s="559"/>
      <c r="N4628" s="559"/>
      <c r="O4628" s="559"/>
    </row>
    <row r="4629" spans="1:15" x14ac:dyDescent="0.25">
      <c r="A4629" s="560"/>
      <c r="B4629" s="559"/>
      <c r="C4629" s="559"/>
      <c r="D4629" s="561"/>
      <c r="E4629" s="561"/>
      <c r="F4629" s="561"/>
      <c r="G4629" s="559"/>
      <c r="H4629" s="559"/>
      <c r="I4629" s="559"/>
      <c r="J4629" s="559"/>
      <c r="K4629" s="559"/>
      <c r="L4629" s="559"/>
      <c r="M4629" s="559"/>
      <c r="N4629" s="559"/>
      <c r="O4629" s="559"/>
    </row>
    <row r="4630" spans="1:15" x14ac:dyDescent="0.25">
      <c r="A4630" s="560"/>
      <c r="B4630" s="559"/>
      <c r="C4630" s="559"/>
      <c r="D4630" s="561"/>
      <c r="E4630" s="561"/>
      <c r="F4630" s="561"/>
      <c r="G4630" s="559"/>
      <c r="H4630" s="559"/>
      <c r="I4630" s="559"/>
      <c r="J4630" s="559"/>
      <c r="K4630" s="559"/>
      <c r="L4630" s="559"/>
      <c r="M4630" s="559"/>
      <c r="N4630" s="559"/>
      <c r="O4630" s="559"/>
    </row>
    <row r="4631" spans="1:15" x14ac:dyDescent="0.25">
      <c r="A4631" s="560"/>
      <c r="B4631" s="559"/>
      <c r="C4631" s="559"/>
      <c r="D4631" s="561"/>
      <c r="E4631" s="561"/>
      <c r="F4631" s="561"/>
      <c r="G4631" s="559"/>
      <c r="H4631" s="559"/>
      <c r="I4631" s="559"/>
      <c r="J4631" s="559"/>
      <c r="K4631" s="559"/>
      <c r="L4631" s="559"/>
      <c r="M4631" s="559"/>
      <c r="N4631" s="559"/>
      <c r="O4631" s="559"/>
    </row>
    <row r="4632" spans="1:15" x14ac:dyDescent="0.25">
      <c r="A4632" s="560"/>
      <c r="B4632" s="559"/>
      <c r="C4632" s="559"/>
      <c r="D4632" s="561"/>
      <c r="E4632" s="561"/>
      <c r="F4632" s="561"/>
      <c r="G4632" s="559"/>
      <c r="H4632" s="559"/>
      <c r="I4632" s="559"/>
      <c r="J4632" s="559"/>
      <c r="K4632" s="559"/>
      <c r="L4632" s="559"/>
      <c r="M4632" s="559"/>
      <c r="N4632" s="559"/>
      <c r="O4632" s="559"/>
    </row>
    <row r="4633" spans="1:15" x14ac:dyDescent="0.25">
      <c r="A4633" s="560"/>
      <c r="B4633" s="559"/>
      <c r="C4633" s="559"/>
      <c r="D4633" s="561"/>
      <c r="E4633" s="561"/>
      <c r="F4633" s="561"/>
      <c r="G4633" s="559"/>
      <c r="H4633" s="559"/>
      <c r="I4633" s="559"/>
      <c r="J4633" s="559"/>
      <c r="K4633" s="559"/>
      <c r="L4633" s="559"/>
      <c r="M4633" s="559"/>
      <c r="N4633" s="559"/>
      <c r="O4633" s="559"/>
    </row>
    <row r="4634" spans="1:15" x14ac:dyDescent="0.25">
      <c r="A4634" s="560"/>
      <c r="B4634" s="559"/>
      <c r="C4634" s="559"/>
      <c r="D4634" s="561"/>
      <c r="E4634" s="561"/>
      <c r="F4634" s="561"/>
      <c r="G4634" s="559"/>
      <c r="H4634" s="559"/>
      <c r="I4634" s="559"/>
      <c r="J4634" s="559"/>
      <c r="K4634" s="559"/>
      <c r="L4634" s="559"/>
      <c r="M4634" s="559"/>
      <c r="N4634" s="559"/>
      <c r="O4634" s="559"/>
    </row>
    <row r="4635" spans="1:15" x14ac:dyDescent="0.25">
      <c r="A4635" s="560"/>
      <c r="B4635" s="559"/>
      <c r="C4635" s="559"/>
      <c r="D4635" s="561"/>
      <c r="E4635" s="561"/>
      <c r="F4635" s="561"/>
      <c r="G4635" s="559"/>
      <c r="H4635" s="559"/>
      <c r="I4635" s="559"/>
      <c r="J4635" s="559"/>
      <c r="K4635" s="559"/>
      <c r="L4635" s="559"/>
      <c r="M4635" s="559"/>
      <c r="N4635" s="559"/>
      <c r="O4635" s="559"/>
    </row>
    <row r="4636" spans="1:15" x14ac:dyDescent="0.25">
      <c r="A4636" s="560"/>
      <c r="B4636" s="559"/>
      <c r="C4636" s="559"/>
      <c r="D4636" s="561"/>
      <c r="E4636" s="561"/>
      <c r="F4636" s="561"/>
      <c r="G4636" s="559"/>
      <c r="H4636" s="559"/>
      <c r="I4636" s="559"/>
      <c r="J4636" s="559"/>
      <c r="K4636" s="559"/>
      <c r="L4636" s="559"/>
      <c r="M4636" s="559"/>
      <c r="N4636" s="559"/>
      <c r="O4636" s="559"/>
    </row>
    <row r="4637" spans="1:15" x14ac:dyDescent="0.25">
      <c r="A4637" s="560"/>
      <c r="B4637" s="559"/>
      <c r="C4637" s="559"/>
      <c r="D4637" s="561"/>
      <c r="E4637" s="561"/>
      <c r="F4637" s="561"/>
      <c r="G4637" s="559"/>
      <c r="H4637" s="559"/>
      <c r="I4637" s="559"/>
      <c r="J4637" s="559"/>
      <c r="K4637" s="559"/>
      <c r="L4637" s="559"/>
      <c r="M4637" s="559"/>
      <c r="N4637" s="559"/>
      <c r="O4637" s="559"/>
    </row>
    <row r="4638" spans="1:15" x14ac:dyDescent="0.25">
      <c r="A4638" s="560"/>
      <c r="B4638" s="559"/>
      <c r="C4638" s="559"/>
      <c r="D4638" s="561"/>
      <c r="E4638" s="561"/>
      <c r="F4638" s="561"/>
      <c r="G4638" s="559"/>
      <c r="H4638" s="559"/>
      <c r="I4638" s="559"/>
      <c r="J4638" s="559"/>
      <c r="K4638" s="559"/>
      <c r="L4638" s="559"/>
      <c r="M4638" s="559"/>
      <c r="N4638" s="559"/>
      <c r="O4638" s="559"/>
    </row>
    <row r="4639" spans="1:15" x14ac:dyDescent="0.25">
      <c r="A4639" s="560"/>
      <c r="B4639" s="559"/>
      <c r="C4639" s="559"/>
      <c r="D4639" s="561"/>
      <c r="E4639" s="561"/>
      <c r="F4639" s="561"/>
      <c r="G4639" s="559"/>
      <c r="H4639" s="559"/>
      <c r="I4639" s="559"/>
      <c r="J4639" s="559"/>
      <c r="K4639" s="559"/>
      <c r="L4639" s="559"/>
      <c r="M4639" s="559"/>
      <c r="N4639" s="559"/>
      <c r="O4639" s="559"/>
    </row>
    <row r="4640" spans="1:15" x14ac:dyDescent="0.25">
      <c r="A4640" s="560"/>
      <c r="B4640" s="559"/>
      <c r="C4640" s="559"/>
      <c r="D4640" s="561"/>
      <c r="E4640" s="561"/>
      <c r="F4640" s="561"/>
      <c r="G4640" s="559"/>
      <c r="H4640" s="559"/>
      <c r="I4640" s="559"/>
      <c r="J4640" s="559"/>
      <c r="K4640" s="559"/>
      <c r="L4640" s="559"/>
      <c r="M4640" s="559"/>
      <c r="N4640" s="559"/>
      <c r="O4640" s="559"/>
    </row>
    <row r="4641" spans="1:15" x14ac:dyDescent="0.25">
      <c r="A4641" s="560"/>
      <c r="B4641" s="559"/>
      <c r="C4641" s="559"/>
      <c r="D4641" s="561"/>
      <c r="E4641" s="561"/>
      <c r="F4641" s="561"/>
      <c r="G4641" s="559"/>
      <c r="H4641" s="559"/>
      <c r="I4641" s="559"/>
      <c r="J4641" s="559"/>
      <c r="K4641" s="559"/>
      <c r="L4641" s="559"/>
      <c r="M4641" s="559"/>
      <c r="N4641" s="559"/>
      <c r="O4641" s="559"/>
    </row>
    <row r="4642" spans="1:15" x14ac:dyDescent="0.25">
      <c r="A4642" s="560"/>
      <c r="B4642" s="559"/>
      <c r="C4642" s="559"/>
      <c r="D4642" s="561"/>
      <c r="E4642" s="561"/>
      <c r="F4642" s="561"/>
      <c r="G4642" s="559"/>
      <c r="H4642" s="559"/>
      <c r="I4642" s="559"/>
      <c r="J4642" s="559"/>
      <c r="K4642" s="559"/>
      <c r="L4642" s="559"/>
      <c r="M4642" s="559"/>
      <c r="N4642" s="559"/>
      <c r="O4642" s="559"/>
    </row>
    <row r="4643" spans="1:15" x14ac:dyDescent="0.25">
      <c r="A4643" s="560"/>
      <c r="B4643" s="559"/>
      <c r="C4643" s="559"/>
      <c r="D4643" s="561"/>
      <c r="E4643" s="561"/>
      <c r="F4643" s="561"/>
      <c r="G4643" s="559"/>
      <c r="H4643" s="559"/>
      <c r="I4643" s="559"/>
      <c r="J4643" s="559"/>
      <c r="K4643" s="559"/>
      <c r="L4643" s="559"/>
      <c r="M4643" s="559"/>
      <c r="N4643" s="559"/>
      <c r="O4643" s="559"/>
    </row>
    <row r="4644" spans="1:15" x14ac:dyDescent="0.25">
      <c r="A4644" s="560"/>
      <c r="B4644" s="559"/>
      <c r="C4644" s="559"/>
      <c r="D4644" s="561"/>
      <c r="E4644" s="561"/>
      <c r="F4644" s="561"/>
      <c r="G4644" s="559"/>
      <c r="H4644" s="559"/>
      <c r="I4644" s="559"/>
      <c r="J4644" s="559"/>
      <c r="K4644" s="559"/>
      <c r="L4644" s="559"/>
      <c r="M4644" s="559"/>
      <c r="N4644" s="559"/>
      <c r="O4644" s="559"/>
    </row>
    <row r="4645" spans="1:15" x14ac:dyDescent="0.25">
      <c r="A4645" s="560"/>
      <c r="B4645" s="559"/>
      <c r="C4645" s="559"/>
      <c r="D4645" s="561"/>
      <c r="E4645" s="561"/>
      <c r="F4645" s="561"/>
      <c r="G4645" s="559"/>
      <c r="H4645" s="559"/>
      <c r="I4645" s="559"/>
      <c r="J4645" s="559"/>
      <c r="K4645" s="559"/>
      <c r="L4645" s="559"/>
      <c r="M4645" s="559"/>
      <c r="N4645" s="559"/>
      <c r="O4645" s="559"/>
    </row>
    <row r="4646" spans="1:15" x14ac:dyDescent="0.25">
      <c r="A4646" s="560"/>
      <c r="B4646" s="559"/>
      <c r="C4646" s="559"/>
      <c r="D4646" s="561"/>
      <c r="E4646" s="561"/>
      <c r="F4646" s="561"/>
      <c r="G4646" s="559"/>
      <c r="H4646" s="559"/>
      <c r="I4646" s="559"/>
      <c r="J4646" s="559"/>
      <c r="K4646" s="559"/>
      <c r="L4646" s="559"/>
      <c r="M4646" s="559"/>
      <c r="N4646" s="559"/>
      <c r="O4646" s="559"/>
    </row>
    <row r="4647" spans="1:15" x14ac:dyDescent="0.25">
      <c r="A4647" s="560"/>
      <c r="B4647" s="559"/>
      <c r="C4647" s="559"/>
      <c r="D4647" s="561"/>
      <c r="E4647" s="561"/>
      <c r="F4647" s="561"/>
      <c r="G4647" s="559"/>
      <c r="H4647" s="559"/>
      <c r="I4647" s="559"/>
      <c r="J4647" s="559"/>
      <c r="K4647" s="559"/>
      <c r="L4647" s="559"/>
      <c r="M4647" s="559"/>
      <c r="N4647" s="559"/>
      <c r="O4647" s="559"/>
    </row>
    <row r="4648" spans="1:15" x14ac:dyDescent="0.25">
      <c r="A4648" s="560"/>
      <c r="B4648" s="559"/>
      <c r="C4648" s="559"/>
      <c r="D4648" s="561"/>
      <c r="E4648" s="561"/>
      <c r="F4648" s="561"/>
      <c r="G4648" s="559"/>
      <c r="H4648" s="559"/>
      <c r="I4648" s="559"/>
      <c r="J4648" s="559"/>
      <c r="K4648" s="559"/>
      <c r="L4648" s="559"/>
      <c r="M4648" s="559"/>
      <c r="N4648" s="559"/>
      <c r="O4648" s="559"/>
    </row>
    <row r="4649" spans="1:15" x14ac:dyDescent="0.25">
      <c r="A4649" s="560"/>
      <c r="B4649" s="559"/>
      <c r="C4649" s="559"/>
      <c r="D4649" s="561"/>
      <c r="E4649" s="561"/>
      <c r="F4649" s="561"/>
      <c r="G4649" s="559"/>
      <c r="H4649" s="559"/>
      <c r="I4649" s="559"/>
      <c r="J4649" s="559"/>
      <c r="K4649" s="559"/>
      <c r="L4649" s="559"/>
      <c r="M4649" s="559"/>
      <c r="N4649" s="559"/>
      <c r="O4649" s="559"/>
    </row>
    <row r="4650" spans="1:15" x14ac:dyDescent="0.25">
      <c r="A4650" s="560"/>
      <c r="B4650" s="559"/>
      <c r="C4650" s="559"/>
      <c r="D4650" s="561"/>
      <c r="E4650" s="561"/>
      <c r="F4650" s="561"/>
      <c r="G4650" s="559"/>
      <c r="H4650" s="559"/>
      <c r="I4650" s="559"/>
      <c r="J4650" s="559"/>
      <c r="K4650" s="559"/>
      <c r="L4650" s="559"/>
      <c r="M4650" s="559"/>
      <c r="N4650" s="559"/>
      <c r="O4650" s="559"/>
    </row>
    <row r="4651" spans="1:15" x14ac:dyDescent="0.25">
      <c r="A4651" s="560"/>
      <c r="B4651" s="559"/>
      <c r="C4651" s="559"/>
      <c r="D4651" s="561"/>
      <c r="E4651" s="561"/>
      <c r="F4651" s="561"/>
      <c r="G4651" s="559"/>
      <c r="H4651" s="559"/>
      <c r="I4651" s="559"/>
      <c r="J4651" s="559"/>
      <c r="K4651" s="559"/>
      <c r="L4651" s="559"/>
      <c r="M4651" s="559"/>
      <c r="N4651" s="559"/>
      <c r="O4651" s="559"/>
    </row>
    <row r="4652" spans="1:15" x14ac:dyDescent="0.25">
      <c r="A4652" s="560"/>
      <c r="B4652" s="559"/>
      <c r="C4652" s="559"/>
      <c r="D4652" s="561"/>
      <c r="E4652" s="561"/>
      <c r="F4652" s="561"/>
      <c r="G4652" s="559"/>
      <c r="H4652" s="559"/>
      <c r="I4652" s="559"/>
      <c r="J4652" s="559"/>
      <c r="K4652" s="559"/>
      <c r="L4652" s="559"/>
      <c r="M4652" s="559"/>
      <c r="N4652" s="559"/>
      <c r="O4652" s="559"/>
    </row>
    <row r="4653" spans="1:15" x14ac:dyDescent="0.25">
      <c r="A4653" s="560"/>
      <c r="B4653" s="559"/>
      <c r="C4653" s="559"/>
      <c r="D4653" s="561"/>
      <c r="E4653" s="561"/>
      <c r="F4653" s="561"/>
      <c r="G4653" s="559"/>
      <c r="H4653" s="559"/>
      <c r="I4653" s="559"/>
      <c r="J4653" s="559"/>
      <c r="K4653" s="559"/>
      <c r="L4653" s="559"/>
      <c r="M4653" s="559"/>
      <c r="N4653" s="559"/>
      <c r="O4653" s="559"/>
    </row>
    <row r="4654" spans="1:15" x14ac:dyDescent="0.25">
      <c r="A4654" s="560"/>
      <c r="B4654" s="559"/>
      <c r="C4654" s="559"/>
      <c r="D4654" s="561"/>
      <c r="E4654" s="561"/>
      <c r="F4654" s="561"/>
      <c r="G4654" s="559"/>
      <c r="H4654" s="559"/>
      <c r="I4654" s="559"/>
      <c r="J4654" s="559"/>
      <c r="K4654" s="559"/>
      <c r="L4654" s="559"/>
      <c r="M4654" s="559"/>
      <c r="N4654" s="559"/>
      <c r="O4654" s="559"/>
    </row>
    <row r="4655" spans="1:15" x14ac:dyDescent="0.25">
      <c r="A4655" s="560"/>
      <c r="B4655" s="559"/>
      <c r="C4655" s="559"/>
      <c r="D4655" s="561"/>
      <c r="E4655" s="561"/>
      <c r="F4655" s="561"/>
      <c r="G4655" s="559"/>
      <c r="H4655" s="559"/>
      <c r="I4655" s="559"/>
      <c r="J4655" s="559"/>
      <c r="K4655" s="559"/>
      <c r="L4655" s="559"/>
      <c r="M4655" s="559"/>
      <c r="N4655" s="559"/>
      <c r="O4655" s="559"/>
    </row>
    <row r="4656" spans="1:15" x14ac:dyDescent="0.25">
      <c r="A4656" s="560"/>
      <c r="B4656" s="559"/>
      <c r="C4656" s="559"/>
      <c r="D4656" s="561"/>
      <c r="E4656" s="561"/>
      <c r="F4656" s="561"/>
      <c r="G4656" s="559"/>
      <c r="H4656" s="559"/>
      <c r="I4656" s="559"/>
      <c r="J4656" s="559"/>
      <c r="K4656" s="559"/>
      <c r="L4656" s="559"/>
      <c r="M4656" s="559"/>
      <c r="N4656" s="559"/>
      <c r="O4656" s="559"/>
    </row>
    <row r="4657" spans="1:15" x14ac:dyDescent="0.25">
      <c r="A4657" s="560"/>
      <c r="B4657" s="559"/>
      <c r="C4657" s="559"/>
      <c r="D4657" s="561"/>
      <c r="E4657" s="561"/>
      <c r="F4657" s="561"/>
      <c r="G4657" s="559"/>
      <c r="H4657" s="559"/>
      <c r="I4657" s="559"/>
      <c r="J4657" s="559"/>
      <c r="K4657" s="559"/>
      <c r="L4657" s="559"/>
      <c r="M4657" s="559"/>
      <c r="N4657" s="559"/>
      <c r="O4657" s="559"/>
    </row>
    <row r="4658" spans="1:15" x14ac:dyDescent="0.25">
      <c r="A4658" s="560"/>
      <c r="B4658" s="559"/>
      <c r="C4658" s="559"/>
      <c r="D4658" s="561"/>
      <c r="E4658" s="561"/>
      <c r="F4658" s="561"/>
      <c r="G4658" s="559"/>
      <c r="H4658" s="559"/>
      <c r="I4658" s="559"/>
      <c r="J4658" s="559"/>
      <c r="K4658" s="559"/>
      <c r="L4658" s="559"/>
      <c r="M4658" s="559"/>
      <c r="N4658" s="559"/>
      <c r="O4658" s="559"/>
    </row>
    <row r="4659" spans="1:15" x14ac:dyDescent="0.25">
      <c r="A4659" s="560"/>
      <c r="B4659" s="559"/>
      <c r="C4659" s="559"/>
      <c r="D4659" s="561"/>
      <c r="E4659" s="561"/>
      <c r="F4659" s="561"/>
      <c r="G4659" s="559"/>
      <c r="H4659" s="559"/>
      <c r="I4659" s="559"/>
      <c r="J4659" s="559"/>
      <c r="K4659" s="559"/>
      <c r="L4659" s="559"/>
      <c r="M4659" s="559"/>
      <c r="N4659" s="559"/>
      <c r="O4659" s="559"/>
    </row>
    <row r="4660" spans="1:15" x14ac:dyDescent="0.25">
      <c r="A4660" s="560"/>
      <c r="B4660" s="559"/>
      <c r="C4660" s="559"/>
      <c r="D4660" s="561"/>
      <c r="E4660" s="561"/>
      <c r="F4660" s="561"/>
      <c r="G4660" s="559"/>
      <c r="H4660" s="559"/>
      <c r="I4660" s="559"/>
      <c r="J4660" s="559"/>
      <c r="K4660" s="559"/>
      <c r="L4660" s="559"/>
      <c r="M4660" s="559"/>
      <c r="N4660" s="559"/>
      <c r="O4660" s="559"/>
    </row>
    <row r="4661" spans="1:15" x14ac:dyDescent="0.25">
      <c r="A4661" s="560"/>
      <c r="B4661" s="559"/>
      <c r="C4661" s="559"/>
      <c r="D4661" s="561"/>
      <c r="E4661" s="561"/>
      <c r="F4661" s="561"/>
      <c r="G4661" s="559"/>
      <c r="H4661" s="559"/>
      <c r="I4661" s="559"/>
      <c r="J4661" s="559"/>
      <c r="K4661" s="559"/>
      <c r="L4661" s="559"/>
      <c r="M4661" s="559"/>
      <c r="N4661" s="559"/>
      <c r="O4661" s="559"/>
    </row>
    <row r="4662" spans="1:15" x14ac:dyDescent="0.25">
      <c r="A4662" s="560"/>
      <c r="B4662" s="559"/>
      <c r="C4662" s="559"/>
      <c r="D4662" s="561"/>
      <c r="E4662" s="561"/>
      <c r="F4662" s="561"/>
      <c r="G4662" s="559"/>
      <c r="H4662" s="559"/>
      <c r="I4662" s="559"/>
      <c r="J4662" s="559"/>
      <c r="K4662" s="559"/>
      <c r="L4662" s="559"/>
      <c r="M4662" s="559"/>
      <c r="N4662" s="559"/>
      <c r="O4662" s="559"/>
    </row>
    <row r="4663" spans="1:15" x14ac:dyDescent="0.25">
      <c r="A4663" s="560"/>
      <c r="B4663" s="559"/>
      <c r="C4663" s="559"/>
      <c r="D4663" s="561"/>
      <c r="E4663" s="561"/>
      <c r="F4663" s="561"/>
      <c r="G4663" s="559"/>
      <c r="H4663" s="559"/>
      <c r="I4663" s="559"/>
      <c r="J4663" s="559"/>
      <c r="K4663" s="559"/>
      <c r="L4663" s="559"/>
      <c r="M4663" s="559"/>
      <c r="N4663" s="559"/>
      <c r="O4663" s="559"/>
    </row>
    <row r="4664" spans="1:15" x14ac:dyDescent="0.25">
      <c r="A4664" s="560"/>
      <c r="B4664" s="559"/>
      <c r="C4664" s="559"/>
      <c r="D4664" s="561"/>
      <c r="E4664" s="561"/>
      <c r="F4664" s="561"/>
      <c r="G4664" s="559"/>
      <c r="H4664" s="559"/>
      <c r="I4664" s="559"/>
      <c r="J4664" s="559"/>
      <c r="K4664" s="559"/>
      <c r="L4664" s="559"/>
      <c r="M4664" s="559"/>
      <c r="N4664" s="559"/>
      <c r="O4664" s="559"/>
    </row>
    <row r="4665" spans="1:15" x14ac:dyDescent="0.25">
      <c r="A4665" s="560"/>
      <c r="B4665" s="559"/>
      <c r="C4665" s="559"/>
      <c r="D4665" s="561"/>
      <c r="E4665" s="561"/>
      <c r="F4665" s="561"/>
      <c r="G4665" s="559"/>
      <c r="H4665" s="559"/>
      <c r="I4665" s="559"/>
      <c r="J4665" s="559"/>
      <c r="K4665" s="559"/>
      <c r="L4665" s="559"/>
      <c r="M4665" s="559"/>
      <c r="N4665" s="559"/>
      <c r="O4665" s="559"/>
    </row>
    <row r="4666" spans="1:15" x14ac:dyDescent="0.25">
      <c r="A4666" s="560"/>
      <c r="B4666" s="559"/>
      <c r="C4666" s="559"/>
      <c r="D4666" s="561"/>
      <c r="E4666" s="561"/>
      <c r="F4666" s="561"/>
      <c r="G4666" s="559"/>
      <c r="H4666" s="559"/>
      <c r="I4666" s="559"/>
      <c r="J4666" s="559"/>
      <c r="K4666" s="559"/>
      <c r="L4666" s="559"/>
      <c r="M4666" s="559"/>
      <c r="N4666" s="559"/>
      <c r="O4666" s="559"/>
    </row>
    <row r="4667" spans="1:15" x14ac:dyDescent="0.25">
      <c r="A4667" s="560"/>
      <c r="B4667" s="559"/>
      <c r="C4667" s="559"/>
      <c r="D4667" s="561"/>
      <c r="E4667" s="561"/>
      <c r="F4667" s="561"/>
      <c r="G4667" s="559"/>
      <c r="H4667" s="559"/>
      <c r="I4667" s="559"/>
      <c r="J4667" s="559"/>
      <c r="K4667" s="559"/>
      <c r="L4667" s="559"/>
      <c r="M4667" s="559"/>
      <c r="N4667" s="559"/>
      <c r="O4667" s="559"/>
    </row>
    <row r="4668" spans="1:15" x14ac:dyDescent="0.25">
      <c r="A4668" s="560"/>
      <c r="B4668" s="559"/>
      <c r="C4668" s="559"/>
      <c r="D4668" s="561"/>
      <c r="E4668" s="561"/>
      <c r="F4668" s="561"/>
      <c r="G4668" s="559"/>
      <c r="H4668" s="559"/>
      <c r="I4668" s="559"/>
      <c r="J4668" s="559"/>
      <c r="K4668" s="559"/>
      <c r="L4668" s="559"/>
      <c r="M4668" s="559"/>
      <c r="N4668" s="559"/>
      <c r="O4668" s="559"/>
    </row>
    <row r="4669" spans="1:15" x14ac:dyDescent="0.25">
      <c r="A4669" s="560"/>
      <c r="B4669" s="559"/>
      <c r="C4669" s="559"/>
      <c r="D4669" s="561"/>
      <c r="E4669" s="561"/>
      <c r="F4669" s="561"/>
      <c r="G4669" s="559"/>
      <c r="H4669" s="559"/>
      <c r="I4669" s="559"/>
      <c r="J4669" s="559"/>
      <c r="K4669" s="559"/>
      <c r="L4669" s="559"/>
      <c r="M4669" s="559"/>
      <c r="N4669" s="559"/>
      <c r="O4669" s="559"/>
    </row>
    <row r="4670" spans="1:15" x14ac:dyDescent="0.25">
      <c r="A4670" s="560"/>
      <c r="B4670" s="559"/>
      <c r="C4670" s="559"/>
      <c r="D4670" s="561"/>
      <c r="E4670" s="561"/>
      <c r="F4670" s="561"/>
      <c r="G4670" s="559"/>
      <c r="H4670" s="559"/>
      <c r="I4670" s="559"/>
      <c r="J4670" s="559"/>
      <c r="K4670" s="559"/>
      <c r="L4670" s="559"/>
      <c r="M4670" s="559"/>
      <c r="N4670" s="559"/>
      <c r="O4670" s="559"/>
    </row>
    <row r="4671" spans="1:15" x14ac:dyDescent="0.25">
      <c r="A4671" s="560"/>
      <c r="B4671" s="559"/>
      <c r="C4671" s="559"/>
      <c r="D4671" s="561"/>
      <c r="E4671" s="561"/>
      <c r="F4671" s="561"/>
      <c r="G4671" s="559"/>
      <c r="H4671" s="559"/>
      <c r="I4671" s="559"/>
      <c r="J4671" s="559"/>
      <c r="K4671" s="559"/>
      <c r="L4671" s="559"/>
      <c r="M4671" s="559"/>
      <c r="N4671" s="559"/>
      <c r="O4671" s="559"/>
    </row>
    <row r="4672" spans="1:15" x14ac:dyDescent="0.25">
      <c r="A4672" s="560"/>
      <c r="B4672" s="559"/>
      <c r="C4672" s="559"/>
      <c r="D4672" s="561"/>
      <c r="E4672" s="561"/>
      <c r="F4672" s="561"/>
      <c r="G4672" s="559"/>
      <c r="H4672" s="559"/>
      <c r="I4672" s="559"/>
      <c r="J4672" s="559"/>
      <c r="K4672" s="559"/>
      <c r="L4672" s="559"/>
      <c r="M4672" s="559"/>
      <c r="N4672" s="559"/>
      <c r="O4672" s="559"/>
    </row>
    <row r="4673" spans="1:15" x14ac:dyDescent="0.25">
      <c r="A4673" s="560"/>
      <c r="B4673" s="559"/>
      <c r="C4673" s="559"/>
      <c r="D4673" s="561"/>
      <c r="E4673" s="561"/>
      <c r="F4673" s="561"/>
      <c r="G4673" s="559"/>
      <c r="H4673" s="559"/>
      <c r="I4673" s="559"/>
      <c r="J4673" s="559"/>
      <c r="K4673" s="559"/>
      <c r="L4673" s="559"/>
      <c r="M4673" s="559"/>
      <c r="N4673" s="559"/>
      <c r="O4673" s="559"/>
    </row>
    <row r="4674" spans="1:15" x14ac:dyDescent="0.25">
      <c r="A4674" s="560"/>
      <c r="B4674" s="559"/>
      <c r="C4674" s="559"/>
      <c r="D4674" s="561"/>
      <c r="E4674" s="561"/>
      <c r="F4674" s="561"/>
      <c r="G4674" s="559"/>
      <c r="H4674" s="559"/>
      <c r="I4674" s="559"/>
      <c r="J4674" s="559"/>
      <c r="K4674" s="559"/>
      <c r="L4674" s="559"/>
      <c r="M4674" s="559"/>
      <c r="N4674" s="559"/>
      <c r="O4674" s="559"/>
    </row>
    <row r="4675" spans="1:15" x14ac:dyDescent="0.25">
      <c r="A4675" s="560"/>
      <c r="B4675" s="559"/>
      <c r="C4675" s="559"/>
      <c r="D4675" s="561"/>
      <c r="E4675" s="561"/>
      <c r="F4675" s="561"/>
      <c r="G4675" s="559"/>
      <c r="H4675" s="559"/>
      <c r="I4675" s="559"/>
      <c r="J4675" s="559"/>
      <c r="K4675" s="559"/>
      <c r="L4675" s="559"/>
      <c r="M4675" s="559"/>
      <c r="N4675" s="559"/>
      <c r="O4675" s="559"/>
    </row>
    <row r="4676" spans="1:15" x14ac:dyDescent="0.25">
      <c r="A4676" s="560"/>
      <c r="B4676" s="559"/>
      <c r="C4676" s="559"/>
      <c r="D4676" s="561"/>
      <c r="E4676" s="561"/>
      <c r="F4676" s="561"/>
      <c r="G4676" s="559"/>
      <c r="H4676" s="559"/>
      <c r="I4676" s="559"/>
      <c r="J4676" s="559"/>
      <c r="K4676" s="559"/>
      <c r="L4676" s="559"/>
      <c r="M4676" s="559"/>
      <c r="N4676" s="559"/>
      <c r="O4676" s="559"/>
    </row>
    <row r="4677" spans="1:15" x14ac:dyDescent="0.25">
      <c r="A4677" s="560"/>
      <c r="B4677" s="559"/>
      <c r="C4677" s="559"/>
      <c r="D4677" s="561"/>
      <c r="E4677" s="561"/>
      <c r="F4677" s="561"/>
      <c r="G4677" s="559"/>
      <c r="H4677" s="559"/>
      <c r="I4677" s="559"/>
      <c r="J4677" s="559"/>
      <c r="K4677" s="559"/>
      <c r="L4677" s="559"/>
      <c r="M4677" s="559"/>
      <c r="N4677" s="559"/>
      <c r="O4677" s="559"/>
    </row>
    <row r="4678" spans="1:15" x14ac:dyDescent="0.25">
      <c r="A4678" s="560"/>
      <c r="B4678" s="559"/>
      <c r="C4678" s="559"/>
      <c r="D4678" s="561"/>
      <c r="E4678" s="561"/>
      <c r="F4678" s="561"/>
      <c r="G4678" s="559"/>
      <c r="H4678" s="559"/>
      <c r="I4678" s="559"/>
      <c r="J4678" s="559"/>
      <c r="K4678" s="559"/>
      <c r="L4678" s="559"/>
      <c r="M4678" s="559"/>
      <c r="N4678" s="559"/>
      <c r="O4678" s="559"/>
    </row>
    <row r="4679" spans="1:15" x14ac:dyDescent="0.25">
      <c r="A4679" s="560"/>
      <c r="B4679" s="559"/>
      <c r="C4679" s="559"/>
      <c r="D4679" s="561"/>
      <c r="E4679" s="561"/>
      <c r="F4679" s="561"/>
      <c r="G4679" s="559"/>
      <c r="H4679" s="559"/>
      <c r="I4679" s="559"/>
      <c r="J4679" s="559"/>
      <c r="K4679" s="559"/>
      <c r="L4679" s="559"/>
      <c r="M4679" s="559"/>
      <c r="N4679" s="559"/>
      <c r="O4679" s="559"/>
    </row>
    <row r="4680" spans="1:15" x14ac:dyDescent="0.25">
      <c r="A4680" s="560"/>
      <c r="B4680" s="559"/>
      <c r="C4680" s="559"/>
      <c r="D4680" s="561"/>
      <c r="E4680" s="561"/>
      <c r="F4680" s="561"/>
      <c r="G4680" s="559"/>
      <c r="H4680" s="559"/>
      <c r="I4680" s="559"/>
      <c r="J4680" s="559"/>
      <c r="K4680" s="559"/>
      <c r="L4680" s="559"/>
      <c r="M4680" s="559"/>
      <c r="N4680" s="559"/>
      <c r="O4680" s="559"/>
    </row>
    <row r="4681" spans="1:15" x14ac:dyDescent="0.25">
      <c r="A4681" s="560"/>
      <c r="B4681" s="559"/>
      <c r="C4681" s="559"/>
      <c r="D4681" s="561"/>
      <c r="E4681" s="561"/>
      <c r="F4681" s="561"/>
      <c r="G4681" s="559"/>
      <c r="H4681" s="559"/>
      <c r="I4681" s="559"/>
      <c r="J4681" s="559"/>
      <c r="K4681" s="559"/>
      <c r="L4681" s="559"/>
      <c r="M4681" s="559"/>
      <c r="N4681" s="559"/>
      <c r="O4681" s="559"/>
    </row>
    <row r="4682" spans="1:15" x14ac:dyDescent="0.25">
      <c r="A4682" s="560"/>
      <c r="B4682" s="559"/>
      <c r="C4682" s="559"/>
      <c r="D4682" s="561"/>
      <c r="E4682" s="561"/>
      <c r="F4682" s="561"/>
      <c r="G4682" s="559"/>
      <c r="H4682" s="559"/>
      <c r="I4682" s="559"/>
      <c r="J4682" s="559"/>
      <c r="K4682" s="559"/>
      <c r="L4682" s="559"/>
      <c r="M4682" s="559"/>
      <c r="N4682" s="559"/>
      <c r="O4682" s="559"/>
    </row>
    <row r="4683" spans="1:15" x14ac:dyDescent="0.25">
      <c r="A4683" s="560"/>
      <c r="B4683" s="559"/>
      <c r="C4683" s="559"/>
      <c r="D4683" s="561"/>
      <c r="E4683" s="561"/>
      <c r="F4683" s="561"/>
      <c r="G4683" s="559"/>
      <c r="H4683" s="559"/>
      <c r="I4683" s="559"/>
      <c r="J4683" s="559"/>
      <c r="K4683" s="559"/>
      <c r="L4683" s="559"/>
      <c r="M4683" s="559"/>
      <c r="N4683" s="559"/>
      <c r="O4683" s="559"/>
    </row>
    <row r="4684" spans="1:15" x14ac:dyDescent="0.25">
      <c r="A4684" s="560"/>
      <c r="B4684" s="559"/>
      <c r="C4684" s="559"/>
      <c r="D4684" s="561"/>
      <c r="E4684" s="561"/>
      <c r="F4684" s="561"/>
      <c r="G4684" s="559"/>
      <c r="H4684" s="559"/>
      <c r="I4684" s="559"/>
      <c r="J4684" s="559"/>
      <c r="K4684" s="559"/>
      <c r="L4684" s="559"/>
      <c r="M4684" s="559"/>
      <c r="N4684" s="559"/>
      <c r="O4684" s="559"/>
    </row>
    <row r="4685" spans="1:15" x14ac:dyDescent="0.25">
      <c r="A4685" s="560"/>
      <c r="B4685" s="559"/>
      <c r="C4685" s="559"/>
      <c r="D4685" s="561"/>
      <c r="E4685" s="561"/>
      <c r="F4685" s="561"/>
      <c r="G4685" s="559"/>
      <c r="H4685" s="559"/>
      <c r="I4685" s="559"/>
      <c r="J4685" s="559"/>
      <c r="K4685" s="559"/>
      <c r="L4685" s="559"/>
      <c r="M4685" s="559"/>
      <c r="N4685" s="559"/>
      <c r="O4685" s="559"/>
    </row>
    <row r="4686" spans="1:15" x14ac:dyDescent="0.25">
      <c r="A4686" s="560"/>
      <c r="B4686" s="559"/>
      <c r="C4686" s="559"/>
      <c r="D4686" s="561"/>
      <c r="E4686" s="561"/>
      <c r="F4686" s="561"/>
      <c r="G4686" s="559"/>
      <c r="H4686" s="559"/>
      <c r="I4686" s="559"/>
      <c r="J4686" s="559"/>
      <c r="K4686" s="559"/>
      <c r="L4686" s="559"/>
      <c r="M4686" s="559"/>
      <c r="N4686" s="559"/>
      <c r="O4686" s="559"/>
    </row>
    <row r="4687" spans="1:15" x14ac:dyDescent="0.25">
      <c r="A4687" s="560"/>
      <c r="B4687" s="559"/>
      <c r="C4687" s="559"/>
      <c r="D4687" s="561"/>
      <c r="E4687" s="561"/>
      <c r="F4687" s="561"/>
      <c r="G4687" s="559"/>
      <c r="H4687" s="559"/>
      <c r="I4687" s="559"/>
      <c r="J4687" s="559"/>
      <c r="K4687" s="559"/>
      <c r="L4687" s="559"/>
      <c r="M4687" s="559"/>
      <c r="N4687" s="559"/>
      <c r="O4687" s="559"/>
    </row>
    <row r="4688" spans="1:15" x14ac:dyDescent="0.25">
      <c r="A4688" s="560"/>
      <c r="B4688" s="559"/>
      <c r="C4688" s="559"/>
      <c r="D4688" s="561"/>
      <c r="E4688" s="561"/>
      <c r="F4688" s="561"/>
      <c r="G4688" s="559"/>
      <c r="H4688" s="559"/>
      <c r="I4688" s="559"/>
      <c r="J4688" s="559"/>
      <c r="K4688" s="559"/>
      <c r="L4688" s="559"/>
      <c r="M4688" s="559"/>
      <c r="N4688" s="559"/>
      <c r="O4688" s="559"/>
    </row>
    <row r="4689" spans="1:15" x14ac:dyDescent="0.25">
      <c r="A4689" s="560"/>
      <c r="B4689" s="559"/>
      <c r="C4689" s="559"/>
      <c r="D4689" s="561"/>
      <c r="E4689" s="561"/>
      <c r="F4689" s="561"/>
      <c r="G4689" s="559"/>
      <c r="H4689" s="559"/>
      <c r="I4689" s="559"/>
      <c r="J4689" s="559"/>
      <c r="K4689" s="559"/>
      <c r="L4689" s="559"/>
      <c r="M4689" s="559"/>
      <c r="N4689" s="559"/>
      <c r="O4689" s="559"/>
    </row>
    <row r="4690" spans="1:15" x14ac:dyDescent="0.25">
      <c r="A4690" s="560"/>
      <c r="B4690" s="559"/>
      <c r="C4690" s="559"/>
      <c r="D4690" s="561"/>
      <c r="E4690" s="561"/>
      <c r="F4690" s="561"/>
      <c r="G4690" s="559"/>
      <c r="H4690" s="559"/>
      <c r="I4690" s="559"/>
      <c r="J4690" s="559"/>
      <c r="K4690" s="559"/>
      <c r="L4690" s="559"/>
      <c r="M4690" s="559"/>
      <c r="N4690" s="559"/>
      <c r="O4690" s="559"/>
    </row>
    <row r="4691" spans="1:15" x14ac:dyDescent="0.25">
      <c r="A4691" s="560"/>
      <c r="B4691" s="559"/>
      <c r="C4691" s="559"/>
      <c r="D4691" s="561"/>
      <c r="E4691" s="561"/>
      <c r="F4691" s="561"/>
      <c r="G4691" s="559"/>
      <c r="H4691" s="559"/>
      <c r="I4691" s="559"/>
      <c r="J4691" s="559"/>
      <c r="K4691" s="559"/>
      <c r="L4691" s="559"/>
      <c r="M4691" s="559"/>
      <c r="N4691" s="559"/>
      <c r="O4691" s="559"/>
    </row>
    <row r="4692" spans="1:15" x14ac:dyDescent="0.25">
      <c r="A4692" s="560"/>
      <c r="B4692" s="559"/>
      <c r="C4692" s="559"/>
      <c r="D4692" s="561"/>
      <c r="E4692" s="561"/>
      <c r="F4692" s="561"/>
      <c r="G4692" s="559"/>
      <c r="H4692" s="559"/>
      <c r="I4692" s="559"/>
      <c r="J4692" s="559"/>
      <c r="K4692" s="559"/>
      <c r="L4692" s="559"/>
      <c r="M4692" s="559"/>
      <c r="N4692" s="559"/>
      <c r="O4692" s="559"/>
    </row>
    <row r="4693" spans="1:15" x14ac:dyDescent="0.25">
      <c r="A4693" s="560"/>
      <c r="B4693" s="559"/>
      <c r="C4693" s="559"/>
      <c r="D4693" s="561"/>
      <c r="E4693" s="561"/>
      <c r="F4693" s="561"/>
      <c r="G4693" s="559"/>
      <c r="H4693" s="559"/>
      <c r="I4693" s="559"/>
      <c r="J4693" s="559"/>
      <c r="K4693" s="559"/>
      <c r="L4693" s="559"/>
      <c r="M4693" s="559"/>
      <c r="N4693" s="559"/>
      <c r="O4693" s="559"/>
    </row>
    <row r="4694" spans="1:15" x14ac:dyDescent="0.25">
      <c r="A4694" s="560"/>
      <c r="B4694" s="559"/>
      <c r="C4694" s="559"/>
      <c r="D4694" s="561"/>
      <c r="E4694" s="561"/>
      <c r="F4694" s="561"/>
      <c r="G4694" s="559"/>
      <c r="H4694" s="559"/>
      <c r="I4694" s="559"/>
      <c r="J4694" s="559"/>
      <c r="K4694" s="559"/>
      <c r="L4694" s="559"/>
      <c r="M4694" s="559"/>
      <c r="N4694" s="559"/>
      <c r="O4694" s="559"/>
    </row>
    <row r="4695" spans="1:15" x14ac:dyDescent="0.25">
      <c r="A4695" s="560"/>
      <c r="B4695" s="559"/>
      <c r="C4695" s="559"/>
      <c r="D4695" s="561"/>
      <c r="E4695" s="561"/>
      <c r="F4695" s="561"/>
      <c r="G4695" s="559"/>
      <c r="H4695" s="559"/>
      <c r="I4695" s="559"/>
      <c r="J4695" s="559"/>
      <c r="K4695" s="559"/>
      <c r="L4695" s="559"/>
      <c r="M4695" s="559"/>
      <c r="N4695" s="559"/>
      <c r="O4695" s="559"/>
    </row>
    <row r="4696" spans="1:15" x14ac:dyDescent="0.25">
      <c r="A4696" s="560"/>
      <c r="B4696" s="559"/>
      <c r="C4696" s="559"/>
      <c r="D4696" s="561"/>
      <c r="E4696" s="561"/>
      <c r="F4696" s="561"/>
      <c r="G4696" s="559"/>
      <c r="H4696" s="559"/>
      <c r="I4696" s="559"/>
      <c r="J4696" s="559"/>
      <c r="K4696" s="559"/>
      <c r="L4696" s="559"/>
      <c r="M4696" s="559"/>
      <c r="N4696" s="559"/>
      <c r="O4696" s="559"/>
    </row>
    <row r="4697" spans="1:15" x14ac:dyDescent="0.25">
      <c r="A4697" s="560"/>
      <c r="B4697" s="559"/>
      <c r="C4697" s="559"/>
      <c r="D4697" s="561"/>
      <c r="E4697" s="561"/>
      <c r="F4697" s="561"/>
      <c r="G4697" s="559"/>
      <c r="H4697" s="559"/>
      <c r="I4697" s="559"/>
      <c r="J4697" s="559"/>
      <c r="K4697" s="559"/>
      <c r="L4697" s="559"/>
      <c r="M4697" s="559"/>
      <c r="N4697" s="559"/>
      <c r="O4697" s="559"/>
    </row>
    <row r="4698" spans="1:15" x14ac:dyDescent="0.25">
      <c r="A4698" s="560"/>
      <c r="B4698" s="559"/>
      <c r="C4698" s="559"/>
      <c r="D4698" s="561"/>
      <c r="E4698" s="561"/>
      <c r="F4698" s="561"/>
      <c r="G4698" s="559"/>
      <c r="H4698" s="559"/>
      <c r="I4698" s="559"/>
      <c r="J4698" s="559"/>
      <c r="K4698" s="559"/>
      <c r="L4698" s="559"/>
      <c r="M4698" s="559"/>
      <c r="N4698" s="559"/>
      <c r="O4698" s="559"/>
    </row>
    <row r="4699" spans="1:15" x14ac:dyDescent="0.25">
      <c r="A4699" s="560"/>
      <c r="B4699" s="559"/>
      <c r="C4699" s="559"/>
      <c r="D4699" s="561"/>
      <c r="E4699" s="561"/>
      <c r="F4699" s="561"/>
      <c r="G4699" s="559"/>
      <c r="H4699" s="559"/>
      <c r="I4699" s="559"/>
      <c r="J4699" s="559"/>
      <c r="K4699" s="559"/>
      <c r="L4699" s="559"/>
      <c r="M4699" s="559"/>
      <c r="N4699" s="559"/>
      <c r="O4699" s="559"/>
    </row>
    <row r="4700" spans="1:15" x14ac:dyDescent="0.25">
      <c r="A4700" s="560"/>
      <c r="B4700" s="559"/>
      <c r="C4700" s="559"/>
      <c r="D4700" s="561"/>
      <c r="E4700" s="561"/>
      <c r="F4700" s="561"/>
      <c r="G4700" s="559"/>
      <c r="H4700" s="559"/>
      <c r="I4700" s="559"/>
      <c r="J4700" s="559"/>
      <c r="K4700" s="559"/>
      <c r="L4700" s="559"/>
      <c r="M4700" s="559"/>
      <c r="N4700" s="559"/>
      <c r="O4700" s="559"/>
    </row>
    <row r="4701" spans="1:15" x14ac:dyDescent="0.25">
      <c r="A4701" s="560"/>
      <c r="B4701" s="559"/>
      <c r="C4701" s="559"/>
      <c r="D4701" s="561"/>
      <c r="E4701" s="561"/>
      <c r="F4701" s="561"/>
      <c r="G4701" s="559"/>
      <c r="H4701" s="559"/>
      <c r="I4701" s="559"/>
      <c r="J4701" s="559"/>
      <c r="K4701" s="559"/>
      <c r="L4701" s="559"/>
      <c r="M4701" s="559"/>
      <c r="N4701" s="559"/>
      <c r="O4701" s="559"/>
    </row>
    <row r="4702" spans="1:15" x14ac:dyDescent="0.25">
      <c r="A4702" s="560"/>
      <c r="B4702" s="559"/>
      <c r="C4702" s="559"/>
      <c r="D4702" s="561"/>
      <c r="E4702" s="561"/>
      <c r="F4702" s="561"/>
      <c r="G4702" s="559"/>
      <c r="H4702" s="559"/>
      <c r="I4702" s="559"/>
      <c r="J4702" s="559"/>
      <c r="K4702" s="559"/>
      <c r="L4702" s="559"/>
      <c r="M4702" s="559"/>
      <c r="N4702" s="559"/>
      <c r="O4702" s="559"/>
    </row>
    <row r="4703" spans="1:15" x14ac:dyDescent="0.25">
      <c r="A4703" s="560"/>
      <c r="B4703" s="559"/>
      <c r="C4703" s="559"/>
      <c r="D4703" s="561"/>
      <c r="E4703" s="561"/>
      <c r="F4703" s="561"/>
      <c r="G4703" s="559"/>
      <c r="H4703" s="559"/>
      <c r="I4703" s="559"/>
      <c r="J4703" s="559"/>
      <c r="K4703" s="559"/>
      <c r="L4703" s="559"/>
      <c r="M4703" s="559"/>
      <c r="N4703" s="559"/>
      <c r="O4703" s="559"/>
    </row>
    <row r="4704" spans="1:15" x14ac:dyDescent="0.25">
      <c r="A4704" s="560"/>
      <c r="B4704" s="559"/>
      <c r="C4704" s="559"/>
      <c r="D4704" s="561"/>
      <c r="E4704" s="561"/>
      <c r="F4704" s="561"/>
      <c r="G4704" s="559"/>
      <c r="H4704" s="559"/>
      <c r="I4704" s="559"/>
      <c r="J4704" s="559"/>
      <c r="K4704" s="559"/>
      <c r="L4704" s="559"/>
      <c r="M4704" s="559"/>
      <c r="N4704" s="559"/>
      <c r="O4704" s="559"/>
    </row>
    <row r="4705" spans="1:15" x14ac:dyDescent="0.25">
      <c r="A4705" s="560"/>
      <c r="B4705" s="559"/>
      <c r="C4705" s="559"/>
      <c r="D4705" s="561"/>
      <c r="E4705" s="561"/>
      <c r="F4705" s="561"/>
      <c r="G4705" s="559"/>
      <c r="H4705" s="559"/>
      <c r="I4705" s="559"/>
      <c r="J4705" s="559"/>
      <c r="K4705" s="559"/>
      <c r="L4705" s="559"/>
      <c r="M4705" s="559"/>
      <c r="N4705" s="559"/>
      <c r="O4705" s="559"/>
    </row>
    <row r="4706" spans="1:15" x14ac:dyDescent="0.25">
      <c r="A4706" s="560"/>
      <c r="B4706" s="559"/>
      <c r="C4706" s="559"/>
      <c r="D4706" s="561"/>
      <c r="E4706" s="561"/>
      <c r="F4706" s="561"/>
      <c r="G4706" s="559"/>
      <c r="H4706" s="559"/>
      <c r="I4706" s="559"/>
      <c r="J4706" s="559"/>
      <c r="K4706" s="559"/>
      <c r="L4706" s="559"/>
      <c r="M4706" s="559"/>
      <c r="N4706" s="559"/>
      <c r="O4706" s="559"/>
    </row>
    <row r="4707" spans="1:15" x14ac:dyDescent="0.25">
      <c r="A4707" s="560"/>
      <c r="B4707" s="559"/>
      <c r="C4707" s="559"/>
      <c r="D4707" s="561"/>
      <c r="E4707" s="561"/>
      <c r="F4707" s="561"/>
      <c r="G4707" s="559"/>
      <c r="H4707" s="559"/>
      <c r="I4707" s="559"/>
      <c r="J4707" s="559"/>
      <c r="K4707" s="559"/>
      <c r="L4707" s="559"/>
      <c r="M4707" s="559"/>
      <c r="N4707" s="559"/>
      <c r="O4707" s="559"/>
    </row>
    <row r="4708" spans="1:15" x14ac:dyDescent="0.25">
      <c r="A4708" s="560"/>
      <c r="B4708" s="559"/>
      <c r="C4708" s="559"/>
      <c r="D4708" s="561"/>
      <c r="E4708" s="561"/>
      <c r="F4708" s="561"/>
      <c r="G4708" s="559"/>
      <c r="H4708" s="559"/>
      <c r="I4708" s="559"/>
      <c r="J4708" s="559"/>
      <c r="K4708" s="559"/>
      <c r="L4708" s="559"/>
      <c r="M4708" s="559"/>
      <c r="N4708" s="559"/>
      <c r="O4708" s="559"/>
    </row>
    <row r="4709" spans="1:15" x14ac:dyDescent="0.25">
      <c r="A4709" s="560"/>
      <c r="B4709" s="559"/>
      <c r="C4709" s="559"/>
      <c r="D4709" s="561"/>
      <c r="E4709" s="561"/>
      <c r="F4709" s="561"/>
      <c r="G4709" s="559"/>
      <c r="H4709" s="559"/>
      <c r="I4709" s="559"/>
      <c r="J4709" s="559"/>
      <c r="K4709" s="559"/>
      <c r="L4709" s="559"/>
      <c r="M4709" s="559"/>
      <c r="N4709" s="559"/>
      <c r="O4709" s="559"/>
    </row>
    <row r="4710" spans="1:15" x14ac:dyDescent="0.25">
      <c r="A4710" s="560"/>
      <c r="B4710" s="559"/>
      <c r="C4710" s="559"/>
      <c r="D4710" s="561"/>
      <c r="E4710" s="561"/>
      <c r="F4710" s="561"/>
      <c r="G4710" s="559"/>
      <c r="H4710" s="559"/>
      <c r="I4710" s="559"/>
      <c r="J4710" s="559"/>
      <c r="K4710" s="559"/>
      <c r="L4710" s="559"/>
      <c r="M4710" s="559"/>
      <c r="N4710" s="559"/>
      <c r="O4710" s="559"/>
    </row>
    <row r="4711" spans="1:15" x14ac:dyDescent="0.25">
      <c r="A4711" s="560"/>
      <c r="B4711" s="559"/>
      <c r="C4711" s="559"/>
      <c r="D4711" s="561"/>
      <c r="E4711" s="561"/>
      <c r="F4711" s="561"/>
      <c r="G4711" s="559"/>
      <c r="H4711" s="559"/>
      <c r="I4711" s="559"/>
      <c r="J4711" s="559"/>
      <c r="K4711" s="559"/>
      <c r="L4711" s="559"/>
      <c r="M4711" s="559"/>
      <c r="N4711" s="559"/>
      <c r="O4711" s="559"/>
    </row>
    <row r="4712" spans="1:15" x14ac:dyDescent="0.25">
      <c r="A4712" s="560"/>
      <c r="B4712" s="559"/>
      <c r="C4712" s="559"/>
      <c r="D4712" s="561"/>
      <c r="E4712" s="561"/>
      <c r="F4712" s="561"/>
      <c r="G4712" s="559"/>
      <c r="H4712" s="559"/>
      <c r="I4712" s="559"/>
      <c r="J4712" s="559"/>
      <c r="K4712" s="559"/>
      <c r="L4712" s="559"/>
      <c r="M4712" s="559"/>
      <c r="N4712" s="559"/>
      <c r="O4712" s="559"/>
    </row>
    <row r="4713" spans="1:15" x14ac:dyDescent="0.25">
      <c r="A4713" s="560"/>
      <c r="B4713" s="559"/>
      <c r="C4713" s="559"/>
      <c r="D4713" s="561"/>
      <c r="E4713" s="561"/>
      <c r="F4713" s="561"/>
      <c r="G4713" s="559"/>
      <c r="H4713" s="559"/>
      <c r="I4713" s="559"/>
      <c r="J4713" s="559"/>
      <c r="K4713" s="559"/>
      <c r="L4713" s="559"/>
      <c r="M4713" s="559"/>
      <c r="N4713" s="559"/>
      <c r="O4713" s="559"/>
    </row>
    <row r="4714" spans="1:15" x14ac:dyDescent="0.25">
      <c r="A4714" s="560"/>
      <c r="B4714" s="559"/>
      <c r="C4714" s="559"/>
      <c r="D4714" s="561"/>
      <c r="E4714" s="561"/>
      <c r="F4714" s="561"/>
      <c r="G4714" s="559"/>
      <c r="H4714" s="559"/>
      <c r="I4714" s="559"/>
      <c r="J4714" s="559"/>
      <c r="K4714" s="559"/>
      <c r="L4714" s="559"/>
      <c r="M4714" s="559"/>
      <c r="N4714" s="559"/>
      <c r="O4714" s="559"/>
    </row>
    <row r="4715" spans="1:15" x14ac:dyDescent="0.25">
      <c r="A4715" s="560"/>
      <c r="B4715" s="559"/>
      <c r="C4715" s="559"/>
      <c r="D4715" s="561"/>
      <c r="E4715" s="561"/>
      <c r="F4715" s="561"/>
      <c r="G4715" s="559"/>
      <c r="H4715" s="559"/>
      <c r="I4715" s="559"/>
      <c r="J4715" s="559"/>
      <c r="K4715" s="559"/>
      <c r="L4715" s="559"/>
      <c r="M4715" s="559"/>
      <c r="N4715" s="559"/>
      <c r="O4715" s="559"/>
    </row>
    <row r="4716" spans="1:15" x14ac:dyDescent="0.25">
      <c r="A4716" s="560"/>
      <c r="B4716" s="559"/>
      <c r="C4716" s="559"/>
      <c r="D4716" s="561"/>
      <c r="E4716" s="561"/>
      <c r="F4716" s="561"/>
      <c r="G4716" s="559"/>
      <c r="H4716" s="559"/>
      <c r="I4716" s="559"/>
      <c r="J4716" s="559"/>
      <c r="K4716" s="559"/>
      <c r="L4716" s="559"/>
      <c r="M4716" s="559"/>
      <c r="N4716" s="559"/>
      <c r="O4716" s="559"/>
    </row>
    <row r="4717" spans="1:15" x14ac:dyDescent="0.25">
      <c r="A4717" s="560"/>
      <c r="B4717" s="559"/>
      <c r="C4717" s="559"/>
      <c r="D4717" s="561"/>
      <c r="E4717" s="561"/>
      <c r="F4717" s="561"/>
      <c r="G4717" s="559"/>
      <c r="H4717" s="559"/>
      <c r="I4717" s="559"/>
      <c r="J4717" s="559"/>
      <c r="K4717" s="559"/>
      <c r="L4717" s="559"/>
      <c r="M4717" s="559"/>
      <c r="N4717" s="559"/>
      <c r="O4717" s="559"/>
    </row>
    <row r="4718" spans="1:15" x14ac:dyDescent="0.25">
      <c r="A4718" s="560"/>
      <c r="B4718" s="559"/>
      <c r="C4718" s="559"/>
      <c r="D4718" s="561"/>
      <c r="E4718" s="561"/>
      <c r="F4718" s="561"/>
      <c r="G4718" s="559"/>
      <c r="H4718" s="559"/>
      <c r="I4718" s="559"/>
      <c r="J4718" s="559"/>
      <c r="K4718" s="559"/>
      <c r="L4718" s="559"/>
      <c r="M4718" s="559"/>
      <c r="N4718" s="559"/>
      <c r="O4718" s="559"/>
    </row>
    <row r="4719" spans="1:15" x14ac:dyDescent="0.25">
      <c r="A4719" s="560"/>
      <c r="B4719" s="559"/>
      <c r="C4719" s="559"/>
      <c r="D4719" s="561"/>
      <c r="E4719" s="561"/>
      <c r="F4719" s="561"/>
      <c r="G4719" s="559"/>
      <c r="H4719" s="559"/>
      <c r="I4719" s="559"/>
      <c r="J4719" s="559"/>
      <c r="K4719" s="559"/>
      <c r="L4719" s="559"/>
      <c r="M4719" s="559"/>
      <c r="N4719" s="559"/>
      <c r="O4719" s="559"/>
    </row>
    <row r="4720" spans="1:15" x14ac:dyDescent="0.25">
      <c r="A4720" s="560"/>
      <c r="B4720" s="559"/>
      <c r="C4720" s="559"/>
      <c r="D4720" s="561"/>
      <c r="E4720" s="561"/>
      <c r="F4720" s="561"/>
      <c r="G4720" s="559"/>
      <c r="H4720" s="559"/>
      <c r="I4720" s="559"/>
      <c r="J4720" s="559"/>
      <c r="K4720" s="559"/>
      <c r="L4720" s="559"/>
      <c r="M4720" s="559"/>
      <c r="N4720" s="559"/>
      <c r="O4720" s="559"/>
    </row>
    <row r="4721" spans="1:15" x14ac:dyDescent="0.25">
      <c r="A4721" s="560"/>
      <c r="B4721" s="559"/>
      <c r="C4721" s="559"/>
      <c r="D4721" s="561"/>
      <c r="E4721" s="561"/>
      <c r="F4721" s="561"/>
      <c r="G4721" s="559"/>
      <c r="H4721" s="559"/>
      <c r="I4721" s="559"/>
      <c r="J4721" s="559"/>
      <c r="K4721" s="559"/>
      <c r="L4721" s="559"/>
      <c r="M4721" s="559"/>
      <c r="N4721" s="559"/>
      <c r="O4721" s="559"/>
    </row>
    <row r="4722" spans="1:15" x14ac:dyDescent="0.25">
      <c r="A4722" s="560"/>
      <c r="B4722" s="559"/>
      <c r="C4722" s="559"/>
      <c r="D4722" s="561"/>
      <c r="E4722" s="561"/>
      <c r="F4722" s="561"/>
      <c r="G4722" s="559"/>
      <c r="H4722" s="559"/>
      <c r="I4722" s="559"/>
      <c r="J4722" s="559"/>
      <c r="K4722" s="559"/>
      <c r="L4722" s="559"/>
      <c r="M4722" s="559"/>
      <c r="N4722" s="559"/>
      <c r="O4722" s="559"/>
    </row>
    <row r="4723" spans="1:15" x14ac:dyDescent="0.25">
      <c r="A4723" s="560"/>
      <c r="B4723" s="559"/>
      <c r="C4723" s="559"/>
      <c r="D4723" s="561"/>
      <c r="E4723" s="561"/>
      <c r="F4723" s="561"/>
      <c r="G4723" s="559"/>
      <c r="H4723" s="559"/>
      <c r="I4723" s="559"/>
      <c r="J4723" s="559"/>
      <c r="K4723" s="559"/>
      <c r="L4723" s="559"/>
      <c r="M4723" s="559"/>
      <c r="N4723" s="559"/>
      <c r="O4723" s="559"/>
    </row>
    <row r="4724" spans="1:15" x14ac:dyDescent="0.25">
      <c r="A4724" s="560"/>
      <c r="B4724" s="559"/>
      <c r="C4724" s="559"/>
      <c r="D4724" s="561"/>
      <c r="E4724" s="561"/>
      <c r="F4724" s="561"/>
      <c r="G4724" s="559"/>
      <c r="H4724" s="559"/>
      <c r="I4724" s="559"/>
      <c r="J4724" s="559"/>
      <c r="K4724" s="559"/>
      <c r="L4724" s="559"/>
      <c r="M4724" s="559"/>
      <c r="N4724" s="559"/>
      <c r="O4724" s="559"/>
    </row>
    <row r="4725" spans="1:15" x14ac:dyDescent="0.25">
      <c r="A4725" s="560"/>
      <c r="B4725" s="559"/>
      <c r="C4725" s="559"/>
      <c r="D4725" s="561"/>
      <c r="E4725" s="561"/>
      <c r="F4725" s="561"/>
      <c r="G4725" s="559"/>
      <c r="H4725" s="559"/>
      <c r="I4725" s="559"/>
      <c r="J4725" s="559"/>
      <c r="K4725" s="559"/>
      <c r="L4725" s="559"/>
      <c r="M4725" s="559"/>
      <c r="N4725" s="559"/>
      <c r="O4725" s="559"/>
    </row>
    <row r="4726" spans="1:15" x14ac:dyDescent="0.25">
      <c r="A4726" s="560"/>
      <c r="B4726" s="559"/>
      <c r="C4726" s="559"/>
      <c r="D4726" s="561"/>
      <c r="E4726" s="561"/>
      <c r="F4726" s="561"/>
      <c r="G4726" s="559"/>
      <c r="H4726" s="559"/>
      <c r="I4726" s="559"/>
      <c r="J4726" s="559"/>
      <c r="K4726" s="559"/>
      <c r="L4726" s="559"/>
      <c r="M4726" s="559"/>
      <c r="N4726" s="559"/>
      <c r="O4726" s="559"/>
    </row>
    <row r="4727" spans="1:15" x14ac:dyDescent="0.25">
      <c r="A4727" s="560"/>
      <c r="B4727" s="559"/>
      <c r="C4727" s="559"/>
      <c r="D4727" s="561"/>
      <c r="E4727" s="561"/>
      <c r="F4727" s="561"/>
      <c r="G4727" s="559"/>
      <c r="H4727" s="559"/>
      <c r="I4727" s="559"/>
      <c r="J4727" s="559"/>
      <c r="K4727" s="559"/>
      <c r="L4727" s="559"/>
      <c r="M4727" s="559"/>
      <c r="N4727" s="559"/>
      <c r="O4727" s="559"/>
    </row>
    <row r="4728" spans="1:15" x14ac:dyDescent="0.25">
      <c r="A4728" s="560"/>
      <c r="B4728" s="559"/>
      <c r="C4728" s="559"/>
      <c r="D4728" s="561"/>
      <c r="E4728" s="561"/>
      <c r="F4728" s="561"/>
      <c r="G4728" s="559"/>
      <c r="H4728" s="559"/>
      <c r="I4728" s="559"/>
      <c r="J4728" s="559"/>
      <c r="K4728" s="559"/>
      <c r="L4728" s="559"/>
      <c r="M4728" s="559"/>
      <c r="N4728" s="559"/>
      <c r="O4728" s="559"/>
    </row>
    <row r="4729" spans="1:15" x14ac:dyDescent="0.25">
      <c r="A4729" s="560"/>
      <c r="B4729" s="559"/>
      <c r="C4729" s="559"/>
      <c r="D4729" s="561"/>
      <c r="E4729" s="561"/>
      <c r="F4729" s="561"/>
      <c r="G4729" s="559"/>
      <c r="H4729" s="559"/>
      <c r="I4729" s="559"/>
      <c r="J4729" s="559"/>
      <c r="K4729" s="559"/>
      <c r="L4729" s="559"/>
      <c r="M4729" s="559"/>
      <c r="N4729" s="559"/>
      <c r="O4729" s="559"/>
    </row>
    <row r="4730" spans="1:15" x14ac:dyDescent="0.25">
      <c r="A4730" s="560"/>
      <c r="B4730" s="559"/>
      <c r="C4730" s="559"/>
      <c r="D4730" s="561"/>
      <c r="E4730" s="561"/>
      <c r="F4730" s="561"/>
      <c r="G4730" s="559"/>
      <c r="H4730" s="559"/>
      <c r="I4730" s="559"/>
      <c r="J4730" s="559"/>
      <c r="K4730" s="559"/>
      <c r="L4730" s="559"/>
      <c r="M4730" s="559"/>
      <c r="N4730" s="559"/>
      <c r="O4730" s="559"/>
    </row>
    <row r="4731" spans="1:15" x14ac:dyDescent="0.25">
      <c r="A4731" s="560"/>
      <c r="B4731" s="559"/>
      <c r="C4731" s="559"/>
      <c r="D4731" s="561"/>
      <c r="E4731" s="561"/>
      <c r="F4731" s="561"/>
      <c r="G4731" s="559"/>
      <c r="H4731" s="559"/>
      <c r="I4731" s="559"/>
      <c r="J4731" s="559"/>
      <c r="K4731" s="559"/>
      <c r="L4731" s="559"/>
      <c r="M4731" s="559"/>
      <c r="N4731" s="559"/>
      <c r="O4731" s="559"/>
    </row>
    <row r="4732" spans="1:15" x14ac:dyDescent="0.25">
      <c r="A4732" s="560"/>
      <c r="B4732" s="559"/>
      <c r="C4732" s="559"/>
      <c r="D4732" s="561"/>
      <c r="E4732" s="561"/>
      <c r="F4732" s="561"/>
      <c r="G4732" s="559"/>
      <c r="H4732" s="559"/>
      <c r="I4732" s="559"/>
      <c r="J4732" s="559"/>
      <c r="K4732" s="559"/>
      <c r="L4732" s="559"/>
      <c r="M4732" s="559"/>
      <c r="N4732" s="559"/>
      <c r="O4732" s="559"/>
    </row>
    <row r="4733" spans="1:15" x14ac:dyDescent="0.25">
      <c r="A4733" s="560"/>
      <c r="B4733" s="559"/>
      <c r="C4733" s="559"/>
      <c r="D4733" s="561"/>
      <c r="E4733" s="561"/>
      <c r="F4733" s="561"/>
      <c r="G4733" s="559"/>
      <c r="H4733" s="559"/>
      <c r="I4733" s="559"/>
      <c r="J4733" s="559"/>
      <c r="K4733" s="559"/>
      <c r="L4733" s="559"/>
      <c r="M4733" s="559"/>
      <c r="N4733" s="559"/>
      <c r="O4733" s="559"/>
    </row>
    <row r="4734" spans="1:15" x14ac:dyDescent="0.25">
      <c r="A4734" s="560"/>
      <c r="B4734" s="559"/>
      <c r="C4734" s="559"/>
      <c r="D4734" s="561"/>
      <c r="E4734" s="561"/>
      <c r="F4734" s="561"/>
      <c r="G4734" s="559"/>
      <c r="H4734" s="559"/>
      <c r="I4734" s="559"/>
      <c r="J4734" s="559"/>
      <c r="K4734" s="559"/>
      <c r="L4734" s="559"/>
      <c r="M4734" s="559"/>
      <c r="N4734" s="559"/>
      <c r="O4734" s="559"/>
    </row>
    <row r="4735" spans="1:15" x14ac:dyDescent="0.25">
      <c r="A4735" s="560"/>
      <c r="B4735" s="559"/>
      <c r="C4735" s="559"/>
      <c r="D4735" s="561"/>
      <c r="E4735" s="561"/>
      <c r="F4735" s="561"/>
      <c r="G4735" s="559"/>
      <c r="H4735" s="559"/>
      <c r="I4735" s="559"/>
      <c r="J4735" s="559"/>
      <c r="K4735" s="559"/>
      <c r="L4735" s="559"/>
      <c r="M4735" s="559"/>
      <c r="N4735" s="559"/>
      <c r="O4735" s="559"/>
    </row>
    <row r="4736" spans="1:15" x14ac:dyDescent="0.25">
      <c r="A4736" s="560"/>
      <c r="B4736" s="559"/>
      <c r="C4736" s="559"/>
      <c r="D4736" s="561"/>
      <c r="E4736" s="561"/>
      <c r="F4736" s="561"/>
      <c r="G4736" s="559"/>
      <c r="H4736" s="559"/>
      <c r="I4736" s="559"/>
      <c r="J4736" s="559"/>
      <c r="K4736" s="559"/>
      <c r="L4736" s="559"/>
      <c r="M4736" s="559"/>
      <c r="N4736" s="559"/>
      <c r="O4736" s="559"/>
    </row>
    <row r="4737" spans="1:15" x14ac:dyDescent="0.25">
      <c r="A4737" s="560"/>
      <c r="B4737" s="559"/>
      <c r="C4737" s="559"/>
      <c r="D4737" s="561"/>
      <c r="E4737" s="561"/>
      <c r="F4737" s="561"/>
      <c r="G4737" s="559"/>
      <c r="H4737" s="559"/>
      <c r="I4737" s="559"/>
      <c r="J4737" s="559"/>
      <c r="K4737" s="559"/>
      <c r="L4737" s="559"/>
      <c r="M4737" s="559"/>
      <c r="N4737" s="559"/>
      <c r="O4737" s="559"/>
    </row>
    <row r="4738" spans="1:15" x14ac:dyDescent="0.25">
      <c r="A4738" s="560"/>
      <c r="B4738" s="559"/>
      <c r="C4738" s="559"/>
      <c r="D4738" s="561"/>
      <c r="E4738" s="561"/>
      <c r="F4738" s="561"/>
      <c r="G4738" s="559"/>
      <c r="H4738" s="559"/>
      <c r="I4738" s="559"/>
      <c r="J4738" s="559"/>
      <c r="K4738" s="559"/>
      <c r="L4738" s="559"/>
      <c r="M4738" s="559"/>
      <c r="N4738" s="559"/>
      <c r="O4738" s="559"/>
    </row>
    <row r="4739" spans="1:15" x14ac:dyDescent="0.25">
      <c r="A4739" s="560"/>
      <c r="B4739" s="559"/>
      <c r="C4739" s="559"/>
      <c r="D4739" s="561"/>
      <c r="E4739" s="561"/>
      <c r="F4739" s="561"/>
      <c r="G4739" s="559"/>
      <c r="H4739" s="559"/>
      <c r="I4739" s="559"/>
      <c r="J4739" s="559"/>
      <c r="K4739" s="559"/>
      <c r="L4739" s="559"/>
      <c r="M4739" s="559"/>
      <c r="N4739" s="559"/>
      <c r="O4739" s="559"/>
    </row>
    <row r="4740" spans="1:15" x14ac:dyDescent="0.25">
      <c r="A4740" s="560"/>
      <c r="B4740" s="559"/>
      <c r="C4740" s="559"/>
      <c r="D4740" s="561"/>
      <c r="E4740" s="561"/>
      <c r="F4740" s="561"/>
      <c r="G4740" s="559"/>
      <c r="H4740" s="559"/>
      <c r="I4740" s="559"/>
      <c r="J4740" s="559"/>
      <c r="K4740" s="559"/>
      <c r="L4740" s="559"/>
      <c r="M4740" s="559"/>
      <c r="N4740" s="559"/>
      <c r="O4740" s="559"/>
    </row>
    <row r="4741" spans="1:15" x14ac:dyDescent="0.25">
      <c r="A4741" s="560"/>
      <c r="B4741" s="559"/>
      <c r="C4741" s="559"/>
      <c r="D4741" s="561"/>
      <c r="E4741" s="561"/>
      <c r="F4741" s="561"/>
      <c r="G4741" s="559"/>
      <c r="H4741" s="559"/>
      <c r="I4741" s="559"/>
      <c r="J4741" s="559"/>
      <c r="K4741" s="559"/>
      <c r="L4741" s="559"/>
      <c r="M4741" s="559"/>
      <c r="N4741" s="559"/>
      <c r="O4741" s="559"/>
    </row>
    <row r="4742" spans="1:15" x14ac:dyDescent="0.25">
      <c r="A4742" s="560"/>
      <c r="B4742" s="559"/>
      <c r="C4742" s="559"/>
      <c r="D4742" s="561"/>
      <c r="E4742" s="561"/>
      <c r="F4742" s="561"/>
      <c r="G4742" s="559"/>
      <c r="H4742" s="559"/>
      <c r="I4742" s="559"/>
      <c r="J4742" s="559"/>
      <c r="K4742" s="559"/>
      <c r="L4742" s="559"/>
      <c r="M4742" s="559"/>
      <c r="N4742" s="559"/>
      <c r="O4742" s="559"/>
    </row>
    <row r="4743" spans="1:15" x14ac:dyDescent="0.25">
      <c r="A4743" s="560"/>
      <c r="B4743" s="559"/>
      <c r="C4743" s="559"/>
      <c r="D4743" s="561"/>
      <c r="E4743" s="561"/>
      <c r="F4743" s="561"/>
      <c r="G4743" s="559"/>
      <c r="H4743" s="559"/>
      <c r="I4743" s="559"/>
      <c r="J4743" s="559"/>
      <c r="K4743" s="559"/>
      <c r="L4743" s="559"/>
      <c r="M4743" s="559"/>
      <c r="N4743" s="559"/>
      <c r="O4743" s="559"/>
    </row>
    <row r="4744" spans="1:15" x14ac:dyDescent="0.25">
      <c r="A4744" s="560"/>
      <c r="B4744" s="559"/>
      <c r="C4744" s="559"/>
      <c r="D4744" s="561"/>
      <c r="E4744" s="561"/>
      <c r="F4744" s="561"/>
      <c r="G4744" s="559"/>
      <c r="H4744" s="559"/>
      <c r="I4744" s="559"/>
      <c r="J4744" s="559"/>
      <c r="K4744" s="559"/>
      <c r="L4744" s="559"/>
      <c r="M4744" s="559"/>
      <c r="N4744" s="559"/>
      <c r="O4744" s="559"/>
    </row>
    <row r="4745" spans="1:15" x14ac:dyDescent="0.25">
      <c r="A4745" s="560"/>
      <c r="B4745" s="559"/>
      <c r="C4745" s="559"/>
      <c r="D4745" s="561"/>
      <c r="E4745" s="561"/>
      <c r="F4745" s="561"/>
      <c r="G4745" s="559"/>
      <c r="H4745" s="559"/>
      <c r="I4745" s="559"/>
      <c r="J4745" s="559"/>
      <c r="K4745" s="559"/>
      <c r="L4745" s="559"/>
      <c r="M4745" s="559"/>
      <c r="N4745" s="559"/>
      <c r="O4745" s="559"/>
    </row>
    <row r="4746" spans="1:15" x14ac:dyDescent="0.25">
      <c r="A4746" s="560"/>
      <c r="B4746" s="559"/>
      <c r="C4746" s="559"/>
      <c r="D4746" s="561"/>
      <c r="E4746" s="561"/>
      <c r="F4746" s="561"/>
      <c r="G4746" s="559"/>
      <c r="H4746" s="559"/>
      <c r="I4746" s="559"/>
      <c r="J4746" s="559"/>
      <c r="K4746" s="559"/>
      <c r="L4746" s="559"/>
      <c r="M4746" s="559"/>
      <c r="N4746" s="559"/>
      <c r="O4746" s="559"/>
    </row>
    <row r="4747" spans="1:15" x14ac:dyDescent="0.25">
      <c r="A4747" s="560"/>
      <c r="B4747" s="559"/>
      <c r="C4747" s="559"/>
      <c r="D4747" s="561"/>
      <c r="E4747" s="561"/>
      <c r="F4747" s="561"/>
      <c r="G4747" s="559"/>
      <c r="H4747" s="559"/>
      <c r="I4747" s="559"/>
      <c r="J4747" s="559"/>
      <c r="K4747" s="559"/>
      <c r="L4747" s="559"/>
      <c r="M4747" s="559"/>
      <c r="N4747" s="559"/>
      <c r="O4747" s="559"/>
    </row>
    <row r="4748" spans="1:15" x14ac:dyDescent="0.25">
      <c r="A4748" s="560"/>
      <c r="B4748" s="559"/>
      <c r="C4748" s="559"/>
      <c r="D4748" s="561"/>
      <c r="E4748" s="561"/>
      <c r="F4748" s="561"/>
      <c r="G4748" s="559"/>
      <c r="H4748" s="559"/>
      <c r="I4748" s="559"/>
      <c r="J4748" s="559"/>
      <c r="K4748" s="559"/>
      <c r="L4748" s="559"/>
      <c r="M4748" s="559"/>
      <c r="N4748" s="559"/>
      <c r="O4748" s="559"/>
    </row>
    <row r="4749" spans="1:15" x14ac:dyDescent="0.25">
      <c r="A4749" s="560"/>
      <c r="B4749" s="559"/>
      <c r="C4749" s="559"/>
      <c r="D4749" s="561"/>
      <c r="E4749" s="561"/>
      <c r="F4749" s="561"/>
      <c r="G4749" s="559"/>
      <c r="H4749" s="559"/>
      <c r="I4749" s="559"/>
      <c r="J4749" s="559"/>
      <c r="K4749" s="559"/>
      <c r="L4749" s="559"/>
      <c r="M4749" s="559"/>
      <c r="N4749" s="559"/>
      <c r="O4749" s="559"/>
    </row>
    <row r="4750" spans="1:15" x14ac:dyDescent="0.25">
      <c r="A4750" s="560"/>
      <c r="B4750" s="559"/>
      <c r="C4750" s="559"/>
      <c r="D4750" s="561"/>
      <c r="E4750" s="561"/>
      <c r="F4750" s="561"/>
      <c r="G4750" s="559"/>
      <c r="H4750" s="559"/>
      <c r="I4750" s="559"/>
      <c r="J4750" s="559"/>
      <c r="K4750" s="559"/>
      <c r="L4750" s="559"/>
      <c r="M4750" s="559"/>
      <c r="N4750" s="559"/>
      <c r="O4750" s="559"/>
    </row>
    <row r="4751" spans="1:15" x14ac:dyDescent="0.25">
      <c r="A4751" s="560"/>
      <c r="B4751" s="559"/>
      <c r="C4751" s="559"/>
      <c r="D4751" s="561"/>
      <c r="E4751" s="561"/>
      <c r="F4751" s="561"/>
      <c r="G4751" s="559"/>
      <c r="H4751" s="559"/>
      <c r="I4751" s="559"/>
      <c r="J4751" s="559"/>
      <c r="K4751" s="559"/>
      <c r="L4751" s="559"/>
      <c r="M4751" s="559"/>
      <c r="N4751" s="559"/>
      <c r="O4751" s="559"/>
    </row>
    <row r="4752" spans="1:15" x14ac:dyDescent="0.25">
      <c r="A4752" s="560"/>
      <c r="B4752" s="559"/>
      <c r="C4752" s="559"/>
      <c r="D4752" s="561"/>
      <c r="E4752" s="561"/>
      <c r="F4752" s="561"/>
      <c r="G4752" s="559"/>
      <c r="H4752" s="559"/>
      <c r="I4752" s="559"/>
      <c r="J4752" s="559"/>
      <c r="K4752" s="559"/>
      <c r="L4752" s="559"/>
      <c r="M4752" s="559"/>
      <c r="N4752" s="559"/>
      <c r="O4752" s="559"/>
    </row>
    <row r="4753" spans="1:15" x14ac:dyDescent="0.25">
      <c r="A4753" s="560"/>
      <c r="B4753" s="559"/>
      <c r="C4753" s="559"/>
      <c r="D4753" s="561"/>
      <c r="E4753" s="561"/>
      <c r="F4753" s="561"/>
      <c r="G4753" s="559"/>
      <c r="H4753" s="559"/>
      <c r="I4753" s="559"/>
      <c r="J4753" s="559"/>
      <c r="K4753" s="559"/>
      <c r="L4753" s="559"/>
      <c r="M4753" s="559"/>
      <c r="N4753" s="559"/>
      <c r="O4753" s="559"/>
    </row>
    <row r="4754" spans="1:15" x14ac:dyDescent="0.25">
      <c r="A4754" s="560"/>
      <c r="B4754" s="559"/>
      <c r="C4754" s="559"/>
      <c r="D4754" s="561"/>
      <c r="E4754" s="561"/>
      <c r="F4754" s="561"/>
      <c r="G4754" s="559"/>
      <c r="H4754" s="559"/>
      <c r="I4754" s="559"/>
      <c r="J4754" s="559"/>
      <c r="K4754" s="559"/>
      <c r="L4754" s="559"/>
      <c r="M4754" s="559"/>
      <c r="N4754" s="559"/>
      <c r="O4754" s="559"/>
    </row>
    <row r="4755" spans="1:15" x14ac:dyDescent="0.25">
      <c r="A4755" s="560"/>
      <c r="B4755" s="559"/>
      <c r="C4755" s="559"/>
      <c r="D4755" s="561"/>
      <c r="E4755" s="561"/>
      <c r="F4755" s="561"/>
      <c r="G4755" s="559"/>
      <c r="H4755" s="559"/>
      <c r="I4755" s="559"/>
      <c r="J4755" s="559"/>
      <c r="K4755" s="559"/>
      <c r="L4755" s="559"/>
      <c r="M4755" s="559"/>
      <c r="N4755" s="559"/>
      <c r="O4755" s="559"/>
    </row>
    <row r="4756" spans="1:15" x14ac:dyDescent="0.25">
      <c r="A4756" s="560"/>
      <c r="B4756" s="559"/>
      <c r="C4756" s="559"/>
      <c r="D4756" s="561"/>
      <c r="E4756" s="561"/>
      <c r="F4756" s="561"/>
      <c r="G4756" s="559"/>
      <c r="H4756" s="559"/>
      <c r="I4756" s="559"/>
      <c r="J4756" s="559"/>
      <c r="K4756" s="559"/>
      <c r="L4756" s="559"/>
      <c r="M4756" s="559"/>
      <c r="N4756" s="559"/>
      <c r="O4756" s="559"/>
    </row>
    <row r="4757" spans="1:15" x14ac:dyDescent="0.25">
      <c r="A4757" s="560"/>
      <c r="B4757" s="559"/>
      <c r="C4757" s="559"/>
      <c r="D4757" s="561"/>
      <c r="E4757" s="561"/>
      <c r="F4757" s="561"/>
      <c r="G4757" s="559"/>
      <c r="H4757" s="559"/>
      <c r="I4757" s="559"/>
      <c r="J4757" s="559"/>
      <c r="K4757" s="559"/>
      <c r="L4757" s="559"/>
      <c r="M4757" s="559"/>
      <c r="N4757" s="559"/>
      <c r="O4757" s="559"/>
    </row>
    <row r="4758" spans="1:15" x14ac:dyDescent="0.25">
      <c r="A4758" s="560"/>
      <c r="B4758" s="559"/>
      <c r="C4758" s="559"/>
      <c r="D4758" s="561"/>
      <c r="E4758" s="561"/>
      <c r="F4758" s="561"/>
      <c r="G4758" s="559"/>
      <c r="H4758" s="559"/>
      <c r="I4758" s="559"/>
      <c r="J4758" s="559"/>
      <c r="K4758" s="559"/>
      <c r="L4758" s="559"/>
      <c r="M4758" s="559"/>
      <c r="N4758" s="559"/>
      <c r="O4758" s="559"/>
    </row>
    <row r="4759" spans="1:15" x14ac:dyDescent="0.25">
      <c r="A4759" s="560"/>
      <c r="B4759" s="559"/>
      <c r="C4759" s="559"/>
      <c r="D4759" s="561"/>
      <c r="E4759" s="561"/>
      <c r="F4759" s="561"/>
      <c r="G4759" s="559"/>
      <c r="H4759" s="559"/>
      <c r="I4759" s="559"/>
      <c r="J4759" s="559"/>
      <c r="K4759" s="559"/>
      <c r="L4759" s="559"/>
      <c r="M4759" s="559"/>
      <c r="N4759" s="559"/>
      <c r="O4759" s="559"/>
    </row>
    <row r="4760" spans="1:15" x14ac:dyDescent="0.25">
      <c r="A4760" s="560"/>
      <c r="B4760" s="559"/>
      <c r="C4760" s="559"/>
      <c r="D4760" s="561"/>
      <c r="E4760" s="561"/>
      <c r="F4760" s="561"/>
      <c r="G4760" s="559"/>
      <c r="H4760" s="559"/>
      <c r="I4760" s="559"/>
      <c r="J4760" s="559"/>
      <c r="K4760" s="559"/>
      <c r="L4760" s="559"/>
      <c r="M4760" s="559"/>
      <c r="N4760" s="559"/>
      <c r="O4760" s="559"/>
    </row>
    <row r="4761" spans="1:15" x14ac:dyDescent="0.25">
      <c r="A4761" s="560"/>
      <c r="B4761" s="559"/>
      <c r="C4761" s="559"/>
      <c r="D4761" s="561"/>
      <c r="E4761" s="561"/>
      <c r="F4761" s="561"/>
      <c r="G4761" s="559"/>
      <c r="H4761" s="559"/>
      <c r="I4761" s="559"/>
      <c r="J4761" s="559"/>
      <c r="K4761" s="559"/>
      <c r="L4761" s="559"/>
      <c r="M4761" s="559"/>
      <c r="N4761" s="559"/>
      <c r="O4761" s="559"/>
    </row>
    <row r="4762" spans="1:15" x14ac:dyDescent="0.25">
      <c r="A4762" s="560"/>
      <c r="B4762" s="559"/>
      <c r="C4762" s="559"/>
      <c r="D4762" s="561"/>
      <c r="E4762" s="561"/>
      <c r="F4762" s="561"/>
      <c r="G4762" s="559"/>
      <c r="H4762" s="559"/>
      <c r="I4762" s="559"/>
      <c r="J4762" s="559"/>
      <c r="K4762" s="559"/>
      <c r="L4762" s="559"/>
      <c r="M4762" s="559"/>
      <c r="N4762" s="559"/>
      <c r="O4762" s="559"/>
    </row>
    <row r="4763" spans="1:15" x14ac:dyDescent="0.25">
      <c r="A4763" s="560"/>
      <c r="B4763" s="559"/>
      <c r="C4763" s="559"/>
      <c r="D4763" s="561"/>
      <c r="E4763" s="561"/>
      <c r="F4763" s="561"/>
      <c r="G4763" s="559"/>
      <c r="H4763" s="559"/>
      <c r="I4763" s="559"/>
      <c r="J4763" s="559"/>
      <c r="K4763" s="559"/>
      <c r="L4763" s="559"/>
      <c r="M4763" s="559"/>
      <c r="N4763" s="559"/>
      <c r="O4763" s="559"/>
    </row>
    <row r="4764" spans="1:15" x14ac:dyDescent="0.25">
      <c r="A4764" s="560"/>
      <c r="B4764" s="559"/>
      <c r="C4764" s="559"/>
      <c r="D4764" s="561"/>
      <c r="E4764" s="561"/>
      <c r="F4764" s="561"/>
      <c r="G4764" s="559"/>
      <c r="H4764" s="559"/>
      <c r="I4764" s="559"/>
      <c r="J4764" s="559"/>
      <c r="K4764" s="559"/>
      <c r="L4764" s="559"/>
      <c r="M4764" s="559"/>
      <c r="N4764" s="559"/>
      <c r="O4764" s="559"/>
    </row>
    <row r="4765" spans="1:15" x14ac:dyDescent="0.25">
      <c r="A4765" s="560"/>
      <c r="B4765" s="559"/>
      <c r="C4765" s="559"/>
      <c r="D4765" s="561"/>
      <c r="E4765" s="561"/>
      <c r="F4765" s="561"/>
      <c r="G4765" s="559"/>
      <c r="H4765" s="559"/>
      <c r="I4765" s="559"/>
      <c r="J4765" s="559"/>
      <c r="K4765" s="559"/>
      <c r="L4765" s="559"/>
      <c r="M4765" s="559"/>
      <c r="N4765" s="559"/>
      <c r="O4765" s="559"/>
    </row>
    <row r="4766" spans="1:15" x14ac:dyDescent="0.25">
      <c r="A4766" s="560"/>
      <c r="B4766" s="559"/>
      <c r="C4766" s="559"/>
      <c r="D4766" s="561"/>
      <c r="E4766" s="561"/>
      <c r="F4766" s="561"/>
      <c r="G4766" s="559"/>
      <c r="H4766" s="559"/>
      <c r="I4766" s="559"/>
      <c r="J4766" s="559"/>
      <c r="K4766" s="559"/>
      <c r="L4766" s="559"/>
      <c r="M4766" s="559"/>
      <c r="N4766" s="559"/>
      <c r="O4766" s="559"/>
    </row>
    <row r="4767" spans="1:15" x14ac:dyDescent="0.25">
      <c r="A4767" s="560"/>
      <c r="B4767" s="559"/>
      <c r="C4767" s="559"/>
      <c r="D4767" s="561"/>
      <c r="E4767" s="561"/>
      <c r="F4767" s="561"/>
      <c r="G4767" s="559"/>
      <c r="H4767" s="559"/>
      <c r="I4767" s="559"/>
      <c r="J4767" s="559"/>
      <c r="K4767" s="559"/>
      <c r="L4767" s="559"/>
      <c r="M4767" s="559"/>
      <c r="N4767" s="559"/>
      <c r="O4767" s="559"/>
    </row>
    <row r="4768" spans="1:15" x14ac:dyDescent="0.25">
      <c r="A4768" s="560"/>
      <c r="B4768" s="559"/>
      <c r="C4768" s="559"/>
      <c r="D4768" s="561"/>
      <c r="E4768" s="561"/>
      <c r="F4768" s="561"/>
      <c r="G4768" s="559"/>
      <c r="H4768" s="559"/>
      <c r="I4768" s="559"/>
      <c r="J4768" s="559"/>
      <c r="K4768" s="559"/>
      <c r="L4768" s="559"/>
      <c r="M4768" s="559"/>
      <c r="N4768" s="559"/>
      <c r="O4768" s="559"/>
    </row>
    <row r="4769" spans="1:15" x14ac:dyDescent="0.25">
      <c r="A4769" s="560"/>
      <c r="B4769" s="559"/>
      <c r="C4769" s="559"/>
      <c r="D4769" s="561"/>
      <c r="E4769" s="561"/>
      <c r="F4769" s="561"/>
      <c r="G4769" s="559"/>
      <c r="H4769" s="559"/>
      <c r="I4769" s="559"/>
      <c r="J4769" s="559"/>
      <c r="K4769" s="559"/>
      <c r="L4769" s="559"/>
      <c r="M4769" s="559"/>
      <c r="N4769" s="559"/>
      <c r="O4769" s="559"/>
    </row>
    <row r="4770" spans="1:15" x14ac:dyDescent="0.25">
      <c r="A4770" s="560"/>
      <c r="B4770" s="559"/>
      <c r="C4770" s="559"/>
      <c r="D4770" s="561"/>
      <c r="E4770" s="561"/>
      <c r="F4770" s="561"/>
      <c r="G4770" s="559"/>
      <c r="H4770" s="559"/>
      <c r="I4770" s="559"/>
      <c r="J4770" s="559"/>
      <c r="K4770" s="559"/>
      <c r="L4770" s="559"/>
      <c r="M4770" s="559"/>
      <c r="N4770" s="559"/>
      <c r="O4770" s="559"/>
    </row>
    <row r="4771" spans="1:15" x14ac:dyDescent="0.25">
      <c r="A4771" s="560"/>
      <c r="B4771" s="559"/>
      <c r="C4771" s="559"/>
      <c r="D4771" s="561"/>
      <c r="E4771" s="561"/>
      <c r="F4771" s="561"/>
      <c r="G4771" s="559"/>
      <c r="H4771" s="559"/>
      <c r="I4771" s="559"/>
      <c r="J4771" s="559"/>
      <c r="K4771" s="559"/>
      <c r="L4771" s="559"/>
      <c r="M4771" s="559"/>
      <c r="N4771" s="559"/>
      <c r="O4771" s="559"/>
    </row>
    <row r="4772" spans="1:15" x14ac:dyDescent="0.25">
      <c r="A4772" s="560"/>
      <c r="B4772" s="559"/>
      <c r="C4772" s="559"/>
      <c r="D4772" s="561"/>
      <c r="E4772" s="561"/>
      <c r="F4772" s="561"/>
      <c r="G4772" s="559"/>
      <c r="H4772" s="559"/>
      <c r="I4772" s="559"/>
      <c r="J4772" s="559"/>
      <c r="K4772" s="559"/>
      <c r="L4772" s="559"/>
      <c r="M4772" s="559"/>
      <c r="N4772" s="559"/>
      <c r="O4772" s="559"/>
    </row>
    <row r="4773" spans="1:15" x14ac:dyDescent="0.25">
      <c r="A4773" s="560"/>
      <c r="B4773" s="559"/>
      <c r="C4773" s="559"/>
      <c r="D4773" s="561"/>
      <c r="E4773" s="561"/>
      <c r="F4773" s="561"/>
      <c r="G4773" s="559"/>
      <c r="H4773" s="559"/>
      <c r="I4773" s="559"/>
      <c r="J4773" s="559"/>
      <c r="K4773" s="559"/>
      <c r="L4773" s="559"/>
      <c r="M4773" s="559"/>
      <c r="N4773" s="559"/>
      <c r="O4773" s="559"/>
    </row>
    <row r="4774" spans="1:15" x14ac:dyDescent="0.25">
      <c r="A4774" s="560"/>
      <c r="B4774" s="559"/>
      <c r="C4774" s="559"/>
      <c r="D4774" s="561"/>
      <c r="E4774" s="561"/>
      <c r="F4774" s="561"/>
      <c r="G4774" s="559"/>
      <c r="H4774" s="559"/>
      <c r="I4774" s="559"/>
      <c r="J4774" s="559"/>
      <c r="K4774" s="559"/>
      <c r="L4774" s="559"/>
      <c r="M4774" s="559"/>
      <c r="N4774" s="559"/>
      <c r="O4774" s="559"/>
    </row>
    <row r="4775" spans="1:15" x14ac:dyDescent="0.25">
      <c r="A4775" s="560"/>
      <c r="B4775" s="559"/>
      <c r="C4775" s="559"/>
      <c r="D4775" s="561"/>
      <c r="E4775" s="561"/>
      <c r="F4775" s="561"/>
      <c r="G4775" s="559"/>
      <c r="H4775" s="559"/>
      <c r="I4775" s="559"/>
      <c r="J4775" s="559"/>
      <c r="K4775" s="559"/>
      <c r="L4775" s="559"/>
      <c r="M4775" s="559"/>
      <c r="N4775" s="559"/>
      <c r="O4775" s="559"/>
    </row>
    <row r="4776" spans="1:15" x14ac:dyDescent="0.25">
      <c r="A4776" s="560"/>
      <c r="B4776" s="559"/>
      <c r="C4776" s="559"/>
      <c r="D4776" s="561"/>
      <c r="E4776" s="561"/>
      <c r="F4776" s="561"/>
      <c r="G4776" s="559"/>
      <c r="H4776" s="559"/>
      <c r="I4776" s="559"/>
      <c r="J4776" s="559"/>
      <c r="K4776" s="559"/>
      <c r="L4776" s="559"/>
      <c r="M4776" s="559"/>
      <c r="N4776" s="559"/>
      <c r="O4776" s="559"/>
    </row>
    <row r="4777" spans="1:15" x14ac:dyDescent="0.25">
      <c r="A4777" s="560"/>
      <c r="B4777" s="559"/>
      <c r="C4777" s="559"/>
      <c r="D4777" s="561"/>
      <c r="E4777" s="561"/>
      <c r="F4777" s="561"/>
      <c r="G4777" s="559"/>
      <c r="H4777" s="559"/>
      <c r="I4777" s="559"/>
      <c r="J4777" s="559"/>
      <c r="K4777" s="559"/>
      <c r="L4777" s="559"/>
      <c r="M4777" s="559"/>
      <c r="N4777" s="559"/>
      <c r="O4777" s="559"/>
    </row>
    <row r="4778" spans="1:15" x14ac:dyDescent="0.25">
      <c r="A4778" s="560"/>
      <c r="B4778" s="559"/>
      <c r="C4778" s="559"/>
      <c r="D4778" s="561"/>
      <c r="E4778" s="561"/>
      <c r="F4778" s="561"/>
      <c r="G4778" s="559"/>
      <c r="H4778" s="559"/>
      <c r="I4778" s="559"/>
      <c r="J4778" s="559"/>
      <c r="K4778" s="559"/>
      <c r="L4778" s="559"/>
      <c r="M4778" s="559"/>
      <c r="N4778" s="559"/>
      <c r="O4778" s="559"/>
    </row>
    <row r="4779" spans="1:15" x14ac:dyDescent="0.25">
      <c r="A4779" s="560"/>
      <c r="B4779" s="559"/>
      <c r="C4779" s="559"/>
      <c r="D4779" s="561"/>
      <c r="E4779" s="561"/>
      <c r="F4779" s="561"/>
      <c r="G4779" s="559"/>
      <c r="H4779" s="559"/>
      <c r="I4779" s="559"/>
      <c r="J4779" s="559"/>
      <c r="K4779" s="559"/>
      <c r="L4779" s="559"/>
      <c r="M4779" s="559"/>
      <c r="N4779" s="559"/>
      <c r="O4779" s="559"/>
    </row>
    <row r="4780" spans="1:15" x14ac:dyDescent="0.25">
      <c r="A4780" s="560"/>
      <c r="B4780" s="559"/>
      <c r="C4780" s="559"/>
      <c r="D4780" s="561"/>
      <c r="E4780" s="561"/>
      <c r="F4780" s="561"/>
      <c r="G4780" s="559"/>
      <c r="H4780" s="559"/>
      <c r="I4780" s="559"/>
      <c r="J4780" s="559"/>
      <c r="K4780" s="559"/>
      <c r="L4780" s="559"/>
      <c r="M4780" s="559"/>
      <c r="N4780" s="559"/>
      <c r="O4780" s="559"/>
    </row>
    <row r="4781" spans="1:15" x14ac:dyDescent="0.25">
      <c r="A4781" s="560"/>
      <c r="B4781" s="559"/>
      <c r="C4781" s="559"/>
      <c r="D4781" s="561"/>
      <c r="E4781" s="561"/>
      <c r="F4781" s="561"/>
      <c r="G4781" s="559"/>
      <c r="H4781" s="559"/>
      <c r="I4781" s="559"/>
      <c r="J4781" s="559"/>
      <c r="K4781" s="559"/>
      <c r="L4781" s="559"/>
      <c r="M4781" s="559"/>
      <c r="N4781" s="559"/>
      <c r="O4781" s="559"/>
    </row>
    <row r="4782" spans="1:15" x14ac:dyDescent="0.25">
      <c r="A4782" s="560"/>
      <c r="B4782" s="559"/>
      <c r="C4782" s="559"/>
      <c r="D4782" s="561"/>
      <c r="E4782" s="561"/>
      <c r="F4782" s="561"/>
      <c r="G4782" s="559"/>
      <c r="H4782" s="559"/>
      <c r="I4782" s="559"/>
      <c r="J4782" s="559"/>
      <c r="K4782" s="559"/>
      <c r="L4782" s="559"/>
      <c r="M4782" s="559"/>
      <c r="N4782" s="559"/>
      <c r="O4782" s="559"/>
    </row>
    <row r="4783" spans="1:15" x14ac:dyDescent="0.25">
      <c r="A4783" s="560"/>
      <c r="B4783" s="559"/>
      <c r="C4783" s="559"/>
      <c r="D4783" s="561"/>
      <c r="E4783" s="561"/>
      <c r="F4783" s="561"/>
      <c r="G4783" s="559"/>
      <c r="H4783" s="559"/>
      <c r="I4783" s="559"/>
      <c r="J4783" s="559"/>
      <c r="K4783" s="559"/>
      <c r="L4783" s="559"/>
      <c r="M4783" s="559"/>
      <c r="N4783" s="559"/>
      <c r="O4783" s="559"/>
    </row>
    <row r="4784" spans="1:15" x14ac:dyDescent="0.25">
      <c r="A4784" s="560"/>
      <c r="B4784" s="559"/>
      <c r="C4784" s="559"/>
      <c r="D4784" s="561"/>
      <c r="E4784" s="561"/>
      <c r="F4784" s="561"/>
      <c r="G4784" s="559"/>
      <c r="H4784" s="559"/>
      <c r="I4784" s="559"/>
      <c r="J4784" s="559"/>
      <c r="K4784" s="559"/>
      <c r="L4784" s="559"/>
      <c r="M4784" s="559"/>
      <c r="N4784" s="559"/>
      <c r="O4784" s="559"/>
    </row>
    <row r="4785" spans="1:15" x14ac:dyDescent="0.25">
      <c r="A4785" s="560"/>
      <c r="B4785" s="559"/>
      <c r="C4785" s="559"/>
      <c r="D4785" s="561"/>
      <c r="E4785" s="561"/>
      <c r="F4785" s="561"/>
      <c r="G4785" s="559"/>
      <c r="H4785" s="559"/>
      <c r="I4785" s="559"/>
      <c r="J4785" s="559"/>
      <c r="K4785" s="559"/>
      <c r="L4785" s="559"/>
      <c r="M4785" s="559"/>
      <c r="N4785" s="559"/>
      <c r="O4785" s="559"/>
    </row>
    <row r="4786" spans="1:15" x14ac:dyDescent="0.25">
      <c r="A4786" s="560"/>
      <c r="B4786" s="559"/>
      <c r="C4786" s="559"/>
      <c r="D4786" s="561"/>
      <c r="E4786" s="561"/>
      <c r="F4786" s="561"/>
      <c r="G4786" s="559"/>
      <c r="H4786" s="559"/>
      <c r="I4786" s="559"/>
      <c r="J4786" s="559"/>
      <c r="K4786" s="559"/>
      <c r="L4786" s="559"/>
      <c r="M4786" s="559"/>
      <c r="N4786" s="559"/>
      <c r="O4786" s="559"/>
    </row>
    <row r="4787" spans="1:15" x14ac:dyDescent="0.25">
      <c r="A4787" s="560"/>
      <c r="B4787" s="559"/>
      <c r="C4787" s="559"/>
      <c r="D4787" s="561"/>
      <c r="E4787" s="561"/>
      <c r="F4787" s="561"/>
      <c r="G4787" s="559"/>
      <c r="H4787" s="559"/>
      <c r="I4787" s="559"/>
      <c r="J4787" s="559"/>
      <c r="K4787" s="559"/>
      <c r="L4787" s="559"/>
      <c r="M4787" s="559"/>
      <c r="N4787" s="559"/>
      <c r="O4787" s="559"/>
    </row>
    <row r="4788" spans="1:15" x14ac:dyDescent="0.25">
      <c r="A4788" s="560"/>
      <c r="B4788" s="559"/>
      <c r="C4788" s="559"/>
      <c r="D4788" s="561"/>
      <c r="E4788" s="561"/>
      <c r="F4788" s="561"/>
      <c r="G4788" s="559"/>
      <c r="H4788" s="559"/>
      <c r="I4788" s="559"/>
      <c r="J4788" s="559"/>
      <c r="K4788" s="559"/>
      <c r="L4788" s="559"/>
      <c r="M4788" s="559"/>
      <c r="N4788" s="559"/>
      <c r="O4788" s="559"/>
    </row>
    <row r="4789" spans="1:15" x14ac:dyDescent="0.25">
      <c r="A4789" s="560"/>
      <c r="B4789" s="559"/>
      <c r="C4789" s="559"/>
      <c r="D4789" s="561"/>
      <c r="E4789" s="561"/>
      <c r="F4789" s="561"/>
      <c r="G4789" s="559"/>
      <c r="H4789" s="559"/>
      <c r="I4789" s="559"/>
      <c r="J4789" s="559"/>
      <c r="K4789" s="559"/>
      <c r="L4789" s="559"/>
      <c r="M4789" s="559"/>
      <c r="N4789" s="559"/>
      <c r="O4789" s="559"/>
    </row>
    <row r="4790" spans="1:15" x14ac:dyDescent="0.25">
      <c r="A4790" s="560"/>
      <c r="B4790" s="559"/>
      <c r="C4790" s="559"/>
      <c r="D4790" s="561"/>
      <c r="E4790" s="561"/>
      <c r="F4790" s="561"/>
      <c r="G4790" s="559"/>
      <c r="H4790" s="559"/>
      <c r="I4790" s="559"/>
      <c r="J4790" s="559"/>
      <c r="K4790" s="559"/>
      <c r="L4790" s="559"/>
      <c r="M4790" s="559"/>
      <c r="N4790" s="559"/>
      <c r="O4790" s="559"/>
    </row>
    <row r="4791" spans="1:15" x14ac:dyDescent="0.25">
      <c r="A4791" s="560"/>
      <c r="B4791" s="559"/>
      <c r="C4791" s="559"/>
      <c r="D4791" s="561"/>
      <c r="E4791" s="561"/>
      <c r="F4791" s="561"/>
      <c r="G4791" s="559"/>
      <c r="H4791" s="559"/>
      <c r="I4791" s="559"/>
      <c r="J4791" s="559"/>
      <c r="K4791" s="559"/>
      <c r="L4791" s="559"/>
      <c r="M4791" s="559"/>
      <c r="N4791" s="559"/>
      <c r="O4791" s="559"/>
    </row>
    <row r="4792" spans="1:15" x14ac:dyDescent="0.25">
      <c r="A4792" s="560"/>
      <c r="B4792" s="559"/>
      <c r="C4792" s="559"/>
      <c r="D4792" s="561"/>
      <c r="E4792" s="561"/>
      <c r="F4792" s="561"/>
      <c r="G4792" s="559"/>
      <c r="H4792" s="559"/>
      <c r="I4792" s="559"/>
      <c r="J4792" s="559"/>
      <c r="K4792" s="559"/>
      <c r="L4792" s="559"/>
      <c r="M4792" s="559"/>
      <c r="N4792" s="559"/>
      <c r="O4792" s="559"/>
    </row>
    <row r="4793" spans="1:15" x14ac:dyDescent="0.25">
      <c r="A4793" s="560"/>
      <c r="B4793" s="559"/>
      <c r="C4793" s="559"/>
      <c r="D4793" s="561"/>
      <c r="E4793" s="561"/>
      <c r="F4793" s="561"/>
      <c r="G4793" s="559"/>
      <c r="H4793" s="559"/>
      <c r="I4793" s="559"/>
      <c r="J4793" s="559"/>
      <c r="K4793" s="559"/>
      <c r="L4793" s="559"/>
      <c r="M4793" s="559"/>
      <c r="N4793" s="559"/>
      <c r="O4793" s="559"/>
    </row>
    <row r="4794" spans="1:15" x14ac:dyDescent="0.25">
      <c r="A4794" s="560"/>
      <c r="B4794" s="559"/>
      <c r="C4794" s="559"/>
      <c r="D4794" s="561"/>
      <c r="E4794" s="561"/>
      <c r="F4794" s="561"/>
      <c r="G4794" s="559"/>
      <c r="H4794" s="559"/>
      <c r="I4794" s="559"/>
      <c r="J4794" s="559"/>
      <c r="K4794" s="559"/>
      <c r="L4794" s="559"/>
      <c r="M4794" s="559"/>
      <c r="N4794" s="559"/>
      <c r="O4794" s="559"/>
    </row>
    <row r="4795" spans="1:15" x14ac:dyDescent="0.25">
      <c r="A4795" s="560"/>
      <c r="B4795" s="559"/>
      <c r="C4795" s="559"/>
      <c r="D4795" s="561"/>
      <c r="E4795" s="561"/>
      <c r="F4795" s="561"/>
      <c r="G4795" s="559"/>
      <c r="H4795" s="559"/>
      <c r="I4795" s="559"/>
      <c r="J4795" s="559"/>
      <c r="K4795" s="559"/>
      <c r="L4795" s="559"/>
      <c r="M4795" s="559"/>
      <c r="N4795" s="559"/>
      <c r="O4795" s="559"/>
    </row>
    <row r="4796" spans="1:15" x14ac:dyDescent="0.25">
      <c r="A4796" s="560"/>
      <c r="B4796" s="559"/>
      <c r="C4796" s="559"/>
      <c r="D4796" s="561"/>
      <c r="E4796" s="561"/>
      <c r="F4796" s="561"/>
      <c r="G4796" s="559"/>
      <c r="H4796" s="559"/>
      <c r="I4796" s="559"/>
      <c r="J4796" s="559"/>
      <c r="K4796" s="559"/>
      <c r="L4796" s="559"/>
      <c r="M4796" s="559"/>
      <c r="N4796" s="559"/>
      <c r="O4796" s="559"/>
    </row>
    <row r="4797" spans="1:15" x14ac:dyDescent="0.25">
      <c r="A4797" s="560"/>
      <c r="B4797" s="559"/>
      <c r="C4797" s="559"/>
      <c r="D4797" s="561"/>
      <c r="E4797" s="561"/>
      <c r="F4797" s="561"/>
      <c r="G4797" s="559"/>
      <c r="H4797" s="559"/>
      <c r="I4797" s="559"/>
      <c r="J4797" s="559"/>
      <c r="K4797" s="559"/>
      <c r="L4797" s="559"/>
      <c r="M4797" s="559"/>
      <c r="N4797" s="559"/>
      <c r="O4797" s="559"/>
    </row>
    <row r="4798" spans="1:15" x14ac:dyDescent="0.25">
      <c r="A4798" s="560"/>
      <c r="B4798" s="559"/>
      <c r="C4798" s="559"/>
      <c r="D4798" s="561"/>
      <c r="E4798" s="561"/>
      <c r="F4798" s="561"/>
      <c r="G4798" s="559"/>
      <c r="H4798" s="559"/>
      <c r="I4798" s="559"/>
      <c r="J4798" s="559"/>
      <c r="K4798" s="559"/>
      <c r="L4798" s="559"/>
      <c r="M4798" s="559"/>
      <c r="N4798" s="559"/>
      <c r="O4798" s="559"/>
    </row>
    <row r="4799" spans="1:15" x14ac:dyDescent="0.25">
      <c r="A4799" s="560"/>
      <c r="B4799" s="559"/>
      <c r="C4799" s="559"/>
      <c r="D4799" s="561"/>
      <c r="E4799" s="561"/>
      <c r="F4799" s="561"/>
      <c r="G4799" s="559"/>
      <c r="H4799" s="559"/>
      <c r="I4799" s="559"/>
      <c r="J4799" s="559"/>
      <c r="K4799" s="559"/>
      <c r="L4799" s="559"/>
      <c r="M4799" s="559"/>
      <c r="N4799" s="559"/>
      <c r="O4799" s="559"/>
    </row>
    <row r="4800" spans="1:15" x14ac:dyDescent="0.25">
      <c r="A4800" s="560"/>
      <c r="B4800" s="559"/>
      <c r="C4800" s="559"/>
      <c r="D4800" s="561"/>
      <c r="E4800" s="561"/>
      <c r="F4800" s="561"/>
      <c r="G4800" s="559"/>
      <c r="H4800" s="559"/>
      <c r="I4800" s="559"/>
      <c r="J4800" s="559"/>
      <c r="K4800" s="559"/>
      <c r="L4800" s="559"/>
      <c r="M4800" s="559"/>
      <c r="N4800" s="559"/>
      <c r="O4800" s="559"/>
    </row>
    <row r="4801" spans="1:15" x14ac:dyDescent="0.25">
      <c r="A4801" s="560"/>
      <c r="B4801" s="559"/>
      <c r="C4801" s="559"/>
      <c r="D4801" s="561"/>
      <c r="E4801" s="561"/>
      <c r="F4801" s="561"/>
      <c r="G4801" s="559"/>
      <c r="H4801" s="559"/>
      <c r="I4801" s="559"/>
      <c r="J4801" s="559"/>
      <c r="K4801" s="559"/>
      <c r="L4801" s="559"/>
      <c r="M4801" s="559"/>
      <c r="N4801" s="559"/>
      <c r="O4801" s="559"/>
    </row>
    <row r="4802" spans="1:15" x14ac:dyDescent="0.25">
      <c r="A4802" s="560"/>
      <c r="B4802" s="559"/>
      <c r="C4802" s="559"/>
      <c r="D4802" s="561"/>
      <c r="E4802" s="561"/>
      <c r="F4802" s="561"/>
      <c r="G4802" s="559"/>
      <c r="H4802" s="559"/>
      <c r="I4802" s="559"/>
      <c r="J4802" s="559"/>
      <c r="K4802" s="559"/>
      <c r="L4802" s="559"/>
      <c r="M4802" s="559"/>
      <c r="N4802" s="559"/>
      <c r="O4802" s="559"/>
    </row>
    <row r="4803" spans="1:15" x14ac:dyDescent="0.25">
      <c r="A4803" s="560"/>
      <c r="B4803" s="559"/>
      <c r="C4803" s="559"/>
      <c r="D4803" s="561"/>
      <c r="E4803" s="561"/>
      <c r="F4803" s="561"/>
      <c r="G4803" s="559"/>
      <c r="H4803" s="559"/>
      <c r="I4803" s="559"/>
      <c r="J4803" s="559"/>
      <c r="K4803" s="559"/>
      <c r="L4803" s="559"/>
      <c r="M4803" s="559"/>
      <c r="N4803" s="559"/>
      <c r="O4803" s="559"/>
    </row>
    <row r="4804" spans="1:15" x14ac:dyDescent="0.25">
      <c r="A4804" s="560"/>
      <c r="B4804" s="559"/>
      <c r="C4804" s="559"/>
      <c r="D4804" s="561"/>
      <c r="E4804" s="561"/>
      <c r="F4804" s="561"/>
      <c r="G4804" s="559"/>
      <c r="H4804" s="559"/>
      <c r="I4804" s="559"/>
      <c r="J4804" s="559"/>
      <c r="K4804" s="559"/>
      <c r="L4804" s="559"/>
      <c r="M4804" s="559"/>
      <c r="N4804" s="559"/>
      <c r="O4804" s="559"/>
    </row>
    <row r="4805" spans="1:15" x14ac:dyDescent="0.25">
      <c r="A4805" s="560"/>
      <c r="B4805" s="559"/>
      <c r="C4805" s="559"/>
      <c r="D4805" s="561"/>
      <c r="E4805" s="561"/>
      <c r="F4805" s="561"/>
      <c r="G4805" s="559"/>
      <c r="H4805" s="559"/>
      <c r="I4805" s="559"/>
      <c r="J4805" s="559"/>
      <c r="K4805" s="559"/>
      <c r="L4805" s="559"/>
      <c r="M4805" s="559"/>
      <c r="N4805" s="559"/>
      <c r="O4805" s="559"/>
    </row>
    <row r="4806" spans="1:15" x14ac:dyDescent="0.25">
      <c r="A4806" s="560"/>
      <c r="B4806" s="559"/>
      <c r="C4806" s="559"/>
      <c r="D4806" s="561"/>
      <c r="E4806" s="561"/>
      <c r="F4806" s="561"/>
      <c r="G4806" s="559"/>
      <c r="H4806" s="559"/>
      <c r="I4806" s="559"/>
      <c r="J4806" s="559"/>
      <c r="K4806" s="559"/>
      <c r="L4806" s="559"/>
      <c r="M4806" s="559"/>
      <c r="N4806" s="559"/>
      <c r="O4806" s="559"/>
    </row>
    <row r="4807" spans="1:15" x14ac:dyDescent="0.25">
      <c r="A4807" s="560"/>
      <c r="B4807" s="559"/>
      <c r="C4807" s="559"/>
      <c r="D4807" s="561"/>
      <c r="E4807" s="561"/>
      <c r="F4807" s="561"/>
      <c r="G4807" s="559"/>
      <c r="H4807" s="559"/>
      <c r="I4807" s="559"/>
      <c r="J4807" s="559"/>
      <c r="K4807" s="559"/>
      <c r="L4807" s="559"/>
      <c r="M4807" s="559"/>
      <c r="N4807" s="559"/>
      <c r="O4807" s="559"/>
    </row>
    <row r="4808" spans="1:15" x14ac:dyDescent="0.25">
      <c r="A4808" s="560"/>
      <c r="B4808" s="559"/>
      <c r="C4808" s="559"/>
      <c r="D4808" s="561"/>
      <c r="E4808" s="561"/>
      <c r="F4808" s="561"/>
      <c r="G4808" s="559"/>
      <c r="H4808" s="559"/>
      <c r="I4808" s="559"/>
      <c r="J4808" s="559"/>
      <c r="K4808" s="559"/>
      <c r="L4808" s="559"/>
      <c r="M4808" s="559"/>
      <c r="N4808" s="559"/>
      <c r="O4808" s="559"/>
    </row>
    <row r="4809" spans="1:15" x14ac:dyDescent="0.25">
      <c r="A4809" s="560"/>
      <c r="B4809" s="559"/>
      <c r="C4809" s="559"/>
      <c r="D4809" s="561"/>
      <c r="E4809" s="561"/>
      <c r="F4809" s="561"/>
      <c r="G4809" s="559"/>
      <c r="H4809" s="559"/>
      <c r="I4809" s="559"/>
      <c r="J4809" s="559"/>
      <c r="K4809" s="559"/>
      <c r="L4809" s="559"/>
      <c r="M4809" s="559"/>
      <c r="N4809" s="559"/>
      <c r="O4809" s="559"/>
    </row>
    <row r="4810" spans="1:15" x14ac:dyDescent="0.25">
      <c r="A4810" s="560"/>
      <c r="B4810" s="559"/>
      <c r="C4810" s="559"/>
      <c r="D4810" s="561"/>
      <c r="E4810" s="561"/>
      <c r="F4810" s="561"/>
      <c r="G4810" s="559"/>
      <c r="H4810" s="559"/>
      <c r="I4810" s="559"/>
      <c r="J4810" s="559"/>
      <c r="K4810" s="559"/>
      <c r="L4810" s="559"/>
      <c r="M4810" s="559"/>
      <c r="N4810" s="559"/>
      <c r="O4810" s="559"/>
    </row>
    <row r="4811" spans="1:15" x14ac:dyDescent="0.25">
      <c r="A4811" s="560"/>
      <c r="B4811" s="559"/>
      <c r="C4811" s="559"/>
      <c r="D4811" s="561"/>
      <c r="E4811" s="561"/>
      <c r="F4811" s="561"/>
      <c r="G4811" s="559"/>
      <c r="H4811" s="559"/>
      <c r="I4811" s="559"/>
      <c r="J4811" s="559"/>
      <c r="K4811" s="559"/>
      <c r="L4811" s="559"/>
      <c r="M4811" s="559"/>
      <c r="N4811" s="559"/>
      <c r="O4811" s="559"/>
    </row>
    <row r="4812" spans="1:15" x14ac:dyDescent="0.25">
      <c r="A4812" s="560"/>
      <c r="B4812" s="559"/>
      <c r="C4812" s="559"/>
      <c r="D4812" s="561"/>
      <c r="E4812" s="561"/>
      <c r="F4812" s="561"/>
      <c r="G4812" s="559"/>
      <c r="H4812" s="559"/>
      <c r="I4812" s="559"/>
      <c r="J4812" s="559"/>
      <c r="K4812" s="559"/>
      <c r="L4812" s="559"/>
      <c r="M4812" s="559"/>
      <c r="N4812" s="559"/>
      <c r="O4812" s="559"/>
    </row>
    <row r="4813" spans="1:15" x14ac:dyDescent="0.25">
      <c r="A4813" s="560"/>
      <c r="B4813" s="559"/>
      <c r="C4813" s="559"/>
      <c r="D4813" s="561"/>
      <c r="E4813" s="561"/>
      <c r="F4813" s="561"/>
      <c r="G4813" s="559"/>
      <c r="H4813" s="559"/>
      <c r="I4813" s="559"/>
      <c r="J4813" s="559"/>
      <c r="K4813" s="559"/>
      <c r="L4813" s="559"/>
      <c r="M4813" s="559"/>
      <c r="N4813" s="559"/>
      <c r="O4813" s="559"/>
    </row>
    <row r="4814" spans="1:15" x14ac:dyDescent="0.25">
      <c r="A4814" s="560"/>
      <c r="B4814" s="559"/>
      <c r="C4814" s="559"/>
      <c r="D4814" s="561"/>
      <c r="E4814" s="561"/>
      <c r="F4814" s="561"/>
      <c r="G4814" s="559"/>
      <c r="H4814" s="559"/>
      <c r="I4814" s="559"/>
      <c r="J4814" s="559"/>
      <c r="K4814" s="559"/>
      <c r="L4814" s="559"/>
      <c r="M4814" s="559"/>
      <c r="N4814" s="559"/>
      <c r="O4814" s="559"/>
    </row>
    <row r="4815" spans="1:15" x14ac:dyDescent="0.25">
      <c r="A4815" s="560"/>
      <c r="B4815" s="559"/>
      <c r="C4815" s="559"/>
      <c r="D4815" s="561"/>
      <c r="E4815" s="561"/>
      <c r="F4815" s="561"/>
      <c r="G4815" s="559"/>
      <c r="H4815" s="559"/>
      <c r="I4815" s="559"/>
      <c r="J4815" s="559"/>
      <c r="K4815" s="559"/>
      <c r="L4815" s="559"/>
      <c r="M4815" s="559"/>
      <c r="N4815" s="559"/>
      <c r="O4815" s="559"/>
    </row>
    <row r="4816" spans="1:15" x14ac:dyDescent="0.25">
      <c r="A4816" s="560"/>
      <c r="B4816" s="559"/>
      <c r="C4816" s="559"/>
      <c r="D4816" s="561"/>
      <c r="E4816" s="561"/>
      <c r="F4816" s="561"/>
      <c r="G4816" s="559"/>
      <c r="H4816" s="559"/>
      <c r="I4816" s="559"/>
      <c r="J4816" s="559"/>
      <c r="K4816" s="559"/>
      <c r="L4816" s="559"/>
      <c r="M4816" s="559"/>
      <c r="N4816" s="559"/>
      <c r="O4816" s="559"/>
    </row>
    <row r="4817" spans="1:15" x14ac:dyDescent="0.25">
      <c r="A4817" s="560"/>
      <c r="B4817" s="559"/>
      <c r="C4817" s="559"/>
      <c r="D4817" s="561"/>
      <c r="E4817" s="561"/>
      <c r="F4817" s="561"/>
      <c r="G4817" s="559"/>
      <c r="H4817" s="559"/>
      <c r="I4817" s="559"/>
      <c r="J4817" s="559"/>
      <c r="K4817" s="559"/>
      <c r="L4817" s="559"/>
      <c r="M4817" s="559"/>
      <c r="N4817" s="559"/>
      <c r="O4817" s="559"/>
    </row>
    <row r="4818" spans="1:15" x14ac:dyDescent="0.25">
      <c r="A4818" s="560"/>
      <c r="B4818" s="559"/>
      <c r="C4818" s="559"/>
      <c r="D4818" s="561"/>
      <c r="E4818" s="561"/>
      <c r="F4818" s="561"/>
      <c r="G4818" s="559"/>
      <c r="H4818" s="559"/>
      <c r="I4818" s="559"/>
      <c r="J4818" s="559"/>
      <c r="K4818" s="559"/>
      <c r="L4818" s="559"/>
      <c r="M4818" s="559"/>
      <c r="N4818" s="559"/>
      <c r="O4818" s="559"/>
    </row>
    <row r="4819" spans="1:15" x14ac:dyDescent="0.25">
      <c r="A4819" s="560"/>
      <c r="B4819" s="559"/>
      <c r="C4819" s="559"/>
      <c r="D4819" s="561"/>
      <c r="E4819" s="561"/>
      <c r="F4819" s="561"/>
      <c r="G4819" s="559"/>
      <c r="H4819" s="559"/>
      <c r="I4819" s="559"/>
      <c r="J4819" s="559"/>
      <c r="K4819" s="559"/>
      <c r="L4819" s="559"/>
      <c r="M4819" s="559"/>
      <c r="N4819" s="559"/>
      <c r="O4819" s="559"/>
    </row>
    <row r="4820" spans="1:15" x14ac:dyDescent="0.25">
      <c r="A4820" s="560"/>
      <c r="B4820" s="559"/>
      <c r="C4820" s="559"/>
      <c r="D4820" s="561"/>
      <c r="E4820" s="561"/>
      <c r="F4820" s="561"/>
      <c r="G4820" s="559"/>
      <c r="H4820" s="559"/>
      <c r="I4820" s="559"/>
      <c r="J4820" s="559"/>
      <c r="K4820" s="559"/>
      <c r="L4820" s="559"/>
      <c r="M4820" s="559"/>
      <c r="N4820" s="559"/>
      <c r="O4820" s="559"/>
    </row>
    <row r="4821" spans="1:15" x14ac:dyDescent="0.25">
      <c r="A4821" s="560"/>
      <c r="B4821" s="559"/>
      <c r="C4821" s="559"/>
      <c r="D4821" s="561"/>
      <c r="E4821" s="561"/>
      <c r="F4821" s="561"/>
      <c r="G4821" s="559"/>
      <c r="H4821" s="559"/>
      <c r="I4821" s="559"/>
      <c r="J4821" s="559"/>
      <c r="K4821" s="559"/>
      <c r="L4821" s="559"/>
      <c r="M4821" s="559"/>
      <c r="N4821" s="559"/>
      <c r="O4821" s="559"/>
    </row>
    <row r="4822" spans="1:15" x14ac:dyDescent="0.25">
      <c r="A4822" s="560"/>
      <c r="B4822" s="559"/>
      <c r="C4822" s="559"/>
      <c r="D4822" s="561"/>
      <c r="E4822" s="561"/>
      <c r="F4822" s="561"/>
      <c r="G4822" s="559"/>
      <c r="H4822" s="559"/>
      <c r="I4822" s="559"/>
      <c r="J4822" s="559"/>
      <c r="K4822" s="559"/>
      <c r="L4822" s="559"/>
      <c r="M4822" s="559"/>
      <c r="N4822" s="559"/>
      <c r="O4822" s="559"/>
    </row>
    <row r="4823" spans="1:15" x14ac:dyDescent="0.25">
      <c r="A4823" s="560"/>
      <c r="B4823" s="559"/>
      <c r="C4823" s="559"/>
      <c r="D4823" s="561"/>
      <c r="E4823" s="561"/>
      <c r="F4823" s="561"/>
      <c r="G4823" s="559"/>
      <c r="H4823" s="559"/>
      <c r="I4823" s="559"/>
      <c r="J4823" s="559"/>
      <c r="K4823" s="559"/>
      <c r="L4823" s="559"/>
      <c r="M4823" s="559"/>
      <c r="N4823" s="559"/>
      <c r="O4823" s="559"/>
    </row>
    <row r="4824" spans="1:15" x14ac:dyDescent="0.25">
      <c r="A4824" s="560"/>
      <c r="B4824" s="559"/>
      <c r="C4824" s="559"/>
      <c r="D4824" s="561"/>
      <c r="E4824" s="561"/>
      <c r="F4824" s="561"/>
      <c r="G4824" s="559"/>
      <c r="H4824" s="559"/>
      <c r="I4824" s="559"/>
      <c r="J4824" s="559"/>
      <c r="K4824" s="559"/>
      <c r="L4824" s="559"/>
      <c r="M4824" s="559"/>
      <c r="N4824" s="559"/>
      <c r="O4824" s="559"/>
    </row>
    <row r="4825" spans="1:15" x14ac:dyDescent="0.25">
      <c r="A4825" s="560"/>
      <c r="B4825" s="559"/>
      <c r="C4825" s="559"/>
      <c r="D4825" s="561"/>
      <c r="E4825" s="561"/>
      <c r="F4825" s="561"/>
      <c r="G4825" s="559"/>
      <c r="H4825" s="559"/>
      <c r="I4825" s="559"/>
      <c r="J4825" s="559"/>
      <c r="K4825" s="559"/>
      <c r="L4825" s="559"/>
      <c r="M4825" s="559"/>
      <c r="N4825" s="559"/>
      <c r="O4825" s="559"/>
    </row>
    <row r="4826" spans="1:15" x14ac:dyDescent="0.25">
      <c r="A4826" s="560"/>
      <c r="B4826" s="559"/>
      <c r="C4826" s="559"/>
      <c r="D4826" s="561"/>
      <c r="E4826" s="561"/>
      <c r="F4826" s="561"/>
      <c r="G4826" s="559"/>
      <c r="H4826" s="559"/>
      <c r="I4826" s="559"/>
      <c r="J4826" s="559"/>
      <c r="K4826" s="559"/>
      <c r="L4826" s="559"/>
      <c r="M4826" s="559"/>
      <c r="N4826" s="559"/>
      <c r="O4826" s="559"/>
    </row>
    <row r="4827" spans="1:15" x14ac:dyDescent="0.25">
      <c r="A4827" s="560"/>
      <c r="B4827" s="559"/>
      <c r="C4827" s="559"/>
      <c r="D4827" s="561"/>
      <c r="E4827" s="561"/>
      <c r="F4827" s="561"/>
      <c r="G4827" s="559"/>
      <c r="H4827" s="559"/>
      <c r="I4827" s="559"/>
      <c r="J4827" s="559"/>
      <c r="K4827" s="559"/>
      <c r="L4827" s="559"/>
      <c r="M4827" s="559"/>
      <c r="N4827" s="559"/>
      <c r="O4827" s="559"/>
    </row>
    <row r="4828" spans="1:15" x14ac:dyDescent="0.25">
      <c r="A4828" s="560"/>
      <c r="B4828" s="559"/>
      <c r="C4828" s="559"/>
      <c r="D4828" s="561"/>
      <c r="E4828" s="561"/>
      <c r="F4828" s="561"/>
      <c r="G4828" s="559"/>
      <c r="H4828" s="559"/>
      <c r="I4828" s="559"/>
      <c r="J4828" s="559"/>
      <c r="K4828" s="559"/>
      <c r="L4828" s="559"/>
      <c r="M4828" s="559"/>
      <c r="N4828" s="559"/>
      <c r="O4828" s="559"/>
    </row>
    <row r="4829" spans="1:15" x14ac:dyDescent="0.25">
      <c r="A4829" s="560"/>
      <c r="B4829" s="559"/>
      <c r="C4829" s="559"/>
      <c r="D4829" s="561"/>
      <c r="E4829" s="561"/>
      <c r="F4829" s="561"/>
      <c r="G4829" s="559"/>
      <c r="H4829" s="559"/>
      <c r="I4829" s="559"/>
      <c r="J4829" s="559"/>
      <c r="K4829" s="559"/>
      <c r="L4829" s="559"/>
      <c r="M4829" s="559"/>
      <c r="N4829" s="559"/>
      <c r="O4829" s="559"/>
    </row>
    <row r="4830" spans="1:15" x14ac:dyDescent="0.25">
      <c r="A4830" s="560"/>
      <c r="B4830" s="559"/>
      <c r="C4830" s="559"/>
      <c r="D4830" s="561"/>
      <c r="E4830" s="561"/>
      <c r="F4830" s="561"/>
      <c r="G4830" s="559"/>
      <c r="H4830" s="559"/>
      <c r="I4830" s="559"/>
      <c r="J4830" s="559"/>
      <c r="K4830" s="559"/>
      <c r="L4830" s="559"/>
      <c r="M4830" s="559"/>
      <c r="N4830" s="559"/>
      <c r="O4830" s="559"/>
    </row>
    <row r="4831" spans="1:15" x14ac:dyDescent="0.25">
      <c r="A4831" s="560"/>
      <c r="B4831" s="559"/>
      <c r="C4831" s="559"/>
      <c r="D4831" s="561"/>
      <c r="E4831" s="561"/>
      <c r="F4831" s="561"/>
      <c r="G4831" s="559"/>
      <c r="H4831" s="559"/>
      <c r="I4831" s="559"/>
      <c r="J4831" s="559"/>
      <c r="K4831" s="559"/>
      <c r="L4831" s="559"/>
      <c r="M4831" s="559"/>
      <c r="N4831" s="559"/>
      <c r="O4831" s="559"/>
    </row>
    <row r="4832" spans="1:15" x14ac:dyDescent="0.25">
      <c r="A4832" s="560"/>
      <c r="B4832" s="559"/>
      <c r="C4832" s="559"/>
      <c r="D4832" s="561"/>
      <c r="E4832" s="561"/>
      <c r="F4832" s="561"/>
      <c r="G4832" s="559"/>
      <c r="H4832" s="559"/>
      <c r="I4832" s="559"/>
      <c r="J4832" s="559"/>
      <c r="K4832" s="559"/>
      <c r="L4832" s="559"/>
      <c r="M4832" s="559"/>
      <c r="N4832" s="559"/>
      <c r="O4832" s="559"/>
    </row>
    <row r="4833" spans="1:15" x14ac:dyDescent="0.25">
      <c r="A4833" s="560"/>
      <c r="B4833" s="559"/>
      <c r="C4833" s="559"/>
      <c r="D4833" s="561"/>
      <c r="E4833" s="561"/>
      <c r="F4833" s="561"/>
      <c r="G4833" s="559"/>
      <c r="H4833" s="559"/>
      <c r="I4833" s="559"/>
      <c r="J4833" s="559"/>
      <c r="K4833" s="559"/>
      <c r="L4833" s="559"/>
      <c r="M4833" s="559"/>
      <c r="N4833" s="559"/>
      <c r="O4833" s="559"/>
    </row>
    <row r="4834" spans="1:15" x14ac:dyDescent="0.25">
      <c r="A4834" s="560"/>
      <c r="B4834" s="559"/>
      <c r="C4834" s="559"/>
      <c r="D4834" s="561"/>
      <c r="E4834" s="561"/>
      <c r="F4834" s="561"/>
      <c r="G4834" s="559"/>
      <c r="H4834" s="559"/>
      <c r="I4834" s="559"/>
      <c r="J4834" s="559"/>
      <c r="K4834" s="559"/>
      <c r="L4834" s="559"/>
      <c r="M4834" s="559"/>
      <c r="N4834" s="559"/>
      <c r="O4834" s="559"/>
    </row>
    <row r="4835" spans="1:15" x14ac:dyDescent="0.25">
      <c r="A4835" s="560"/>
      <c r="B4835" s="559"/>
      <c r="C4835" s="559"/>
      <c r="D4835" s="561"/>
      <c r="E4835" s="561"/>
      <c r="F4835" s="561"/>
      <c r="G4835" s="559"/>
      <c r="H4835" s="559"/>
      <c r="I4835" s="559"/>
      <c r="J4835" s="559"/>
      <c r="K4835" s="559"/>
      <c r="L4835" s="559"/>
      <c r="M4835" s="559"/>
      <c r="N4835" s="559"/>
      <c r="O4835" s="559"/>
    </row>
    <row r="4836" spans="1:15" x14ac:dyDescent="0.25">
      <c r="A4836" s="560"/>
      <c r="B4836" s="559"/>
      <c r="C4836" s="559"/>
      <c r="D4836" s="561"/>
      <c r="E4836" s="561"/>
      <c r="F4836" s="561"/>
      <c r="G4836" s="559"/>
      <c r="H4836" s="559"/>
      <c r="I4836" s="559"/>
      <c r="J4836" s="559"/>
      <c r="K4836" s="559"/>
      <c r="L4836" s="559"/>
      <c r="M4836" s="559"/>
      <c r="N4836" s="559"/>
      <c r="O4836" s="559"/>
    </row>
    <row r="4837" spans="1:15" x14ac:dyDescent="0.25">
      <c r="A4837" s="560"/>
      <c r="B4837" s="559"/>
      <c r="C4837" s="559"/>
      <c r="D4837" s="561"/>
      <c r="E4837" s="561"/>
      <c r="F4837" s="561"/>
      <c r="G4837" s="559"/>
      <c r="H4837" s="559"/>
      <c r="I4837" s="559"/>
      <c r="J4837" s="559"/>
      <c r="K4837" s="559"/>
      <c r="L4837" s="559"/>
      <c r="M4837" s="559"/>
      <c r="N4837" s="559"/>
      <c r="O4837" s="559"/>
    </row>
    <row r="4838" spans="1:15" x14ac:dyDescent="0.25">
      <c r="A4838" s="560"/>
      <c r="B4838" s="559"/>
      <c r="C4838" s="559"/>
      <c r="D4838" s="561"/>
      <c r="E4838" s="561"/>
      <c r="F4838" s="561"/>
      <c r="G4838" s="559"/>
      <c r="H4838" s="559"/>
      <c r="I4838" s="559"/>
      <c r="J4838" s="559"/>
      <c r="K4838" s="559"/>
      <c r="L4838" s="559"/>
      <c r="M4838" s="559"/>
      <c r="N4838" s="559"/>
      <c r="O4838" s="559"/>
    </row>
    <row r="4839" spans="1:15" x14ac:dyDescent="0.25">
      <c r="A4839" s="560"/>
      <c r="B4839" s="559"/>
      <c r="C4839" s="559"/>
      <c r="D4839" s="561"/>
      <c r="E4839" s="561"/>
      <c r="F4839" s="561"/>
      <c r="G4839" s="559"/>
      <c r="H4839" s="559"/>
      <c r="I4839" s="559"/>
      <c r="J4839" s="559"/>
      <c r="K4839" s="559"/>
      <c r="L4839" s="559"/>
      <c r="M4839" s="559"/>
      <c r="N4839" s="559"/>
      <c r="O4839" s="559"/>
    </row>
    <row r="4840" spans="1:15" x14ac:dyDescent="0.25">
      <c r="A4840" s="560"/>
      <c r="B4840" s="559"/>
      <c r="C4840" s="559"/>
      <c r="D4840" s="561"/>
      <c r="E4840" s="561"/>
      <c r="F4840" s="561"/>
      <c r="G4840" s="559"/>
      <c r="H4840" s="559"/>
      <c r="I4840" s="559"/>
      <c r="J4840" s="559"/>
      <c r="K4840" s="559"/>
      <c r="L4840" s="559"/>
      <c r="M4840" s="559"/>
      <c r="N4840" s="559"/>
      <c r="O4840" s="559"/>
    </row>
    <row r="4841" spans="1:15" x14ac:dyDescent="0.25">
      <c r="A4841" s="560"/>
      <c r="B4841" s="559"/>
      <c r="C4841" s="559"/>
      <c r="D4841" s="561"/>
      <c r="E4841" s="561"/>
      <c r="F4841" s="561"/>
      <c r="G4841" s="559"/>
      <c r="H4841" s="559"/>
      <c r="I4841" s="559"/>
      <c r="J4841" s="559"/>
      <c r="K4841" s="559"/>
      <c r="L4841" s="559"/>
      <c r="M4841" s="559"/>
      <c r="N4841" s="559"/>
      <c r="O4841" s="559"/>
    </row>
    <row r="4842" spans="1:15" x14ac:dyDescent="0.25">
      <c r="A4842" s="560"/>
      <c r="B4842" s="559"/>
      <c r="C4842" s="559"/>
      <c r="D4842" s="561"/>
      <c r="E4842" s="561"/>
      <c r="F4842" s="561"/>
      <c r="G4842" s="559"/>
      <c r="H4842" s="559"/>
      <c r="I4842" s="559"/>
      <c r="J4842" s="559"/>
      <c r="K4842" s="559"/>
      <c r="L4842" s="559"/>
      <c r="M4842" s="559"/>
      <c r="N4842" s="559"/>
      <c r="O4842" s="559"/>
    </row>
    <row r="4843" spans="1:15" x14ac:dyDescent="0.25">
      <c r="A4843" s="560"/>
      <c r="B4843" s="559"/>
      <c r="C4843" s="559"/>
      <c r="D4843" s="561"/>
      <c r="E4843" s="561"/>
      <c r="F4843" s="561"/>
      <c r="G4843" s="559"/>
      <c r="H4843" s="559"/>
      <c r="I4843" s="559"/>
      <c r="J4843" s="559"/>
      <c r="K4843" s="559"/>
      <c r="L4843" s="559"/>
      <c r="M4843" s="559"/>
      <c r="N4843" s="559"/>
      <c r="O4843" s="559"/>
    </row>
    <row r="4844" spans="1:15" x14ac:dyDescent="0.25">
      <c r="A4844" s="560"/>
      <c r="B4844" s="559"/>
      <c r="C4844" s="559"/>
      <c r="D4844" s="561"/>
      <c r="E4844" s="561"/>
      <c r="F4844" s="561"/>
      <c r="G4844" s="559"/>
      <c r="H4844" s="559"/>
      <c r="I4844" s="559"/>
      <c r="J4844" s="559"/>
      <c r="K4844" s="559"/>
      <c r="L4844" s="559"/>
      <c r="M4844" s="559"/>
      <c r="N4844" s="559"/>
      <c r="O4844" s="559"/>
    </row>
    <row r="4845" spans="1:15" x14ac:dyDescent="0.25">
      <c r="A4845" s="560"/>
      <c r="B4845" s="559"/>
      <c r="C4845" s="559"/>
      <c r="D4845" s="561"/>
      <c r="E4845" s="561"/>
      <c r="F4845" s="561"/>
      <c r="G4845" s="559"/>
      <c r="H4845" s="559"/>
      <c r="I4845" s="559"/>
      <c r="J4845" s="559"/>
      <c r="K4845" s="559"/>
      <c r="L4845" s="559"/>
      <c r="M4845" s="559"/>
      <c r="N4845" s="559"/>
      <c r="O4845" s="559"/>
    </row>
    <row r="4846" spans="1:15" x14ac:dyDescent="0.25">
      <c r="A4846" s="560"/>
      <c r="B4846" s="559"/>
      <c r="C4846" s="559"/>
      <c r="D4846" s="561"/>
      <c r="E4846" s="561"/>
      <c r="F4846" s="561"/>
      <c r="G4846" s="559"/>
      <c r="H4846" s="559"/>
      <c r="I4846" s="559"/>
      <c r="J4846" s="559"/>
      <c r="K4846" s="559"/>
      <c r="L4846" s="559"/>
      <c r="M4846" s="559"/>
      <c r="N4846" s="559"/>
      <c r="O4846" s="559"/>
    </row>
    <row r="4847" spans="1:15" x14ac:dyDescent="0.25">
      <c r="A4847" s="560"/>
      <c r="B4847" s="559"/>
      <c r="C4847" s="559"/>
      <c r="D4847" s="561"/>
      <c r="E4847" s="561"/>
      <c r="F4847" s="561"/>
      <c r="G4847" s="559"/>
      <c r="H4847" s="559"/>
      <c r="I4847" s="559"/>
      <c r="J4847" s="559"/>
      <c r="K4847" s="559"/>
      <c r="L4847" s="559"/>
      <c r="M4847" s="559"/>
      <c r="N4847" s="559"/>
      <c r="O4847" s="559"/>
    </row>
    <row r="4848" spans="1:15" x14ac:dyDescent="0.25">
      <c r="A4848" s="560"/>
      <c r="B4848" s="559"/>
      <c r="C4848" s="559"/>
      <c r="D4848" s="561"/>
      <c r="E4848" s="561"/>
      <c r="F4848" s="561"/>
      <c r="G4848" s="559"/>
      <c r="H4848" s="559"/>
      <c r="I4848" s="559"/>
      <c r="J4848" s="559"/>
      <c r="K4848" s="559"/>
      <c r="L4848" s="559"/>
      <c r="M4848" s="559"/>
      <c r="N4848" s="559"/>
      <c r="O4848" s="559"/>
    </row>
    <row r="4849" spans="1:15" x14ac:dyDescent="0.25">
      <c r="A4849" s="560"/>
      <c r="B4849" s="559"/>
      <c r="C4849" s="559"/>
      <c r="D4849" s="561"/>
      <c r="E4849" s="561"/>
      <c r="F4849" s="561"/>
      <c r="G4849" s="559"/>
      <c r="H4849" s="559"/>
      <c r="I4849" s="559"/>
      <c r="J4849" s="559"/>
      <c r="K4849" s="559"/>
      <c r="L4849" s="559"/>
      <c r="M4849" s="559"/>
      <c r="N4849" s="559"/>
      <c r="O4849" s="559"/>
    </row>
    <row r="4850" spans="1:15" x14ac:dyDescent="0.25">
      <c r="A4850" s="560"/>
      <c r="B4850" s="559"/>
      <c r="C4850" s="559"/>
      <c r="D4850" s="561"/>
      <c r="E4850" s="561"/>
      <c r="F4850" s="561"/>
      <c r="G4850" s="559"/>
      <c r="H4850" s="559"/>
      <c r="I4850" s="559"/>
      <c r="J4850" s="559"/>
      <c r="K4850" s="559"/>
      <c r="L4850" s="559"/>
      <c r="M4850" s="559"/>
      <c r="N4850" s="559"/>
      <c r="O4850" s="559"/>
    </row>
    <row r="4851" spans="1:15" x14ac:dyDescent="0.25">
      <c r="A4851" s="560"/>
      <c r="B4851" s="559"/>
      <c r="C4851" s="559"/>
      <c r="D4851" s="561"/>
      <c r="E4851" s="561"/>
      <c r="F4851" s="561"/>
      <c r="G4851" s="559"/>
      <c r="H4851" s="559"/>
      <c r="I4851" s="559"/>
      <c r="J4851" s="559"/>
      <c r="K4851" s="559"/>
      <c r="L4851" s="559"/>
      <c r="M4851" s="559"/>
      <c r="N4851" s="559"/>
      <c r="O4851" s="559"/>
    </row>
    <row r="4852" spans="1:15" x14ac:dyDescent="0.25">
      <c r="A4852" s="560"/>
      <c r="B4852" s="559"/>
      <c r="C4852" s="559"/>
      <c r="D4852" s="561"/>
      <c r="E4852" s="561"/>
      <c r="F4852" s="561"/>
      <c r="G4852" s="559"/>
      <c r="H4852" s="559"/>
      <c r="I4852" s="559"/>
      <c r="J4852" s="559"/>
      <c r="K4852" s="559"/>
      <c r="L4852" s="559"/>
      <c r="M4852" s="559"/>
      <c r="N4852" s="559"/>
      <c r="O4852" s="559"/>
    </row>
    <row r="4853" spans="1:15" x14ac:dyDescent="0.25">
      <c r="A4853" s="560"/>
      <c r="B4853" s="559"/>
      <c r="C4853" s="559"/>
      <c r="D4853" s="561"/>
      <c r="E4853" s="561"/>
      <c r="F4853" s="561"/>
      <c r="G4853" s="559"/>
      <c r="H4853" s="559"/>
      <c r="I4853" s="559"/>
      <c r="J4853" s="559"/>
      <c r="K4853" s="559"/>
      <c r="L4853" s="559"/>
      <c r="M4853" s="559"/>
      <c r="N4853" s="559"/>
      <c r="O4853" s="559"/>
    </row>
    <row r="4854" spans="1:15" x14ac:dyDescent="0.25">
      <c r="A4854" s="560"/>
      <c r="B4854" s="559"/>
      <c r="C4854" s="559"/>
      <c r="D4854" s="561"/>
      <c r="E4854" s="561"/>
      <c r="F4854" s="561"/>
      <c r="G4854" s="559"/>
      <c r="H4854" s="559"/>
      <c r="I4854" s="559"/>
      <c r="J4854" s="559"/>
      <c r="K4854" s="559"/>
      <c r="L4854" s="559"/>
      <c r="M4854" s="559"/>
      <c r="N4854" s="559"/>
      <c r="O4854" s="559"/>
    </row>
    <row r="4855" spans="1:15" x14ac:dyDescent="0.25">
      <c r="A4855" s="560"/>
      <c r="B4855" s="559"/>
      <c r="C4855" s="559"/>
      <c r="D4855" s="561"/>
      <c r="E4855" s="561"/>
      <c r="F4855" s="561"/>
      <c r="G4855" s="559"/>
      <c r="H4855" s="559"/>
      <c r="I4855" s="559"/>
      <c r="J4855" s="559"/>
      <c r="K4855" s="559"/>
      <c r="L4855" s="559"/>
      <c r="M4855" s="559"/>
      <c r="N4855" s="559"/>
      <c r="O4855" s="559"/>
    </row>
    <row r="4856" spans="1:15" x14ac:dyDescent="0.25">
      <c r="A4856" s="560"/>
      <c r="B4856" s="559"/>
      <c r="C4856" s="559"/>
      <c r="D4856" s="561"/>
      <c r="E4856" s="561"/>
      <c r="F4856" s="561"/>
      <c r="G4856" s="559"/>
      <c r="H4856" s="559"/>
      <c r="I4856" s="559"/>
      <c r="J4856" s="559"/>
      <c r="K4856" s="559"/>
      <c r="L4856" s="559"/>
      <c r="M4856" s="559"/>
      <c r="N4856" s="559"/>
      <c r="O4856" s="559"/>
    </row>
    <row r="4857" spans="1:15" x14ac:dyDescent="0.25">
      <c r="A4857" s="560"/>
      <c r="B4857" s="559"/>
      <c r="C4857" s="559"/>
      <c r="D4857" s="561"/>
      <c r="E4857" s="561"/>
      <c r="F4857" s="561"/>
      <c r="G4857" s="559"/>
      <c r="H4857" s="559"/>
      <c r="I4857" s="559"/>
      <c r="J4857" s="559"/>
      <c r="K4857" s="559"/>
      <c r="L4857" s="559"/>
      <c r="M4857" s="559"/>
      <c r="N4857" s="559"/>
      <c r="O4857" s="559"/>
    </row>
    <row r="4858" spans="1:15" x14ac:dyDescent="0.25">
      <c r="A4858" s="560"/>
      <c r="B4858" s="559"/>
      <c r="C4858" s="559"/>
      <c r="D4858" s="561"/>
      <c r="E4858" s="561"/>
      <c r="F4858" s="561"/>
      <c r="G4858" s="559"/>
      <c r="H4858" s="559"/>
      <c r="I4858" s="559"/>
      <c r="J4858" s="559"/>
      <c r="K4858" s="559"/>
      <c r="L4858" s="559"/>
      <c r="M4858" s="559"/>
      <c r="N4858" s="559"/>
      <c r="O4858" s="559"/>
    </row>
    <row r="4859" spans="1:15" x14ac:dyDescent="0.25">
      <c r="A4859" s="560"/>
      <c r="B4859" s="559"/>
      <c r="C4859" s="559"/>
      <c r="D4859" s="561"/>
      <c r="E4859" s="561"/>
      <c r="F4859" s="561"/>
      <c r="G4859" s="559"/>
      <c r="H4859" s="559"/>
      <c r="I4859" s="559"/>
      <c r="J4859" s="559"/>
      <c r="K4859" s="559"/>
      <c r="L4859" s="559"/>
      <c r="M4859" s="559"/>
      <c r="N4859" s="559"/>
      <c r="O4859" s="559"/>
    </row>
    <row r="4860" spans="1:15" x14ac:dyDescent="0.25">
      <c r="A4860" s="560"/>
      <c r="B4860" s="559"/>
      <c r="C4860" s="559"/>
      <c r="D4860" s="561"/>
      <c r="E4860" s="561"/>
      <c r="F4860" s="561"/>
      <c r="G4860" s="559"/>
      <c r="H4860" s="559"/>
      <c r="I4860" s="559"/>
      <c r="J4860" s="559"/>
      <c r="K4860" s="559"/>
      <c r="L4860" s="559"/>
      <c r="M4860" s="559"/>
      <c r="N4860" s="559"/>
      <c r="O4860" s="559"/>
    </row>
    <row r="4861" spans="1:15" x14ac:dyDescent="0.25">
      <c r="A4861" s="560"/>
      <c r="B4861" s="559"/>
      <c r="C4861" s="559"/>
      <c r="D4861" s="561"/>
      <c r="E4861" s="561"/>
      <c r="F4861" s="561"/>
      <c r="G4861" s="559"/>
      <c r="H4861" s="559"/>
      <c r="I4861" s="559"/>
      <c r="J4861" s="559"/>
      <c r="K4861" s="559"/>
      <c r="L4861" s="559"/>
      <c r="M4861" s="559"/>
      <c r="N4861" s="559"/>
      <c r="O4861" s="559"/>
    </row>
    <row r="4862" spans="1:15" x14ac:dyDescent="0.25">
      <c r="A4862" s="560"/>
      <c r="B4862" s="559"/>
      <c r="C4862" s="559"/>
      <c r="D4862" s="561"/>
      <c r="E4862" s="561"/>
      <c r="F4862" s="561"/>
      <c r="G4862" s="559"/>
      <c r="H4862" s="559"/>
      <c r="I4862" s="559"/>
      <c r="J4862" s="559"/>
      <c r="K4862" s="559"/>
      <c r="L4862" s="559"/>
      <c r="M4862" s="559"/>
      <c r="N4862" s="559"/>
      <c r="O4862" s="559"/>
    </row>
    <row r="4863" spans="1:15" x14ac:dyDescent="0.25">
      <c r="A4863" s="560"/>
      <c r="B4863" s="559"/>
      <c r="C4863" s="559"/>
      <c r="D4863" s="561"/>
      <c r="E4863" s="561"/>
      <c r="F4863" s="561"/>
      <c r="G4863" s="559"/>
      <c r="H4863" s="559"/>
      <c r="I4863" s="559"/>
      <c r="J4863" s="559"/>
      <c r="K4863" s="559"/>
      <c r="L4863" s="559"/>
      <c r="M4863" s="559"/>
      <c r="N4863" s="559"/>
      <c r="O4863" s="559"/>
    </row>
    <row r="4864" spans="1:15" x14ac:dyDescent="0.25">
      <c r="A4864" s="560"/>
      <c r="B4864" s="559"/>
      <c r="C4864" s="559"/>
      <c r="D4864" s="561"/>
      <c r="E4864" s="561"/>
      <c r="F4864" s="561"/>
      <c r="G4864" s="559"/>
      <c r="H4864" s="559"/>
      <c r="I4864" s="559"/>
      <c r="J4864" s="559"/>
      <c r="K4864" s="559"/>
      <c r="L4864" s="559"/>
      <c r="M4864" s="559"/>
      <c r="N4864" s="559"/>
      <c r="O4864" s="559"/>
    </row>
    <row r="4865" spans="1:15" x14ac:dyDescent="0.25">
      <c r="A4865" s="560"/>
      <c r="B4865" s="559"/>
      <c r="C4865" s="559"/>
      <c r="D4865" s="561"/>
      <c r="E4865" s="561"/>
      <c r="F4865" s="561"/>
      <c r="G4865" s="559"/>
      <c r="H4865" s="559"/>
      <c r="I4865" s="559"/>
      <c r="J4865" s="559"/>
      <c r="K4865" s="559"/>
      <c r="L4865" s="559"/>
      <c r="M4865" s="559"/>
      <c r="N4865" s="559"/>
      <c r="O4865" s="559"/>
    </row>
    <row r="4866" spans="1:15" x14ac:dyDescent="0.25">
      <c r="A4866" s="560"/>
      <c r="B4866" s="559"/>
      <c r="C4866" s="559"/>
      <c r="D4866" s="561"/>
      <c r="E4866" s="561"/>
      <c r="F4866" s="561"/>
      <c r="G4866" s="559"/>
      <c r="H4866" s="559"/>
      <c r="I4866" s="559"/>
      <c r="J4866" s="559"/>
      <c r="K4866" s="559"/>
      <c r="L4866" s="559"/>
      <c r="M4866" s="559"/>
      <c r="N4866" s="559"/>
      <c r="O4866" s="559"/>
    </row>
    <row r="4867" spans="1:15" x14ac:dyDescent="0.25">
      <c r="A4867" s="560"/>
      <c r="B4867" s="559"/>
      <c r="C4867" s="559"/>
      <c r="D4867" s="561"/>
      <c r="E4867" s="561"/>
      <c r="F4867" s="561"/>
      <c r="G4867" s="559"/>
      <c r="H4867" s="559"/>
      <c r="I4867" s="559"/>
      <c r="J4867" s="559"/>
      <c r="K4867" s="559"/>
      <c r="L4867" s="559"/>
      <c r="M4867" s="559"/>
      <c r="N4867" s="559"/>
      <c r="O4867" s="559"/>
    </row>
    <row r="4868" spans="1:15" x14ac:dyDescent="0.25">
      <c r="A4868" s="560"/>
      <c r="B4868" s="559"/>
      <c r="C4868" s="559"/>
      <c r="D4868" s="561"/>
      <c r="E4868" s="561"/>
      <c r="F4868" s="561"/>
      <c r="G4868" s="559"/>
      <c r="H4868" s="559"/>
      <c r="I4868" s="559"/>
      <c r="J4868" s="559"/>
      <c r="K4868" s="559"/>
      <c r="L4868" s="559"/>
      <c r="M4868" s="559"/>
      <c r="N4868" s="559"/>
      <c r="O4868" s="559"/>
    </row>
    <row r="4869" spans="1:15" x14ac:dyDescent="0.25">
      <c r="A4869" s="560"/>
      <c r="B4869" s="559"/>
      <c r="C4869" s="559"/>
      <c r="D4869" s="561"/>
      <c r="E4869" s="561"/>
      <c r="F4869" s="561"/>
      <c r="G4869" s="559"/>
      <c r="H4869" s="559"/>
      <c r="I4869" s="559"/>
      <c r="J4869" s="559"/>
      <c r="K4869" s="559"/>
      <c r="L4869" s="559"/>
      <c r="M4869" s="559"/>
      <c r="N4869" s="559"/>
      <c r="O4869" s="559"/>
    </row>
    <row r="4870" spans="1:15" x14ac:dyDescent="0.25">
      <c r="A4870" s="560"/>
      <c r="B4870" s="559"/>
      <c r="C4870" s="559"/>
      <c r="D4870" s="561"/>
      <c r="E4870" s="561"/>
      <c r="F4870" s="561"/>
      <c r="G4870" s="559"/>
      <c r="H4870" s="559"/>
      <c r="I4870" s="559"/>
      <c r="J4870" s="559"/>
      <c r="K4870" s="559"/>
      <c r="L4870" s="559"/>
      <c r="M4870" s="559"/>
      <c r="N4870" s="559"/>
      <c r="O4870" s="559"/>
    </row>
    <row r="4871" spans="1:15" x14ac:dyDescent="0.25">
      <c r="A4871" s="560"/>
      <c r="B4871" s="559"/>
      <c r="C4871" s="559"/>
      <c r="D4871" s="561"/>
      <c r="E4871" s="561"/>
      <c r="F4871" s="561"/>
      <c r="G4871" s="559"/>
      <c r="H4871" s="559"/>
      <c r="I4871" s="559"/>
      <c r="J4871" s="559"/>
      <c r="K4871" s="559"/>
      <c r="L4871" s="559"/>
      <c r="M4871" s="559"/>
      <c r="N4871" s="559"/>
      <c r="O4871" s="559"/>
    </row>
    <row r="4872" spans="1:15" x14ac:dyDescent="0.25">
      <c r="A4872" s="560"/>
      <c r="B4872" s="559"/>
      <c r="C4872" s="559"/>
      <c r="D4872" s="561"/>
      <c r="E4872" s="561"/>
      <c r="F4872" s="561"/>
      <c r="G4872" s="559"/>
      <c r="H4872" s="559"/>
      <c r="I4872" s="559"/>
      <c r="J4872" s="559"/>
      <c r="K4872" s="559"/>
      <c r="L4872" s="559"/>
      <c r="M4872" s="559"/>
      <c r="N4872" s="559"/>
      <c r="O4872" s="559"/>
    </row>
    <row r="4873" spans="1:15" x14ac:dyDescent="0.25">
      <c r="A4873" s="560"/>
      <c r="B4873" s="559"/>
      <c r="C4873" s="559"/>
      <c r="D4873" s="561"/>
      <c r="E4873" s="561"/>
      <c r="F4873" s="561"/>
      <c r="G4873" s="559"/>
      <c r="H4873" s="559"/>
      <c r="I4873" s="559"/>
      <c r="J4873" s="559"/>
      <c r="K4873" s="559"/>
      <c r="L4873" s="559"/>
      <c r="M4873" s="559"/>
      <c r="N4873" s="559"/>
      <c r="O4873" s="559"/>
    </row>
    <row r="4874" spans="1:15" x14ac:dyDescent="0.25">
      <c r="A4874" s="560"/>
      <c r="B4874" s="559"/>
      <c r="C4874" s="559"/>
      <c r="D4874" s="561"/>
      <c r="E4874" s="561"/>
      <c r="F4874" s="561"/>
      <c r="G4874" s="559"/>
      <c r="H4874" s="559"/>
      <c r="I4874" s="559"/>
      <c r="J4874" s="559"/>
      <c r="K4874" s="559"/>
      <c r="L4874" s="559"/>
      <c r="M4874" s="559"/>
      <c r="N4874" s="559"/>
      <c r="O4874" s="559"/>
    </row>
    <row r="4875" spans="1:15" x14ac:dyDescent="0.25">
      <c r="A4875" s="560"/>
      <c r="B4875" s="559"/>
      <c r="C4875" s="559"/>
      <c r="D4875" s="561"/>
      <c r="E4875" s="561"/>
      <c r="F4875" s="561"/>
      <c r="G4875" s="559"/>
      <c r="H4875" s="559"/>
      <c r="I4875" s="559"/>
      <c r="J4875" s="559"/>
      <c r="K4875" s="559"/>
      <c r="L4875" s="559"/>
      <c r="M4875" s="559"/>
      <c r="N4875" s="559"/>
      <c r="O4875" s="559"/>
    </row>
    <row r="4876" spans="1:15" x14ac:dyDescent="0.25">
      <c r="A4876" s="560"/>
      <c r="B4876" s="559"/>
      <c r="C4876" s="559"/>
      <c r="D4876" s="561"/>
      <c r="E4876" s="561"/>
      <c r="F4876" s="561"/>
      <c r="G4876" s="559"/>
      <c r="H4876" s="559"/>
      <c r="I4876" s="559"/>
      <c r="J4876" s="559"/>
      <c r="K4876" s="559"/>
      <c r="L4876" s="559"/>
      <c r="M4876" s="559"/>
      <c r="N4876" s="559"/>
      <c r="O4876" s="559"/>
    </row>
    <row r="4877" spans="1:15" x14ac:dyDescent="0.25">
      <c r="A4877" s="560"/>
      <c r="B4877" s="559"/>
      <c r="C4877" s="559"/>
      <c r="D4877" s="561"/>
      <c r="E4877" s="561"/>
      <c r="F4877" s="561"/>
      <c r="G4877" s="559"/>
      <c r="H4877" s="559"/>
      <c r="I4877" s="559"/>
      <c r="J4877" s="559"/>
      <c r="K4877" s="559"/>
      <c r="L4877" s="559"/>
      <c r="M4877" s="559"/>
      <c r="N4877" s="559"/>
      <c r="O4877" s="559"/>
    </row>
    <row r="4878" spans="1:15" x14ac:dyDescent="0.25">
      <c r="A4878" s="560"/>
      <c r="B4878" s="559"/>
      <c r="C4878" s="559"/>
      <c r="D4878" s="561"/>
      <c r="E4878" s="561"/>
      <c r="F4878" s="561"/>
      <c r="G4878" s="559"/>
      <c r="H4878" s="559"/>
      <c r="I4878" s="559"/>
      <c r="J4878" s="559"/>
      <c r="K4878" s="559"/>
      <c r="L4878" s="559"/>
      <c r="M4878" s="559"/>
      <c r="N4878" s="559"/>
      <c r="O4878" s="559"/>
    </row>
    <row r="4879" spans="1:15" x14ac:dyDescent="0.25">
      <c r="A4879" s="560"/>
      <c r="B4879" s="559"/>
      <c r="C4879" s="559"/>
      <c r="D4879" s="561"/>
      <c r="E4879" s="561"/>
      <c r="F4879" s="561"/>
      <c r="G4879" s="559"/>
      <c r="H4879" s="559"/>
      <c r="I4879" s="559"/>
      <c r="J4879" s="559"/>
      <c r="K4879" s="559"/>
      <c r="L4879" s="559"/>
      <c r="M4879" s="559"/>
      <c r="N4879" s="559"/>
      <c r="O4879" s="559"/>
    </row>
    <row r="4880" spans="1:15" x14ac:dyDescent="0.25">
      <c r="A4880" s="560"/>
      <c r="B4880" s="559"/>
      <c r="C4880" s="559"/>
      <c r="D4880" s="561"/>
      <c r="E4880" s="561"/>
      <c r="F4880" s="561"/>
      <c r="G4880" s="559"/>
      <c r="H4880" s="559"/>
      <c r="I4880" s="559"/>
      <c r="J4880" s="559"/>
      <c r="K4880" s="559"/>
      <c r="L4880" s="559"/>
      <c r="M4880" s="559"/>
      <c r="N4880" s="559"/>
      <c r="O4880" s="559"/>
    </row>
    <row r="4881" spans="1:15" x14ac:dyDescent="0.25">
      <c r="A4881" s="560"/>
      <c r="B4881" s="559"/>
      <c r="C4881" s="559"/>
      <c r="D4881" s="561"/>
      <c r="E4881" s="561"/>
      <c r="F4881" s="561"/>
      <c r="G4881" s="559"/>
      <c r="H4881" s="559"/>
      <c r="I4881" s="559"/>
      <c r="J4881" s="559"/>
      <c r="K4881" s="559"/>
      <c r="L4881" s="559"/>
      <c r="M4881" s="559"/>
      <c r="N4881" s="559"/>
      <c r="O4881" s="559"/>
    </row>
    <row r="4882" spans="1:15" x14ac:dyDescent="0.25">
      <c r="A4882" s="560"/>
      <c r="B4882" s="559"/>
      <c r="C4882" s="559"/>
      <c r="D4882" s="561"/>
      <c r="E4882" s="561"/>
      <c r="F4882" s="561"/>
      <c r="G4882" s="559"/>
      <c r="H4882" s="559"/>
      <c r="I4882" s="559"/>
      <c r="J4882" s="559"/>
      <c r="K4882" s="559"/>
      <c r="L4882" s="559"/>
      <c r="M4882" s="559"/>
      <c r="N4882" s="559"/>
      <c r="O4882" s="559"/>
    </row>
    <row r="4883" spans="1:15" x14ac:dyDescent="0.25">
      <c r="A4883" s="560"/>
      <c r="B4883" s="559"/>
      <c r="C4883" s="559"/>
      <c r="D4883" s="561"/>
      <c r="E4883" s="561"/>
      <c r="F4883" s="561"/>
      <c r="G4883" s="559"/>
      <c r="H4883" s="559"/>
      <c r="I4883" s="559"/>
      <c r="J4883" s="559"/>
      <c r="K4883" s="559"/>
      <c r="L4883" s="559"/>
      <c r="M4883" s="559"/>
      <c r="N4883" s="559"/>
      <c r="O4883" s="559"/>
    </row>
    <row r="4884" spans="1:15" x14ac:dyDescent="0.25">
      <c r="A4884" s="560"/>
      <c r="B4884" s="559"/>
      <c r="C4884" s="559"/>
      <c r="D4884" s="561"/>
      <c r="E4884" s="561"/>
      <c r="F4884" s="561"/>
      <c r="G4884" s="559"/>
      <c r="H4884" s="559"/>
      <c r="I4884" s="559"/>
      <c r="J4884" s="559"/>
      <c r="K4884" s="559"/>
      <c r="L4884" s="559"/>
      <c r="M4884" s="559"/>
      <c r="N4884" s="559"/>
      <c r="O4884" s="559"/>
    </row>
    <row r="4885" spans="1:15" x14ac:dyDescent="0.25">
      <c r="A4885" s="560"/>
      <c r="B4885" s="559"/>
      <c r="C4885" s="559"/>
      <c r="D4885" s="561"/>
      <c r="E4885" s="561"/>
      <c r="F4885" s="561"/>
      <c r="G4885" s="559"/>
      <c r="H4885" s="559"/>
      <c r="I4885" s="559"/>
      <c r="J4885" s="559"/>
      <c r="K4885" s="559"/>
      <c r="L4885" s="559"/>
      <c r="M4885" s="559"/>
      <c r="N4885" s="559"/>
      <c r="O4885" s="559"/>
    </row>
    <row r="4886" spans="1:15" x14ac:dyDescent="0.25">
      <c r="A4886" s="560"/>
      <c r="B4886" s="559"/>
      <c r="C4886" s="559"/>
      <c r="D4886" s="561"/>
      <c r="E4886" s="561"/>
      <c r="F4886" s="561"/>
      <c r="G4886" s="559"/>
      <c r="H4886" s="559"/>
      <c r="I4886" s="559"/>
      <c r="J4886" s="559"/>
      <c r="K4886" s="559"/>
      <c r="L4886" s="559"/>
      <c r="M4886" s="559"/>
      <c r="N4886" s="559"/>
      <c r="O4886" s="559"/>
    </row>
    <row r="4887" spans="1:15" x14ac:dyDescent="0.25">
      <c r="A4887" s="560"/>
      <c r="B4887" s="559"/>
      <c r="C4887" s="559"/>
      <c r="D4887" s="561"/>
      <c r="E4887" s="561"/>
      <c r="F4887" s="561"/>
      <c r="G4887" s="559"/>
      <c r="H4887" s="559"/>
      <c r="I4887" s="559"/>
      <c r="J4887" s="559"/>
      <c r="K4887" s="559"/>
      <c r="L4887" s="559"/>
      <c r="M4887" s="559"/>
      <c r="N4887" s="559"/>
      <c r="O4887" s="559"/>
    </row>
    <row r="4888" spans="1:15" x14ac:dyDescent="0.25">
      <c r="A4888" s="560"/>
      <c r="B4888" s="559"/>
      <c r="C4888" s="559"/>
      <c r="D4888" s="561"/>
      <c r="E4888" s="561"/>
      <c r="F4888" s="561"/>
      <c r="G4888" s="559"/>
      <c r="H4888" s="559"/>
      <c r="I4888" s="559"/>
      <c r="J4888" s="559"/>
      <c r="K4888" s="559"/>
      <c r="L4888" s="559"/>
      <c r="M4888" s="559"/>
      <c r="N4888" s="559"/>
      <c r="O4888" s="559"/>
    </row>
    <row r="4889" spans="1:15" x14ac:dyDescent="0.25">
      <c r="A4889" s="560"/>
      <c r="B4889" s="559"/>
      <c r="C4889" s="559"/>
      <c r="D4889" s="561"/>
      <c r="E4889" s="561"/>
      <c r="F4889" s="561"/>
      <c r="G4889" s="559"/>
      <c r="H4889" s="559"/>
      <c r="I4889" s="559"/>
      <c r="J4889" s="559"/>
      <c r="K4889" s="559"/>
      <c r="L4889" s="559"/>
      <c r="M4889" s="559"/>
      <c r="N4889" s="559"/>
      <c r="O4889" s="559"/>
    </row>
    <row r="4890" spans="1:15" x14ac:dyDescent="0.25">
      <c r="A4890" s="560"/>
      <c r="B4890" s="559"/>
      <c r="C4890" s="559"/>
      <c r="D4890" s="561"/>
      <c r="E4890" s="561"/>
      <c r="F4890" s="561"/>
      <c r="G4890" s="559"/>
      <c r="H4890" s="559"/>
      <c r="I4890" s="559"/>
      <c r="J4890" s="559"/>
      <c r="K4890" s="559"/>
      <c r="L4890" s="559"/>
      <c r="M4890" s="559"/>
      <c r="N4890" s="559"/>
      <c r="O4890" s="559"/>
    </row>
    <row r="4891" spans="1:15" x14ac:dyDescent="0.25">
      <c r="A4891" s="560"/>
      <c r="B4891" s="559"/>
      <c r="C4891" s="559"/>
      <c r="D4891" s="561"/>
      <c r="E4891" s="561"/>
      <c r="F4891" s="561"/>
      <c r="G4891" s="559"/>
      <c r="H4891" s="559"/>
      <c r="I4891" s="559"/>
      <c r="J4891" s="559"/>
      <c r="K4891" s="559"/>
      <c r="L4891" s="559"/>
      <c r="M4891" s="559"/>
      <c r="N4891" s="559"/>
      <c r="O4891" s="559"/>
    </row>
    <row r="4892" spans="1:15" x14ac:dyDescent="0.25">
      <c r="A4892" s="560"/>
      <c r="B4892" s="559"/>
      <c r="C4892" s="559"/>
      <c r="D4892" s="561"/>
      <c r="E4892" s="561"/>
      <c r="F4892" s="561"/>
      <c r="G4892" s="559"/>
      <c r="H4892" s="559"/>
      <c r="I4892" s="559"/>
      <c r="J4892" s="559"/>
      <c r="K4892" s="559"/>
      <c r="L4892" s="559"/>
      <c r="M4892" s="559"/>
      <c r="N4892" s="559"/>
      <c r="O4892" s="559"/>
    </row>
    <row r="4893" spans="1:15" x14ac:dyDescent="0.25">
      <c r="A4893" s="560"/>
      <c r="B4893" s="559"/>
      <c r="C4893" s="559"/>
      <c r="D4893" s="561"/>
      <c r="E4893" s="561"/>
      <c r="F4893" s="561"/>
      <c r="G4893" s="559"/>
      <c r="H4893" s="559"/>
      <c r="I4893" s="559"/>
      <c r="J4893" s="559"/>
      <c r="K4893" s="559"/>
      <c r="L4893" s="559"/>
      <c r="M4893" s="559"/>
      <c r="N4893" s="559"/>
      <c r="O4893" s="559"/>
    </row>
    <row r="4894" spans="1:15" x14ac:dyDescent="0.25">
      <c r="A4894" s="560"/>
      <c r="B4894" s="559"/>
      <c r="C4894" s="559"/>
      <c r="D4894" s="561"/>
      <c r="E4894" s="561"/>
      <c r="F4894" s="561"/>
      <c r="G4894" s="559"/>
      <c r="H4894" s="559"/>
      <c r="I4894" s="559"/>
      <c r="J4894" s="559"/>
      <c r="K4894" s="559"/>
      <c r="L4894" s="559"/>
      <c r="M4894" s="559"/>
      <c r="N4894" s="559"/>
      <c r="O4894" s="559"/>
    </row>
    <row r="4895" spans="1:15" x14ac:dyDescent="0.25">
      <c r="A4895" s="560"/>
      <c r="B4895" s="559"/>
      <c r="C4895" s="559"/>
      <c r="D4895" s="561"/>
      <c r="E4895" s="561"/>
      <c r="F4895" s="561"/>
      <c r="G4895" s="559"/>
      <c r="H4895" s="559"/>
      <c r="I4895" s="559"/>
      <c r="J4895" s="559"/>
      <c r="K4895" s="559"/>
      <c r="L4895" s="559"/>
      <c r="M4895" s="559"/>
      <c r="N4895" s="559"/>
      <c r="O4895" s="559"/>
    </row>
    <row r="4896" spans="1:15" x14ac:dyDescent="0.25">
      <c r="A4896" s="560"/>
      <c r="B4896" s="559"/>
      <c r="C4896" s="559"/>
      <c r="D4896" s="561"/>
      <c r="E4896" s="561"/>
      <c r="F4896" s="561"/>
      <c r="G4896" s="559"/>
      <c r="H4896" s="559"/>
      <c r="I4896" s="559"/>
      <c r="J4896" s="559"/>
      <c r="K4896" s="559"/>
      <c r="L4896" s="559"/>
      <c r="M4896" s="559"/>
      <c r="N4896" s="559"/>
      <c r="O4896" s="559"/>
    </row>
    <row r="4897" spans="1:15" x14ac:dyDescent="0.25">
      <c r="A4897" s="560"/>
      <c r="B4897" s="559"/>
      <c r="C4897" s="559"/>
      <c r="D4897" s="561"/>
      <c r="E4897" s="561"/>
      <c r="F4897" s="561"/>
      <c r="G4897" s="559"/>
      <c r="H4897" s="559"/>
      <c r="I4897" s="559"/>
      <c r="J4897" s="559"/>
      <c r="K4897" s="559"/>
      <c r="L4897" s="559"/>
      <c r="M4897" s="559"/>
      <c r="N4897" s="559"/>
      <c r="O4897" s="559"/>
    </row>
    <row r="4898" spans="1:15" x14ac:dyDescent="0.25">
      <c r="A4898" s="560"/>
      <c r="B4898" s="559"/>
      <c r="C4898" s="559"/>
      <c r="D4898" s="561"/>
      <c r="E4898" s="561"/>
      <c r="F4898" s="561"/>
      <c r="G4898" s="559"/>
      <c r="H4898" s="559"/>
      <c r="I4898" s="559"/>
      <c r="J4898" s="559"/>
      <c r="K4898" s="559"/>
      <c r="L4898" s="559"/>
      <c r="M4898" s="559"/>
      <c r="N4898" s="559"/>
      <c r="O4898" s="559"/>
    </row>
    <row r="4899" spans="1:15" x14ac:dyDescent="0.25">
      <c r="A4899" s="560"/>
      <c r="B4899" s="559"/>
      <c r="C4899" s="559"/>
      <c r="D4899" s="561"/>
      <c r="E4899" s="561"/>
      <c r="F4899" s="561"/>
      <c r="G4899" s="559"/>
      <c r="H4899" s="559"/>
      <c r="I4899" s="559"/>
      <c r="J4899" s="559"/>
      <c r="K4899" s="559"/>
      <c r="L4899" s="559"/>
      <c r="M4899" s="559"/>
      <c r="N4899" s="559"/>
      <c r="O4899" s="559"/>
    </row>
    <row r="4900" spans="1:15" x14ac:dyDescent="0.25">
      <c r="A4900" s="560"/>
      <c r="B4900" s="559"/>
      <c r="C4900" s="559"/>
      <c r="D4900" s="561"/>
      <c r="E4900" s="561"/>
      <c r="F4900" s="561"/>
      <c r="G4900" s="559"/>
      <c r="H4900" s="559"/>
      <c r="I4900" s="559"/>
      <c r="J4900" s="559"/>
      <c r="K4900" s="559"/>
      <c r="L4900" s="559"/>
      <c r="M4900" s="559"/>
      <c r="N4900" s="559"/>
      <c r="O4900" s="559"/>
    </row>
    <row r="4901" spans="1:15" x14ac:dyDescent="0.25">
      <c r="A4901" s="560"/>
      <c r="B4901" s="559"/>
      <c r="C4901" s="559"/>
      <c r="D4901" s="561"/>
      <c r="E4901" s="561"/>
      <c r="F4901" s="561"/>
      <c r="G4901" s="559"/>
      <c r="H4901" s="559"/>
      <c r="I4901" s="559"/>
      <c r="J4901" s="559"/>
      <c r="K4901" s="559"/>
      <c r="L4901" s="559"/>
      <c r="M4901" s="559"/>
      <c r="N4901" s="559"/>
      <c r="O4901" s="559"/>
    </row>
    <row r="4902" spans="1:15" x14ac:dyDescent="0.25">
      <c r="A4902" s="560"/>
      <c r="B4902" s="559"/>
      <c r="C4902" s="559"/>
      <c r="D4902" s="561"/>
      <c r="E4902" s="561"/>
      <c r="F4902" s="561"/>
      <c r="G4902" s="559"/>
      <c r="H4902" s="559"/>
      <c r="I4902" s="559"/>
      <c r="J4902" s="559"/>
      <c r="K4902" s="559"/>
      <c r="L4902" s="559"/>
      <c r="M4902" s="559"/>
      <c r="N4902" s="559"/>
      <c r="O4902" s="559"/>
    </row>
    <row r="4903" spans="1:15" x14ac:dyDescent="0.25">
      <c r="A4903" s="560"/>
      <c r="B4903" s="559"/>
      <c r="C4903" s="559"/>
      <c r="D4903" s="561"/>
      <c r="E4903" s="561"/>
      <c r="F4903" s="561"/>
      <c r="G4903" s="559"/>
      <c r="H4903" s="559"/>
      <c r="I4903" s="559"/>
      <c r="J4903" s="559"/>
      <c r="K4903" s="559"/>
      <c r="L4903" s="559"/>
      <c r="M4903" s="559"/>
      <c r="N4903" s="559"/>
      <c r="O4903" s="559"/>
    </row>
    <row r="4904" spans="1:15" x14ac:dyDescent="0.25">
      <c r="A4904" s="560"/>
      <c r="B4904" s="559"/>
      <c r="C4904" s="559"/>
      <c r="D4904" s="561"/>
      <c r="E4904" s="561"/>
      <c r="F4904" s="561"/>
      <c r="G4904" s="559"/>
      <c r="H4904" s="559"/>
      <c r="I4904" s="559"/>
      <c r="J4904" s="559"/>
      <c r="K4904" s="559"/>
      <c r="L4904" s="559"/>
      <c r="M4904" s="559"/>
      <c r="N4904" s="559"/>
      <c r="O4904" s="559"/>
    </row>
    <row r="4905" spans="1:15" x14ac:dyDescent="0.25">
      <c r="A4905" s="560"/>
      <c r="B4905" s="559"/>
      <c r="C4905" s="559"/>
      <c r="D4905" s="561"/>
      <c r="E4905" s="561"/>
      <c r="F4905" s="561"/>
      <c r="G4905" s="559"/>
      <c r="H4905" s="559"/>
      <c r="I4905" s="559"/>
      <c r="J4905" s="559"/>
      <c r="K4905" s="559"/>
      <c r="L4905" s="559"/>
      <c r="M4905" s="559"/>
      <c r="N4905" s="559"/>
      <c r="O4905" s="559"/>
    </row>
    <row r="4906" spans="1:15" x14ac:dyDescent="0.25">
      <c r="A4906" s="560"/>
      <c r="B4906" s="559"/>
      <c r="C4906" s="559"/>
      <c r="D4906" s="561"/>
      <c r="E4906" s="561"/>
      <c r="F4906" s="561"/>
      <c r="G4906" s="559"/>
      <c r="H4906" s="559"/>
      <c r="I4906" s="559"/>
      <c r="J4906" s="559"/>
      <c r="K4906" s="559"/>
      <c r="L4906" s="559"/>
      <c r="M4906" s="559"/>
      <c r="N4906" s="559"/>
      <c r="O4906" s="559"/>
    </row>
    <row r="4907" spans="1:15" x14ac:dyDescent="0.25">
      <c r="A4907" s="560"/>
      <c r="B4907" s="559"/>
      <c r="C4907" s="559"/>
      <c r="D4907" s="561"/>
      <c r="E4907" s="561"/>
      <c r="F4907" s="561"/>
      <c r="G4907" s="559"/>
      <c r="H4907" s="559"/>
      <c r="I4907" s="559"/>
      <c r="J4907" s="559"/>
      <c r="K4907" s="559"/>
      <c r="L4907" s="559"/>
      <c r="M4907" s="559"/>
      <c r="N4907" s="559"/>
      <c r="O4907" s="559"/>
    </row>
    <row r="4908" spans="1:15" x14ac:dyDescent="0.25">
      <c r="A4908" s="560"/>
      <c r="B4908" s="559"/>
      <c r="C4908" s="559"/>
      <c r="D4908" s="561"/>
      <c r="E4908" s="561"/>
      <c r="F4908" s="561"/>
      <c r="G4908" s="559"/>
      <c r="H4908" s="559"/>
      <c r="I4908" s="559"/>
      <c r="J4908" s="559"/>
      <c r="K4908" s="559"/>
      <c r="L4908" s="559"/>
      <c r="M4908" s="559"/>
      <c r="N4908" s="559"/>
      <c r="O4908" s="559"/>
    </row>
    <row r="4909" spans="1:15" x14ac:dyDescent="0.25">
      <c r="A4909" s="560"/>
      <c r="B4909" s="559"/>
      <c r="C4909" s="559"/>
      <c r="D4909" s="561"/>
      <c r="E4909" s="561"/>
      <c r="F4909" s="561"/>
      <c r="G4909" s="559"/>
      <c r="H4909" s="559"/>
      <c r="I4909" s="559"/>
      <c r="J4909" s="559"/>
      <c r="K4909" s="559"/>
      <c r="L4909" s="559"/>
      <c r="M4909" s="559"/>
      <c r="N4909" s="559"/>
      <c r="O4909" s="559"/>
    </row>
    <row r="4910" spans="1:15" x14ac:dyDescent="0.25">
      <c r="A4910" s="560"/>
      <c r="B4910" s="559"/>
      <c r="C4910" s="559"/>
      <c r="D4910" s="561"/>
      <c r="E4910" s="561"/>
      <c r="F4910" s="561"/>
      <c r="G4910" s="559"/>
      <c r="H4910" s="559"/>
      <c r="I4910" s="559"/>
      <c r="J4910" s="559"/>
      <c r="K4910" s="559"/>
      <c r="L4910" s="559"/>
      <c r="M4910" s="559"/>
      <c r="N4910" s="559"/>
      <c r="O4910" s="559"/>
    </row>
    <row r="4911" spans="1:15" x14ac:dyDescent="0.25">
      <c r="A4911" s="560"/>
      <c r="B4911" s="559"/>
      <c r="C4911" s="559"/>
      <c r="D4911" s="561"/>
      <c r="E4911" s="561"/>
      <c r="F4911" s="561"/>
      <c r="G4911" s="559"/>
      <c r="H4911" s="559"/>
      <c r="I4911" s="559"/>
      <c r="J4911" s="559"/>
      <c r="K4911" s="559"/>
      <c r="L4911" s="559"/>
      <c r="M4911" s="559"/>
      <c r="N4911" s="559"/>
      <c r="O4911" s="559"/>
    </row>
    <row r="4912" spans="1:15" x14ac:dyDescent="0.25">
      <c r="A4912" s="560"/>
      <c r="B4912" s="559"/>
      <c r="C4912" s="559"/>
      <c r="D4912" s="561"/>
      <c r="E4912" s="561"/>
      <c r="F4912" s="561"/>
      <c r="G4912" s="559"/>
      <c r="H4912" s="559"/>
      <c r="I4912" s="559"/>
      <c r="J4912" s="559"/>
      <c r="K4912" s="559"/>
      <c r="L4912" s="559"/>
      <c r="M4912" s="559"/>
      <c r="N4912" s="559"/>
      <c r="O4912" s="559"/>
    </row>
    <row r="4913" spans="1:15" x14ac:dyDescent="0.25">
      <c r="A4913" s="560"/>
      <c r="B4913" s="559"/>
      <c r="C4913" s="559"/>
      <c r="D4913" s="561"/>
      <c r="E4913" s="561"/>
      <c r="F4913" s="561"/>
      <c r="G4913" s="559"/>
      <c r="H4913" s="559"/>
      <c r="I4913" s="559"/>
      <c r="J4913" s="559"/>
      <c r="K4913" s="559"/>
      <c r="L4913" s="559"/>
      <c r="M4913" s="559"/>
      <c r="N4913" s="559"/>
      <c r="O4913" s="559"/>
    </row>
    <row r="4914" spans="1:15" x14ac:dyDescent="0.25">
      <c r="A4914" s="560"/>
      <c r="B4914" s="559"/>
      <c r="C4914" s="559"/>
      <c r="D4914" s="561"/>
      <c r="E4914" s="561"/>
      <c r="F4914" s="561"/>
      <c r="G4914" s="559"/>
      <c r="H4914" s="559"/>
      <c r="I4914" s="559"/>
      <c r="J4914" s="559"/>
      <c r="K4914" s="559"/>
      <c r="L4914" s="559"/>
      <c r="M4914" s="559"/>
      <c r="N4914" s="559"/>
      <c r="O4914" s="559"/>
    </row>
    <row r="4915" spans="1:15" x14ac:dyDescent="0.25">
      <c r="A4915" s="560"/>
      <c r="B4915" s="559"/>
      <c r="C4915" s="559"/>
      <c r="D4915" s="561"/>
      <c r="E4915" s="561"/>
      <c r="F4915" s="561"/>
      <c r="G4915" s="559"/>
      <c r="H4915" s="559"/>
      <c r="I4915" s="559"/>
      <c r="J4915" s="559"/>
      <c r="K4915" s="559"/>
      <c r="L4915" s="559"/>
      <c r="M4915" s="559"/>
      <c r="N4915" s="559"/>
      <c r="O4915" s="559"/>
    </row>
    <row r="4916" spans="1:15" x14ac:dyDescent="0.25">
      <c r="A4916" s="560"/>
      <c r="B4916" s="559"/>
      <c r="C4916" s="559"/>
      <c r="D4916" s="561"/>
      <c r="E4916" s="561"/>
      <c r="F4916" s="561"/>
      <c r="G4916" s="559"/>
      <c r="H4916" s="559"/>
      <c r="I4916" s="559"/>
      <c r="J4916" s="559"/>
      <c r="K4916" s="559"/>
      <c r="L4916" s="559"/>
      <c r="M4916" s="559"/>
      <c r="N4916" s="559"/>
      <c r="O4916" s="559"/>
    </row>
    <row r="4917" spans="1:15" x14ac:dyDescent="0.25">
      <c r="A4917" s="560"/>
      <c r="B4917" s="559"/>
      <c r="C4917" s="559"/>
      <c r="D4917" s="561"/>
      <c r="E4917" s="561"/>
      <c r="F4917" s="561"/>
      <c r="G4917" s="559"/>
      <c r="H4917" s="559"/>
      <c r="I4917" s="559"/>
      <c r="J4917" s="559"/>
      <c r="K4917" s="559"/>
      <c r="L4917" s="559"/>
      <c r="M4917" s="559"/>
      <c r="N4917" s="559"/>
      <c r="O4917" s="559"/>
    </row>
    <row r="4918" spans="1:15" x14ac:dyDescent="0.25">
      <c r="A4918" s="560"/>
      <c r="B4918" s="559"/>
      <c r="C4918" s="559"/>
      <c r="D4918" s="561"/>
      <c r="E4918" s="561"/>
      <c r="F4918" s="561"/>
      <c r="G4918" s="559"/>
      <c r="H4918" s="559"/>
      <c r="I4918" s="559"/>
      <c r="J4918" s="559"/>
      <c r="K4918" s="559"/>
      <c r="L4918" s="559"/>
      <c r="M4918" s="559"/>
      <c r="N4918" s="559"/>
      <c r="O4918" s="559"/>
    </row>
    <row r="4919" spans="1:15" x14ac:dyDescent="0.25">
      <c r="A4919" s="560"/>
      <c r="B4919" s="559"/>
      <c r="C4919" s="559"/>
      <c r="D4919" s="561"/>
      <c r="E4919" s="561"/>
      <c r="F4919" s="561"/>
      <c r="G4919" s="559"/>
      <c r="H4919" s="559"/>
      <c r="I4919" s="559"/>
      <c r="J4919" s="559"/>
      <c r="K4919" s="559"/>
      <c r="L4919" s="559"/>
      <c r="M4919" s="559"/>
      <c r="N4919" s="559"/>
      <c r="O4919" s="559"/>
    </row>
    <row r="4920" spans="1:15" x14ac:dyDescent="0.25">
      <c r="A4920" s="560"/>
      <c r="B4920" s="559"/>
      <c r="C4920" s="559"/>
      <c r="D4920" s="561"/>
      <c r="E4920" s="561"/>
      <c r="F4920" s="561"/>
      <c r="G4920" s="559"/>
      <c r="H4920" s="559"/>
      <c r="I4920" s="559"/>
      <c r="J4920" s="559"/>
      <c r="K4920" s="559"/>
      <c r="L4920" s="559"/>
      <c r="M4920" s="559"/>
      <c r="N4920" s="559"/>
      <c r="O4920" s="559"/>
    </row>
    <row r="4921" spans="1:15" x14ac:dyDescent="0.25">
      <c r="A4921" s="560"/>
      <c r="B4921" s="559"/>
      <c r="C4921" s="559"/>
      <c r="D4921" s="561"/>
      <c r="E4921" s="561"/>
      <c r="F4921" s="561"/>
      <c r="G4921" s="559"/>
      <c r="H4921" s="559"/>
      <c r="I4921" s="559"/>
      <c r="J4921" s="559"/>
      <c r="K4921" s="559"/>
      <c r="L4921" s="559"/>
      <c r="M4921" s="559"/>
      <c r="N4921" s="559"/>
      <c r="O4921" s="559"/>
    </row>
    <row r="4922" spans="1:15" x14ac:dyDescent="0.25">
      <c r="A4922" s="560"/>
      <c r="B4922" s="559"/>
      <c r="C4922" s="559"/>
      <c r="D4922" s="561"/>
      <c r="E4922" s="561"/>
      <c r="F4922" s="561"/>
      <c r="G4922" s="559"/>
      <c r="H4922" s="559"/>
      <c r="I4922" s="559"/>
      <c r="J4922" s="559"/>
      <c r="K4922" s="559"/>
      <c r="L4922" s="559"/>
      <c r="M4922" s="559"/>
      <c r="N4922" s="559"/>
      <c r="O4922" s="559"/>
    </row>
    <row r="4923" spans="1:15" x14ac:dyDescent="0.25">
      <c r="A4923" s="560"/>
      <c r="B4923" s="559"/>
      <c r="C4923" s="559"/>
      <c r="D4923" s="561"/>
      <c r="E4923" s="561"/>
      <c r="F4923" s="561"/>
      <c r="G4923" s="559"/>
      <c r="H4923" s="559"/>
      <c r="I4923" s="559"/>
      <c r="J4923" s="559"/>
      <c r="K4923" s="559"/>
      <c r="L4923" s="559"/>
      <c r="M4923" s="559"/>
      <c r="N4923" s="559"/>
      <c r="O4923" s="559"/>
    </row>
    <row r="4924" spans="1:15" x14ac:dyDescent="0.25">
      <c r="A4924" s="560"/>
      <c r="B4924" s="559"/>
      <c r="C4924" s="559"/>
      <c r="D4924" s="561"/>
      <c r="E4924" s="561"/>
      <c r="F4924" s="561"/>
      <c r="G4924" s="559"/>
      <c r="H4924" s="559"/>
      <c r="I4924" s="559"/>
      <c r="J4924" s="559"/>
      <c r="K4924" s="559"/>
      <c r="L4924" s="559"/>
      <c r="M4924" s="559"/>
      <c r="N4924" s="559"/>
      <c r="O4924" s="559"/>
    </row>
    <row r="4925" spans="1:15" x14ac:dyDescent="0.25">
      <c r="A4925" s="560"/>
      <c r="B4925" s="559"/>
      <c r="C4925" s="559"/>
      <c r="D4925" s="561"/>
      <c r="E4925" s="561"/>
      <c r="F4925" s="561"/>
      <c r="G4925" s="559"/>
      <c r="H4925" s="559"/>
      <c r="I4925" s="559"/>
      <c r="J4925" s="559"/>
      <c r="K4925" s="559"/>
      <c r="L4925" s="559"/>
      <c r="M4925" s="559"/>
      <c r="N4925" s="559"/>
      <c r="O4925" s="559"/>
    </row>
    <row r="4926" spans="1:15" x14ac:dyDescent="0.25">
      <c r="A4926" s="560"/>
      <c r="B4926" s="559"/>
      <c r="C4926" s="559"/>
      <c r="D4926" s="561"/>
      <c r="E4926" s="561"/>
      <c r="F4926" s="561"/>
      <c r="G4926" s="559"/>
      <c r="H4926" s="559"/>
      <c r="I4926" s="559"/>
      <c r="J4926" s="559"/>
      <c r="K4926" s="559"/>
      <c r="L4926" s="559"/>
      <c r="M4926" s="559"/>
      <c r="N4926" s="559"/>
      <c r="O4926" s="559"/>
    </row>
    <row r="4927" spans="1:15" x14ac:dyDescent="0.25">
      <c r="A4927" s="560"/>
      <c r="B4927" s="559"/>
      <c r="C4927" s="559"/>
      <c r="D4927" s="561"/>
      <c r="E4927" s="561"/>
      <c r="F4927" s="561"/>
      <c r="G4927" s="559"/>
      <c r="H4927" s="559"/>
      <c r="I4927" s="559"/>
      <c r="J4927" s="559"/>
      <c r="K4927" s="559"/>
      <c r="L4927" s="559"/>
      <c r="M4927" s="559"/>
      <c r="N4927" s="559"/>
      <c r="O4927" s="559"/>
    </row>
    <row r="4928" spans="1:15" x14ac:dyDescent="0.25">
      <c r="A4928" s="560"/>
      <c r="B4928" s="559"/>
      <c r="C4928" s="559"/>
      <c r="D4928" s="561"/>
      <c r="E4928" s="561"/>
      <c r="F4928" s="561"/>
      <c r="G4928" s="559"/>
      <c r="H4928" s="559"/>
      <c r="I4928" s="559"/>
      <c r="J4928" s="559"/>
      <c r="K4928" s="559"/>
      <c r="L4928" s="559"/>
      <c r="M4928" s="559"/>
      <c r="N4928" s="559"/>
      <c r="O4928" s="559"/>
    </row>
    <row r="4929" spans="1:15" x14ac:dyDescent="0.25">
      <c r="A4929" s="560"/>
      <c r="B4929" s="559"/>
      <c r="C4929" s="559"/>
      <c r="D4929" s="561"/>
      <c r="E4929" s="561"/>
      <c r="F4929" s="561"/>
      <c r="G4929" s="559"/>
      <c r="H4929" s="559"/>
      <c r="I4929" s="559"/>
      <c r="J4929" s="559"/>
      <c r="K4929" s="559"/>
      <c r="L4929" s="559"/>
      <c r="M4929" s="559"/>
      <c r="N4929" s="559"/>
      <c r="O4929" s="559"/>
    </row>
    <row r="4930" spans="1:15" x14ac:dyDescent="0.25">
      <c r="A4930" s="560"/>
      <c r="B4930" s="559"/>
      <c r="C4930" s="559"/>
      <c r="D4930" s="561"/>
      <c r="E4930" s="561"/>
      <c r="F4930" s="561"/>
      <c r="G4930" s="559"/>
      <c r="H4930" s="559"/>
      <c r="I4930" s="559"/>
      <c r="J4930" s="559"/>
      <c r="K4930" s="559"/>
      <c r="L4930" s="559"/>
      <c r="M4930" s="559"/>
      <c r="N4930" s="559"/>
      <c r="O4930" s="559"/>
    </row>
    <row r="4931" spans="1:15" x14ac:dyDescent="0.25">
      <c r="A4931" s="560"/>
      <c r="B4931" s="559"/>
      <c r="C4931" s="559"/>
      <c r="D4931" s="561"/>
      <c r="E4931" s="561"/>
      <c r="F4931" s="561"/>
      <c r="G4931" s="559"/>
      <c r="H4931" s="559"/>
      <c r="I4931" s="559"/>
      <c r="J4931" s="559"/>
      <c r="K4931" s="559"/>
      <c r="L4931" s="559"/>
      <c r="M4931" s="559"/>
      <c r="N4931" s="559"/>
      <c r="O4931" s="559"/>
    </row>
    <row r="4932" spans="1:15" x14ac:dyDescent="0.25">
      <c r="A4932" s="560"/>
      <c r="B4932" s="559"/>
      <c r="C4932" s="559"/>
      <c r="D4932" s="561"/>
      <c r="E4932" s="561"/>
      <c r="F4932" s="561"/>
      <c r="G4932" s="559"/>
      <c r="H4932" s="559"/>
      <c r="I4932" s="559"/>
      <c r="J4932" s="559"/>
      <c r="K4932" s="559"/>
      <c r="L4932" s="559"/>
      <c r="M4932" s="559"/>
      <c r="N4932" s="559"/>
      <c r="O4932" s="559"/>
    </row>
    <row r="4933" spans="1:15" x14ac:dyDescent="0.25">
      <c r="A4933" s="560"/>
      <c r="B4933" s="559"/>
      <c r="C4933" s="559"/>
      <c r="D4933" s="561"/>
      <c r="E4933" s="561"/>
      <c r="F4933" s="561"/>
      <c r="G4933" s="559"/>
      <c r="H4933" s="559"/>
      <c r="I4933" s="559"/>
      <c r="J4933" s="559"/>
      <c r="K4933" s="559"/>
      <c r="L4933" s="559"/>
      <c r="M4933" s="559"/>
      <c r="N4933" s="559"/>
      <c r="O4933" s="559"/>
    </row>
    <row r="4934" spans="1:15" x14ac:dyDescent="0.25">
      <c r="A4934" s="560"/>
      <c r="B4934" s="559"/>
      <c r="C4934" s="559"/>
      <c r="D4934" s="561"/>
      <c r="E4934" s="561"/>
      <c r="F4934" s="561"/>
      <c r="G4934" s="559"/>
      <c r="H4934" s="559"/>
      <c r="I4934" s="559"/>
      <c r="J4934" s="559"/>
      <c r="K4934" s="559"/>
      <c r="L4934" s="559"/>
      <c r="M4934" s="559"/>
      <c r="N4934" s="559"/>
      <c r="O4934" s="559"/>
    </row>
    <row r="4935" spans="1:15" x14ac:dyDescent="0.25">
      <c r="A4935" s="560"/>
      <c r="B4935" s="559"/>
      <c r="C4935" s="559"/>
      <c r="D4935" s="561"/>
      <c r="E4935" s="561"/>
      <c r="F4935" s="561"/>
      <c r="G4935" s="559"/>
      <c r="H4935" s="559"/>
      <c r="I4935" s="559"/>
      <c r="J4935" s="559"/>
      <c r="K4935" s="559"/>
      <c r="L4935" s="559"/>
      <c r="M4935" s="559"/>
      <c r="N4935" s="559"/>
      <c r="O4935" s="559"/>
    </row>
    <row r="4936" spans="1:15" x14ac:dyDescent="0.25">
      <c r="A4936" s="560"/>
      <c r="B4936" s="559"/>
      <c r="C4936" s="559"/>
      <c r="D4936" s="561"/>
      <c r="E4936" s="561"/>
      <c r="F4936" s="561"/>
      <c r="G4936" s="559"/>
      <c r="H4936" s="559"/>
      <c r="I4936" s="559"/>
      <c r="J4936" s="559"/>
      <c r="K4936" s="559"/>
      <c r="L4936" s="559"/>
      <c r="M4936" s="559"/>
      <c r="N4936" s="559"/>
      <c r="O4936" s="559"/>
    </row>
    <row r="4937" spans="1:15" x14ac:dyDescent="0.25">
      <c r="A4937" s="560"/>
      <c r="B4937" s="559"/>
      <c r="C4937" s="559"/>
      <c r="D4937" s="561"/>
      <c r="E4937" s="561"/>
      <c r="F4937" s="561"/>
      <c r="G4937" s="559"/>
      <c r="H4937" s="559"/>
      <c r="I4937" s="559"/>
      <c r="J4937" s="559"/>
      <c r="K4937" s="559"/>
      <c r="L4937" s="559"/>
      <c r="M4937" s="559"/>
      <c r="N4937" s="559"/>
      <c r="O4937" s="559"/>
    </row>
    <row r="4938" spans="1:15" x14ac:dyDescent="0.25">
      <c r="A4938" s="560"/>
      <c r="B4938" s="559"/>
      <c r="C4938" s="559"/>
      <c r="D4938" s="561"/>
      <c r="E4938" s="561"/>
      <c r="F4938" s="561"/>
      <c r="G4938" s="559"/>
      <c r="H4938" s="559"/>
      <c r="I4938" s="559"/>
      <c r="J4938" s="559"/>
      <c r="K4938" s="559"/>
      <c r="L4938" s="559"/>
      <c r="M4938" s="559"/>
      <c r="N4938" s="559"/>
      <c r="O4938" s="559"/>
    </row>
    <row r="4939" spans="1:15" x14ac:dyDescent="0.25">
      <c r="A4939" s="560"/>
      <c r="B4939" s="559"/>
      <c r="C4939" s="559"/>
      <c r="D4939" s="561"/>
      <c r="E4939" s="561"/>
      <c r="F4939" s="561"/>
      <c r="G4939" s="559"/>
      <c r="H4939" s="559"/>
      <c r="I4939" s="559"/>
      <c r="J4939" s="559"/>
      <c r="K4939" s="559"/>
      <c r="L4939" s="559"/>
      <c r="M4939" s="559"/>
      <c r="N4939" s="559"/>
      <c r="O4939" s="559"/>
    </row>
    <row r="4940" spans="1:15" x14ac:dyDescent="0.25">
      <c r="A4940" s="560"/>
      <c r="B4940" s="559"/>
      <c r="C4940" s="559"/>
      <c r="D4940" s="561"/>
      <c r="E4940" s="561"/>
      <c r="F4940" s="561"/>
      <c r="G4940" s="559"/>
      <c r="H4940" s="559"/>
      <c r="I4940" s="559"/>
      <c r="J4940" s="559"/>
      <c r="K4940" s="559"/>
      <c r="L4940" s="559"/>
      <c r="M4940" s="559"/>
      <c r="N4940" s="559"/>
      <c r="O4940" s="559"/>
    </row>
    <row r="4941" spans="1:15" x14ac:dyDescent="0.25">
      <c r="A4941" s="560"/>
      <c r="B4941" s="559"/>
      <c r="C4941" s="559"/>
      <c r="D4941" s="561"/>
      <c r="E4941" s="561"/>
      <c r="F4941" s="561"/>
      <c r="G4941" s="559"/>
      <c r="H4941" s="559"/>
      <c r="I4941" s="559"/>
      <c r="J4941" s="559"/>
      <c r="K4941" s="559"/>
      <c r="L4941" s="559"/>
      <c r="M4941" s="559"/>
      <c r="N4941" s="559"/>
      <c r="O4941" s="559"/>
    </row>
    <row r="4942" spans="1:15" x14ac:dyDescent="0.25">
      <c r="A4942" s="560"/>
      <c r="B4942" s="559"/>
      <c r="C4942" s="559"/>
      <c r="D4942" s="561"/>
      <c r="E4942" s="561"/>
      <c r="F4942" s="561"/>
      <c r="G4942" s="559"/>
      <c r="H4942" s="559"/>
      <c r="I4942" s="559"/>
      <c r="J4942" s="559"/>
      <c r="K4942" s="559"/>
      <c r="L4942" s="559"/>
      <c r="M4942" s="559"/>
      <c r="N4942" s="559"/>
      <c r="O4942" s="559"/>
    </row>
    <row r="4943" spans="1:15" x14ac:dyDescent="0.25">
      <c r="A4943" s="560"/>
      <c r="B4943" s="559"/>
      <c r="C4943" s="559"/>
      <c r="D4943" s="561"/>
      <c r="E4943" s="561"/>
      <c r="F4943" s="561"/>
      <c r="G4943" s="559"/>
      <c r="H4943" s="559"/>
      <c r="I4943" s="559"/>
      <c r="J4943" s="559"/>
      <c r="K4943" s="559"/>
      <c r="L4943" s="559"/>
      <c r="M4943" s="559"/>
      <c r="N4943" s="559"/>
      <c r="O4943" s="559"/>
    </row>
    <row r="4944" spans="1:15" x14ac:dyDescent="0.25">
      <c r="A4944" s="560"/>
      <c r="B4944" s="559"/>
      <c r="C4944" s="559"/>
      <c r="D4944" s="561"/>
      <c r="E4944" s="561"/>
      <c r="F4944" s="561"/>
      <c r="G4944" s="559"/>
      <c r="H4944" s="559"/>
      <c r="I4944" s="559"/>
      <c r="J4944" s="559"/>
      <c r="K4944" s="559"/>
      <c r="L4944" s="559"/>
      <c r="M4944" s="559"/>
      <c r="N4944" s="559"/>
      <c r="O4944" s="559"/>
    </row>
    <row r="4945" spans="1:15" x14ac:dyDescent="0.25">
      <c r="A4945" s="560"/>
      <c r="B4945" s="559"/>
      <c r="C4945" s="559"/>
      <c r="D4945" s="561"/>
      <c r="E4945" s="561"/>
      <c r="F4945" s="561"/>
      <c r="G4945" s="559"/>
      <c r="H4945" s="559"/>
      <c r="I4945" s="559"/>
      <c r="J4945" s="559"/>
      <c r="K4945" s="559"/>
      <c r="L4945" s="559"/>
      <c r="M4945" s="559"/>
      <c r="N4945" s="559"/>
      <c r="O4945" s="559"/>
    </row>
    <row r="4946" spans="1:15" x14ac:dyDescent="0.25">
      <c r="A4946" s="560"/>
      <c r="B4946" s="559"/>
      <c r="C4946" s="559"/>
      <c r="D4946" s="561"/>
      <c r="E4946" s="561"/>
      <c r="F4946" s="561"/>
      <c r="G4946" s="559"/>
      <c r="H4946" s="559"/>
      <c r="I4946" s="559"/>
      <c r="J4946" s="559"/>
      <c r="K4946" s="559"/>
      <c r="L4946" s="559"/>
      <c r="M4946" s="559"/>
      <c r="N4946" s="559"/>
      <c r="O4946" s="559"/>
    </row>
    <row r="4947" spans="1:15" x14ac:dyDescent="0.25">
      <c r="A4947" s="560"/>
      <c r="B4947" s="559"/>
      <c r="C4947" s="559"/>
      <c r="D4947" s="561"/>
      <c r="E4947" s="561"/>
      <c r="F4947" s="561"/>
      <c r="G4947" s="559"/>
      <c r="H4947" s="559"/>
      <c r="I4947" s="559"/>
      <c r="J4947" s="559"/>
      <c r="K4947" s="559"/>
      <c r="L4947" s="559"/>
      <c r="M4947" s="559"/>
      <c r="N4947" s="559"/>
      <c r="O4947" s="559"/>
    </row>
    <row r="4948" spans="1:15" x14ac:dyDescent="0.25">
      <c r="A4948" s="560"/>
      <c r="B4948" s="559"/>
      <c r="C4948" s="559"/>
      <c r="D4948" s="561"/>
      <c r="E4948" s="561"/>
      <c r="F4948" s="561"/>
      <c r="G4948" s="559"/>
      <c r="H4948" s="559"/>
      <c r="I4948" s="559"/>
      <c r="J4948" s="559"/>
      <c r="K4948" s="559"/>
      <c r="L4948" s="559"/>
      <c r="M4948" s="559"/>
      <c r="N4948" s="559"/>
      <c r="O4948" s="559"/>
    </row>
    <row r="4949" spans="1:15" x14ac:dyDescent="0.25">
      <c r="A4949" s="560"/>
      <c r="B4949" s="559"/>
      <c r="C4949" s="559"/>
      <c r="D4949" s="561"/>
      <c r="E4949" s="561"/>
      <c r="F4949" s="561"/>
      <c r="G4949" s="559"/>
      <c r="H4949" s="559"/>
      <c r="I4949" s="559"/>
      <c r="J4949" s="559"/>
      <c r="K4949" s="559"/>
      <c r="L4949" s="559"/>
      <c r="M4949" s="559"/>
      <c r="N4949" s="559"/>
      <c r="O4949" s="559"/>
    </row>
    <row r="4950" spans="1:15" x14ac:dyDescent="0.25">
      <c r="A4950" s="560"/>
      <c r="B4950" s="559"/>
      <c r="C4950" s="559"/>
      <c r="D4950" s="561"/>
      <c r="E4950" s="561"/>
      <c r="F4950" s="561"/>
      <c r="G4950" s="559"/>
      <c r="H4950" s="559"/>
      <c r="I4950" s="559"/>
      <c r="J4950" s="559"/>
      <c r="K4950" s="559"/>
      <c r="L4950" s="559"/>
      <c r="M4950" s="559"/>
      <c r="N4950" s="559"/>
      <c r="O4950" s="559"/>
    </row>
    <row r="4951" spans="1:15" x14ac:dyDescent="0.25">
      <c r="A4951" s="560"/>
      <c r="B4951" s="559"/>
      <c r="C4951" s="559"/>
      <c r="D4951" s="561"/>
      <c r="E4951" s="561"/>
      <c r="F4951" s="561"/>
      <c r="G4951" s="559"/>
      <c r="H4951" s="559"/>
      <c r="I4951" s="559"/>
      <c r="J4951" s="559"/>
      <c r="K4951" s="559"/>
      <c r="L4951" s="559"/>
      <c r="M4951" s="559"/>
      <c r="N4951" s="559"/>
      <c r="O4951" s="559"/>
    </row>
    <row r="4952" spans="1:15" x14ac:dyDescent="0.25">
      <c r="A4952" s="560"/>
      <c r="B4952" s="559"/>
      <c r="C4952" s="559"/>
      <c r="D4952" s="561"/>
      <c r="E4952" s="561"/>
      <c r="F4952" s="561"/>
      <c r="G4952" s="559"/>
      <c r="H4952" s="559"/>
      <c r="I4952" s="559"/>
      <c r="J4952" s="559"/>
      <c r="K4952" s="559"/>
      <c r="L4952" s="559"/>
      <c r="M4952" s="559"/>
      <c r="N4952" s="559"/>
      <c r="O4952" s="559"/>
    </row>
    <row r="4953" spans="1:15" x14ac:dyDescent="0.25">
      <c r="A4953" s="560"/>
      <c r="B4953" s="559"/>
      <c r="C4953" s="559"/>
      <c r="D4953" s="561"/>
      <c r="E4953" s="561"/>
      <c r="F4953" s="561"/>
      <c r="G4953" s="559"/>
      <c r="H4953" s="559"/>
      <c r="I4953" s="559"/>
      <c r="J4953" s="559"/>
      <c r="K4953" s="559"/>
      <c r="L4953" s="559"/>
      <c r="M4953" s="559"/>
      <c r="N4953" s="559"/>
      <c r="O4953" s="559"/>
    </row>
    <row r="4954" spans="1:15" x14ac:dyDescent="0.25">
      <c r="A4954" s="560"/>
      <c r="B4954" s="559"/>
      <c r="C4954" s="559"/>
      <c r="D4954" s="561"/>
      <c r="E4954" s="561"/>
      <c r="F4954" s="561"/>
      <c r="G4954" s="559"/>
      <c r="H4954" s="559"/>
      <c r="I4954" s="559"/>
      <c r="J4954" s="559"/>
      <c r="K4954" s="559"/>
      <c r="L4954" s="559"/>
      <c r="M4954" s="559"/>
      <c r="N4954" s="559"/>
      <c r="O4954" s="559"/>
    </row>
    <row r="4955" spans="1:15" x14ac:dyDescent="0.25">
      <c r="A4955" s="560"/>
      <c r="B4955" s="559"/>
      <c r="C4955" s="559"/>
      <c r="D4955" s="561"/>
      <c r="E4955" s="561"/>
      <c r="F4955" s="561"/>
      <c r="G4955" s="559"/>
      <c r="H4955" s="559"/>
      <c r="I4955" s="559"/>
      <c r="J4955" s="559"/>
      <c r="K4955" s="559"/>
      <c r="L4955" s="559"/>
      <c r="M4955" s="559"/>
      <c r="N4955" s="559"/>
      <c r="O4955" s="559"/>
    </row>
    <row r="4956" spans="1:15" x14ac:dyDescent="0.25">
      <c r="A4956" s="560"/>
      <c r="B4956" s="559"/>
      <c r="C4956" s="559"/>
      <c r="D4956" s="561"/>
      <c r="E4956" s="561"/>
      <c r="F4956" s="561"/>
      <c r="G4956" s="559"/>
      <c r="H4956" s="559"/>
      <c r="I4956" s="559"/>
      <c r="J4956" s="559"/>
      <c r="K4956" s="559"/>
      <c r="L4956" s="559"/>
      <c r="M4956" s="559"/>
      <c r="N4956" s="559"/>
      <c r="O4956" s="559"/>
    </row>
    <row r="4957" spans="1:15" x14ac:dyDescent="0.25">
      <c r="A4957" s="560"/>
      <c r="B4957" s="559"/>
      <c r="C4957" s="559"/>
      <c r="D4957" s="561"/>
      <c r="E4957" s="561"/>
      <c r="F4957" s="561"/>
      <c r="G4957" s="559"/>
      <c r="H4957" s="559"/>
      <c r="I4957" s="559"/>
      <c r="J4957" s="559"/>
      <c r="K4957" s="559"/>
      <c r="L4957" s="559"/>
      <c r="M4957" s="559"/>
      <c r="N4957" s="559"/>
      <c r="O4957" s="559"/>
    </row>
    <row r="4958" spans="1:15" x14ac:dyDescent="0.25">
      <c r="A4958" s="560"/>
      <c r="B4958" s="559"/>
      <c r="C4958" s="559"/>
      <c r="D4958" s="561"/>
      <c r="E4958" s="561"/>
      <c r="F4958" s="561"/>
      <c r="G4958" s="559"/>
      <c r="H4958" s="559"/>
      <c r="I4958" s="559"/>
      <c r="J4958" s="559"/>
      <c r="K4958" s="559"/>
      <c r="L4958" s="559"/>
      <c r="M4958" s="559"/>
      <c r="N4958" s="559"/>
      <c r="O4958" s="559"/>
    </row>
    <row r="4959" spans="1:15" x14ac:dyDescent="0.25">
      <c r="A4959" s="560"/>
      <c r="B4959" s="559"/>
      <c r="C4959" s="559"/>
      <c r="D4959" s="561"/>
      <c r="E4959" s="561"/>
      <c r="F4959" s="561"/>
      <c r="G4959" s="559"/>
      <c r="H4959" s="559"/>
      <c r="I4959" s="559"/>
      <c r="J4959" s="559"/>
      <c r="K4959" s="559"/>
      <c r="L4959" s="559"/>
      <c r="M4959" s="559"/>
      <c r="N4959" s="559"/>
      <c r="O4959" s="559"/>
    </row>
    <row r="4960" spans="1:15" x14ac:dyDescent="0.25">
      <c r="A4960" s="560"/>
      <c r="B4960" s="559"/>
      <c r="C4960" s="559"/>
      <c r="D4960" s="561"/>
      <c r="E4960" s="561"/>
      <c r="F4960" s="561"/>
      <c r="G4960" s="559"/>
      <c r="H4960" s="559"/>
      <c r="I4960" s="559"/>
      <c r="J4960" s="559"/>
      <c r="K4960" s="559"/>
      <c r="L4960" s="559"/>
      <c r="M4960" s="559"/>
      <c r="N4960" s="559"/>
      <c r="O4960" s="559"/>
    </row>
    <row r="4961" spans="1:15" x14ac:dyDescent="0.25">
      <c r="A4961" s="560"/>
      <c r="B4961" s="559"/>
      <c r="C4961" s="559"/>
      <c r="D4961" s="561"/>
      <c r="E4961" s="561"/>
      <c r="F4961" s="561"/>
      <c r="G4961" s="559"/>
      <c r="H4961" s="559"/>
      <c r="I4961" s="559"/>
      <c r="J4961" s="559"/>
      <c r="K4961" s="559"/>
      <c r="L4961" s="559"/>
      <c r="M4961" s="559"/>
      <c r="N4961" s="559"/>
      <c r="O4961" s="559"/>
    </row>
    <row r="4962" spans="1:15" x14ac:dyDescent="0.25">
      <c r="A4962" s="560"/>
      <c r="B4962" s="559"/>
      <c r="C4962" s="559"/>
      <c r="D4962" s="561"/>
      <c r="E4962" s="561"/>
      <c r="F4962" s="561"/>
      <c r="G4962" s="559"/>
      <c r="H4962" s="559"/>
      <c r="I4962" s="559"/>
      <c r="J4962" s="559"/>
      <c r="K4962" s="559"/>
      <c r="L4962" s="559"/>
      <c r="M4962" s="559"/>
      <c r="N4962" s="559"/>
      <c r="O4962" s="559"/>
    </row>
    <row r="4963" spans="1:15" x14ac:dyDescent="0.25">
      <c r="A4963" s="560"/>
      <c r="B4963" s="559"/>
      <c r="C4963" s="559"/>
      <c r="D4963" s="561"/>
      <c r="E4963" s="561"/>
      <c r="F4963" s="561"/>
      <c r="G4963" s="559"/>
      <c r="H4963" s="559"/>
      <c r="I4963" s="559"/>
      <c r="J4963" s="559"/>
      <c r="K4963" s="559"/>
      <c r="L4963" s="559"/>
      <c r="M4963" s="559"/>
      <c r="N4963" s="559"/>
      <c r="O4963" s="559"/>
    </row>
    <row r="4964" spans="1:15" x14ac:dyDescent="0.25">
      <c r="A4964" s="560"/>
      <c r="B4964" s="559"/>
      <c r="C4964" s="559"/>
      <c r="D4964" s="561"/>
      <c r="E4964" s="561"/>
      <c r="F4964" s="561"/>
      <c r="G4964" s="559"/>
      <c r="H4964" s="559"/>
      <c r="I4964" s="559"/>
      <c r="J4964" s="559"/>
      <c r="K4964" s="559"/>
      <c r="L4964" s="559"/>
      <c r="M4964" s="559"/>
      <c r="N4964" s="559"/>
      <c r="O4964" s="559"/>
    </row>
    <row r="4965" spans="1:15" x14ac:dyDescent="0.25">
      <c r="A4965" s="560"/>
      <c r="B4965" s="559"/>
      <c r="C4965" s="559"/>
      <c r="D4965" s="561"/>
      <c r="E4965" s="561"/>
      <c r="F4965" s="561"/>
      <c r="G4965" s="559"/>
      <c r="H4965" s="559"/>
      <c r="I4965" s="559"/>
      <c r="J4965" s="559"/>
      <c r="K4965" s="559"/>
      <c r="L4965" s="559"/>
      <c r="M4965" s="559"/>
      <c r="N4965" s="559"/>
      <c r="O4965" s="559"/>
    </row>
    <row r="4966" spans="1:15" x14ac:dyDescent="0.25">
      <c r="A4966" s="560"/>
      <c r="B4966" s="559"/>
      <c r="C4966" s="559"/>
      <c r="D4966" s="561"/>
      <c r="E4966" s="561"/>
      <c r="F4966" s="561"/>
      <c r="G4966" s="559"/>
      <c r="H4966" s="559"/>
      <c r="I4966" s="559"/>
      <c r="J4966" s="559"/>
      <c r="K4966" s="559"/>
      <c r="L4966" s="559"/>
      <c r="M4966" s="559"/>
      <c r="N4966" s="559"/>
      <c r="O4966" s="559"/>
    </row>
    <row r="4967" spans="1:15" x14ac:dyDescent="0.25">
      <c r="A4967" s="560"/>
      <c r="B4967" s="559"/>
      <c r="C4967" s="559"/>
      <c r="D4967" s="561"/>
      <c r="E4967" s="561"/>
      <c r="F4967" s="561"/>
      <c r="G4967" s="559"/>
      <c r="H4967" s="559"/>
      <c r="I4967" s="559"/>
      <c r="J4967" s="559"/>
      <c r="K4967" s="559"/>
      <c r="L4967" s="559"/>
      <c r="M4967" s="559"/>
      <c r="N4967" s="559"/>
      <c r="O4967" s="559"/>
    </row>
    <row r="4968" spans="1:15" x14ac:dyDescent="0.25">
      <c r="A4968" s="560"/>
      <c r="B4968" s="559"/>
      <c r="C4968" s="559"/>
      <c r="D4968" s="561"/>
      <c r="E4968" s="561"/>
      <c r="F4968" s="561"/>
      <c r="G4968" s="559"/>
      <c r="H4968" s="559"/>
      <c r="I4968" s="559"/>
      <c r="J4968" s="559"/>
      <c r="K4968" s="559"/>
      <c r="L4968" s="559"/>
      <c r="M4968" s="559"/>
      <c r="N4968" s="559"/>
      <c r="O4968" s="559"/>
    </row>
    <row r="4969" spans="1:15" x14ac:dyDescent="0.25">
      <c r="A4969" s="560"/>
      <c r="B4969" s="559"/>
      <c r="C4969" s="559"/>
      <c r="D4969" s="561"/>
      <c r="E4969" s="561"/>
      <c r="F4969" s="561"/>
      <c r="G4969" s="559"/>
      <c r="H4969" s="559"/>
      <c r="I4969" s="559"/>
      <c r="J4969" s="559"/>
      <c r="K4969" s="559"/>
      <c r="L4969" s="559"/>
      <c r="M4969" s="559"/>
      <c r="N4969" s="559"/>
      <c r="O4969" s="559"/>
    </row>
    <row r="4970" spans="1:15" x14ac:dyDescent="0.25">
      <c r="A4970" s="560"/>
      <c r="B4970" s="559"/>
      <c r="C4970" s="559"/>
      <c r="D4970" s="561"/>
      <c r="E4970" s="561"/>
      <c r="F4970" s="561"/>
      <c r="G4970" s="559"/>
      <c r="H4970" s="559"/>
      <c r="I4970" s="559"/>
      <c r="J4970" s="559"/>
      <c r="K4970" s="559"/>
      <c r="L4970" s="559"/>
      <c r="M4970" s="559"/>
      <c r="N4970" s="559"/>
      <c r="O4970" s="559"/>
    </row>
    <row r="4971" spans="1:15" x14ac:dyDescent="0.25">
      <c r="A4971" s="560"/>
      <c r="B4971" s="559"/>
      <c r="C4971" s="559"/>
      <c r="D4971" s="561"/>
      <c r="E4971" s="561"/>
      <c r="F4971" s="561"/>
      <c r="G4971" s="559"/>
      <c r="H4971" s="559"/>
      <c r="I4971" s="559"/>
      <c r="J4971" s="559"/>
      <c r="K4971" s="559"/>
      <c r="L4971" s="559"/>
      <c r="M4971" s="559"/>
      <c r="N4971" s="559"/>
      <c r="O4971" s="559"/>
    </row>
    <row r="4972" spans="1:15" x14ac:dyDescent="0.25">
      <c r="A4972" s="560"/>
      <c r="B4972" s="559"/>
      <c r="C4972" s="559"/>
      <c r="D4972" s="561"/>
      <c r="E4972" s="561"/>
      <c r="F4972" s="561"/>
      <c r="G4972" s="559"/>
      <c r="H4972" s="559"/>
      <c r="I4972" s="559"/>
      <c r="J4972" s="559"/>
      <c r="K4972" s="559"/>
      <c r="L4972" s="559"/>
      <c r="M4972" s="559"/>
      <c r="N4972" s="559"/>
      <c r="O4972" s="559"/>
    </row>
    <row r="4973" spans="1:15" x14ac:dyDescent="0.25">
      <c r="A4973" s="560"/>
      <c r="B4973" s="559"/>
      <c r="C4973" s="559"/>
      <c r="D4973" s="561"/>
      <c r="E4973" s="561"/>
      <c r="F4973" s="561"/>
      <c r="G4973" s="559"/>
      <c r="H4973" s="559"/>
      <c r="I4973" s="559"/>
      <c r="J4973" s="559"/>
      <c r="K4973" s="559"/>
      <c r="L4973" s="559"/>
      <c r="M4973" s="559"/>
      <c r="N4973" s="559"/>
      <c r="O4973" s="559"/>
    </row>
    <row r="4974" spans="1:15" x14ac:dyDescent="0.25">
      <c r="A4974" s="560"/>
      <c r="B4974" s="559"/>
      <c r="C4974" s="559"/>
      <c r="D4974" s="561"/>
      <c r="E4974" s="561"/>
      <c r="F4974" s="561"/>
      <c r="G4974" s="559"/>
      <c r="H4974" s="559"/>
      <c r="I4974" s="559"/>
      <c r="J4974" s="559"/>
      <c r="K4974" s="559"/>
      <c r="L4974" s="559"/>
      <c r="M4974" s="559"/>
      <c r="N4974" s="559"/>
      <c r="O4974" s="559"/>
    </row>
    <row r="4975" spans="1:15" x14ac:dyDescent="0.25">
      <c r="A4975" s="560"/>
      <c r="B4975" s="559"/>
      <c r="C4975" s="559"/>
      <c r="D4975" s="561"/>
      <c r="E4975" s="561"/>
      <c r="F4975" s="561"/>
      <c r="G4975" s="559"/>
      <c r="H4975" s="559"/>
      <c r="I4975" s="559"/>
      <c r="J4975" s="559"/>
      <c r="K4975" s="559"/>
      <c r="L4975" s="559"/>
      <c r="M4975" s="559"/>
      <c r="N4975" s="559"/>
      <c r="O4975" s="559"/>
    </row>
    <row r="4976" spans="1:15" x14ac:dyDescent="0.25">
      <c r="A4976" s="560"/>
      <c r="B4976" s="559"/>
      <c r="C4976" s="559"/>
      <c r="D4976" s="561"/>
      <c r="E4976" s="561"/>
      <c r="F4976" s="561"/>
      <c r="G4976" s="559"/>
      <c r="H4976" s="559"/>
      <c r="I4976" s="559"/>
      <c r="J4976" s="559"/>
      <c r="K4976" s="559"/>
      <c r="L4976" s="559"/>
      <c r="M4976" s="559"/>
      <c r="N4976" s="559"/>
      <c r="O4976" s="559"/>
    </row>
    <row r="4977" spans="1:15" x14ac:dyDescent="0.25">
      <c r="A4977" s="560"/>
      <c r="B4977" s="559"/>
      <c r="C4977" s="559"/>
      <c r="D4977" s="561"/>
      <c r="E4977" s="561"/>
      <c r="F4977" s="561"/>
      <c r="G4977" s="559"/>
      <c r="H4977" s="559"/>
      <c r="I4977" s="559"/>
      <c r="J4977" s="559"/>
      <c r="K4977" s="559"/>
      <c r="L4977" s="559"/>
      <c r="M4977" s="559"/>
      <c r="N4977" s="559"/>
      <c r="O4977" s="559"/>
    </row>
    <row r="4978" spans="1:15" x14ac:dyDescent="0.25">
      <c r="A4978" s="560"/>
      <c r="B4978" s="559"/>
      <c r="C4978" s="559"/>
      <c r="D4978" s="561"/>
      <c r="E4978" s="561"/>
      <c r="F4978" s="561"/>
      <c r="G4978" s="559"/>
      <c r="H4978" s="559"/>
      <c r="I4978" s="559"/>
      <c r="J4978" s="559"/>
      <c r="K4978" s="559"/>
      <c r="L4978" s="559"/>
      <c r="M4978" s="559"/>
      <c r="N4978" s="559"/>
      <c r="O4978" s="559"/>
    </row>
    <row r="4979" spans="1:15" x14ac:dyDescent="0.25">
      <c r="A4979" s="560"/>
      <c r="B4979" s="559"/>
      <c r="C4979" s="559"/>
      <c r="D4979" s="561"/>
      <c r="E4979" s="561"/>
      <c r="F4979" s="561"/>
      <c r="G4979" s="559"/>
      <c r="H4979" s="559"/>
      <c r="I4979" s="559"/>
      <c r="J4979" s="559"/>
      <c r="K4979" s="559"/>
      <c r="L4979" s="559"/>
      <c r="M4979" s="559"/>
      <c r="N4979" s="559"/>
      <c r="O4979" s="559"/>
    </row>
    <row r="4980" spans="1:15" x14ac:dyDescent="0.25">
      <c r="A4980" s="560"/>
      <c r="B4980" s="559"/>
      <c r="C4980" s="559"/>
      <c r="D4980" s="561"/>
      <c r="E4980" s="561"/>
      <c r="F4980" s="561"/>
      <c r="G4980" s="559"/>
      <c r="H4980" s="559"/>
      <c r="I4980" s="559"/>
      <c r="J4980" s="559"/>
      <c r="K4980" s="559"/>
      <c r="L4980" s="559"/>
      <c r="M4980" s="559"/>
      <c r="N4980" s="559"/>
      <c r="O4980" s="559"/>
    </row>
    <row r="4981" spans="1:15" x14ac:dyDescent="0.25">
      <c r="A4981" s="560"/>
      <c r="B4981" s="559"/>
      <c r="C4981" s="559"/>
      <c r="D4981" s="561"/>
      <c r="E4981" s="561"/>
      <c r="F4981" s="561"/>
      <c r="G4981" s="559"/>
      <c r="H4981" s="559"/>
      <c r="I4981" s="559"/>
      <c r="J4981" s="559"/>
      <c r="K4981" s="559"/>
      <c r="L4981" s="559"/>
      <c r="M4981" s="559"/>
      <c r="N4981" s="559"/>
      <c r="O4981" s="559"/>
    </row>
    <row r="4982" spans="1:15" x14ac:dyDescent="0.25">
      <c r="A4982" s="560"/>
      <c r="B4982" s="559"/>
      <c r="C4982" s="559"/>
      <c r="D4982" s="561"/>
      <c r="E4982" s="561"/>
      <c r="F4982" s="561"/>
      <c r="G4982" s="559"/>
      <c r="H4982" s="559"/>
      <c r="I4982" s="559"/>
      <c r="J4982" s="559"/>
      <c r="K4982" s="559"/>
      <c r="L4982" s="559"/>
      <c r="M4982" s="559"/>
      <c r="N4982" s="559"/>
      <c r="O4982" s="559"/>
    </row>
    <row r="4983" spans="1:15" x14ac:dyDescent="0.25">
      <c r="A4983" s="560"/>
      <c r="B4983" s="559"/>
      <c r="C4983" s="559"/>
      <c r="D4983" s="561"/>
      <c r="E4983" s="561"/>
      <c r="F4983" s="561"/>
      <c r="G4983" s="559"/>
      <c r="H4983" s="559"/>
      <c r="I4983" s="559"/>
      <c r="J4983" s="559"/>
      <c r="K4983" s="559"/>
      <c r="L4983" s="559"/>
      <c r="M4983" s="559"/>
      <c r="N4983" s="559"/>
      <c r="O4983" s="559"/>
    </row>
    <row r="4984" spans="1:15" x14ac:dyDescent="0.25">
      <c r="A4984" s="560"/>
      <c r="B4984" s="559"/>
      <c r="C4984" s="559"/>
      <c r="D4984" s="561"/>
      <c r="E4984" s="561"/>
      <c r="F4984" s="561"/>
      <c r="G4984" s="559"/>
      <c r="H4984" s="559"/>
      <c r="I4984" s="559"/>
      <c r="J4984" s="559"/>
      <c r="K4984" s="559"/>
      <c r="L4984" s="559"/>
      <c r="M4984" s="559"/>
      <c r="N4984" s="559"/>
      <c r="O4984" s="559"/>
    </row>
    <row r="4985" spans="1:15" x14ac:dyDescent="0.25">
      <c r="A4985" s="560"/>
      <c r="B4985" s="559"/>
      <c r="C4985" s="559"/>
      <c r="D4985" s="561"/>
      <c r="E4985" s="561"/>
      <c r="F4985" s="561"/>
      <c r="G4985" s="559"/>
      <c r="H4985" s="559"/>
      <c r="I4985" s="559"/>
      <c r="J4985" s="559"/>
      <c r="K4985" s="559"/>
      <c r="L4985" s="559"/>
      <c r="M4985" s="559"/>
      <c r="N4985" s="559"/>
      <c r="O4985" s="559"/>
    </row>
    <row r="4986" spans="1:15" x14ac:dyDescent="0.25">
      <c r="A4986" s="560"/>
      <c r="B4986" s="559"/>
      <c r="C4986" s="559"/>
      <c r="D4986" s="561"/>
      <c r="E4986" s="561"/>
      <c r="F4986" s="561"/>
      <c r="G4986" s="559"/>
      <c r="H4986" s="559"/>
      <c r="I4986" s="559"/>
      <c r="J4986" s="559"/>
      <c r="K4986" s="559"/>
      <c r="L4986" s="559"/>
      <c r="M4986" s="559"/>
      <c r="N4986" s="559"/>
      <c r="O4986" s="559"/>
    </row>
    <row r="4987" spans="1:15" x14ac:dyDescent="0.25">
      <c r="A4987" s="560"/>
      <c r="B4987" s="559"/>
      <c r="C4987" s="559"/>
      <c r="D4987" s="561"/>
      <c r="E4987" s="561"/>
      <c r="F4987" s="561"/>
      <c r="G4987" s="559"/>
      <c r="H4987" s="559"/>
      <c r="I4987" s="559"/>
      <c r="J4987" s="559"/>
      <c r="K4987" s="559"/>
      <c r="L4987" s="559"/>
      <c r="M4987" s="559"/>
      <c r="N4987" s="559"/>
      <c r="O4987" s="559"/>
    </row>
    <row r="4988" spans="1:15" x14ac:dyDescent="0.25">
      <c r="A4988" s="560"/>
      <c r="B4988" s="559"/>
      <c r="C4988" s="559"/>
      <c r="D4988" s="561"/>
      <c r="E4988" s="561"/>
      <c r="F4988" s="561"/>
      <c r="G4988" s="559"/>
      <c r="H4988" s="559"/>
      <c r="I4988" s="559"/>
      <c r="J4988" s="559"/>
      <c r="K4988" s="559"/>
      <c r="L4988" s="559"/>
      <c r="M4988" s="559"/>
      <c r="N4988" s="559"/>
      <c r="O4988" s="559"/>
    </row>
    <row r="4989" spans="1:15" x14ac:dyDescent="0.25">
      <c r="A4989" s="560"/>
      <c r="B4989" s="559"/>
      <c r="C4989" s="559"/>
      <c r="D4989" s="561"/>
      <c r="E4989" s="561"/>
      <c r="F4989" s="561"/>
      <c r="G4989" s="559"/>
      <c r="H4989" s="559"/>
      <c r="I4989" s="559"/>
      <c r="J4989" s="559"/>
      <c r="K4989" s="559"/>
      <c r="L4989" s="559"/>
      <c r="M4989" s="559"/>
      <c r="N4989" s="559"/>
      <c r="O4989" s="559"/>
    </row>
    <row r="4990" spans="1:15" x14ac:dyDescent="0.25">
      <c r="A4990" s="560"/>
      <c r="B4990" s="559"/>
      <c r="C4990" s="559"/>
      <c r="D4990" s="561"/>
      <c r="E4990" s="561"/>
      <c r="F4990" s="561"/>
      <c r="G4990" s="559"/>
      <c r="H4990" s="559"/>
      <c r="I4990" s="559"/>
      <c r="J4990" s="559"/>
      <c r="K4990" s="559"/>
      <c r="L4990" s="559"/>
      <c r="M4990" s="559"/>
      <c r="N4990" s="559"/>
      <c r="O4990" s="559"/>
    </row>
    <row r="4991" spans="1:15" x14ac:dyDescent="0.25">
      <c r="A4991" s="560"/>
      <c r="B4991" s="559"/>
      <c r="C4991" s="559"/>
      <c r="D4991" s="561"/>
      <c r="E4991" s="561"/>
      <c r="F4991" s="561"/>
      <c r="G4991" s="559"/>
      <c r="H4991" s="559"/>
      <c r="I4991" s="559"/>
      <c r="J4991" s="559"/>
      <c r="K4991" s="559"/>
      <c r="L4991" s="559"/>
      <c r="M4991" s="559"/>
      <c r="N4991" s="559"/>
      <c r="O4991" s="559"/>
    </row>
    <row r="4992" spans="1:15" x14ac:dyDescent="0.25">
      <c r="A4992" s="560"/>
      <c r="B4992" s="559"/>
      <c r="C4992" s="559"/>
      <c r="D4992" s="561"/>
      <c r="E4992" s="561"/>
      <c r="F4992" s="561"/>
      <c r="G4992" s="559"/>
      <c r="H4992" s="559"/>
      <c r="I4992" s="559"/>
      <c r="J4992" s="559"/>
      <c r="K4992" s="559"/>
      <c r="L4992" s="559"/>
      <c r="M4992" s="559"/>
      <c r="N4992" s="559"/>
      <c r="O4992" s="559"/>
    </row>
    <row r="4993" spans="1:15" x14ac:dyDescent="0.25">
      <c r="A4993" s="560"/>
      <c r="B4993" s="559"/>
      <c r="C4993" s="559"/>
      <c r="D4993" s="561"/>
      <c r="E4993" s="561"/>
      <c r="F4993" s="561"/>
      <c r="G4993" s="559"/>
      <c r="H4993" s="559"/>
      <c r="I4993" s="559"/>
      <c r="J4993" s="559"/>
      <c r="K4993" s="559"/>
      <c r="L4993" s="559"/>
      <c r="M4993" s="559"/>
      <c r="N4993" s="559"/>
      <c r="O4993" s="559"/>
    </row>
    <row r="4994" spans="1:15" x14ac:dyDescent="0.25">
      <c r="A4994" s="560"/>
      <c r="B4994" s="559"/>
      <c r="C4994" s="559"/>
      <c r="D4994" s="561"/>
      <c r="E4994" s="561"/>
      <c r="F4994" s="561"/>
      <c r="G4994" s="559"/>
      <c r="H4994" s="559"/>
      <c r="I4994" s="559"/>
      <c r="J4994" s="559"/>
      <c r="K4994" s="559"/>
      <c r="L4994" s="559"/>
      <c r="M4994" s="559"/>
      <c r="N4994" s="559"/>
      <c r="O4994" s="559"/>
    </row>
    <row r="4995" spans="1:15" x14ac:dyDescent="0.25">
      <c r="A4995" s="560"/>
      <c r="B4995" s="559"/>
      <c r="C4995" s="559"/>
      <c r="D4995" s="561"/>
      <c r="E4995" s="561"/>
      <c r="F4995" s="561"/>
      <c r="G4995" s="559"/>
      <c r="H4995" s="559"/>
      <c r="I4995" s="559"/>
      <c r="J4995" s="559"/>
      <c r="K4995" s="559"/>
      <c r="L4995" s="559"/>
      <c r="M4995" s="559"/>
      <c r="N4995" s="559"/>
      <c r="O4995" s="559"/>
    </row>
    <row r="4996" spans="1:15" x14ac:dyDescent="0.25">
      <c r="A4996" s="560"/>
      <c r="B4996" s="559"/>
      <c r="C4996" s="559"/>
      <c r="D4996" s="561"/>
      <c r="E4996" s="561"/>
      <c r="F4996" s="561"/>
      <c r="G4996" s="559"/>
      <c r="H4996" s="559"/>
      <c r="I4996" s="559"/>
      <c r="J4996" s="559"/>
      <c r="K4996" s="559"/>
      <c r="L4996" s="559"/>
      <c r="M4996" s="559"/>
      <c r="N4996" s="559"/>
      <c r="O4996" s="559"/>
    </row>
    <row r="4997" spans="1:15" x14ac:dyDescent="0.25">
      <c r="A4997" s="560"/>
      <c r="B4997" s="559"/>
      <c r="C4997" s="559"/>
      <c r="D4997" s="561"/>
      <c r="E4997" s="561"/>
      <c r="F4997" s="561"/>
      <c r="G4997" s="559"/>
      <c r="H4997" s="559"/>
      <c r="I4997" s="559"/>
      <c r="J4997" s="559"/>
      <c r="K4997" s="559"/>
      <c r="L4997" s="559"/>
      <c r="M4997" s="559"/>
      <c r="N4997" s="559"/>
      <c r="O4997" s="559"/>
    </row>
    <row r="4998" spans="1:15" x14ac:dyDescent="0.25">
      <c r="A4998" s="560"/>
      <c r="B4998" s="559"/>
      <c r="C4998" s="559"/>
      <c r="D4998" s="561"/>
      <c r="E4998" s="561"/>
      <c r="F4998" s="561"/>
      <c r="G4998" s="559"/>
      <c r="H4998" s="559"/>
      <c r="I4998" s="559"/>
      <c r="J4998" s="559"/>
      <c r="K4998" s="559"/>
      <c r="L4998" s="559"/>
      <c r="M4998" s="559"/>
      <c r="N4998" s="559"/>
      <c r="O4998" s="559"/>
    </row>
    <row r="4999" spans="1:15" x14ac:dyDescent="0.25">
      <c r="A4999" s="560"/>
      <c r="B4999" s="559"/>
      <c r="C4999" s="559"/>
      <c r="D4999" s="561"/>
      <c r="E4999" s="561"/>
      <c r="F4999" s="561"/>
      <c r="G4999" s="559"/>
      <c r="H4999" s="559"/>
      <c r="I4999" s="559"/>
      <c r="J4999" s="559"/>
      <c r="K4999" s="559"/>
      <c r="L4999" s="559"/>
      <c r="M4999" s="559"/>
      <c r="N4999" s="559"/>
      <c r="O4999" s="559"/>
    </row>
    <row r="5000" spans="1:15" x14ac:dyDescent="0.25">
      <c r="A5000" s="560"/>
      <c r="B5000" s="559"/>
      <c r="C5000" s="559"/>
      <c r="D5000" s="561"/>
      <c r="E5000" s="561"/>
      <c r="F5000" s="561"/>
      <c r="G5000" s="559"/>
      <c r="H5000" s="559"/>
      <c r="I5000" s="559"/>
      <c r="J5000" s="559"/>
      <c r="K5000" s="559"/>
      <c r="L5000" s="559"/>
      <c r="M5000" s="559"/>
      <c r="N5000" s="559"/>
      <c r="O5000" s="559"/>
    </row>
    <row r="5001" spans="1:15" x14ac:dyDescent="0.25">
      <c r="A5001" s="560"/>
      <c r="B5001" s="559"/>
      <c r="C5001" s="559"/>
      <c r="D5001" s="561"/>
      <c r="E5001" s="561"/>
      <c r="F5001" s="561"/>
      <c r="G5001" s="559"/>
      <c r="H5001" s="559"/>
      <c r="I5001" s="559"/>
      <c r="J5001" s="559"/>
      <c r="K5001" s="559"/>
      <c r="L5001" s="559"/>
      <c r="M5001" s="559"/>
      <c r="N5001" s="559"/>
      <c r="O5001" s="559"/>
    </row>
    <row r="5002" spans="1:15" x14ac:dyDescent="0.25">
      <c r="A5002" s="560"/>
      <c r="B5002" s="559"/>
      <c r="C5002" s="559"/>
      <c r="D5002" s="561"/>
      <c r="E5002" s="561"/>
      <c r="F5002" s="561"/>
      <c r="G5002" s="559"/>
      <c r="H5002" s="559"/>
      <c r="I5002" s="559"/>
      <c r="J5002" s="559"/>
      <c r="K5002" s="559"/>
      <c r="L5002" s="559"/>
      <c r="M5002" s="559"/>
      <c r="N5002" s="559"/>
      <c r="O5002" s="559"/>
    </row>
    <row r="5003" spans="1:15" x14ac:dyDescent="0.25">
      <c r="A5003" s="560"/>
      <c r="B5003" s="559"/>
      <c r="C5003" s="559"/>
      <c r="D5003" s="561"/>
      <c r="E5003" s="561"/>
      <c r="F5003" s="561"/>
      <c r="G5003" s="559"/>
      <c r="H5003" s="559"/>
      <c r="I5003" s="559"/>
      <c r="J5003" s="559"/>
      <c r="K5003" s="559"/>
      <c r="L5003" s="559"/>
      <c r="M5003" s="559"/>
      <c r="N5003" s="559"/>
      <c r="O5003" s="559"/>
    </row>
    <row r="5004" spans="1:15" x14ac:dyDescent="0.25">
      <c r="A5004" s="560"/>
      <c r="B5004" s="559"/>
      <c r="C5004" s="559"/>
      <c r="D5004" s="561"/>
      <c r="E5004" s="561"/>
      <c r="F5004" s="561"/>
      <c r="G5004" s="559"/>
      <c r="H5004" s="559"/>
      <c r="I5004" s="559"/>
      <c r="J5004" s="559"/>
      <c r="K5004" s="559"/>
      <c r="L5004" s="559"/>
      <c r="M5004" s="559"/>
      <c r="N5004" s="559"/>
      <c r="O5004" s="559"/>
    </row>
    <row r="5005" spans="1:15" x14ac:dyDescent="0.25">
      <c r="A5005" s="560"/>
      <c r="B5005" s="559"/>
      <c r="C5005" s="559"/>
      <c r="D5005" s="561"/>
      <c r="E5005" s="561"/>
      <c r="F5005" s="561"/>
      <c r="G5005" s="559"/>
      <c r="H5005" s="559"/>
      <c r="I5005" s="559"/>
      <c r="J5005" s="559"/>
      <c r="K5005" s="559"/>
      <c r="L5005" s="559"/>
      <c r="M5005" s="559"/>
      <c r="N5005" s="559"/>
      <c r="O5005" s="559"/>
    </row>
    <row r="5006" spans="1:15" x14ac:dyDescent="0.25">
      <c r="A5006" s="560"/>
      <c r="B5006" s="559"/>
      <c r="C5006" s="559"/>
      <c r="D5006" s="561"/>
      <c r="E5006" s="561"/>
      <c r="F5006" s="561"/>
      <c r="G5006" s="559"/>
      <c r="H5006" s="559"/>
      <c r="I5006" s="559"/>
      <c r="J5006" s="559"/>
      <c r="K5006" s="559"/>
      <c r="L5006" s="559"/>
      <c r="M5006" s="559"/>
      <c r="N5006" s="559"/>
      <c r="O5006" s="559"/>
    </row>
    <row r="5007" spans="1:15" x14ac:dyDescent="0.25">
      <c r="A5007" s="560"/>
      <c r="B5007" s="559"/>
      <c r="C5007" s="559"/>
      <c r="D5007" s="561"/>
      <c r="E5007" s="561"/>
      <c r="F5007" s="561"/>
      <c r="G5007" s="559"/>
      <c r="H5007" s="559"/>
      <c r="I5007" s="559"/>
      <c r="J5007" s="559"/>
      <c r="K5007" s="559"/>
      <c r="L5007" s="559"/>
      <c r="M5007" s="559"/>
      <c r="N5007" s="559"/>
      <c r="O5007" s="559"/>
    </row>
    <row r="5008" spans="1:15" x14ac:dyDescent="0.25">
      <c r="A5008" s="560"/>
      <c r="B5008" s="559"/>
      <c r="C5008" s="559"/>
      <c r="D5008" s="561"/>
      <c r="E5008" s="561"/>
      <c r="F5008" s="561"/>
      <c r="G5008" s="559"/>
      <c r="H5008" s="559"/>
      <c r="I5008" s="559"/>
      <c r="J5008" s="559"/>
      <c r="K5008" s="559"/>
      <c r="L5008" s="559"/>
      <c r="M5008" s="559"/>
      <c r="N5008" s="559"/>
      <c r="O5008" s="559"/>
    </row>
    <row r="5009" spans="1:15" x14ac:dyDescent="0.25">
      <c r="A5009" s="560"/>
      <c r="B5009" s="559"/>
      <c r="C5009" s="559"/>
      <c r="D5009" s="561"/>
      <c r="E5009" s="561"/>
      <c r="F5009" s="561"/>
      <c r="G5009" s="559"/>
      <c r="H5009" s="559"/>
      <c r="I5009" s="559"/>
      <c r="J5009" s="559"/>
      <c r="K5009" s="559"/>
      <c r="L5009" s="559"/>
      <c r="M5009" s="559"/>
      <c r="N5009" s="559"/>
      <c r="O5009" s="559"/>
    </row>
    <row r="5010" spans="1:15" x14ac:dyDescent="0.25">
      <c r="A5010" s="560"/>
      <c r="B5010" s="559"/>
      <c r="C5010" s="559"/>
      <c r="D5010" s="561"/>
      <c r="E5010" s="561"/>
      <c r="F5010" s="561"/>
      <c r="G5010" s="559"/>
      <c r="H5010" s="559"/>
      <c r="I5010" s="559"/>
      <c r="J5010" s="559"/>
      <c r="K5010" s="559"/>
      <c r="L5010" s="559"/>
      <c r="M5010" s="559"/>
      <c r="N5010" s="559"/>
      <c r="O5010" s="559"/>
    </row>
    <row r="5011" spans="1:15" x14ac:dyDescent="0.25">
      <c r="A5011" s="560"/>
      <c r="B5011" s="559"/>
      <c r="C5011" s="559"/>
      <c r="D5011" s="561"/>
      <c r="E5011" s="561"/>
      <c r="F5011" s="561"/>
      <c r="G5011" s="559"/>
      <c r="H5011" s="559"/>
      <c r="I5011" s="559"/>
      <c r="J5011" s="559"/>
      <c r="K5011" s="559"/>
      <c r="L5011" s="559"/>
      <c r="M5011" s="559"/>
      <c r="N5011" s="559"/>
      <c r="O5011" s="559"/>
    </row>
    <row r="5012" spans="1:15" x14ac:dyDescent="0.25">
      <c r="A5012" s="560"/>
      <c r="B5012" s="559"/>
      <c r="C5012" s="559"/>
      <c r="D5012" s="561"/>
      <c r="E5012" s="561"/>
      <c r="F5012" s="561"/>
      <c r="G5012" s="559"/>
      <c r="H5012" s="559"/>
      <c r="I5012" s="559"/>
      <c r="J5012" s="559"/>
      <c r="K5012" s="559"/>
      <c r="L5012" s="559"/>
      <c r="M5012" s="559"/>
      <c r="N5012" s="559"/>
      <c r="O5012" s="559"/>
    </row>
    <row r="5013" spans="1:15" x14ac:dyDescent="0.25">
      <c r="A5013" s="560"/>
      <c r="B5013" s="559"/>
      <c r="C5013" s="559"/>
      <c r="D5013" s="561"/>
      <c r="E5013" s="561"/>
      <c r="F5013" s="561"/>
      <c r="G5013" s="559"/>
      <c r="H5013" s="559"/>
      <c r="I5013" s="559"/>
      <c r="J5013" s="559"/>
      <c r="K5013" s="559"/>
      <c r="L5013" s="559"/>
      <c r="M5013" s="559"/>
      <c r="N5013" s="559"/>
      <c r="O5013" s="559"/>
    </row>
    <row r="5014" spans="1:15" x14ac:dyDescent="0.25">
      <c r="A5014" s="560"/>
      <c r="B5014" s="559"/>
      <c r="C5014" s="559"/>
      <c r="D5014" s="561"/>
      <c r="E5014" s="561"/>
      <c r="F5014" s="561"/>
      <c r="G5014" s="559"/>
      <c r="H5014" s="559"/>
      <c r="I5014" s="559"/>
      <c r="J5014" s="559"/>
      <c r="K5014" s="559"/>
      <c r="L5014" s="559"/>
      <c r="M5014" s="559"/>
      <c r="N5014" s="559"/>
      <c r="O5014" s="559"/>
    </row>
    <row r="5015" spans="1:15" x14ac:dyDescent="0.25">
      <c r="A5015" s="560"/>
      <c r="B5015" s="559"/>
      <c r="C5015" s="559"/>
      <c r="D5015" s="561"/>
      <c r="E5015" s="561"/>
      <c r="F5015" s="561"/>
      <c r="G5015" s="559"/>
      <c r="H5015" s="559"/>
      <c r="I5015" s="559"/>
      <c r="J5015" s="559"/>
      <c r="K5015" s="559"/>
      <c r="L5015" s="559"/>
      <c r="M5015" s="559"/>
      <c r="N5015" s="559"/>
      <c r="O5015" s="559"/>
    </row>
    <row r="5016" spans="1:15" x14ac:dyDescent="0.25">
      <c r="A5016" s="560"/>
      <c r="B5016" s="559"/>
      <c r="C5016" s="559"/>
      <c r="D5016" s="561"/>
      <c r="E5016" s="561"/>
      <c r="F5016" s="561"/>
      <c r="G5016" s="559"/>
      <c r="H5016" s="559"/>
      <c r="I5016" s="559"/>
      <c r="J5016" s="559"/>
      <c r="K5016" s="559"/>
      <c r="L5016" s="559"/>
      <c r="M5016" s="559"/>
      <c r="N5016" s="559"/>
      <c r="O5016" s="559"/>
    </row>
    <row r="5017" spans="1:15" x14ac:dyDescent="0.25">
      <c r="A5017" s="560"/>
      <c r="B5017" s="559"/>
      <c r="C5017" s="559"/>
      <c r="D5017" s="561"/>
      <c r="E5017" s="561"/>
      <c r="F5017" s="561"/>
      <c r="G5017" s="559"/>
      <c r="H5017" s="559"/>
      <c r="I5017" s="559"/>
      <c r="J5017" s="559"/>
      <c r="K5017" s="559"/>
      <c r="L5017" s="559"/>
      <c r="M5017" s="559"/>
      <c r="N5017" s="559"/>
      <c r="O5017" s="559"/>
    </row>
    <row r="5018" spans="1:15" x14ac:dyDescent="0.25">
      <c r="A5018" s="560"/>
      <c r="B5018" s="559"/>
      <c r="C5018" s="559"/>
      <c r="D5018" s="561"/>
      <c r="E5018" s="561"/>
      <c r="F5018" s="561"/>
      <c r="G5018" s="559"/>
      <c r="H5018" s="559"/>
      <c r="I5018" s="559"/>
      <c r="J5018" s="559"/>
      <c r="K5018" s="559"/>
      <c r="L5018" s="559"/>
      <c r="M5018" s="559"/>
      <c r="N5018" s="559"/>
      <c r="O5018" s="559"/>
    </row>
    <row r="5019" spans="1:15" x14ac:dyDescent="0.25">
      <c r="A5019" s="560"/>
      <c r="B5019" s="559"/>
      <c r="C5019" s="559"/>
      <c r="D5019" s="561"/>
      <c r="E5019" s="561"/>
      <c r="F5019" s="561"/>
      <c r="G5019" s="559"/>
      <c r="H5019" s="559"/>
      <c r="I5019" s="559"/>
      <c r="J5019" s="559"/>
      <c r="K5019" s="559"/>
      <c r="L5019" s="559"/>
      <c r="M5019" s="559"/>
      <c r="N5019" s="559"/>
      <c r="O5019" s="559"/>
    </row>
    <row r="5020" spans="1:15" x14ac:dyDescent="0.25">
      <c r="A5020" s="560"/>
      <c r="B5020" s="559"/>
      <c r="C5020" s="559"/>
      <c r="D5020" s="561"/>
      <c r="E5020" s="561"/>
      <c r="F5020" s="561"/>
      <c r="G5020" s="559"/>
      <c r="H5020" s="559"/>
      <c r="I5020" s="559"/>
      <c r="J5020" s="559"/>
      <c r="K5020" s="559"/>
      <c r="L5020" s="559"/>
      <c r="M5020" s="559"/>
      <c r="N5020" s="559"/>
      <c r="O5020" s="559"/>
    </row>
    <row r="5021" spans="1:15" x14ac:dyDescent="0.25">
      <c r="A5021" s="560"/>
      <c r="B5021" s="559"/>
      <c r="C5021" s="559"/>
      <c r="D5021" s="561"/>
      <c r="E5021" s="561"/>
      <c r="F5021" s="561"/>
      <c r="G5021" s="559"/>
      <c r="H5021" s="559"/>
      <c r="I5021" s="559"/>
      <c r="J5021" s="559"/>
      <c r="K5021" s="559"/>
      <c r="L5021" s="559"/>
      <c r="M5021" s="559"/>
      <c r="N5021" s="559"/>
      <c r="O5021" s="559"/>
    </row>
    <row r="5022" spans="1:15" x14ac:dyDescent="0.25">
      <c r="A5022" s="560"/>
      <c r="B5022" s="559"/>
      <c r="C5022" s="559"/>
      <c r="D5022" s="561"/>
      <c r="E5022" s="561"/>
      <c r="F5022" s="561"/>
      <c r="G5022" s="559"/>
      <c r="H5022" s="559"/>
      <c r="I5022" s="559"/>
      <c r="J5022" s="559"/>
      <c r="K5022" s="559"/>
      <c r="L5022" s="559"/>
      <c r="M5022" s="559"/>
      <c r="N5022" s="559"/>
      <c r="O5022" s="559"/>
    </row>
    <row r="5023" spans="1:15" x14ac:dyDescent="0.25">
      <c r="A5023" s="560"/>
      <c r="B5023" s="559"/>
      <c r="C5023" s="559"/>
      <c r="D5023" s="561"/>
      <c r="E5023" s="561"/>
      <c r="F5023" s="561"/>
      <c r="G5023" s="559"/>
      <c r="H5023" s="559"/>
      <c r="I5023" s="559"/>
      <c r="J5023" s="559"/>
      <c r="K5023" s="559"/>
      <c r="L5023" s="559"/>
      <c r="M5023" s="559"/>
      <c r="N5023" s="559"/>
      <c r="O5023" s="559"/>
    </row>
    <row r="5024" spans="1:15" x14ac:dyDescent="0.25">
      <c r="A5024" s="560"/>
      <c r="B5024" s="559"/>
      <c r="C5024" s="559"/>
      <c r="D5024" s="561"/>
      <c r="E5024" s="561"/>
      <c r="F5024" s="561"/>
      <c r="G5024" s="559"/>
      <c r="H5024" s="559"/>
      <c r="I5024" s="559"/>
      <c r="J5024" s="559"/>
      <c r="K5024" s="559"/>
      <c r="L5024" s="559"/>
      <c r="M5024" s="559"/>
      <c r="N5024" s="559"/>
      <c r="O5024" s="559"/>
    </row>
    <row r="5025" spans="1:15" x14ac:dyDescent="0.25">
      <c r="A5025" s="560"/>
      <c r="B5025" s="559"/>
      <c r="C5025" s="559"/>
      <c r="D5025" s="561"/>
      <c r="E5025" s="561"/>
      <c r="F5025" s="561"/>
      <c r="G5025" s="559"/>
      <c r="H5025" s="559"/>
      <c r="I5025" s="559"/>
      <c r="J5025" s="559"/>
      <c r="K5025" s="559"/>
      <c r="L5025" s="559"/>
      <c r="M5025" s="559"/>
      <c r="N5025" s="559"/>
      <c r="O5025" s="559"/>
    </row>
    <row r="5026" spans="1:15" x14ac:dyDescent="0.25">
      <c r="A5026" s="560"/>
      <c r="B5026" s="559"/>
      <c r="C5026" s="559"/>
      <c r="D5026" s="561"/>
      <c r="E5026" s="561"/>
      <c r="F5026" s="561"/>
      <c r="G5026" s="559"/>
      <c r="H5026" s="559"/>
      <c r="I5026" s="559"/>
      <c r="J5026" s="559"/>
      <c r="K5026" s="559"/>
      <c r="L5026" s="559"/>
      <c r="M5026" s="559"/>
      <c r="N5026" s="559"/>
      <c r="O5026" s="559"/>
    </row>
    <row r="5027" spans="1:15" x14ac:dyDescent="0.25">
      <c r="A5027" s="560"/>
      <c r="B5027" s="559"/>
      <c r="C5027" s="559"/>
      <c r="D5027" s="561"/>
      <c r="E5027" s="561"/>
      <c r="F5027" s="561"/>
      <c r="G5027" s="559"/>
      <c r="H5027" s="559"/>
      <c r="I5027" s="559"/>
      <c r="J5027" s="559"/>
      <c r="K5027" s="559"/>
      <c r="L5027" s="559"/>
      <c r="M5027" s="559"/>
      <c r="N5027" s="559"/>
      <c r="O5027" s="559"/>
    </row>
    <row r="5028" spans="1:15" x14ac:dyDescent="0.25">
      <c r="A5028" s="560"/>
      <c r="B5028" s="559"/>
      <c r="C5028" s="559"/>
      <c r="D5028" s="561"/>
      <c r="E5028" s="561"/>
      <c r="F5028" s="561"/>
      <c r="G5028" s="559"/>
      <c r="H5028" s="559"/>
      <c r="I5028" s="559"/>
      <c r="J5028" s="559"/>
      <c r="K5028" s="559"/>
      <c r="L5028" s="559"/>
      <c r="M5028" s="559"/>
      <c r="N5028" s="559"/>
      <c r="O5028" s="559"/>
    </row>
    <row r="5029" spans="1:15" x14ac:dyDescent="0.25">
      <c r="A5029" s="560"/>
      <c r="B5029" s="559"/>
      <c r="C5029" s="559"/>
      <c r="D5029" s="561"/>
      <c r="E5029" s="561"/>
      <c r="F5029" s="561"/>
      <c r="G5029" s="559"/>
      <c r="H5029" s="559"/>
      <c r="I5029" s="559"/>
      <c r="J5029" s="559"/>
      <c r="K5029" s="559"/>
      <c r="L5029" s="559"/>
      <c r="M5029" s="559"/>
      <c r="N5029" s="559"/>
      <c r="O5029" s="559"/>
    </row>
    <row r="5030" spans="1:15" x14ac:dyDescent="0.25">
      <c r="A5030" s="560"/>
      <c r="B5030" s="559"/>
      <c r="C5030" s="559"/>
      <c r="D5030" s="561"/>
      <c r="E5030" s="561"/>
      <c r="F5030" s="561"/>
      <c r="G5030" s="559"/>
      <c r="H5030" s="559"/>
      <c r="I5030" s="559"/>
      <c r="J5030" s="559"/>
      <c r="K5030" s="559"/>
      <c r="L5030" s="559"/>
      <c r="M5030" s="559"/>
      <c r="N5030" s="559"/>
      <c r="O5030" s="559"/>
    </row>
    <row r="5031" spans="1:15" x14ac:dyDescent="0.25">
      <c r="A5031" s="560"/>
      <c r="B5031" s="559"/>
      <c r="C5031" s="559"/>
      <c r="D5031" s="561"/>
      <c r="E5031" s="561"/>
      <c r="F5031" s="561"/>
      <c r="G5031" s="559"/>
      <c r="H5031" s="559"/>
      <c r="I5031" s="559"/>
      <c r="J5031" s="559"/>
      <c r="K5031" s="559"/>
      <c r="L5031" s="559"/>
      <c r="M5031" s="559"/>
      <c r="N5031" s="559"/>
      <c r="O5031" s="559"/>
    </row>
    <row r="5032" spans="1:15" x14ac:dyDescent="0.25">
      <c r="A5032" s="560"/>
      <c r="B5032" s="559"/>
      <c r="C5032" s="559"/>
      <c r="D5032" s="561"/>
      <c r="E5032" s="561"/>
      <c r="F5032" s="561"/>
      <c r="G5032" s="559"/>
      <c r="H5032" s="559"/>
      <c r="I5032" s="559"/>
      <c r="J5032" s="559"/>
      <c r="K5032" s="559"/>
      <c r="L5032" s="559"/>
      <c r="M5032" s="559"/>
      <c r="N5032" s="559"/>
      <c r="O5032" s="559"/>
    </row>
    <row r="5033" spans="1:15" x14ac:dyDescent="0.25">
      <c r="A5033" s="560"/>
      <c r="B5033" s="559"/>
      <c r="C5033" s="559"/>
      <c r="D5033" s="561"/>
      <c r="E5033" s="561"/>
      <c r="F5033" s="561"/>
      <c r="G5033" s="559"/>
      <c r="H5033" s="559"/>
      <c r="I5033" s="559"/>
      <c r="J5033" s="559"/>
      <c r="K5033" s="559"/>
      <c r="L5033" s="559"/>
      <c r="M5033" s="559"/>
      <c r="N5033" s="559"/>
      <c r="O5033" s="559"/>
    </row>
    <row r="5034" spans="1:15" x14ac:dyDescent="0.25">
      <c r="A5034" s="560"/>
      <c r="B5034" s="559"/>
      <c r="C5034" s="559"/>
      <c r="D5034" s="561"/>
      <c r="E5034" s="561"/>
      <c r="F5034" s="561"/>
      <c r="G5034" s="559"/>
      <c r="H5034" s="559"/>
      <c r="I5034" s="559"/>
      <c r="J5034" s="559"/>
      <c r="K5034" s="559"/>
      <c r="L5034" s="559"/>
      <c r="M5034" s="559"/>
      <c r="N5034" s="559"/>
      <c r="O5034" s="559"/>
    </row>
    <row r="5035" spans="1:15" x14ac:dyDescent="0.25">
      <c r="A5035" s="560"/>
      <c r="B5035" s="559"/>
      <c r="C5035" s="559"/>
      <c r="D5035" s="561"/>
      <c r="E5035" s="561"/>
      <c r="F5035" s="561"/>
      <c r="G5035" s="559"/>
      <c r="H5035" s="559"/>
      <c r="I5035" s="559"/>
      <c r="J5035" s="559"/>
      <c r="K5035" s="559"/>
      <c r="L5035" s="559"/>
      <c r="M5035" s="559"/>
      <c r="N5035" s="559"/>
      <c r="O5035" s="559"/>
    </row>
    <row r="5036" spans="1:15" x14ac:dyDescent="0.25">
      <c r="A5036" s="560"/>
      <c r="B5036" s="559"/>
      <c r="C5036" s="559"/>
      <c r="D5036" s="561"/>
      <c r="E5036" s="561"/>
      <c r="F5036" s="561"/>
      <c r="G5036" s="559"/>
      <c r="H5036" s="559"/>
      <c r="I5036" s="559"/>
      <c r="J5036" s="559"/>
      <c r="K5036" s="559"/>
      <c r="L5036" s="559"/>
      <c r="M5036" s="559"/>
      <c r="N5036" s="559"/>
      <c r="O5036" s="559"/>
    </row>
    <row r="5037" spans="1:15" x14ac:dyDescent="0.25">
      <c r="A5037" s="560"/>
      <c r="B5037" s="559"/>
      <c r="C5037" s="559"/>
      <c r="D5037" s="561"/>
      <c r="E5037" s="561"/>
      <c r="F5037" s="561"/>
      <c r="G5037" s="559"/>
      <c r="H5037" s="559"/>
      <c r="I5037" s="559"/>
      <c r="J5037" s="559"/>
      <c r="K5037" s="559"/>
      <c r="L5037" s="559"/>
      <c r="M5037" s="559"/>
      <c r="N5037" s="559"/>
      <c r="O5037" s="559"/>
    </row>
    <row r="5038" spans="1:15" x14ac:dyDescent="0.25">
      <c r="A5038" s="560"/>
      <c r="B5038" s="559"/>
      <c r="C5038" s="559"/>
      <c r="D5038" s="561"/>
      <c r="E5038" s="561"/>
      <c r="F5038" s="561"/>
      <c r="G5038" s="559"/>
      <c r="H5038" s="559"/>
      <c r="I5038" s="559"/>
      <c r="J5038" s="559"/>
      <c r="K5038" s="559"/>
      <c r="L5038" s="559"/>
      <c r="M5038" s="559"/>
      <c r="N5038" s="559"/>
      <c r="O5038" s="559"/>
    </row>
    <row r="5039" spans="1:15" x14ac:dyDescent="0.25">
      <c r="A5039" s="560"/>
      <c r="B5039" s="559"/>
      <c r="C5039" s="559"/>
      <c r="D5039" s="561"/>
      <c r="E5039" s="561"/>
      <c r="F5039" s="561"/>
      <c r="G5039" s="559"/>
      <c r="H5039" s="559"/>
      <c r="I5039" s="559"/>
      <c r="J5039" s="559"/>
      <c r="K5039" s="559"/>
      <c r="L5039" s="559"/>
      <c r="M5039" s="559"/>
      <c r="N5039" s="559"/>
      <c r="O5039" s="559"/>
    </row>
    <row r="5040" spans="1:15" x14ac:dyDescent="0.25">
      <c r="A5040" s="560"/>
      <c r="B5040" s="559"/>
      <c r="C5040" s="559"/>
      <c r="D5040" s="561"/>
      <c r="E5040" s="561"/>
      <c r="F5040" s="561"/>
      <c r="G5040" s="559"/>
      <c r="H5040" s="559"/>
      <c r="I5040" s="559"/>
      <c r="J5040" s="559"/>
      <c r="K5040" s="559"/>
      <c r="L5040" s="559"/>
      <c r="M5040" s="559"/>
      <c r="N5040" s="559"/>
      <c r="O5040" s="559"/>
    </row>
    <row r="5041" spans="1:15" x14ac:dyDescent="0.25">
      <c r="A5041" s="560"/>
      <c r="B5041" s="559"/>
      <c r="C5041" s="559"/>
      <c r="D5041" s="561"/>
      <c r="E5041" s="561"/>
      <c r="F5041" s="561"/>
      <c r="G5041" s="559"/>
      <c r="H5041" s="559"/>
      <c r="I5041" s="559"/>
      <c r="J5041" s="559"/>
      <c r="K5041" s="559"/>
      <c r="L5041" s="559"/>
      <c r="M5041" s="559"/>
      <c r="N5041" s="559"/>
      <c r="O5041" s="559"/>
    </row>
    <row r="5042" spans="1:15" x14ac:dyDescent="0.25">
      <c r="A5042" s="560"/>
      <c r="B5042" s="559"/>
      <c r="C5042" s="559"/>
      <c r="D5042" s="561"/>
      <c r="E5042" s="561"/>
      <c r="F5042" s="561"/>
      <c r="G5042" s="559"/>
      <c r="H5042" s="559"/>
      <c r="I5042" s="559"/>
      <c r="J5042" s="559"/>
      <c r="K5042" s="559"/>
      <c r="L5042" s="559"/>
      <c r="M5042" s="559"/>
      <c r="N5042" s="559"/>
      <c r="O5042" s="559"/>
    </row>
    <row r="5043" spans="1:15" x14ac:dyDescent="0.25">
      <c r="A5043" s="560"/>
      <c r="B5043" s="559"/>
      <c r="C5043" s="559"/>
      <c r="D5043" s="561"/>
      <c r="E5043" s="561"/>
      <c r="F5043" s="561"/>
      <c r="G5043" s="559"/>
      <c r="H5043" s="559"/>
      <c r="I5043" s="559"/>
      <c r="J5043" s="559"/>
      <c r="K5043" s="559"/>
      <c r="L5043" s="559"/>
      <c r="M5043" s="559"/>
      <c r="N5043" s="559"/>
      <c r="O5043" s="559"/>
    </row>
    <row r="5044" spans="1:15" x14ac:dyDescent="0.25">
      <c r="A5044" s="560"/>
      <c r="B5044" s="559"/>
      <c r="C5044" s="559"/>
      <c r="D5044" s="561"/>
      <c r="E5044" s="561"/>
      <c r="F5044" s="561"/>
      <c r="G5044" s="559"/>
      <c r="H5044" s="559"/>
      <c r="I5044" s="559"/>
      <c r="J5044" s="559"/>
      <c r="K5044" s="559"/>
      <c r="L5044" s="559"/>
      <c r="M5044" s="559"/>
      <c r="N5044" s="559"/>
      <c r="O5044" s="559"/>
    </row>
    <row r="5045" spans="1:15" x14ac:dyDescent="0.25">
      <c r="A5045" s="560"/>
      <c r="B5045" s="559"/>
      <c r="C5045" s="559"/>
      <c r="D5045" s="561"/>
      <c r="E5045" s="561"/>
      <c r="F5045" s="561"/>
      <c r="G5045" s="559"/>
      <c r="H5045" s="559"/>
      <c r="I5045" s="559"/>
      <c r="J5045" s="559"/>
      <c r="K5045" s="559"/>
      <c r="L5045" s="559"/>
      <c r="M5045" s="559"/>
      <c r="N5045" s="559"/>
      <c r="O5045" s="559"/>
    </row>
    <row r="5046" spans="1:15" x14ac:dyDescent="0.25">
      <c r="A5046" s="560"/>
      <c r="B5046" s="559"/>
      <c r="C5046" s="559"/>
      <c r="D5046" s="561"/>
      <c r="E5046" s="561"/>
      <c r="F5046" s="561"/>
      <c r="G5046" s="559"/>
      <c r="H5046" s="559"/>
      <c r="I5046" s="559"/>
      <c r="J5046" s="559"/>
      <c r="K5046" s="559"/>
      <c r="L5046" s="559"/>
      <c r="M5046" s="559"/>
      <c r="N5046" s="559"/>
      <c r="O5046" s="559"/>
    </row>
    <row r="5047" spans="1:15" x14ac:dyDescent="0.25">
      <c r="A5047" s="560"/>
      <c r="B5047" s="559"/>
      <c r="C5047" s="559"/>
      <c r="D5047" s="561"/>
      <c r="E5047" s="561"/>
      <c r="F5047" s="561"/>
      <c r="G5047" s="559"/>
      <c r="H5047" s="559"/>
      <c r="I5047" s="559"/>
      <c r="J5047" s="559"/>
      <c r="K5047" s="559"/>
      <c r="L5047" s="559"/>
      <c r="M5047" s="559"/>
      <c r="N5047" s="559"/>
      <c r="O5047" s="559"/>
    </row>
    <row r="5048" spans="1:15" x14ac:dyDescent="0.25">
      <c r="A5048" s="560"/>
      <c r="B5048" s="559"/>
      <c r="C5048" s="559"/>
      <c r="D5048" s="561"/>
      <c r="E5048" s="561"/>
      <c r="F5048" s="561"/>
      <c r="G5048" s="559"/>
      <c r="H5048" s="559"/>
      <c r="I5048" s="559"/>
      <c r="J5048" s="559"/>
      <c r="K5048" s="559"/>
      <c r="L5048" s="559"/>
      <c r="M5048" s="559"/>
      <c r="N5048" s="559"/>
      <c r="O5048" s="559"/>
    </row>
    <row r="5049" spans="1:15" x14ac:dyDescent="0.25">
      <c r="A5049" s="560"/>
      <c r="B5049" s="559"/>
      <c r="C5049" s="559"/>
      <c r="D5049" s="561"/>
      <c r="E5049" s="561"/>
      <c r="F5049" s="561"/>
      <c r="G5049" s="559"/>
      <c r="H5049" s="559"/>
      <c r="I5049" s="559"/>
      <c r="J5049" s="559"/>
      <c r="K5049" s="559"/>
      <c r="L5049" s="559"/>
      <c r="M5049" s="559"/>
      <c r="N5049" s="559"/>
      <c r="O5049" s="559"/>
    </row>
    <row r="5050" spans="1:15" x14ac:dyDescent="0.25">
      <c r="A5050" s="560"/>
      <c r="B5050" s="559"/>
      <c r="C5050" s="559"/>
      <c r="D5050" s="561"/>
      <c r="E5050" s="561"/>
      <c r="F5050" s="561"/>
      <c r="G5050" s="559"/>
      <c r="H5050" s="559"/>
      <c r="I5050" s="559"/>
      <c r="J5050" s="559"/>
      <c r="K5050" s="559"/>
      <c r="L5050" s="559"/>
      <c r="M5050" s="559"/>
      <c r="N5050" s="559"/>
      <c r="O5050" s="559"/>
    </row>
    <row r="5051" spans="1:15" x14ac:dyDescent="0.25">
      <c r="A5051" s="560"/>
      <c r="B5051" s="559"/>
      <c r="C5051" s="559"/>
      <c r="D5051" s="561"/>
      <c r="E5051" s="561"/>
      <c r="F5051" s="561"/>
      <c r="G5051" s="559"/>
      <c r="H5051" s="559"/>
      <c r="I5051" s="559"/>
      <c r="J5051" s="559"/>
      <c r="K5051" s="559"/>
      <c r="L5051" s="559"/>
      <c r="M5051" s="559"/>
      <c r="N5051" s="559"/>
      <c r="O5051" s="559"/>
    </row>
    <row r="5052" spans="1:15" x14ac:dyDescent="0.25">
      <c r="A5052" s="560"/>
      <c r="B5052" s="559"/>
      <c r="C5052" s="559"/>
      <c r="D5052" s="561"/>
      <c r="E5052" s="561"/>
      <c r="F5052" s="561"/>
      <c r="G5052" s="559"/>
      <c r="H5052" s="559"/>
      <c r="I5052" s="559"/>
      <c r="J5052" s="559"/>
      <c r="K5052" s="559"/>
      <c r="L5052" s="559"/>
      <c r="M5052" s="559"/>
      <c r="N5052" s="559"/>
      <c r="O5052" s="559"/>
    </row>
    <row r="5053" spans="1:15" x14ac:dyDescent="0.25">
      <c r="A5053" s="560"/>
      <c r="B5053" s="559"/>
      <c r="C5053" s="559"/>
      <c r="D5053" s="561"/>
      <c r="E5053" s="561"/>
      <c r="F5053" s="561"/>
      <c r="G5053" s="559"/>
      <c r="H5053" s="559"/>
      <c r="I5053" s="559"/>
      <c r="J5053" s="559"/>
      <c r="K5053" s="559"/>
      <c r="L5053" s="559"/>
      <c r="M5053" s="559"/>
      <c r="N5053" s="559"/>
      <c r="O5053" s="559"/>
    </row>
    <row r="5054" spans="1:15" x14ac:dyDescent="0.25">
      <c r="A5054" s="560"/>
      <c r="B5054" s="559"/>
      <c r="C5054" s="559"/>
      <c r="D5054" s="561"/>
      <c r="E5054" s="561"/>
      <c r="F5054" s="561"/>
      <c r="G5054" s="559"/>
      <c r="H5054" s="559"/>
      <c r="I5054" s="559"/>
      <c r="J5054" s="559"/>
      <c r="K5054" s="559"/>
      <c r="L5054" s="559"/>
      <c r="M5054" s="559"/>
      <c r="N5054" s="559"/>
      <c r="O5054" s="559"/>
    </row>
    <row r="5055" spans="1:15" x14ac:dyDescent="0.25">
      <c r="A5055" s="560"/>
      <c r="B5055" s="559"/>
      <c r="C5055" s="559"/>
      <c r="D5055" s="561"/>
      <c r="E5055" s="561"/>
      <c r="F5055" s="561"/>
      <c r="G5055" s="559"/>
      <c r="H5055" s="559"/>
      <c r="I5055" s="559"/>
      <c r="J5055" s="559"/>
      <c r="K5055" s="559"/>
      <c r="L5055" s="559"/>
      <c r="M5055" s="559"/>
      <c r="N5055" s="559"/>
      <c r="O5055" s="559"/>
    </row>
    <row r="5056" spans="1:15" x14ac:dyDescent="0.25">
      <c r="A5056" s="560"/>
      <c r="B5056" s="559"/>
      <c r="C5056" s="559"/>
      <c r="D5056" s="561"/>
      <c r="E5056" s="561"/>
      <c r="F5056" s="561"/>
      <c r="G5056" s="559"/>
      <c r="H5056" s="559"/>
      <c r="I5056" s="559"/>
      <c r="J5056" s="559"/>
      <c r="K5056" s="559"/>
      <c r="L5056" s="559"/>
      <c r="M5056" s="559"/>
      <c r="N5056" s="559"/>
      <c r="O5056" s="559"/>
    </row>
    <row r="5057" spans="1:15" x14ac:dyDescent="0.25">
      <c r="A5057" s="560"/>
      <c r="B5057" s="559"/>
      <c r="C5057" s="559"/>
      <c r="D5057" s="561"/>
      <c r="E5057" s="561"/>
      <c r="F5057" s="561"/>
      <c r="G5057" s="559"/>
      <c r="H5057" s="559"/>
      <c r="I5057" s="559"/>
      <c r="J5057" s="559"/>
      <c r="K5057" s="559"/>
      <c r="L5057" s="559"/>
      <c r="M5057" s="559"/>
      <c r="N5057" s="559"/>
      <c r="O5057" s="559"/>
    </row>
    <row r="5058" spans="1:15" x14ac:dyDescent="0.25">
      <c r="A5058" s="560"/>
      <c r="B5058" s="559"/>
      <c r="C5058" s="559"/>
      <c r="D5058" s="561"/>
      <c r="E5058" s="561"/>
      <c r="F5058" s="561"/>
      <c r="G5058" s="559"/>
      <c r="H5058" s="559"/>
      <c r="I5058" s="559"/>
      <c r="J5058" s="559"/>
      <c r="K5058" s="559"/>
      <c r="L5058" s="559"/>
      <c r="M5058" s="559"/>
      <c r="N5058" s="559"/>
      <c r="O5058" s="559"/>
    </row>
    <row r="5059" spans="1:15" x14ac:dyDescent="0.25">
      <c r="A5059" s="560"/>
      <c r="B5059" s="559"/>
      <c r="C5059" s="559"/>
      <c r="D5059" s="561"/>
      <c r="E5059" s="561"/>
      <c r="F5059" s="561"/>
      <c r="G5059" s="559"/>
      <c r="H5059" s="559"/>
      <c r="I5059" s="559"/>
      <c r="J5059" s="559"/>
      <c r="K5059" s="559"/>
      <c r="L5059" s="559"/>
      <c r="M5059" s="559"/>
      <c r="N5059" s="559"/>
      <c r="O5059" s="559"/>
    </row>
    <row r="5060" spans="1:15" x14ac:dyDescent="0.25">
      <c r="A5060" s="560"/>
      <c r="B5060" s="559"/>
      <c r="C5060" s="559"/>
      <c r="D5060" s="561"/>
      <c r="E5060" s="561"/>
      <c r="F5060" s="561"/>
      <c r="G5060" s="559"/>
      <c r="H5060" s="559"/>
      <c r="I5060" s="559"/>
      <c r="J5060" s="559"/>
      <c r="K5060" s="559"/>
      <c r="L5060" s="559"/>
      <c r="M5060" s="559"/>
      <c r="N5060" s="559"/>
      <c r="O5060" s="559"/>
    </row>
    <row r="5061" spans="1:15" x14ac:dyDescent="0.25">
      <c r="A5061" s="560"/>
      <c r="B5061" s="559"/>
      <c r="C5061" s="559"/>
      <c r="D5061" s="561"/>
      <c r="E5061" s="561"/>
      <c r="F5061" s="561"/>
      <c r="G5061" s="559"/>
      <c r="H5061" s="559"/>
      <c r="I5061" s="559"/>
      <c r="J5061" s="559"/>
      <c r="K5061" s="559"/>
      <c r="L5061" s="559"/>
      <c r="M5061" s="559"/>
      <c r="N5061" s="559"/>
      <c r="O5061" s="559"/>
    </row>
    <row r="5062" spans="1:15" x14ac:dyDescent="0.25">
      <c r="A5062" s="560"/>
      <c r="B5062" s="559"/>
      <c r="C5062" s="559"/>
      <c r="D5062" s="561"/>
      <c r="E5062" s="561"/>
      <c r="F5062" s="561"/>
      <c r="G5062" s="559"/>
      <c r="H5062" s="559"/>
      <c r="I5062" s="559"/>
      <c r="J5062" s="559"/>
      <c r="K5062" s="559"/>
      <c r="L5062" s="559"/>
      <c r="M5062" s="559"/>
      <c r="N5062" s="559"/>
      <c r="O5062" s="559"/>
    </row>
    <row r="5063" spans="1:15" x14ac:dyDescent="0.25">
      <c r="A5063" s="560"/>
      <c r="B5063" s="559"/>
      <c r="C5063" s="559"/>
      <c r="D5063" s="561"/>
      <c r="E5063" s="561"/>
      <c r="F5063" s="561"/>
      <c r="G5063" s="559"/>
      <c r="H5063" s="559"/>
      <c r="I5063" s="559"/>
      <c r="J5063" s="559"/>
      <c r="K5063" s="559"/>
      <c r="L5063" s="559"/>
      <c r="M5063" s="559"/>
      <c r="N5063" s="559"/>
      <c r="O5063" s="559"/>
    </row>
    <row r="5064" spans="1:15" x14ac:dyDescent="0.25">
      <c r="A5064" s="560"/>
      <c r="B5064" s="559"/>
      <c r="C5064" s="559"/>
      <c r="D5064" s="561"/>
      <c r="E5064" s="561"/>
      <c r="F5064" s="561"/>
      <c r="G5064" s="559"/>
      <c r="H5064" s="559"/>
      <c r="I5064" s="559"/>
      <c r="J5064" s="559"/>
      <c r="K5064" s="559"/>
      <c r="L5064" s="559"/>
      <c r="M5064" s="559"/>
      <c r="N5064" s="559"/>
      <c r="O5064" s="559"/>
    </row>
    <row r="5065" spans="1:15" x14ac:dyDescent="0.25">
      <c r="A5065" s="560"/>
      <c r="B5065" s="559"/>
      <c r="C5065" s="559"/>
      <c r="D5065" s="561"/>
      <c r="E5065" s="561"/>
      <c r="F5065" s="561"/>
      <c r="G5065" s="559"/>
      <c r="H5065" s="559"/>
      <c r="I5065" s="559"/>
      <c r="J5065" s="559"/>
      <c r="K5065" s="559"/>
      <c r="L5065" s="559"/>
      <c r="M5065" s="559"/>
      <c r="N5065" s="559"/>
      <c r="O5065" s="559"/>
    </row>
    <row r="5066" spans="1:15" x14ac:dyDescent="0.25">
      <c r="A5066" s="560"/>
      <c r="B5066" s="559"/>
      <c r="C5066" s="559"/>
      <c r="D5066" s="561"/>
      <c r="E5066" s="561"/>
      <c r="F5066" s="561"/>
      <c r="G5066" s="559"/>
      <c r="H5066" s="559"/>
      <c r="I5066" s="559"/>
      <c r="J5066" s="559"/>
      <c r="K5066" s="559"/>
      <c r="L5066" s="559"/>
      <c r="M5066" s="559"/>
      <c r="N5066" s="559"/>
      <c r="O5066" s="559"/>
    </row>
    <row r="5067" spans="1:15" x14ac:dyDescent="0.25">
      <c r="A5067" s="560"/>
      <c r="B5067" s="559"/>
      <c r="C5067" s="559"/>
      <c r="D5067" s="561"/>
      <c r="E5067" s="561"/>
      <c r="F5067" s="561"/>
      <c r="G5067" s="559"/>
      <c r="H5067" s="559"/>
      <c r="I5067" s="559"/>
      <c r="J5067" s="559"/>
      <c r="K5067" s="559"/>
      <c r="L5067" s="559"/>
      <c r="M5067" s="559"/>
      <c r="N5067" s="559"/>
      <c r="O5067" s="559"/>
    </row>
    <row r="5068" spans="1:15" x14ac:dyDescent="0.25">
      <c r="A5068" s="560"/>
      <c r="B5068" s="559"/>
      <c r="C5068" s="559"/>
      <c r="D5068" s="561"/>
      <c r="E5068" s="561"/>
      <c r="F5068" s="561"/>
      <c r="G5068" s="559"/>
      <c r="H5068" s="559"/>
      <c r="I5068" s="559"/>
      <c r="J5068" s="559"/>
      <c r="K5068" s="559"/>
      <c r="L5068" s="559"/>
      <c r="M5068" s="559"/>
      <c r="N5068" s="559"/>
      <c r="O5068" s="559"/>
    </row>
    <row r="5069" spans="1:15" x14ac:dyDescent="0.25">
      <c r="A5069" s="560"/>
      <c r="B5069" s="559"/>
      <c r="C5069" s="559"/>
      <c r="D5069" s="561"/>
      <c r="E5069" s="561"/>
      <c r="F5069" s="561"/>
      <c r="G5069" s="559"/>
      <c r="H5069" s="559"/>
      <c r="I5069" s="559"/>
      <c r="J5069" s="559"/>
      <c r="K5069" s="559"/>
      <c r="L5069" s="559"/>
      <c r="M5069" s="559"/>
      <c r="N5069" s="559"/>
      <c r="O5069" s="559"/>
    </row>
    <row r="5070" spans="1:15" x14ac:dyDescent="0.25">
      <c r="A5070" s="560"/>
      <c r="B5070" s="559"/>
      <c r="C5070" s="559"/>
      <c r="D5070" s="561"/>
      <c r="E5070" s="561"/>
      <c r="F5070" s="561"/>
      <c r="G5070" s="559"/>
      <c r="H5070" s="559"/>
      <c r="I5070" s="559"/>
      <c r="J5070" s="559"/>
      <c r="K5070" s="559"/>
      <c r="L5070" s="559"/>
      <c r="M5070" s="559"/>
      <c r="N5070" s="559"/>
      <c r="O5070" s="559"/>
    </row>
    <row r="5071" spans="1:15" x14ac:dyDescent="0.25">
      <c r="A5071" s="560"/>
      <c r="B5071" s="559"/>
      <c r="C5071" s="559"/>
      <c r="D5071" s="561"/>
      <c r="E5071" s="561"/>
      <c r="F5071" s="561"/>
      <c r="G5071" s="559"/>
      <c r="H5071" s="559"/>
      <c r="I5071" s="559"/>
      <c r="J5071" s="559"/>
      <c r="K5071" s="559"/>
      <c r="L5071" s="559"/>
      <c r="M5071" s="559"/>
      <c r="N5071" s="559"/>
      <c r="O5071" s="559"/>
    </row>
    <row r="5072" spans="1:15" x14ac:dyDescent="0.25">
      <c r="A5072" s="560"/>
      <c r="B5072" s="559"/>
      <c r="C5072" s="559"/>
      <c r="D5072" s="561"/>
      <c r="E5072" s="561"/>
      <c r="F5072" s="561"/>
      <c r="G5072" s="559"/>
      <c r="H5072" s="559"/>
      <c r="I5072" s="559"/>
      <c r="J5072" s="559"/>
      <c r="K5072" s="559"/>
      <c r="L5072" s="559"/>
      <c r="M5072" s="559"/>
      <c r="N5072" s="559"/>
      <c r="O5072" s="559"/>
    </row>
    <row r="5073" spans="1:15" x14ac:dyDescent="0.25">
      <c r="A5073" s="560"/>
      <c r="B5073" s="559"/>
      <c r="C5073" s="559"/>
      <c r="D5073" s="561"/>
      <c r="E5073" s="561"/>
      <c r="F5073" s="561"/>
      <c r="G5073" s="559"/>
      <c r="H5073" s="559"/>
      <c r="I5073" s="559"/>
      <c r="J5073" s="559"/>
      <c r="K5073" s="559"/>
      <c r="L5073" s="559"/>
      <c r="M5073" s="559"/>
      <c r="N5073" s="559"/>
      <c r="O5073" s="559"/>
    </row>
    <row r="5074" spans="1:15" x14ac:dyDescent="0.25">
      <c r="A5074" s="560"/>
      <c r="B5074" s="559"/>
      <c r="C5074" s="559"/>
      <c r="D5074" s="561"/>
      <c r="E5074" s="561"/>
      <c r="F5074" s="561"/>
      <c r="G5074" s="559"/>
      <c r="H5074" s="559"/>
      <c r="I5074" s="559"/>
      <c r="J5074" s="559"/>
      <c r="K5074" s="559"/>
      <c r="L5074" s="559"/>
      <c r="M5074" s="559"/>
      <c r="N5074" s="559"/>
      <c r="O5074" s="559"/>
    </row>
    <row r="5075" spans="1:15" x14ac:dyDescent="0.25">
      <c r="A5075" s="560"/>
      <c r="B5075" s="559"/>
      <c r="C5075" s="559"/>
      <c r="D5075" s="561"/>
      <c r="E5075" s="561"/>
      <c r="F5075" s="561"/>
      <c r="G5075" s="559"/>
      <c r="H5075" s="559"/>
      <c r="I5075" s="559"/>
      <c r="J5075" s="559"/>
      <c r="K5075" s="559"/>
      <c r="L5075" s="559"/>
      <c r="M5075" s="559"/>
      <c r="N5075" s="559"/>
      <c r="O5075" s="559"/>
    </row>
    <row r="5076" spans="1:15" x14ac:dyDescent="0.25">
      <c r="A5076" s="560"/>
      <c r="B5076" s="559"/>
      <c r="C5076" s="559"/>
      <c r="D5076" s="561"/>
      <c r="E5076" s="561"/>
      <c r="F5076" s="561"/>
      <c r="G5076" s="559"/>
      <c r="H5076" s="559"/>
      <c r="I5076" s="559"/>
      <c r="J5076" s="559"/>
      <c r="K5076" s="559"/>
      <c r="L5076" s="559"/>
      <c r="M5076" s="559"/>
      <c r="N5076" s="559"/>
      <c r="O5076" s="559"/>
    </row>
    <row r="5077" spans="1:15" x14ac:dyDescent="0.25">
      <c r="A5077" s="560"/>
      <c r="B5077" s="559"/>
      <c r="C5077" s="559"/>
      <c r="D5077" s="561"/>
      <c r="E5077" s="561"/>
      <c r="F5077" s="561"/>
      <c r="G5077" s="559"/>
      <c r="H5077" s="559"/>
      <c r="I5077" s="559"/>
      <c r="J5077" s="559"/>
      <c r="K5077" s="559"/>
      <c r="L5077" s="559"/>
      <c r="M5077" s="559"/>
      <c r="N5077" s="559"/>
      <c r="O5077" s="559"/>
    </row>
    <row r="5078" spans="1:15" x14ac:dyDescent="0.25">
      <c r="A5078" s="560"/>
      <c r="B5078" s="559"/>
      <c r="C5078" s="559"/>
      <c r="D5078" s="561"/>
      <c r="E5078" s="561"/>
      <c r="F5078" s="561"/>
      <c r="G5078" s="559"/>
      <c r="H5078" s="559"/>
      <c r="I5078" s="559"/>
      <c r="J5078" s="559"/>
      <c r="K5078" s="559"/>
      <c r="L5078" s="559"/>
      <c r="M5078" s="559"/>
      <c r="N5078" s="559"/>
      <c r="O5078" s="559"/>
    </row>
    <row r="5079" spans="1:15" x14ac:dyDescent="0.25">
      <c r="A5079" s="560"/>
      <c r="B5079" s="559"/>
      <c r="C5079" s="559"/>
      <c r="D5079" s="561"/>
      <c r="E5079" s="561"/>
      <c r="F5079" s="561"/>
      <c r="G5079" s="559"/>
      <c r="H5079" s="559"/>
      <c r="I5079" s="559"/>
      <c r="J5079" s="559"/>
      <c r="K5079" s="559"/>
      <c r="L5079" s="559"/>
      <c r="M5079" s="559"/>
      <c r="N5079" s="559"/>
      <c r="O5079" s="559"/>
    </row>
    <row r="5080" spans="1:15" x14ac:dyDescent="0.25">
      <c r="A5080" s="560"/>
      <c r="B5080" s="559"/>
      <c r="C5080" s="559"/>
      <c r="D5080" s="561"/>
      <c r="E5080" s="561"/>
      <c r="F5080" s="561"/>
      <c r="G5080" s="559"/>
      <c r="H5080" s="559"/>
      <c r="I5080" s="559"/>
      <c r="J5080" s="559"/>
      <c r="K5080" s="559"/>
      <c r="L5080" s="559"/>
      <c r="M5080" s="559"/>
      <c r="N5080" s="559"/>
      <c r="O5080" s="559"/>
    </row>
    <row r="5081" spans="1:15" x14ac:dyDescent="0.25">
      <c r="A5081" s="560"/>
      <c r="B5081" s="559"/>
      <c r="C5081" s="559"/>
      <c r="D5081" s="561"/>
      <c r="E5081" s="561"/>
      <c r="F5081" s="561"/>
      <c r="G5081" s="559"/>
      <c r="H5081" s="559"/>
      <c r="I5081" s="559"/>
      <c r="J5081" s="559"/>
      <c r="K5081" s="559"/>
      <c r="L5081" s="559"/>
      <c r="M5081" s="559"/>
      <c r="N5081" s="559"/>
      <c r="O5081" s="559"/>
    </row>
    <row r="5082" spans="1:15" x14ac:dyDescent="0.25">
      <c r="A5082" s="560"/>
      <c r="B5082" s="559"/>
      <c r="C5082" s="559"/>
      <c r="D5082" s="561"/>
      <c r="E5082" s="561"/>
      <c r="F5082" s="561"/>
      <c r="G5082" s="559"/>
      <c r="H5082" s="559"/>
      <c r="I5082" s="559"/>
      <c r="J5082" s="559"/>
      <c r="K5082" s="559"/>
      <c r="L5082" s="559"/>
      <c r="M5082" s="559"/>
      <c r="N5082" s="559"/>
      <c r="O5082" s="559"/>
    </row>
    <row r="5083" spans="1:15" x14ac:dyDescent="0.25">
      <c r="A5083" s="560"/>
      <c r="B5083" s="559"/>
      <c r="C5083" s="559"/>
      <c r="D5083" s="561"/>
      <c r="E5083" s="561"/>
      <c r="F5083" s="561"/>
      <c r="G5083" s="559"/>
      <c r="H5083" s="559"/>
      <c r="I5083" s="559"/>
      <c r="J5083" s="559"/>
      <c r="K5083" s="559"/>
      <c r="L5083" s="559"/>
      <c r="M5083" s="559"/>
      <c r="N5083" s="559"/>
      <c r="O5083" s="559"/>
    </row>
    <row r="5084" spans="1:15" x14ac:dyDescent="0.25">
      <c r="A5084" s="560"/>
      <c r="B5084" s="559"/>
      <c r="C5084" s="559"/>
      <c r="D5084" s="561"/>
      <c r="E5084" s="561"/>
      <c r="F5084" s="561"/>
      <c r="G5084" s="559"/>
      <c r="H5084" s="559"/>
      <c r="I5084" s="559"/>
      <c r="J5084" s="559"/>
      <c r="K5084" s="559"/>
      <c r="L5084" s="559"/>
      <c r="M5084" s="559"/>
      <c r="N5084" s="559"/>
      <c r="O5084" s="559"/>
    </row>
    <row r="5085" spans="1:15" x14ac:dyDescent="0.25">
      <c r="A5085" s="560"/>
      <c r="B5085" s="559"/>
      <c r="C5085" s="559"/>
      <c r="D5085" s="561"/>
      <c r="E5085" s="561"/>
      <c r="F5085" s="561"/>
      <c r="G5085" s="559"/>
      <c r="H5085" s="559"/>
      <c r="I5085" s="559"/>
      <c r="J5085" s="559"/>
      <c r="K5085" s="559"/>
      <c r="L5085" s="559"/>
      <c r="M5085" s="559"/>
      <c r="N5085" s="559"/>
      <c r="O5085" s="559"/>
    </row>
    <row r="5086" spans="1:15" x14ac:dyDescent="0.25">
      <c r="A5086" s="560"/>
      <c r="B5086" s="559"/>
      <c r="C5086" s="559"/>
      <c r="D5086" s="561"/>
      <c r="E5086" s="561"/>
      <c r="F5086" s="561"/>
      <c r="G5086" s="559"/>
      <c r="H5086" s="559"/>
      <c r="I5086" s="559"/>
      <c r="J5086" s="559"/>
      <c r="K5086" s="559"/>
      <c r="L5086" s="559"/>
      <c r="M5086" s="559"/>
      <c r="N5086" s="559"/>
      <c r="O5086" s="559"/>
    </row>
    <row r="5087" spans="1:15" x14ac:dyDescent="0.25">
      <c r="A5087" s="560"/>
      <c r="B5087" s="559"/>
      <c r="C5087" s="559"/>
      <c r="D5087" s="561"/>
      <c r="E5087" s="561"/>
      <c r="F5087" s="561"/>
      <c r="G5087" s="559"/>
      <c r="H5087" s="559"/>
      <c r="I5087" s="559"/>
      <c r="J5087" s="559"/>
      <c r="K5087" s="559"/>
      <c r="L5087" s="559"/>
      <c r="M5087" s="559"/>
      <c r="N5087" s="559"/>
      <c r="O5087" s="559"/>
    </row>
    <row r="5088" spans="1:15" x14ac:dyDescent="0.25">
      <c r="A5088" s="560"/>
      <c r="B5088" s="559"/>
      <c r="C5088" s="559"/>
      <c r="D5088" s="561"/>
      <c r="E5088" s="561"/>
      <c r="F5088" s="561"/>
      <c r="G5088" s="559"/>
      <c r="H5088" s="559"/>
      <c r="I5088" s="559"/>
      <c r="J5088" s="559"/>
      <c r="K5088" s="559"/>
      <c r="L5088" s="559"/>
      <c r="M5088" s="559"/>
      <c r="N5088" s="559"/>
      <c r="O5088" s="559"/>
    </row>
    <row r="5089" spans="1:15" x14ac:dyDescent="0.25">
      <c r="A5089" s="560"/>
      <c r="B5089" s="559"/>
      <c r="C5089" s="559"/>
      <c r="D5089" s="561"/>
      <c r="E5089" s="561"/>
      <c r="F5089" s="561"/>
      <c r="G5089" s="559"/>
      <c r="H5089" s="559"/>
      <c r="I5089" s="559"/>
      <c r="J5089" s="559"/>
      <c r="K5089" s="559"/>
      <c r="L5089" s="559"/>
      <c r="M5089" s="559"/>
      <c r="N5089" s="559"/>
      <c r="O5089" s="559"/>
    </row>
    <row r="5090" spans="1:15" x14ac:dyDescent="0.25">
      <c r="A5090" s="560"/>
      <c r="B5090" s="559"/>
      <c r="C5090" s="559"/>
      <c r="D5090" s="561"/>
      <c r="E5090" s="561"/>
      <c r="F5090" s="561"/>
      <c r="G5090" s="559"/>
      <c r="H5090" s="559"/>
      <c r="I5090" s="559"/>
      <c r="J5090" s="559"/>
      <c r="K5090" s="559"/>
      <c r="L5090" s="559"/>
      <c r="M5090" s="559"/>
      <c r="N5090" s="559"/>
      <c r="O5090" s="559"/>
    </row>
    <row r="5091" spans="1:15" x14ac:dyDescent="0.25">
      <c r="A5091" s="560"/>
      <c r="B5091" s="559"/>
      <c r="C5091" s="559"/>
      <c r="D5091" s="561"/>
      <c r="E5091" s="561"/>
      <c r="F5091" s="561"/>
      <c r="G5091" s="559"/>
      <c r="H5091" s="559"/>
      <c r="I5091" s="559"/>
      <c r="J5091" s="559"/>
      <c r="K5091" s="559"/>
      <c r="L5091" s="559"/>
      <c r="M5091" s="559"/>
      <c r="N5091" s="559"/>
      <c r="O5091" s="559"/>
    </row>
    <row r="5092" spans="1:15" x14ac:dyDescent="0.25">
      <c r="A5092" s="560"/>
      <c r="B5092" s="559"/>
      <c r="C5092" s="559"/>
      <c r="D5092" s="561"/>
      <c r="E5092" s="561"/>
      <c r="F5092" s="561"/>
      <c r="G5092" s="559"/>
      <c r="H5092" s="559"/>
      <c r="I5092" s="559"/>
      <c r="J5092" s="559"/>
      <c r="K5092" s="559"/>
      <c r="L5092" s="559"/>
      <c r="M5092" s="559"/>
      <c r="N5092" s="559"/>
      <c r="O5092" s="559"/>
    </row>
    <row r="5093" spans="1:15" x14ac:dyDescent="0.25">
      <c r="A5093" s="560"/>
      <c r="B5093" s="559"/>
      <c r="C5093" s="559"/>
      <c r="D5093" s="561"/>
      <c r="E5093" s="561"/>
      <c r="F5093" s="561"/>
      <c r="G5093" s="559"/>
      <c r="H5093" s="559"/>
      <c r="I5093" s="559"/>
      <c r="J5093" s="559"/>
      <c r="K5093" s="559"/>
      <c r="L5093" s="559"/>
      <c r="M5093" s="559"/>
      <c r="N5093" s="559"/>
      <c r="O5093" s="559"/>
    </row>
    <row r="5094" spans="1:15" x14ac:dyDescent="0.25">
      <c r="A5094" s="560"/>
      <c r="B5094" s="559"/>
      <c r="C5094" s="559"/>
      <c r="D5094" s="561"/>
      <c r="E5094" s="561"/>
      <c r="F5094" s="561"/>
      <c r="G5094" s="559"/>
      <c r="H5094" s="559"/>
      <c r="I5094" s="559"/>
      <c r="J5094" s="559"/>
      <c r="K5094" s="559"/>
      <c r="L5094" s="559"/>
      <c r="M5094" s="559"/>
      <c r="N5094" s="559"/>
      <c r="O5094" s="559"/>
    </row>
    <row r="5095" spans="1:15" x14ac:dyDescent="0.25">
      <c r="A5095" s="560"/>
      <c r="B5095" s="559"/>
      <c r="C5095" s="559"/>
      <c r="D5095" s="561"/>
      <c r="E5095" s="561"/>
      <c r="F5095" s="561"/>
      <c r="G5095" s="559"/>
      <c r="H5095" s="559"/>
      <c r="I5095" s="559"/>
      <c r="J5095" s="559"/>
      <c r="K5095" s="559"/>
      <c r="L5095" s="559"/>
      <c r="M5095" s="559"/>
      <c r="N5095" s="559"/>
      <c r="O5095" s="559"/>
    </row>
    <row r="5096" spans="1:15" x14ac:dyDescent="0.25">
      <c r="A5096" s="560"/>
      <c r="B5096" s="559"/>
      <c r="C5096" s="559"/>
      <c r="D5096" s="561"/>
      <c r="E5096" s="561"/>
      <c r="F5096" s="561"/>
      <c r="G5096" s="559"/>
      <c r="H5096" s="559"/>
      <c r="I5096" s="559"/>
      <c r="J5096" s="559"/>
      <c r="K5096" s="559"/>
      <c r="L5096" s="559"/>
      <c r="M5096" s="559"/>
      <c r="N5096" s="559"/>
      <c r="O5096" s="559"/>
    </row>
    <row r="5097" spans="1:15" x14ac:dyDescent="0.25">
      <c r="A5097" s="560"/>
      <c r="B5097" s="559"/>
      <c r="C5097" s="559"/>
      <c r="D5097" s="561"/>
      <c r="E5097" s="561"/>
      <c r="F5097" s="561"/>
      <c r="G5097" s="559"/>
      <c r="H5097" s="559"/>
      <c r="I5097" s="559"/>
      <c r="J5097" s="559"/>
      <c r="K5097" s="559"/>
      <c r="L5097" s="559"/>
      <c r="M5097" s="559"/>
      <c r="N5097" s="559"/>
      <c r="O5097" s="559"/>
    </row>
    <row r="5098" spans="1:15" x14ac:dyDescent="0.25">
      <c r="A5098" s="560"/>
      <c r="B5098" s="559"/>
      <c r="C5098" s="559"/>
      <c r="D5098" s="561"/>
      <c r="E5098" s="561"/>
      <c r="F5098" s="561"/>
      <c r="G5098" s="559"/>
      <c r="H5098" s="559"/>
      <c r="I5098" s="559"/>
      <c r="J5098" s="559"/>
      <c r="K5098" s="559"/>
      <c r="L5098" s="559"/>
      <c r="M5098" s="559"/>
      <c r="N5098" s="559"/>
      <c r="O5098" s="559"/>
    </row>
    <row r="5099" spans="1:15" x14ac:dyDescent="0.25">
      <c r="A5099" s="560"/>
      <c r="B5099" s="559"/>
      <c r="C5099" s="559"/>
      <c r="D5099" s="561"/>
      <c r="E5099" s="561"/>
      <c r="F5099" s="561"/>
      <c r="G5099" s="559"/>
      <c r="H5099" s="559"/>
      <c r="I5099" s="559"/>
      <c r="J5099" s="559"/>
      <c r="K5099" s="559"/>
      <c r="L5099" s="559"/>
      <c r="M5099" s="559"/>
      <c r="N5099" s="559"/>
      <c r="O5099" s="559"/>
    </row>
    <row r="5100" spans="1:15" x14ac:dyDescent="0.25">
      <c r="A5100" s="560"/>
      <c r="B5100" s="559"/>
      <c r="C5100" s="559"/>
      <c r="D5100" s="561"/>
      <c r="E5100" s="561"/>
      <c r="F5100" s="561"/>
      <c r="G5100" s="559"/>
      <c r="H5100" s="559"/>
      <c r="I5100" s="559"/>
      <c r="J5100" s="559"/>
      <c r="K5100" s="559"/>
      <c r="L5100" s="559"/>
      <c r="M5100" s="559"/>
      <c r="N5100" s="559"/>
      <c r="O5100" s="559"/>
    </row>
    <row r="5101" spans="1:15" x14ac:dyDescent="0.25">
      <c r="A5101" s="560"/>
      <c r="B5101" s="559"/>
      <c r="C5101" s="559"/>
      <c r="D5101" s="561"/>
      <c r="E5101" s="561"/>
      <c r="F5101" s="561"/>
      <c r="G5101" s="559"/>
      <c r="H5101" s="559"/>
      <c r="I5101" s="559"/>
      <c r="J5101" s="559"/>
      <c r="K5101" s="559"/>
      <c r="L5101" s="559"/>
      <c r="M5101" s="559"/>
      <c r="N5101" s="559"/>
      <c r="O5101" s="559"/>
    </row>
    <row r="5102" spans="1:15" x14ac:dyDescent="0.25">
      <c r="A5102" s="560"/>
      <c r="B5102" s="559"/>
      <c r="C5102" s="559"/>
      <c r="D5102" s="561"/>
      <c r="E5102" s="561"/>
      <c r="F5102" s="561"/>
      <c r="G5102" s="559"/>
      <c r="H5102" s="559"/>
      <c r="I5102" s="559"/>
      <c r="J5102" s="559"/>
      <c r="K5102" s="559"/>
      <c r="L5102" s="559"/>
      <c r="M5102" s="559"/>
      <c r="N5102" s="559"/>
      <c r="O5102" s="559"/>
    </row>
    <row r="5103" spans="1:15" x14ac:dyDescent="0.25">
      <c r="A5103" s="560"/>
      <c r="B5103" s="559"/>
      <c r="C5103" s="559"/>
      <c r="D5103" s="561"/>
      <c r="E5103" s="561"/>
      <c r="F5103" s="561"/>
      <c r="G5103" s="559"/>
      <c r="H5103" s="559"/>
      <c r="I5103" s="559"/>
      <c r="J5103" s="559"/>
      <c r="K5103" s="559"/>
      <c r="L5103" s="559"/>
      <c r="M5103" s="559"/>
      <c r="N5103" s="559"/>
      <c r="O5103" s="559"/>
    </row>
    <row r="5104" spans="1:15" x14ac:dyDescent="0.25">
      <c r="A5104" s="560"/>
      <c r="B5104" s="559"/>
      <c r="C5104" s="559"/>
      <c r="D5104" s="561"/>
      <c r="E5104" s="561"/>
      <c r="F5104" s="561"/>
      <c r="G5104" s="559"/>
      <c r="H5104" s="559"/>
      <c r="I5104" s="559"/>
      <c r="J5104" s="559"/>
      <c r="K5104" s="559"/>
      <c r="L5104" s="559"/>
      <c r="M5104" s="559"/>
      <c r="N5104" s="559"/>
      <c r="O5104" s="559"/>
    </row>
    <row r="5105" spans="1:15" x14ac:dyDescent="0.25">
      <c r="A5105" s="560"/>
      <c r="B5105" s="559"/>
      <c r="C5105" s="559"/>
      <c r="D5105" s="561"/>
      <c r="E5105" s="561"/>
      <c r="F5105" s="561"/>
      <c r="G5105" s="559"/>
      <c r="H5105" s="559"/>
      <c r="I5105" s="559"/>
      <c r="J5105" s="559"/>
      <c r="K5105" s="559"/>
      <c r="L5105" s="559"/>
      <c r="M5105" s="559"/>
      <c r="N5105" s="559"/>
      <c r="O5105" s="559"/>
    </row>
    <row r="5106" spans="1:15" x14ac:dyDescent="0.25">
      <c r="A5106" s="560"/>
      <c r="B5106" s="559"/>
      <c r="C5106" s="559"/>
      <c r="D5106" s="561"/>
      <c r="E5106" s="561"/>
      <c r="F5106" s="561"/>
      <c r="G5106" s="559"/>
      <c r="H5106" s="559"/>
      <c r="I5106" s="559"/>
      <c r="J5106" s="559"/>
      <c r="K5106" s="559"/>
      <c r="L5106" s="559"/>
      <c r="M5106" s="559"/>
      <c r="N5106" s="559"/>
      <c r="O5106" s="559"/>
    </row>
    <row r="5107" spans="1:15" x14ac:dyDescent="0.25">
      <c r="A5107" s="560"/>
      <c r="B5107" s="559"/>
      <c r="C5107" s="559"/>
      <c r="D5107" s="561"/>
      <c r="E5107" s="561"/>
      <c r="F5107" s="561"/>
      <c r="G5107" s="559"/>
      <c r="H5107" s="559"/>
      <c r="I5107" s="559"/>
      <c r="J5107" s="559"/>
      <c r="K5107" s="559"/>
      <c r="L5107" s="559"/>
      <c r="M5107" s="559"/>
      <c r="N5107" s="559"/>
      <c r="O5107" s="559"/>
    </row>
    <row r="5108" spans="1:15" x14ac:dyDescent="0.25">
      <c r="A5108" s="560"/>
      <c r="B5108" s="559"/>
      <c r="C5108" s="559"/>
      <c r="D5108" s="561"/>
      <c r="E5108" s="561"/>
      <c r="F5108" s="561"/>
      <c r="G5108" s="559"/>
      <c r="H5108" s="559"/>
      <c r="I5108" s="559"/>
      <c r="J5108" s="559"/>
      <c r="K5108" s="559"/>
      <c r="L5108" s="559"/>
      <c r="M5108" s="559"/>
      <c r="N5108" s="559"/>
      <c r="O5108" s="559"/>
    </row>
    <row r="5109" spans="1:15" x14ac:dyDescent="0.25">
      <c r="A5109" s="560"/>
      <c r="B5109" s="559"/>
      <c r="C5109" s="559"/>
      <c r="D5109" s="561"/>
      <c r="E5109" s="561"/>
      <c r="F5109" s="561"/>
      <c r="G5109" s="559"/>
      <c r="H5109" s="559"/>
      <c r="I5109" s="559"/>
      <c r="J5109" s="559"/>
      <c r="K5109" s="559"/>
      <c r="L5109" s="559"/>
      <c r="M5109" s="559"/>
      <c r="N5109" s="559"/>
      <c r="O5109" s="559"/>
    </row>
    <row r="5110" spans="1:15" x14ac:dyDescent="0.25">
      <c r="A5110" s="560"/>
      <c r="B5110" s="559"/>
      <c r="C5110" s="559"/>
      <c r="D5110" s="561"/>
      <c r="E5110" s="561"/>
      <c r="F5110" s="561"/>
      <c r="G5110" s="559"/>
      <c r="H5110" s="559"/>
      <c r="I5110" s="559"/>
      <c r="J5110" s="559"/>
      <c r="K5110" s="559"/>
      <c r="L5110" s="559"/>
      <c r="M5110" s="559"/>
      <c r="N5110" s="559"/>
      <c r="O5110" s="559"/>
    </row>
    <row r="5111" spans="1:15" x14ac:dyDescent="0.25">
      <c r="A5111" s="560"/>
      <c r="B5111" s="559"/>
      <c r="C5111" s="559"/>
      <c r="D5111" s="561"/>
      <c r="E5111" s="561"/>
      <c r="F5111" s="561"/>
      <c r="G5111" s="559"/>
      <c r="H5111" s="559"/>
      <c r="I5111" s="559"/>
      <c r="J5111" s="559"/>
      <c r="K5111" s="559"/>
      <c r="L5111" s="559"/>
      <c r="M5111" s="559"/>
      <c r="N5111" s="559"/>
      <c r="O5111" s="559"/>
    </row>
    <row r="5112" spans="1:15" x14ac:dyDescent="0.25">
      <c r="A5112" s="560"/>
      <c r="B5112" s="559"/>
      <c r="C5112" s="559"/>
      <c r="D5112" s="561"/>
      <c r="E5112" s="561"/>
      <c r="F5112" s="561"/>
      <c r="G5112" s="559"/>
      <c r="H5112" s="559"/>
      <c r="I5112" s="559"/>
      <c r="J5112" s="559"/>
      <c r="K5112" s="559"/>
      <c r="L5112" s="559"/>
      <c r="M5112" s="559"/>
      <c r="N5112" s="559"/>
      <c r="O5112" s="559"/>
    </row>
    <row r="5113" spans="1:15" x14ac:dyDescent="0.25">
      <c r="A5113" s="560"/>
      <c r="B5113" s="559"/>
      <c r="C5113" s="559"/>
      <c r="D5113" s="561"/>
      <c r="E5113" s="561"/>
      <c r="F5113" s="561"/>
      <c r="G5113" s="559"/>
      <c r="H5113" s="559"/>
      <c r="I5113" s="559"/>
      <c r="J5113" s="559"/>
      <c r="K5113" s="559"/>
      <c r="L5113" s="559"/>
      <c r="M5113" s="559"/>
      <c r="N5113" s="559"/>
      <c r="O5113" s="559"/>
    </row>
    <row r="5114" spans="1:15" x14ac:dyDescent="0.25">
      <c r="A5114" s="560"/>
      <c r="B5114" s="559"/>
      <c r="C5114" s="559"/>
      <c r="D5114" s="561"/>
      <c r="E5114" s="561"/>
      <c r="F5114" s="561"/>
      <c r="G5114" s="559"/>
      <c r="H5114" s="559"/>
      <c r="I5114" s="559"/>
      <c r="J5114" s="559"/>
      <c r="K5114" s="559"/>
      <c r="L5114" s="559"/>
      <c r="M5114" s="559"/>
      <c r="N5114" s="559"/>
      <c r="O5114" s="559"/>
    </row>
    <row r="5115" spans="1:15" x14ac:dyDescent="0.25">
      <c r="A5115" s="560"/>
      <c r="B5115" s="559"/>
      <c r="C5115" s="559"/>
      <c r="D5115" s="561"/>
      <c r="E5115" s="561"/>
      <c r="F5115" s="561"/>
      <c r="G5115" s="559"/>
      <c r="H5115" s="559"/>
      <c r="I5115" s="559"/>
      <c r="J5115" s="559"/>
      <c r="K5115" s="559"/>
      <c r="L5115" s="559"/>
      <c r="M5115" s="559"/>
      <c r="N5115" s="559"/>
      <c r="O5115" s="559"/>
    </row>
    <row r="5116" spans="1:15" x14ac:dyDescent="0.25">
      <c r="A5116" s="560"/>
      <c r="B5116" s="559"/>
      <c r="C5116" s="559"/>
      <c r="D5116" s="561"/>
      <c r="E5116" s="561"/>
      <c r="F5116" s="561"/>
      <c r="G5116" s="559"/>
      <c r="H5116" s="559"/>
      <c r="I5116" s="559"/>
      <c r="J5116" s="559"/>
      <c r="K5116" s="559"/>
      <c r="L5116" s="559"/>
      <c r="M5116" s="559"/>
      <c r="N5116" s="559"/>
      <c r="O5116" s="559"/>
    </row>
    <row r="5117" spans="1:15" x14ac:dyDescent="0.25">
      <c r="A5117" s="560"/>
      <c r="B5117" s="559"/>
      <c r="C5117" s="559"/>
      <c r="D5117" s="561"/>
      <c r="E5117" s="561"/>
      <c r="F5117" s="561"/>
      <c r="G5117" s="559"/>
      <c r="H5117" s="559"/>
      <c r="I5117" s="559"/>
      <c r="J5117" s="559"/>
      <c r="K5117" s="559"/>
      <c r="L5117" s="559"/>
      <c r="M5117" s="559"/>
      <c r="N5117" s="559"/>
      <c r="O5117" s="559"/>
    </row>
    <row r="5118" spans="1:15" x14ac:dyDescent="0.25">
      <c r="A5118" s="560"/>
      <c r="B5118" s="559"/>
      <c r="C5118" s="559"/>
      <c r="D5118" s="561"/>
      <c r="E5118" s="561"/>
      <c r="F5118" s="561"/>
      <c r="G5118" s="559"/>
      <c r="H5118" s="559"/>
      <c r="I5118" s="559"/>
      <c r="J5118" s="559"/>
      <c r="K5118" s="559"/>
      <c r="L5118" s="559"/>
      <c r="M5118" s="559"/>
      <c r="N5118" s="559"/>
      <c r="O5118" s="559"/>
    </row>
    <row r="5119" spans="1:15" x14ac:dyDescent="0.25">
      <c r="A5119" s="560"/>
      <c r="B5119" s="559"/>
      <c r="C5119" s="559"/>
      <c r="D5119" s="561"/>
      <c r="E5119" s="561"/>
      <c r="F5119" s="561"/>
      <c r="G5119" s="559"/>
      <c r="H5119" s="559"/>
      <c r="I5119" s="559"/>
      <c r="J5119" s="559"/>
      <c r="K5119" s="559"/>
      <c r="L5119" s="559"/>
      <c r="M5119" s="559"/>
      <c r="N5119" s="559"/>
      <c r="O5119" s="559"/>
    </row>
    <row r="5120" spans="1:15" x14ac:dyDescent="0.25">
      <c r="A5120" s="560"/>
      <c r="B5120" s="559"/>
      <c r="C5120" s="559"/>
      <c r="D5120" s="561"/>
      <c r="E5120" s="561"/>
      <c r="F5120" s="561"/>
      <c r="G5120" s="559"/>
      <c r="H5120" s="559"/>
      <c r="I5120" s="559"/>
      <c r="J5120" s="559"/>
      <c r="K5120" s="559"/>
      <c r="L5120" s="559"/>
      <c r="M5120" s="559"/>
      <c r="N5120" s="559"/>
      <c r="O5120" s="559"/>
    </row>
    <row r="5121" spans="1:15" x14ac:dyDescent="0.25">
      <c r="A5121" s="560"/>
      <c r="B5121" s="559"/>
      <c r="C5121" s="559"/>
      <c r="D5121" s="561"/>
      <c r="E5121" s="561"/>
      <c r="F5121" s="561"/>
      <c r="G5121" s="559"/>
      <c r="H5121" s="559"/>
      <c r="I5121" s="559"/>
      <c r="J5121" s="559"/>
      <c r="K5121" s="559"/>
      <c r="L5121" s="559"/>
      <c r="M5121" s="559"/>
      <c r="N5121" s="559"/>
      <c r="O5121" s="559"/>
    </row>
    <row r="5122" spans="1:15" x14ac:dyDescent="0.25">
      <c r="A5122" s="560"/>
      <c r="B5122" s="559"/>
      <c r="C5122" s="559"/>
      <c r="D5122" s="561"/>
      <c r="E5122" s="561"/>
      <c r="F5122" s="561"/>
      <c r="G5122" s="559"/>
      <c r="H5122" s="559"/>
      <c r="I5122" s="559"/>
      <c r="J5122" s="559"/>
      <c r="K5122" s="559"/>
      <c r="L5122" s="559"/>
      <c r="M5122" s="559"/>
      <c r="N5122" s="559"/>
      <c r="O5122" s="559"/>
    </row>
    <row r="5123" spans="1:15" x14ac:dyDescent="0.25">
      <c r="A5123" s="560"/>
      <c r="B5123" s="559"/>
      <c r="C5123" s="559"/>
      <c r="D5123" s="561"/>
      <c r="E5123" s="561"/>
      <c r="F5123" s="561"/>
      <c r="G5123" s="559"/>
      <c r="H5123" s="559"/>
      <c r="I5123" s="559"/>
      <c r="J5123" s="559"/>
      <c r="K5123" s="559"/>
      <c r="L5123" s="559"/>
      <c r="M5123" s="559"/>
      <c r="N5123" s="559"/>
      <c r="O5123" s="559"/>
    </row>
    <row r="5124" spans="1:15" x14ac:dyDescent="0.25">
      <c r="A5124" s="560"/>
      <c r="B5124" s="559"/>
      <c r="C5124" s="559"/>
      <c r="D5124" s="561"/>
      <c r="E5124" s="561"/>
      <c r="F5124" s="561"/>
      <c r="G5124" s="559"/>
      <c r="H5124" s="559"/>
      <c r="I5124" s="559"/>
      <c r="J5124" s="559"/>
      <c r="K5124" s="559"/>
      <c r="L5124" s="559"/>
      <c r="M5124" s="559"/>
      <c r="N5124" s="559"/>
      <c r="O5124" s="559"/>
    </row>
    <row r="5125" spans="1:15" x14ac:dyDescent="0.25">
      <c r="A5125" s="560"/>
      <c r="B5125" s="559"/>
      <c r="C5125" s="559"/>
      <c r="D5125" s="561"/>
      <c r="E5125" s="561"/>
      <c r="F5125" s="561"/>
      <c r="G5125" s="559"/>
      <c r="H5125" s="559"/>
      <c r="I5125" s="559"/>
      <c r="J5125" s="559"/>
      <c r="K5125" s="559"/>
      <c r="L5125" s="559"/>
      <c r="M5125" s="559"/>
      <c r="N5125" s="559"/>
      <c r="O5125" s="559"/>
    </row>
    <row r="5126" spans="1:15" x14ac:dyDescent="0.25">
      <c r="A5126" s="560"/>
      <c r="B5126" s="559"/>
      <c r="C5126" s="559"/>
      <c r="D5126" s="561"/>
      <c r="E5126" s="561"/>
      <c r="F5126" s="561"/>
      <c r="G5126" s="559"/>
      <c r="H5126" s="559"/>
      <c r="I5126" s="559"/>
      <c r="J5126" s="559"/>
      <c r="K5126" s="559"/>
      <c r="L5126" s="559"/>
      <c r="M5126" s="559"/>
      <c r="N5126" s="559"/>
      <c r="O5126" s="559"/>
    </row>
    <row r="5127" spans="1:15" x14ac:dyDescent="0.25">
      <c r="A5127" s="560"/>
      <c r="B5127" s="559"/>
      <c r="C5127" s="559"/>
      <c r="D5127" s="561"/>
      <c r="E5127" s="561"/>
      <c r="F5127" s="561"/>
      <c r="G5127" s="559"/>
      <c r="H5127" s="559"/>
      <c r="I5127" s="559"/>
      <c r="J5127" s="559"/>
      <c r="K5127" s="559"/>
      <c r="L5127" s="559"/>
      <c r="M5127" s="559"/>
      <c r="N5127" s="559"/>
      <c r="O5127" s="559"/>
    </row>
    <row r="5128" spans="1:15" x14ac:dyDescent="0.25">
      <c r="A5128" s="560"/>
      <c r="B5128" s="559"/>
      <c r="C5128" s="559"/>
      <c r="D5128" s="561"/>
      <c r="E5128" s="561"/>
      <c r="F5128" s="561"/>
      <c r="G5128" s="559"/>
      <c r="H5128" s="559"/>
      <c r="I5128" s="559"/>
      <c r="J5128" s="559"/>
      <c r="K5128" s="559"/>
      <c r="L5128" s="559"/>
      <c r="M5128" s="559"/>
      <c r="N5128" s="559"/>
      <c r="O5128" s="559"/>
    </row>
    <row r="5129" spans="1:15" x14ac:dyDescent="0.25">
      <c r="A5129" s="560"/>
      <c r="B5129" s="559"/>
      <c r="C5129" s="559"/>
      <c r="D5129" s="561"/>
      <c r="E5129" s="561"/>
      <c r="F5129" s="561"/>
      <c r="G5129" s="559"/>
      <c r="H5129" s="559"/>
      <c r="I5129" s="559"/>
      <c r="J5129" s="559"/>
      <c r="K5129" s="559"/>
      <c r="L5129" s="559"/>
      <c r="M5129" s="559"/>
      <c r="N5129" s="559"/>
      <c r="O5129" s="559"/>
    </row>
    <row r="5130" spans="1:15" x14ac:dyDescent="0.25">
      <c r="A5130" s="560"/>
      <c r="B5130" s="559"/>
      <c r="C5130" s="559"/>
      <c r="D5130" s="561"/>
      <c r="E5130" s="561"/>
      <c r="F5130" s="561"/>
      <c r="G5130" s="559"/>
      <c r="H5130" s="559"/>
      <c r="I5130" s="559"/>
      <c r="J5130" s="559"/>
      <c r="K5130" s="559"/>
      <c r="L5130" s="559"/>
      <c r="M5130" s="559"/>
      <c r="N5130" s="559"/>
      <c r="O5130" s="559"/>
    </row>
    <row r="5131" spans="1:15" x14ac:dyDescent="0.25">
      <c r="A5131" s="560"/>
      <c r="B5131" s="559"/>
      <c r="C5131" s="559"/>
      <c r="D5131" s="561"/>
      <c r="E5131" s="561"/>
      <c r="F5131" s="561"/>
      <c r="G5131" s="559"/>
      <c r="H5131" s="559"/>
      <c r="I5131" s="559"/>
      <c r="J5131" s="559"/>
      <c r="K5131" s="559"/>
      <c r="L5131" s="559"/>
      <c r="M5131" s="559"/>
      <c r="N5131" s="559"/>
      <c r="O5131" s="559"/>
    </row>
    <row r="5132" spans="1:15" x14ac:dyDescent="0.25">
      <c r="A5132" s="560"/>
      <c r="B5132" s="559"/>
      <c r="C5132" s="559"/>
      <c r="D5132" s="561"/>
      <c r="E5132" s="561"/>
      <c r="F5132" s="561"/>
      <c r="G5132" s="559"/>
      <c r="H5132" s="559"/>
      <c r="I5132" s="559"/>
      <c r="J5132" s="559"/>
      <c r="K5132" s="559"/>
      <c r="L5132" s="559"/>
      <c r="M5132" s="559"/>
      <c r="N5132" s="559"/>
      <c r="O5132" s="559"/>
    </row>
    <row r="5133" spans="1:15" x14ac:dyDescent="0.25">
      <c r="A5133" s="560"/>
      <c r="B5133" s="559"/>
      <c r="C5133" s="559"/>
      <c r="D5133" s="561"/>
      <c r="E5133" s="561"/>
      <c r="F5133" s="561"/>
      <c r="G5133" s="559"/>
      <c r="H5133" s="559"/>
      <c r="I5133" s="559"/>
      <c r="J5133" s="559"/>
      <c r="K5133" s="559"/>
      <c r="L5133" s="559"/>
      <c r="M5133" s="559"/>
      <c r="N5133" s="559"/>
      <c r="O5133" s="559"/>
    </row>
    <row r="5134" spans="1:15" x14ac:dyDescent="0.25">
      <c r="A5134" s="560"/>
      <c r="B5134" s="559"/>
      <c r="C5134" s="559"/>
      <c r="D5134" s="561"/>
      <c r="E5134" s="561"/>
      <c r="F5134" s="561"/>
      <c r="G5134" s="559"/>
      <c r="H5134" s="559"/>
      <c r="I5134" s="559"/>
      <c r="J5134" s="559"/>
      <c r="K5134" s="559"/>
      <c r="L5134" s="559"/>
      <c r="M5134" s="559"/>
      <c r="N5134" s="559"/>
      <c r="O5134" s="559"/>
    </row>
    <row r="5135" spans="1:15" x14ac:dyDescent="0.25">
      <c r="A5135" s="560"/>
      <c r="B5135" s="559"/>
      <c r="C5135" s="559"/>
      <c r="D5135" s="561"/>
      <c r="E5135" s="561"/>
      <c r="F5135" s="561"/>
      <c r="G5135" s="559"/>
      <c r="H5135" s="559"/>
      <c r="I5135" s="559"/>
      <c r="J5135" s="559"/>
      <c r="K5135" s="559"/>
      <c r="L5135" s="559"/>
      <c r="M5135" s="559"/>
      <c r="N5135" s="559"/>
      <c r="O5135" s="559"/>
    </row>
    <row r="5136" spans="1:15" x14ac:dyDescent="0.25">
      <c r="A5136" s="560"/>
      <c r="B5136" s="559"/>
      <c r="C5136" s="559"/>
      <c r="D5136" s="561"/>
      <c r="E5136" s="561"/>
      <c r="F5136" s="561"/>
      <c r="G5136" s="559"/>
      <c r="H5136" s="559"/>
      <c r="I5136" s="559"/>
      <c r="J5136" s="559"/>
      <c r="K5136" s="559"/>
      <c r="L5136" s="559"/>
      <c r="M5136" s="559"/>
      <c r="N5136" s="559"/>
      <c r="O5136" s="559"/>
    </row>
    <row r="5137" spans="1:15" x14ac:dyDescent="0.25">
      <c r="A5137" s="560"/>
      <c r="B5137" s="559"/>
      <c r="C5137" s="559"/>
      <c r="D5137" s="561"/>
      <c r="E5137" s="561"/>
      <c r="F5137" s="561"/>
      <c r="G5137" s="559"/>
      <c r="H5137" s="559"/>
      <c r="I5137" s="559"/>
      <c r="J5137" s="559"/>
      <c r="K5137" s="559"/>
      <c r="L5137" s="559"/>
      <c r="M5137" s="559"/>
      <c r="N5137" s="559"/>
      <c r="O5137" s="559"/>
    </row>
    <row r="5138" spans="1:15" x14ac:dyDescent="0.25">
      <c r="A5138" s="560"/>
      <c r="B5138" s="559"/>
      <c r="C5138" s="559"/>
      <c r="D5138" s="561"/>
      <c r="E5138" s="561"/>
      <c r="F5138" s="561"/>
      <c r="G5138" s="559"/>
      <c r="H5138" s="559"/>
      <c r="I5138" s="559"/>
      <c r="J5138" s="559"/>
      <c r="K5138" s="559"/>
      <c r="L5138" s="559"/>
      <c r="M5138" s="559"/>
      <c r="N5138" s="559"/>
      <c r="O5138" s="559"/>
    </row>
    <row r="5139" spans="1:15" x14ac:dyDescent="0.25">
      <c r="A5139" s="560"/>
      <c r="B5139" s="559"/>
      <c r="C5139" s="559"/>
      <c r="D5139" s="561"/>
      <c r="E5139" s="561"/>
      <c r="F5139" s="561"/>
      <c r="G5139" s="559"/>
      <c r="H5139" s="559"/>
      <c r="I5139" s="559"/>
      <c r="J5139" s="559"/>
      <c r="K5139" s="559"/>
      <c r="L5139" s="559"/>
      <c r="M5139" s="559"/>
      <c r="N5139" s="559"/>
      <c r="O5139" s="559"/>
    </row>
    <row r="5140" spans="1:15" x14ac:dyDescent="0.25">
      <c r="A5140" s="560"/>
      <c r="B5140" s="559"/>
      <c r="C5140" s="559"/>
      <c r="D5140" s="561"/>
      <c r="E5140" s="561"/>
      <c r="F5140" s="561"/>
      <c r="G5140" s="559"/>
      <c r="H5140" s="559"/>
      <c r="I5140" s="559"/>
      <c r="J5140" s="559"/>
      <c r="K5140" s="559"/>
      <c r="L5140" s="559"/>
      <c r="M5140" s="559"/>
      <c r="N5140" s="559"/>
      <c r="O5140" s="559"/>
    </row>
    <row r="5141" spans="1:15" x14ac:dyDescent="0.25">
      <c r="A5141" s="560"/>
      <c r="B5141" s="559"/>
      <c r="C5141" s="559"/>
      <c r="D5141" s="561"/>
      <c r="E5141" s="561"/>
      <c r="F5141" s="561"/>
      <c r="G5141" s="559"/>
      <c r="H5141" s="559"/>
      <c r="I5141" s="559"/>
      <c r="J5141" s="559"/>
      <c r="K5141" s="559"/>
      <c r="L5141" s="559"/>
      <c r="M5141" s="559"/>
      <c r="N5141" s="559"/>
      <c r="O5141" s="559"/>
    </row>
    <row r="5142" spans="1:15" x14ac:dyDescent="0.25">
      <c r="A5142" s="560"/>
      <c r="B5142" s="559"/>
      <c r="C5142" s="559"/>
      <c r="D5142" s="561"/>
      <c r="E5142" s="561"/>
      <c r="F5142" s="561"/>
      <c r="G5142" s="559"/>
      <c r="H5142" s="559"/>
      <c r="I5142" s="559"/>
      <c r="J5142" s="559"/>
      <c r="K5142" s="559"/>
      <c r="L5142" s="559"/>
      <c r="M5142" s="559"/>
      <c r="N5142" s="559"/>
      <c r="O5142" s="559"/>
    </row>
    <row r="5143" spans="1:15" x14ac:dyDescent="0.25">
      <c r="A5143" s="560"/>
      <c r="B5143" s="559"/>
      <c r="C5143" s="559"/>
      <c r="D5143" s="561"/>
      <c r="E5143" s="561"/>
      <c r="F5143" s="561"/>
      <c r="G5143" s="559"/>
      <c r="H5143" s="559"/>
      <c r="I5143" s="559"/>
      <c r="J5143" s="559"/>
      <c r="K5143" s="559"/>
      <c r="L5143" s="559"/>
      <c r="M5143" s="559"/>
      <c r="N5143" s="559"/>
      <c r="O5143" s="559"/>
    </row>
    <row r="5144" spans="1:15" x14ac:dyDescent="0.25">
      <c r="A5144" s="560"/>
      <c r="B5144" s="559"/>
      <c r="C5144" s="559"/>
      <c r="D5144" s="561"/>
      <c r="E5144" s="561"/>
      <c r="F5144" s="561"/>
      <c r="G5144" s="559"/>
      <c r="H5144" s="559"/>
      <c r="I5144" s="559"/>
      <c r="J5144" s="559"/>
      <c r="K5144" s="559"/>
      <c r="L5144" s="559"/>
      <c r="M5144" s="559"/>
      <c r="N5144" s="559"/>
      <c r="O5144" s="559"/>
    </row>
    <row r="5145" spans="1:15" x14ac:dyDescent="0.25">
      <c r="A5145" s="560"/>
      <c r="B5145" s="559"/>
      <c r="C5145" s="559"/>
      <c r="D5145" s="561"/>
      <c r="E5145" s="561"/>
      <c r="F5145" s="561"/>
      <c r="G5145" s="559"/>
      <c r="H5145" s="559"/>
      <c r="I5145" s="559"/>
      <c r="J5145" s="559"/>
      <c r="K5145" s="559"/>
      <c r="L5145" s="559"/>
      <c r="M5145" s="559"/>
      <c r="N5145" s="559"/>
      <c r="O5145" s="559"/>
    </row>
    <row r="5146" spans="1:15" x14ac:dyDescent="0.25">
      <c r="A5146" s="560"/>
      <c r="B5146" s="559"/>
      <c r="C5146" s="559"/>
      <c r="D5146" s="561"/>
      <c r="E5146" s="561"/>
      <c r="F5146" s="561"/>
      <c r="G5146" s="559"/>
      <c r="H5146" s="559"/>
      <c r="I5146" s="559"/>
      <c r="J5146" s="559"/>
      <c r="K5146" s="559"/>
      <c r="L5146" s="559"/>
      <c r="M5146" s="559"/>
      <c r="N5146" s="559"/>
      <c r="O5146" s="559"/>
    </row>
    <row r="5147" spans="1:15" x14ac:dyDescent="0.25">
      <c r="A5147" s="560"/>
      <c r="B5147" s="559"/>
      <c r="C5147" s="559"/>
      <c r="D5147" s="561"/>
      <c r="E5147" s="561"/>
      <c r="F5147" s="561"/>
      <c r="G5147" s="559"/>
      <c r="H5147" s="559"/>
      <c r="I5147" s="559"/>
      <c r="J5147" s="559"/>
      <c r="K5147" s="559"/>
      <c r="L5147" s="559"/>
      <c r="M5147" s="559"/>
      <c r="N5147" s="559"/>
      <c r="O5147" s="559"/>
    </row>
    <row r="5148" spans="1:15" x14ac:dyDescent="0.25">
      <c r="A5148" s="560"/>
      <c r="B5148" s="559"/>
      <c r="C5148" s="559"/>
      <c r="D5148" s="561"/>
      <c r="E5148" s="561"/>
      <c r="F5148" s="561"/>
      <c r="G5148" s="559"/>
      <c r="H5148" s="559"/>
      <c r="I5148" s="559"/>
      <c r="J5148" s="559"/>
      <c r="K5148" s="559"/>
      <c r="L5148" s="559"/>
      <c r="M5148" s="559"/>
      <c r="N5148" s="559"/>
      <c r="O5148" s="559"/>
    </row>
    <row r="5149" spans="1:15" x14ac:dyDescent="0.25">
      <c r="A5149" s="560"/>
      <c r="B5149" s="559"/>
      <c r="C5149" s="559"/>
      <c r="D5149" s="561"/>
      <c r="E5149" s="561"/>
      <c r="F5149" s="561"/>
      <c r="G5149" s="559"/>
      <c r="H5149" s="559"/>
      <c r="I5149" s="559"/>
      <c r="J5149" s="559"/>
      <c r="K5149" s="559"/>
      <c r="L5149" s="559"/>
      <c r="M5149" s="559"/>
      <c r="N5149" s="559"/>
      <c r="O5149" s="559"/>
    </row>
    <row r="5150" spans="1:15" x14ac:dyDescent="0.25">
      <c r="A5150" s="560"/>
      <c r="B5150" s="559"/>
      <c r="C5150" s="559"/>
      <c r="D5150" s="561"/>
      <c r="E5150" s="561"/>
      <c r="F5150" s="561"/>
      <c r="G5150" s="559"/>
      <c r="H5150" s="559"/>
      <c r="I5150" s="559"/>
      <c r="J5150" s="559"/>
      <c r="K5150" s="559"/>
      <c r="L5150" s="559"/>
      <c r="M5150" s="559"/>
      <c r="N5150" s="559"/>
      <c r="O5150" s="559"/>
    </row>
    <row r="5151" spans="1:15" x14ac:dyDescent="0.25">
      <c r="A5151" s="560"/>
      <c r="B5151" s="559"/>
      <c r="C5151" s="559"/>
      <c r="D5151" s="561"/>
      <c r="E5151" s="561"/>
      <c r="F5151" s="561"/>
      <c r="G5151" s="559"/>
      <c r="H5151" s="559"/>
      <c r="I5151" s="559"/>
      <c r="J5151" s="559"/>
      <c r="K5151" s="559"/>
      <c r="L5151" s="559"/>
      <c r="M5151" s="559"/>
      <c r="N5151" s="559"/>
      <c r="O5151" s="559"/>
    </row>
    <row r="5152" spans="1:15" x14ac:dyDescent="0.25">
      <c r="A5152" s="560"/>
      <c r="B5152" s="559"/>
      <c r="C5152" s="559"/>
      <c r="D5152" s="561"/>
      <c r="E5152" s="561"/>
      <c r="F5152" s="561"/>
      <c r="G5152" s="559"/>
      <c r="H5152" s="559"/>
      <c r="I5152" s="559"/>
      <c r="J5152" s="559"/>
      <c r="K5152" s="559"/>
      <c r="L5152" s="559"/>
      <c r="M5152" s="559"/>
      <c r="N5152" s="559"/>
      <c r="O5152" s="559"/>
    </row>
    <row r="5153" spans="1:15" x14ac:dyDescent="0.25">
      <c r="A5153" s="560"/>
      <c r="B5153" s="559"/>
      <c r="C5153" s="559"/>
      <c r="D5153" s="561"/>
      <c r="E5153" s="561"/>
      <c r="F5153" s="561"/>
      <c r="G5153" s="559"/>
      <c r="H5153" s="559"/>
      <c r="I5153" s="559"/>
      <c r="J5153" s="559"/>
      <c r="K5153" s="559"/>
      <c r="L5153" s="559"/>
      <c r="M5153" s="559"/>
      <c r="N5153" s="559"/>
      <c r="O5153" s="559"/>
    </row>
    <row r="5154" spans="1:15" x14ac:dyDescent="0.25">
      <c r="A5154" s="560"/>
      <c r="B5154" s="559"/>
      <c r="C5154" s="559"/>
      <c r="D5154" s="561"/>
      <c r="E5154" s="561"/>
      <c r="F5154" s="561"/>
      <c r="G5154" s="559"/>
      <c r="H5154" s="559"/>
      <c r="I5154" s="559"/>
      <c r="J5154" s="559"/>
      <c r="K5154" s="559"/>
      <c r="L5154" s="559"/>
      <c r="M5154" s="559"/>
      <c r="N5154" s="559"/>
      <c r="O5154" s="559"/>
    </row>
    <row r="5155" spans="1:15" x14ac:dyDescent="0.25">
      <c r="A5155" s="560"/>
      <c r="B5155" s="559"/>
      <c r="C5155" s="559"/>
      <c r="D5155" s="561"/>
      <c r="E5155" s="561"/>
      <c r="F5155" s="561"/>
      <c r="G5155" s="559"/>
      <c r="H5155" s="559"/>
      <c r="I5155" s="559"/>
      <c r="J5155" s="559"/>
      <c r="K5155" s="559"/>
      <c r="L5155" s="559"/>
      <c r="M5155" s="559"/>
      <c r="N5155" s="559"/>
      <c r="O5155" s="559"/>
    </row>
    <row r="5156" spans="1:15" x14ac:dyDescent="0.25">
      <c r="A5156" s="560"/>
      <c r="B5156" s="559"/>
      <c r="C5156" s="559"/>
      <c r="D5156" s="561"/>
      <c r="E5156" s="561"/>
      <c r="F5156" s="561"/>
      <c r="G5156" s="559"/>
      <c r="H5156" s="559"/>
      <c r="I5156" s="559"/>
      <c r="J5156" s="559"/>
      <c r="K5156" s="559"/>
      <c r="L5156" s="559"/>
      <c r="M5156" s="559"/>
      <c r="N5156" s="559"/>
      <c r="O5156" s="559"/>
    </row>
    <row r="5157" spans="1:15" x14ac:dyDescent="0.25">
      <c r="A5157" s="560"/>
      <c r="B5157" s="559"/>
      <c r="C5157" s="559"/>
      <c r="D5157" s="561"/>
      <c r="E5157" s="561"/>
      <c r="F5157" s="561"/>
      <c r="G5157" s="559"/>
      <c r="H5157" s="559"/>
      <c r="I5157" s="559"/>
      <c r="J5157" s="559"/>
      <c r="K5157" s="559"/>
      <c r="L5157" s="559"/>
      <c r="M5157" s="559"/>
      <c r="N5157" s="559"/>
      <c r="O5157" s="559"/>
    </row>
    <row r="5158" spans="1:15" x14ac:dyDescent="0.25">
      <c r="A5158" s="560"/>
      <c r="B5158" s="559"/>
      <c r="C5158" s="559"/>
      <c r="D5158" s="561"/>
      <c r="E5158" s="561"/>
      <c r="F5158" s="561"/>
      <c r="G5158" s="559"/>
      <c r="H5158" s="559"/>
      <c r="I5158" s="559"/>
      <c r="J5158" s="559"/>
      <c r="K5158" s="559"/>
      <c r="L5158" s="559"/>
      <c r="M5158" s="559"/>
      <c r="N5158" s="559"/>
      <c r="O5158" s="559"/>
    </row>
    <row r="5159" spans="1:15" x14ac:dyDescent="0.25">
      <c r="A5159" s="560"/>
      <c r="B5159" s="559"/>
      <c r="C5159" s="559"/>
      <c r="D5159" s="561"/>
      <c r="E5159" s="561"/>
      <c r="F5159" s="561"/>
      <c r="G5159" s="559"/>
      <c r="H5159" s="559"/>
      <c r="I5159" s="559"/>
      <c r="J5159" s="559"/>
      <c r="K5159" s="559"/>
      <c r="L5159" s="559"/>
      <c r="M5159" s="559"/>
      <c r="N5159" s="559"/>
      <c r="O5159" s="559"/>
    </row>
    <row r="5160" spans="1:15" x14ac:dyDescent="0.25">
      <c r="A5160" s="560"/>
      <c r="B5160" s="559"/>
      <c r="C5160" s="559"/>
      <c r="D5160" s="561"/>
      <c r="E5160" s="561"/>
      <c r="F5160" s="561"/>
      <c r="G5160" s="559"/>
      <c r="H5160" s="559"/>
      <c r="I5160" s="559"/>
      <c r="J5160" s="559"/>
      <c r="K5160" s="559"/>
      <c r="L5160" s="559"/>
      <c r="M5160" s="559"/>
      <c r="N5160" s="559"/>
      <c r="O5160" s="559"/>
    </row>
    <row r="5161" spans="1:15" x14ac:dyDescent="0.25">
      <c r="A5161" s="560"/>
      <c r="B5161" s="559"/>
      <c r="C5161" s="559"/>
      <c r="D5161" s="561"/>
      <c r="E5161" s="561"/>
      <c r="F5161" s="561"/>
      <c r="G5161" s="559"/>
      <c r="H5161" s="559"/>
      <c r="I5161" s="559"/>
      <c r="J5161" s="559"/>
      <c r="K5161" s="559"/>
      <c r="L5161" s="559"/>
      <c r="M5161" s="559"/>
      <c r="N5161" s="559"/>
      <c r="O5161" s="559"/>
    </row>
    <row r="5162" spans="1:15" x14ac:dyDescent="0.25">
      <c r="A5162" s="560"/>
      <c r="B5162" s="559"/>
      <c r="C5162" s="559"/>
      <c r="D5162" s="561"/>
      <c r="E5162" s="561"/>
      <c r="F5162" s="561"/>
      <c r="G5162" s="559"/>
      <c r="H5162" s="559"/>
      <c r="I5162" s="559"/>
      <c r="J5162" s="559"/>
      <c r="K5162" s="559"/>
      <c r="L5162" s="559"/>
      <c r="M5162" s="559"/>
      <c r="N5162" s="559"/>
      <c r="O5162" s="559"/>
    </row>
    <row r="5163" spans="1:15" x14ac:dyDescent="0.25">
      <c r="A5163" s="560"/>
      <c r="B5163" s="559"/>
      <c r="C5163" s="559"/>
      <c r="D5163" s="561"/>
      <c r="E5163" s="561"/>
      <c r="F5163" s="561"/>
      <c r="G5163" s="559"/>
      <c r="H5163" s="559"/>
      <c r="I5163" s="559"/>
      <c r="J5163" s="559"/>
      <c r="K5163" s="559"/>
      <c r="L5163" s="559"/>
      <c r="M5163" s="559"/>
      <c r="N5163" s="559"/>
      <c r="O5163" s="559"/>
    </row>
    <row r="5164" spans="1:15" x14ac:dyDescent="0.25">
      <c r="A5164" s="560"/>
      <c r="B5164" s="559"/>
      <c r="C5164" s="559"/>
      <c r="D5164" s="561"/>
      <c r="E5164" s="561"/>
      <c r="F5164" s="561"/>
      <c r="G5164" s="559"/>
      <c r="H5164" s="559"/>
      <c r="I5164" s="559"/>
      <c r="J5164" s="559"/>
      <c r="K5164" s="559"/>
      <c r="L5164" s="559"/>
      <c r="M5164" s="559"/>
      <c r="N5164" s="559"/>
      <c r="O5164" s="559"/>
    </row>
    <row r="5165" spans="1:15" x14ac:dyDescent="0.25">
      <c r="A5165" s="560"/>
      <c r="B5165" s="559"/>
      <c r="C5165" s="559"/>
      <c r="D5165" s="561"/>
      <c r="E5165" s="561"/>
      <c r="F5165" s="561"/>
      <c r="G5165" s="559"/>
      <c r="H5165" s="559"/>
      <c r="I5165" s="559"/>
      <c r="J5165" s="559"/>
      <c r="K5165" s="559"/>
      <c r="L5165" s="559"/>
      <c r="M5165" s="559"/>
      <c r="N5165" s="559"/>
      <c r="O5165" s="559"/>
    </row>
    <row r="5166" spans="1:15" x14ac:dyDescent="0.25">
      <c r="A5166" s="560"/>
      <c r="B5166" s="559"/>
      <c r="C5166" s="559"/>
      <c r="D5166" s="561"/>
      <c r="E5166" s="561"/>
      <c r="F5166" s="561"/>
      <c r="G5166" s="559"/>
      <c r="H5166" s="559"/>
      <c r="I5166" s="559"/>
      <c r="J5166" s="559"/>
      <c r="K5166" s="559"/>
      <c r="L5166" s="559"/>
      <c r="M5166" s="559"/>
      <c r="N5166" s="559"/>
      <c r="O5166" s="559"/>
    </row>
    <row r="5167" spans="1:15" x14ac:dyDescent="0.25">
      <c r="A5167" s="560"/>
      <c r="B5167" s="559"/>
      <c r="C5167" s="559"/>
      <c r="D5167" s="561"/>
      <c r="E5167" s="561"/>
      <c r="F5167" s="561"/>
      <c r="G5167" s="559"/>
      <c r="H5167" s="559"/>
      <c r="I5167" s="559"/>
      <c r="J5167" s="559"/>
      <c r="K5167" s="559"/>
      <c r="L5167" s="559"/>
      <c r="M5167" s="559"/>
      <c r="N5167" s="559"/>
      <c r="O5167" s="559"/>
    </row>
    <row r="5168" spans="1:15" x14ac:dyDescent="0.25">
      <c r="A5168" s="560"/>
      <c r="B5168" s="559"/>
      <c r="C5168" s="559"/>
      <c r="D5168" s="561"/>
      <c r="E5168" s="561"/>
      <c r="F5168" s="561"/>
      <c r="G5168" s="559"/>
      <c r="H5168" s="559"/>
      <c r="I5168" s="559"/>
      <c r="J5168" s="559"/>
      <c r="K5168" s="559"/>
      <c r="L5168" s="559"/>
      <c r="M5168" s="559"/>
      <c r="N5168" s="559"/>
      <c r="O5168" s="559"/>
    </row>
    <row r="5169" spans="1:15" x14ac:dyDescent="0.25">
      <c r="A5169" s="560"/>
      <c r="B5169" s="559"/>
      <c r="C5169" s="559"/>
      <c r="D5169" s="561"/>
      <c r="E5169" s="561"/>
      <c r="F5169" s="561"/>
      <c r="G5169" s="559"/>
      <c r="H5169" s="559"/>
      <c r="I5169" s="559"/>
      <c r="J5169" s="559"/>
      <c r="K5169" s="559"/>
      <c r="L5169" s="559"/>
      <c r="M5169" s="559"/>
      <c r="N5169" s="559"/>
      <c r="O5169" s="559"/>
    </row>
    <row r="5170" spans="1:15" x14ac:dyDescent="0.25">
      <c r="A5170" s="560"/>
      <c r="B5170" s="559"/>
      <c r="C5170" s="559"/>
      <c r="D5170" s="561"/>
      <c r="E5170" s="561"/>
      <c r="F5170" s="561"/>
      <c r="G5170" s="559"/>
      <c r="H5170" s="559"/>
      <c r="I5170" s="559"/>
      <c r="J5170" s="559"/>
      <c r="K5170" s="559"/>
      <c r="L5170" s="559"/>
      <c r="M5170" s="559"/>
      <c r="N5170" s="559"/>
      <c r="O5170" s="559"/>
    </row>
    <row r="5171" spans="1:15" x14ac:dyDescent="0.25">
      <c r="A5171" s="560"/>
      <c r="B5171" s="559"/>
      <c r="C5171" s="559"/>
      <c r="D5171" s="561"/>
      <c r="E5171" s="561"/>
      <c r="F5171" s="561"/>
      <c r="G5171" s="559"/>
      <c r="H5171" s="559"/>
      <c r="I5171" s="559"/>
      <c r="J5171" s="559"/>
      <c r="K5171" s="559"/>
      <c r="L5171" s="559"/>
      <c r="M5171" s="559"/>
      <c r="N5171" s="559"/>
      <c r="O5171" s="559"/>
    </row>
    <row r="5172" spans="1:15" x14ac:dyDescent="0.25">
      <c r="A5172" s="560"/>
      <c r="B5172" s="559"/>
      <c r="C5172" s="559"/>
      <c r="D5172" s="561"/>
      <c r="E5172" s="561"/>
      <c r="F5172" s="561"/>
      <c r="G5172" s="559"/>
      <c r="H5172" s="559"/>
      <c r="I5172" s="559"/>
      <c r="J5172" s="559"/>
      <c r="K5172" s="559"/>
      <c r="L5172" s="559"/>
      <c r="M5172" s="559"/>
      <c r="N5172" s="559"/>
      <c r="O5172" s="559"/>
    </row>
    <row r="5173" spans="1:15" x14ac:dyDescent="0.25">
      <c r="A5173" s="560"/>
      <c r="B5173" s="559"/>
      <c r="C5173" s="559"/>
      <c r="D5173" s="561"/>
      <c r="E5173" s="561"/>
      <c r="F5173" s="561"/>
      <c r="G5173" s="559"/>
      <c r="H5173" s="559"/>
      <c r="I5173" s="559"/>
      <c r="J5173" s="559"/>
      <c r="K5173" s="559"/>
      <c r="L5173" s="559"/>
      <c r="M5173" s="559"/>
      <c r="N5173" s="559"/>
      <c r="O5173" s="559"/>
    </row>
    <row r="5174" spans="1:15" x14ac:dyDescent="0.25">
      <c r="A5174" s="560"/>
      <c r="B5174" s="559"/>
      <c r="C5174" s="559"/>
      <c r="D5174" s="561"/>
      <c r="E5174" s="561"/>
      <c r="F5174" s="561"/>
      <c r="G5174" s="559"/>
      <c r="H5174" s="559"/>
      <c r="I5174" s="559"/>
      <c r="J5174" s="559"/>
      <c r="K5174" s="559"/>
      <c r="L5174" s="559"/>
      <c r="M5174" s="559"/>
      <c r="N5174" s="559"/>
      <c r="O5174" s="559"/>
    </row>
    <row r="5175" spans="1:15" x14ac:dyDescent="0.25">
      <c r="A5175" s="560"/>
      <c r="B5175" s="559"/>
      <c r="C5175" s="559"/>
      <c r="D5175" s="561"/>
      <c r="E5175" s="561"/>
      <c r="F5175" s="561"/>
      <c r="G5175" s="559"/>
      <c r="H5175" s="559"/>
      <c r="I5175" s="559"/>
      <c r="J5175" s="559"/>
      <c r="K5175" s="559"/>
      <c r="L5175" s="559"/>
      <c r="M5175" s="559"/>
      <c r="N5175" s="559"/>
      <c r="O5175" s="559"/>
    </row>
    <row r="5176" spans="1:15" x14ac:dyDescent="0.25">
      <c r="A5176" s="560"/>
      <c r="B5176" s="559"/>
      <c r="C5176" s="559"/>
      <c r="D5176" s="561"/>
      <c r="E5176" s="561"/>
      <c r="F5176" s="561"/>
      <c r="G5176" s="559"/>
      <c r="H5176" s="559"/>
      <c r="I5176" s="559"/>
      <c r="J5176" s="559"/>
      <c r="K5176" s="559"/>
      <c r="L5176" s="559"/>
      <c r="M5176" s="559"/>
      <c r="N5176" s="559"/>
      <c r="O5176" s="559"/>
    </row>
    <row r="5177" spans="1:15" x14ac:dyDescent="0.25">
      <c r="A5177" s="560"/>
      <c r="B5177" s="559"/>
      <c r="C5177" s="559"/>
      <c r="D5177" s="561"/>
      <c r="E5177" s="561"/>
      <c r="F5177" s="561"/>
      <c r="G5177" s="559"/>
      <c r="H5177" s="559"/>
      <c r="I5177" s="559"/>
      <c r="J5177" s="559"/>
      <c r="K5177" s="559"/>
      <c r="L5177" s="559"/>
      <c r="M5177" s="559"/>
      <c r="N5177" s="559"/>
      <c r="O5177" s="559"/>
    </row>
    <row r="5178" spans="1:15" x14ac:dyDescent="0.25">
      <c r="A5178" s="560"/>
      <c r="B5178" s="559"/>
      <c r="C5178" s="559"/>
      <c r="D5178" s="561"/>
      <c r="E5178" s="561"/>
      <c r="F5178" s="561"/>
      <c r="G5178" s="559"/>
      <c r="H5178" s="559"/>
      <c r="I5178" s="559"/>
      <c r="J5178" s="559"/>
      <c r="K5178" s="559"/>
      <c r="L5178" s="559"/>
      <c r="M5178" s="559"/>
      <c r="N5178" s="559"/>
      <c r="O5178" s="559"/>
    </row>
    <row r="5179" spans="1:15" x14ac:dyDescent="0.25">
      <c r="A5179" s="560"/>
      <c r="B5179" s="559"/>
      <c r="C5179" s="559"/>
      <c r="D5179" s="561"/>
      <c r="E5179" s="561"/>
      <c r="F5179" s="561"/>
      <c r="G5179" s="559"/>
      <c r="H5179" s="559"/>
      <c r="I5179" s="559"/>
      <c r="J5179" s="559"/>
      <c r="K5179" s="559"/>
      <c r="L5179" s="559"/>
      <c r="M5179" s="559"/>
      <c r="N5179" s="559"/>
      <c r="O5179" s="559"/>
    </row>
    <row r="5180" spans="1:15" x14ac:dyDescent="0.25">
      <c r="A5180" s="560"/>
      <c r="B5180" s="559"/>
      <c r="C5180" s="559"/>
      <c r="D5180" s="561"/>
      <c r="E5180" s="561"/>
      <c r="F5180" s="561"/>
      <c r="G5180" s="559"/>
      <c r="H5180" s="559"/>
      <c r="I5180" s="559"/>
      <c r="J5180" s="559"/>
      <c r="K5180" s="559"/>
      <c r="L5180" s="559"/>
      <c r="M5180" s="559"/>
      <c r="N5180" s="559"/>
      <c r="O5180" s="559"/>
    </row>
    <row r="5181" spans="1:15" x14ac:dyDescent="0.25">
      <c r="A5181" s="560"/>
      <c r="B5181" s="559"/>
      <c r="C5181" s="559"/>
      <c r="D5181" s="561"/>
      <c r="E5181" s="561"/>
      <c r="F5181" s="561"/>
      <c r="G5181" s="559"/>
      <c r="H5181" s="559"/>
      <c r="I5181" s="559"/>
      <c r="J5181" s="559"/>
      <c r="K5181" s="559"/>
      <c r="L5181" s="559"/>
      <c r="M5181" s="559"/>
      <c r="N5181" s="559"/>
      <c r="O5181" s="559"/>
    </row>
    <row r="5182" spans="1:15" x14ac:dyDescent="0.25">
      <c r="A5182" s="560"/>
      <c r="B5182" s="559"/>
      <c r="C5182" s="559"/>
      <c r="D5182" s="561"/>
      <c r="E5182" s="561"/>
      <c r="F5182" s="561"/>
      <c r="G5182" s="559"/>
      <c r="H5182" s="559"/>
      <c r="I5182" s="559"/>
      <c r="J5182" s="559"/>
      <c r="K5182" s="559"/>
      <c r="L5182" s="559"/>
      <c r="M5182" s="559"/>
      <c r="N5182" s="559"/>
      <c r="O5182" s="559"/>
    </row>
    <row r="5183" spans="1:15" x14ac:dyDescent="0.25">
      <c r="A5183" s="560"/>
      <c r="B5183" s="559"/>
      <c r="C5183" s="559"/>
      <c r="D5183" s="561"/>
      <c r="E5183" s="561"/>
      <c r="F5183" s="561"/>
      <c r="G5183" s="559"/>
      <c r="H5183" s="559"/>
      <c r="I5183" s="559"/>
      <c r="J5183" s="559"/>
      <c r="K5183" s="559"/>
      <c r="L5183" s="559"/>
      <c r="M5183" s="559"/>
      <c r="N5183" s="559"/>
      <c r="O5183" s="559"/>
    </row>
    <row r="5184" spans="1:15" x14ac:dyDescent="0.25">
      <c r="A5184" s="560"/>
      <c r="B5184" s="559"/>
      <c r="C5184" s="559"/>
      <c r="D5184" s="561"/>
      <c r="E5184" s="561"/>
      <c r="F5184" s="561"/>
      <c r="G5184" s="559"/>
      <c r="H5184" s="559"/>
      <c r="I5184" s="559"/>
      <c r="J5184" s="559"/>
      <c r="K5184" s="559"/>
      <c r="L5184" s="559"/>
      <c r="M5184" s="559"/>
      <c r="N5184" s="559"/>
      <c r="O5184" s="559"/>
    </row>
    <row r="5185" spans="1:15" x14ac:dyDescent="0.25">
      <c r="A5185" s="560"/>
      <c r="B5185" s="559"/>
      <c r="C5185" s="559"/>
      <c r="D5185" s="561"/>
      <c r="E5185" s="561"/>
      <c r="F5185" s="561"/>
      <c r="G5185" s="559"/>
      <c r="H5185" s="559"/>
      <c r="I5185" s="559"/>
      <c r="J5185" s="559"/>
      <c r="K5185" s="559"/>
      <c r="L5185" s="559"/>
      <c r="M5185" s="559"/>
      <c r="N5185" s="559"/>
      <c r="O5185" s="559"/>
    </row>
    <row r="5186" spans="1:15" x14ac:dyDescent="0.25">
      <c r="A5186" s="560"/>
      <c r="B5186" s="559"/>
      <c r="C5186" s="559"/>
      <c r="D5186" s="561"/>
      <c r="E5186" s="561"/>
      <c r="F5186" s="561"/>
      <c r="G5186" s="559"/>
      <c r="H5186" s="559"/>
      <c r="I5186" s="559"/>
      <c r="J5186" s="559"/>
      <c r="K5186" s="559"/>
      <c r="L5186" s="559"/>
      <c r="M5186" s="559"/>
      <c r="N5186" s="559"/>
      <c r="O5186" s="559"/>
    </row>
    <row r="5187" spans="1:15" x14ac:dyDescent="0.25">
      <c r="A5187" s="560"/>
      <c r="B5187" s="559"/>
      <c r="C5187" s="559"/>
      <c r="D5187" s="561"/>
      <c r="E5187" s="561"/>
      <c r="F5187" s="561"/>
      <c r="G5187" s="559"/>
      <c r="H5187" s="559"/>
      <c r="I5187" s="559"/>
      <c r="J5187" s="559"/>
      <c r="K5187" s="559"/>
      <c r="L5187" s="559"/>
      <c r="M5187" s="559"/>
      <c r="N5187" s="559"/>
      <c r="O5187" s="559"/>
    </row>
    <row r="5188" spans="1:15" x14ac:dyDescent="0.25">
      <c r="A5188" s="560"/>
      <c r="B5188" s="559"/>
      <c r="C5188" s="559"/>
      <c r="D5188" s="561"/>
      <c r="E5188" s="561"/>
      <c r="F5188" s="561"/>
      <c r="G5188" s="559"/>
      <c r="H5188" s="559"/>
      <c r="I5188" s="559"/>
      <c r="J5188" s="559"/>
      <c r="K5188" s="559"/>
      <c r="L5188" s="559"/>
      <c r="M5188" s="559"/>
      <c r="N5188" s="559"/>
      <c r="O5188" s="559"/>
    </row>
    <row r="5189" spans="1:15" x14ac:dyDescent="0.25">
      <c r="A5189" s="560"/>
      <c r="B5189" s="559"/>
      <c r="C5189" s="559"/>
      <c r="D5189" s="561"/>
      <c r="E5189" s="561"/>
      <c r="F5189" s="561"/>
      <c r="G5189" s="559"/>
      <c r="H5189" s="559"/>
      <c r="I5189" s="559"/>
      <c r="J5189" s="559"/>
      <c r="K5189" s="559"/>
      <c r="L5189" s="559"/>
      <c r="M5189" s="559"/>
      <c r="N5189" s="559"/>
      <c r="O5189" s="559"/>
    </row>
    <row r="5190" spans="1:15" x14ac:dyDescent="0.25">
      <c r="A5190" s="560"/>
      <c r="B5190" s="559"/>
      <c r="C5190" s="559"/>
      <c r="D5190" s="561"/>
      <c r="E5190" s="561"/>
      <c r="F5190" s="561"/>
      <c r="G5190" s="559"/>
      <c r="H5190" s="559"/>
      <c r="I5190" s="559"/>
      <c r="J5190" s="559"/>
      <c r="K5190" s="559"/>
      <c r="L5190" s="559"/>
      <c r="M5190" s="559"/>
      <c r="N5190" s="559"/>
      <c r="O5190" s="559"/>
    </row>
    <row r="5191" spans="1:15" x14ac:dyDescent="0.25">
      <c r="A5191" s="560"/>
      <c r="B5191" s="559"/>
      <c r="C5191" s="559"/>
      <c r="D5191" s="561"/>
      <c r="E5191" s="561"/>
      <c r="F5191" s="561"/>
      <c r="G5191" s="559"/>
      <c r="H5191" s="559"/>
      <c r="I5191" s="559"/>
      <c r="J5191" s="559"/>
      <c r="K5191" s="559"/>
      <c r="L5191" s="559"/>
      <c r="M5191" s="559"/>
      <c r="N5191" s="559"/>
      <c r="O5191" s="559"/>
    </row>
    <row r="5192" spans="1:15" x14ac:dyDescent="0.25">
      <c r="A5192" s="560"/>
      <c r="B5192" s="559"/>
      <c r="C5192" s="559"/>
      <c r="D5192" s="561"/>
      <c r="E5192" s="561"/>
      <c r="F5192" s="561"/>
      <c r="G5192" s="559"/>
      <c r="H5192" s="559"/>
      <c r="I5192" s="559"/>
      <c r="J5192" s="559"/>
      <c r="K5192" s="559"/>
      <c r="L5192" s="559"/>
      <c r="M5192" s="559"/>
      <c r="N5192" s="559"/>
      <c r="O5192" s="559"/>
    </row>
    <row r="5193" spans="1:15" x14ac:dyDescent="0.25">
      <c r="A5193" s="560"/>
      <c r="B5193" s="559"/>
      <c r="C5193" s="559"/>
      <c r="D5193" s="561"/>
      <c r="E5193" s="561"/>
      <c r="F5193" s="561"/>
      <c r="G5193" s="559"/>
      <c r="H5193" s="559"/>
      <c r="I5193" s="559"/>
      <c r="J5193" s="559"/>
      <c r="K5193" s="559"/>
      <c r="L5193" s="559"/>
      <c r="M5193" s="559"/>
      <c r="N5193" s="559"/>
      <c r="O5193" s="559"/>
    </row>
    <row r="5194" spans="1:15" x14ac:dyDescent="0.25">
      <c r="A5194" s="560"/>
      <c r="B5194" s="559"/>
      <c r="C5194" s="559"/>
      <c r="D5194" s="561"/>
      <c r="E5194" s="561"/>
      <c r="F5194" s="561"/>
      <c r="G5194" s="559"/>
      <c r="H5194" s="559"/>
      <c r="I5194" s="559"/>
      <c r="J5194" s="559"/>
      <c r="K5194" s="559"/>
      <c r="L5194" s="559"/>
      <c r="M5194" s="559"/>
      <c r="N5194" s="559"/>
      <c r="O5194" s="559"/>
    </row>
    <row r="5195" spans="1:15" x14ac:dyDescent="0.25">
      <c r="A5195" s="560"/>
      <c r="B5195" s="559"/>
      <c r="C5195" s="559"/>
      <c r="D5195" s="561"/>
      <c r="E5195" s="561"/>
      <c r="F5195" s="561"/>
      <c r="G5195" s="559"/>
      <c r="H5195" s="559"/>
      <c r="I5195" s="559"/>
      <c r="J5195" s="559"/>
      <c r="K5195" s="559"/>
      <c r="L5195" s="559"/>
      <c r="M5195" s="559"/>
      <c r="N5195" s="559"/>
      <c r="O5195" s="559"/>
    </row>
    <row r="5196" spans="1:15" x14ac:dyDescent="0.25">
      <c r="A5196" s="560"/>
      <c r="B5196" s="559"/>
      <c r="C5196" s="559"/>
      <c r="D5196" s="561"/>
      <c r="E5196" s="561"/>
      <c r="F5196" s="561"/>
      <c r="G5196" s="559"/>
      <c r="H5196" s="559"/>
      <c r="I5196" s="559"/>
      <c r="J5196" s="559"/>
      <c r="K5196" s="559"/>
      <c r="L5196" s="559"/>
      <c r="M5196" s="559"/>
      <c r="N5196" s="559"/>
      <c r="O5196" s="559"/>
    </row>
    <row r="5197" spans="1:15" x14ac:dyDescent="0.25">
      <c r="A5197" s="560"/>
      <c r="B5197" s="559"/>
      <c r="C5197" s="559"/>
      <c r="D5197" s="561"/>
      <c r="E5197" s="561"/>
      <c r="F5197" s="561"/>
      <c r="G5197" s="559"/>
      <c r="H5197" s="559"/>
      <c r="I5197" s="559"/>
      <c r="J5197" s="559"/>
      <c r="K5197" s="559"/>
      <c r="L5197" s="559"/>
      <c r="M5197" s="559"/>
      <c r="N5197" s="559"/>
      <c r="O5197" s="559"/>
    </row>
    <row r="5198" spans="1:15" x14ac:dyDescent="0.25">
      <c r="A5198" s="560"/>
      <c r="B5198" s="559"/>
      <c r="C5198" s="559"/>
      <c r="D5198" s="561"/>
      <c r="E5198" s="561"/>
      <c r="F5198" s="561"/>
      <c r="G5198" s="559"/>
      <c r="H5198" s="559"/>
      <c r="I5198" s="559"/>
      <c r="J5198" s="559"/>
      <c r="K5198" s="559"/>
      <c r="L5198" s="559"/>
      <c r="M5198" s="559"/>
      <c r="N5198" s="559"/>
      <c r="O5198" s="559"/>
    </row>
    <row r="5199" spans="1:15" x14ac:dyDescent="0.25">
      <c r="A5199" s="560"/>
      <c r="B5199" s="559"/>
      <c r="C5199" s="559"/>
      <c r="D5199" s="561"/>
      <c r="E5199" s="561"/>
      <c r="F5199" s="561"/>
      <c r="G5199" s="559"/>
      <c r="H5199" s="559"/>
      <c r="I5199" s="559"/>
      <c r="J5199" s="559"/>
      <c r="K5199" s="559"/>
      <c r="L5199" s="559"/>
      <c r="M5199" s="559"/>
      <c r="N5199" s="559"/>
      <c r="O5199" s="559"/>
    </row>
    <row r="5200" spans="1:15" x14ac:dyDescent="0.25">
      <c r="A5200" s="560"/>
      <c r="B5200" s="559"/>
      <c r="C5200" s="559"/>
      <c r="D5200" s="561"/>
      <c r="E5200" s="561"/>
      <c r="F5200" s="561"/>
      <c r="G5200" s="559"/>
      <c r="H5200" s="559"/>
      <c r="I5200" s="559"/>
      <c r="J5200" s="559"/>
      <c r="K5200" s="559"/>
      <c r="L5200" s="559"/>
      <c r="M5200" s="559"/>
      <c r="N5200" s="559"/>
      <c r="O5200" s="559"/>
    </row>
    <row r="5201" spans="1:15" x14ac:dyDescent="0.25">
      <c r="A5201" s="560"/>
      <c r="B5201" s="559"/>
      <c r="C5201" s="559"/>
      <c r="D5201" s="561"/>
      <c r="E5201" s="561"/>
      <c r="F5201" s="561"/>
      <c r="G5201" s="559"/>
      <c r="H5201" s="559"/>
      <c r="I5201" s="559"/>
      <c r="J5201" s="559"/>
      <c r="K5201" s="559"/>
      <c r="L5201" s="559"/>
      <c r="M5201" s="559"/>
      <c r="N5201" s="559"/>
      <c r="O5201" s="559"/>
    </row>
    <row r="5202" spans="1:15" x14ac:dyDescent="0.25">
      <c r="A5202" s="560"/>
      <c r="B5202" s="559"/>
      <c r="C5202" s="559"/>
      <c r="D5202" s="561"/>
      <c r="E5202" s="561"/>
      <c r="F5202" s="561"/>
      <c r="G5202" s="559"/>
      <c r="H5202" s="559"/>
      <c r="I5202" s="559"/>
      <c r="J5202" s="559"/>
      <c r="K5202" s="559"/>
      <c r="L5202" s="559"/>
      <c r="M5202" s="559"/>
      <c r="N5202" s="559"/>
      <c r="O5202" s="559"/>
    </row>
    <row r="5203" spans="1:15" x14ac:dyDescent="0.25">
      <c r="A5203" s="560"/>
      <c r="B5203" s="559"/>
      <c r="C5203" s="559"/>
      <c r="D5203" s="561"/>
      <c r="E5203" s="561"/>
      <c r="F5203" s="561"/>
      <c r="G5203" s="559"/>
      <c r="H5203" s="559"/>
      <c r="I5203" s="559"/>
      <c r="J5203" s="559"/>
      <c r="K5203" s="559"/>
      <c r="L5203" s="559"/>
      <c r="M5203" s="559"/>
      <c r="N5203" s="559"/>
      <c r="O5203" s="559"/>
    </row>
    <row r="5204" spans="1:15" x14ac:dyDescent="0.25">
      <c r="A5204" s="560"/>
      <c r="B5204" s="559"/>
      <c r="C5204" s="559"/>
      <c r="D5204" s="561"/>
      <c r="E5204" s="561"/>
      <c r="F5204" s="561"/>
      <c r="G5204" s="559"/>
      <c r="H5204" s="559"/>
      <c r="I5204" s="559"/>
      <c r="J5204" s="559"/>
      <c r="K5204" s="559"/>
      <c r="L5204" s="559"/>
      <c r="M5204" s="559"/>
      <c r="N5204" s="559"/>
      <c r="O5204" s="559"/>
    </row>
    <row r="5205" spans="1:15" x14ac:dyDescent="0.25">
      <c r="A5205" s="560"/>
      <c r="B5205" s="559"/>
      <c r="C5205" s="559"/>
      <c r="D5205" s="561"/>
      <c r="E5205" s="561"/>
      <c r="F5205" s="561"/>
      <c r="G5205" s="559"/>
      <c r="H5205" s="559"/>
      <c r="I5205" s="559"/>
      <c r="J5205" s="559"/>
      <c r="K5205" s="559"/>
      <c r="L5205" s="559"/>
      <c r="M5205" s="559"/>
      <c r="N5205" s="559"/>
      <c r="O5205" s="559"/>
    </row>
    <row r="5206" spans="1:15" x14ac:dyDescent="0.25">
      <c r="A5206" s="560"/>
      <c r="B5206" s="559"/>
      <c r="C5206" s="559"/>
      <c r="D5206" s="561"/>
      <c r="E5206" s="561"/>
      <c r="F5206" s="561"/>
      <c r="G5206" s="559"/>
      <c r="H5206" s="559"/>
      <c r="I5206" s="559"/>
      <c r="J5206" s="559"/>
      <c r="K5206" s="559"/>
      <c r="L5206" s="559"/>
      <c r="M5206" s="559"/>
      <c r="N5206" s="559"/>
      <c r="O5206" s="559"/>
    </row>
    <row r="5207" spans="1:15" x14ac:dyDescent="0.25">
      <c r="A5207" s="560"/>
      <c r="B5207" s="559"/>
      <c r="C5207" s="559"/>
      <c r="D5207" s="561"/>
      <c r="E5207" s="561"/>
      <c r="F5207" s="561"/>
      <c r="G5207" s="559"/>
      <c r="H5207" s="559"/>
      <c r="I5207" s="559"/>
      <c r="J5207" s="559"/>
      <c r="K5207" s="559"/>
      <c r="L5207" s="559"/>
      <c r="M5207" s="559"/>
      <c r="N5207" s="559"/>
      <c r="O5207" s="559"/>
    </row>
    <row r="5208" spans="1:15" x14ac:dyDescent="0.25">
      <c r="A5208" s="560"/>
      <c r="B5208" s="559"/>
      <c r="C5208" s="559"/>
      <c r="D5208" s="561"/>
      <c r="E5208" s="561"/>
      <c r="F5208" s="561"/>
      <c r="G5208" s="559"/>
      <c r="H5208" s="559"/>
      <c r="I5208" s="559"/>
      <c r="J5208" s="559"/>
      <c r="K5208" s="559"/>
      <c r="L5208" s="559"/>
      <c r="M5208" s="559"/>
      <c r="N5208" s="559"/>
      <c r="O5208" s="559"/>
    </row>
    <row r="5209" spans="1:15" x14ac:dyDescent="0.25">
      <c r="A5209" s="560"/>
      <c r="B5209" s="559"/>
      <c r="C5209" s="559"/>
      <c r="D5209" s="561"/>
      <c r="E5209" s="561"/>
      <c r="F5209" s="561"/>
      <c r="G5209" s="559"/>
      <c r="H5209" s="559"/>
      <c r="I5209" s="559"/>
      <c r="J5209" s="559"/>
      <c r="K5209" s="559"/>
      <c r="L5209" s="559"/>
      <c r="M5209" s="559"/>
      <c r="N5209" s="559"/>
      <c r="O5209" s="559"/>
    </row>
    <row r="5210" spans="1:15" x14ac:dyDescent="0.25">
      <c r="A5210" s="560"/>
      <c r="B5210" s="559"/>
      <c r="C5210" s="559"/>
      <c r="D5210" s="561"/>
      <c r="E5210" s="561"/>
      <c r="F5210" s="561"/>
      <c r="G5210" s="559"/>
      <c r="H5210" s="559"/>
      <c r="I5210" s="559"/>
      <c r="J5210" s="559"/>
      <c r="K5210" s="559"/>
      <c r="L5210" s="559"/>
      <c r="M5210" s="559"/>
      <c r="N5210" s="559"/>
      <c r="O5210" s="559"/>
    </row>
    <row r="5211" spans="1:15" x14ac:dyDescent="0.25">
      <c r="A5211" s="560"/>
      <c r="B5211" s="559"/>
      <c r="C5211" s="559"/>
      <c r="D5211" s="561"/>
      <c r="E5211" s="561"/>
      <c r="F5211" s="561"/>
      <c r="G5211" s="559"/>
      <c r="H5211" s="559"/>
      <c r="I5211" s="559"/>
      <c r="J5211" s="559"/>
      <c r="K5211" s="559"/>
      <c r="L5211" s="559"/>
      <c r="M5211" s="559"/>
      <c r="N5211" s="559"/>
      <c r="O5211" s="559"/>
    </row>
    <row r="5212" spans="1:15" x14ac:dyDescent="0.25">
      <c r="A5212" s="560"/>
      <c r="B5212" s="559"/>
      <c r="C5212" s="559"/>
      <c r="D5212" s="561"/>
      <c r="E5212" s="561"/>
      <c r="F5212" s="561"/>
      <c r="G5212" s="559"/>
      <c r="H5212" s="559"/>
      <c r="I5212" s="559"/>
      <c r="J5212" s="559"/>
      <c r="K5212" s="559"/>
      <c r="L5212" s="559"/>
      <c r="M5212" s="559"/>
      <c r="N5212" s="559"/>
      <c r="O5212" s="559"/>
    </row>
    <row r="5213" spans="1:15" x14ac:dyDescent="0.25">
      <c r="A5213" s="560"/>
      <c r="B5213" s="559"/>
      <c r="C5213" s="559"/>
      <c r="D5213" s="561"/>
      <c r="E5213" s="561"/>
      <c r="F5213" s="561"/>
      <c r="G5213" s="559"/>
      <c r="H5213" s="559"/>
      <c r="I5213" s="559"/>
      <c r="J5213" s="559"/>
      <c r="K5213" s="559"/>
      <c r="L5213" s="559"/>
      <c r="M5213" s="559"/>
      <c r="N5213" s="559"/>
      <c r="O5213" s="559"/>
    </row>
    <row r="5214" spans="1:15" x14ac:dyDescent="0.25">
      <c r="A5214" s="560"/>
      <c r="B5214" s="559"/>
      <c r="C5214" s="559"/>
      <c r="D5214" s="561"/>
      <c r="E5214" s="561"/>
      <c r="F5214" s="561"/>
      <c r="G5214" s="559"/>
      <c r="H5214" s="559"/>
      <c r="I5214" s="559"/>
      <c r="J5214" s="559"/>
      <c r="K5214" s="559"/>
      <c r="L5214" s="559"/>
      <c r="M5214" s="559"/>
      <c r="N5214" s="559"/>
      <c r="O5214" s="559"/>
    </row>
    <row r="5215" spans="1:15" x14ac:dyDescent="0.25">
      <c r="A5215" s="560"/>
      <c r="B5215" s="559"/>
      <c r="C5215" s="559"/>
      <c r="D5215" s="561"/>
      <c r="E5215" s="561"/>
      <c r="F5215" s="561"/>
      <c r="G5215" s="559"/>
      <c r="H5215" s="559"/>
      <c r="I5215" s="559"/>
      <c r="J5215" s="559"/>
      <c r="K5215" s="559"/>
      <c r="L5215" s="559"/>
      <c r="M5215" s="559"/>
      <c r="N5215" s="559"/>
      <c r="O5215" s="559"/>
    </row>
    <row r="5216" spans="1:15" x14ac:dyDescent="0.25">
      <c r="A5216" s="560"/>
      <c r="B5216" s="559"/>
      <c r="C5216" s="559"/>
      <c r="D5216" s="561"/>
      <c r="E5216" s="561"/>
      <c r="F5216" s="561"/>
      <c r="G5216" s="559"/>
      <c r="H5216" s="559"/>
      <c r="I5216" s="559"/>
      <c r="J5216" s="559"/>
      <c r="K5216" s="559"/>
      <c r="L5216" s="559"/>
      <c r="M5216" s="559"/>
      <c r="N5216" s="559"/>
      <c r="O5216" s="559"/>
    </row>
    <row r="5217" spans="1:15" x14ac:dyDescent="0.25">
      <c r="A5217" s="560"/>
      <c r="B5217" s="559"/>
      <c r="C5217" s="559"/>
      <c r="D5217" s="561"/>
      <c r="E5217" s="561"/>
      <c r="F5217" s="561"/>
      <c r="G5217" s="559"/>
      <c r="H5217" s="559"/>
      <c r="I5217" s="559"/>
      <c r="J5217" s="559"/>
      <c r="K5217" s="559"/>
      <c r="L5217" s="559"/>
      <c r="M5217" s="559"/>
      <c r="N5217" s="559"/>
      <c r="O5217" s="559"/>
    </row>
    <row r="5218" spans="1:15" x14ac:dyDescent="0.25">
      <c r="A5218" s="560"/>
      <c r="B5218" s="559"/>
      <c r="C5218" s="559"/>
      <c r="D5218" s="561"/>
      <c r="E5218" s="561"/>
      <c r="F5218" s="561"/>
      <c r="G5218" s="559"/>
      <c r="H5218" s="559"/>
      <c r="I5218" s="559"/>
      <c r="J5218" s="559"/>
      <c r="K5218" s="559"/>
      <c r="L5218" s="559"/>
      <c r="M5218" s="559"/>
      <c r="N5218" s="559"/>
      <c r="O5218" s="559"/>
    </row>
    <row r="5219" spans="1:15" x14ac:dyDescent="0.25">
      <c r="A5219" s="560"/>
      <c r="B5219" s="559"/>
      <c r="C5219" s="559"/>
      <c r="D5219" s="561"/>
      <c r="E5219" s="561"/>
      <c r="F5219" s="561"/>
      <c r="G5219" s="559"/>
      <c r="H5219" s="559"/>
      <c r="I5219" s="559"/>
      <c r="J5219" s="559"/>
      <c r="K5219" s="559"/>
      <c r="L5219" s="559"/>
      <c r="M5219" s="559"/>
      <c r="N5219" s="559"/>
      <c r="O5219" s="559"/>
    </row>
    <row r="5220" spans="1:15" x14ac:dyDescent="0.25">
      <c r="A5220" s="560"/>
      <c r="B5220" s="559"/>
      <c r="C5220" s="559"/>
      <c r="D5220" s="561"/>
      <c r="E5220" s="561"/>
      <c r="F5220" s="561"/>
      <c r="G5220" s="559"/>
      <c r="H5220" s="559"/>
      <c r="I5220" s="559"/>
      <c r="J5220" s="559"/>
      <c r="K5220" s="559"/>
      <c r="L5220" s="559"/>
      <c r="M5220" s="559"/>
      <c r="N5220" s="559"/>
      <c r="O5220" s="559"/>
    </row>
    <row r="5221" spans="1:15" x14ac:dyDescent="0.25">
      <c r="A5221" s="560"/>
      <c r="B5221" s="559"/>
      <c r="C5221" s="559"/>
      <c r="D5221" s="561"/>
      <c r="E5221" s="561"/>
      <c r="F5221" s="561"/>
      <c r="G5221" s="559"/>
      <c r="H5221" s="559"/>
      <c r="I5221" s="559"/>
      <c r="J5221" s="559"/>
      <c r="K5221" s="559"/>
      <c r="L5221" s="559"/>
      <c r="M5221" s="559"/>
      <c r="N5221" s="559"/>
      <c r="O5221" s="559"/>
    </row>
    <row r="5222" spans="1:15" x14ac:dyDescent="0.25">
      <c r="A5222" s="560"/>
      <c r="B5222" s="559"/>
      <c r="C5222" s="559"/>
      <c r="D5222" s="561"/>
      <c r="E5222" s="561"/>
      <c r="F5222" s="561"/>
      <c r="G5222" s="559"/>
      <c r="H5222" s="559"/>
      <c r="I5222" s="559"/>
      <c r="J5222" s="559"/>
      <c r="K5222" s="559"/>
      <c r="L5222" s="559"/>
      <c r="M5222" s="559"/>
      <c r="N5222" s="559"/>
      <c r="O5222" s="559"/>
    </row>
    <row r="5223" spans="1:15" x14ac:dyDescent="0.25">
      <c r="A5223" s="560"/>
      <c r="B5223" s="559"/>
      <c r="C5223" s="559"/>
      <c r="D5223" s="561"/>
      <c r="E5223" s="561"/>
      <c r="F5223" s="561"/>
      <c r="G5223" s="559"/>
      <c r="H5223" s="559"/>
      <c r="I5223" s="559"/>
      <c r="J5223" s="559"/>
      <c r="K5223" s="559"/>
      <c r="L5223" s="559"/>
      <c r="M5223" s="559"/>
      <c r="N5223" s="559"/>
      <c r="O5223" s="559"/>
    </row>
    <row r="5224" spans="1:15" x14ac:dyDescent="0.25">
      <c r="A5224" s="560"/>
      <c r="B5224" s="559"/>
      <c r="C5224" s="559"/>
      <c r="D5224" s="561"/>
      <c r="E5224" s="561"/>
      <c r="F5224" s="561"/>
      <c r="G5224" s="559"/>
      <c r="H5224" s="559"/>
      <c r="I5224" s="559"/>
      <c r="J5224" s="559"/>
      <c r="K5224" s="559"/>
      <c r="L5224" s="559"/>
      <c r="M5224" s="559"/>
      <c r="N5224" s="559"/>
      <c r="O5224" s="559"/>
    </row>
    <row r="5225" spans="1:15" x14ac:dyDescent="0.25">
      <c r="A5225" s="560"/>
      <c r="B5225" s="559"/>
      <c r="C5225" s="559"/>
      <c r="D5225" s="561"/>
      <c r="E5225" s="561"/>
      <c r="F5225" s="561"/>
      <c r="G5225" s="559"/>
      <c r="H5225" s="559"/>
      <c r="I5225" s="559"/>
      <c r="J5225" s="559"/>
      <c r="K5225" s="559"/>
      <c r="L5225" s="559"/>
      <c r="M5225" s="559"/>
      <c r="N5225" s="559"/>
      <c r="O5225" s="559"/>
    </row>
    <row r="5226" spans="1:15" x14ac:dyDescent="0.25">
      <c r="A5226" s="560"/>
      <c r="B5226" s="559"/>
      <c r="C5226" s="559"/>
      <c r="D5226" s="561"/>
      <c r="E5226" s="561"/>
      <c r="F5226" s="561"/>
      <c r="G5226" s="559"/>
      <c r="H5226" s="559"/>
      <c r="I5226" s="559"/>
      <c r="J5226" s="559"/>
      <c r="K5226" s="559"/>
      <c r="L5226" s="559"/>
      <c r="M5226" s="559"/>
      <c r="N5226" s="559"/>
      <c r="O5226" s="559"/>
    </row>
    <row r="5227" spans="1:15" x14ac:dyDescent="0.25">
      <c r="A5227" s="560"/>
      <c r="B5227" s="559"/>
      <c r="C5227" s="559"/>
      <c r="D5227" s="561"/>
      <c r="E5227" s="561"/>
      <c r="F5227" s="561"/>
      <c r="G5227" s="559"/>
      <c r="H5227" s="559"/>
      <c r="I5227" s="559"/>
      <c r="J5227" s="559"/>
      <c r="K5227" s="559"/>
      <c r="L5227" s="559"/>
      <c r="M5227" s="559"/>
      <c r="N5227" s="559"/>
      <c r="O5227" s="559"/>
    </row>
    <row r="5228" spans="1:15" x14ac:dyDescent="0.25">
      <c r="A5228" s="560"/>
      <c r="B5228" s="559"/>
      <c r="C5228" s="559"/>
      <c r="D5228" s="561"/>
      <c r="E5228" s="561"/>
      <c r="F5228" s="561"/>
      <c r="G5228" s="559"/>
      <c r="H5228" s="559"/>
      <c r="I5228" s="559"/>
      <c r="J5228" s="559"/>
      <c r="K5228" s="559"/>
      <c r="L5228" s="559"/>
      <c r="M5228" s="559"/>
      <c r="N5228" s="559"/>
      <c r="O5228" s="559"/>
    </row>
    <row r="5229" spans="1:15" x14ac:dyDescent="0.25">
      <c r="A5229" s="560"/>
      <c r="B5229" s="559"/>
      <c r="C5229" s="559"/>
      <c r="D5229" s="561"/>
      <c r="E5229" s="561"/>
      <c r="F5229" s="561"/>
      <c r="G5229" s="559"/>
      <c r="H5229" s="559"/>
      <c r="I5229" s="559"/>
      <c r="J5229" s="559"/>
      <c r="K5229" s="559"/>
      <c r="L5229" s="559"/>
      <c r="M5229" s="559"/>
      <c r="N5229" s="559"/>
      <c r="O5229" s="559"/>
    </row>
    <row r="5230" spans="1:15" x14ac:dyDescent="0.25">
      <c r="A5230" s="560"/>
      <c r="B5230" s="559"/>
      <c r="C5230" s="559"/>
      <c r="D5230" s="561"/>
      <c r="E5230" s="561"/>
      <c r="F5230" s="561"/>
      <c r="G5230" s="559"/>
      <c r="H5230" s="559"/>
      <c r="I5230" s="559"/>
      <c r="J5230" s="559"/>
      <c r="K5230" s="559"/>
      <c r="L5230" s="559"/>
      <c r="M5230" s="559"/>
      <c r="N5230" s="559"/>
      <c r="O5230" s="559"/>
    </row>
    <row r="5231" spans="1:15" x14ac:dyDescent="0.25">
      <c r="A5231" s="560"/>
      <c r="B5231" s="559"/>
      <c r="C5231" s="559"/>
      <c r="D5231" s="561"/>
      <c r="E5231" s="561"/>
      <c r="F5231" s="561"/>
      <c r="G5231" s="559"/>
      <c r="H5231" s="559"/>
      <c r="I5231" s="559"/>
      <c r="J5231" s="559"/>
      <c r="K5231" s="559"/>
      <c r="L5231" s="559"/>
      <c r="M5231" s="559"/>
      <c r="N5231" s="559"/>
      <c r="O5231" s="559"/>
    </row>
    <row r="5232" spans="1:15" x14ac:dyDescent="0.25">
      <c r="A5232" s="560"/>
      <c r="B5232" s="559"/>
      <c r="C5232" s="559"/>
      <c r="D5232" s="561"/>
      <c r="E5232" s="561"/>
      <c r="F5232" s="561"/>
      <c r="G5232" s="559"/>
      <c r="H5232" s="559"/>
      <c r="I5232" s="559"/>
      <c r="J5232" s="559"/>
      <c r="K5232" s="559"/>
      <c r="L5232" s="559"/>
      <c r="M5232" s="559"/>
      <c r="N5232" s="559"/>
      <c r="O5232" s="559"/>
    </row>
    <row r="5233" spans="1:15" x14ac:dyDescent="0.25">
      <c r="A5233" s="560"/>
      <c r="B5233" s="559"/>
      <c r="C5233" s="559"/>
      <c r="D5233" s="561"/>
      <c r="E5233" s="561"/>
      <c r="F5233" s="561"/>
      <c r="G5233" s="559"/>
      <c r="H5233" s="559"/>
      <c r="I5233" s="559"/>
      <c r="J5233" s="559"/>
      <c r="K5233" s="559"/>
      <c r="L5233" s="559"/>
      <c r="M5233" s="559"/>
      <c r="N5233" s="559"/>
      <c r="O5233" s="559"/>
    </row>
    <row r="5234" spans="1:15" x14ac:dyDescent="0.25">
      <c r="A5234" s="560"/>
      <c r="B5234" s="559"/>
      <c r="C5234" s="559"/>
      <c r="D5234" s="561"/>
      <c r="E5234" s="561"/>
      <c r="F5234" s="561"/>
      <c r="G5234" s="559"/>
      <c r="H5234" s="559"/>
      <c r="I5234" s="559"/>
      <c r="J5234" s="559"/>
      <c r="K5234" s="559"/>
      <c r="L5234" s="559"/>
      <c r="M5234" s="559"/>
      <c r="N5234" s="559"/>
      <c r="O5234" s="559"/>
    </row>
    <row r="5235" spans="1:15" x14ac:dyDescent="0.25">
      <c r="A5235" s="560"/>
      <c r="B5235" s="559"/>
      <c r="C5235" s="559"/>
      <c r="D5235" s="561"/>
      <c r="E5235" s="561"/>
      <c r="F5235" s="561"/>
      <c r="G5235" s="559"/>
      <c r="H5235" s="559"/>
      <c r="I5235" s="559"/>
      <c r="J5235" s="559"/>
      <c r="K5235" s="559"/>
      <c r="L5235" s="559"/>
      <c r="M5235" s="559"/>
      <c r="N5235" s="559"/>
      <c r="O5235" s="559"/>
    </row>
    <row r="5236" spans="1:15" x14ac:dyDescent="0.25">
      <c r="A5236" s="560"/>
      <c r="B5236" s="559"/>
      <c r="C5236" s="559"/>
      <c r="D5236" s="561"/>
      <c r="E5236" s="561"/>
      <c r="F5236" s="561"/>
      <c r="G5236" s="559"/>
      <c r="H5236" s="559"/>
      <c r="I5236" s="559"/>
      <c r="J5236" s="559"/>
      <c r="K5236" s="559"/>
      <c r="L5236" s="559"/>
      <c r="M5236" s="559"/>
      <c r="N5236" s="559"/>
      <c r="O5236" s="559"/>
    </row>
    <row r="5237" spans="1:15" x14ac:dyDescent="0.25">
      <c r="A5237" s="560"/>
      <c r="B5237" s="559"/>
      <c r="C5237" s="559"/>
      <c r="D5237" s="561"/>
      <c r="E5237" s="561"/>
      <c r="F5237" s="561"/>
      <c r="G5237" s="559"/>
      <c r="H5237" s="559"/>
      <c r="I5237" s="559"/>
      <c r="J5237" s="559"/>
      <c r="K5237" s="559"/>
      <c r="L5237" s="559"/>
      <c r="M5237" s="559"/>
      <c r="N5237" s="559"/>
      <c r="O5237" s="559"/>
    </row>
    <row r="5238" spans="1:15" x14ac:dyDescent="0.25">
      <c r="A5238" s="560"/>
      <c r="B5238" s="559"/>
      <c r="C5238" s="559"/>
      <c r="D5238" s="561"/>
      <c r="E5238" s="561"/>
      <c r="F5238" s="561"/>
      <c r="G5238" s="559"/>
      <c r="H5238" s="559"/>
      <c r="I5238" s="559"/>
      <c r="J5238" s="559"/>
      <c r="K5238" s="559"/>
      <c r="L5238" s="559"/>
      <c r="M5238" s="559"/>
      <c r="N5238" s="559"/>
      <c r="O5238" s="559"/>
    </row>
    <row r="5239" spans="1:15" x14ac:dyDescent="0.25">
      <c r="A5239" s="560"/>
      <c r="B5239" s="559"/>
      <c r="C5239" s="559"/>
      <c r="D5239" s="561"/>
      <c r="E5239" s="561"/>
      <c r="F5239" s="561"/>
      <c r="G5239" s="559"/>
      <c r="H5239" s="559"/>
      <c r="I5239" s="559"/>
      <c r="J5239" s="559"/>
      <c r="K5239" s="559"/>
      <c r="L5239" s="559"/>
      <c r="M5239" s="559"/>
      <c r="N5239" s="559"/>
      <c r="O5239" s="559"/>
    </row>
    <row r="5240" spans="1:15" x14ac:dyDescent="0.25">
      <c r="A5240" s="560"/>
      <c r="B5240" s="559"/>
      <c r="C5240" s="559"/>
      <c r="D5240" s="561"/>
      <c r="E5240" s="561"/>
      <c r="F5240" s="561"/>
      <c r="G5240" s="559"/>
      <c r="H5240" s="559"/>
      <c r="I5240" s="559"/>
      <c r="J5240" s="559"/>
      <c r="K5240" s="559"/>
      <c r="L5240" s="559"/>
      <c r="M5240" s="559"/>
      <c r="N5240" s="559"/>
      <c r="O5240" s="559"/>
    </row>
    <row r="5241" spans="1:15" x14ac:dyDescent="0.25">
      <c r="A5241" s="560"/>
      <c r="B5241" s="559"/>
      <c r="C5241" s="559"/>
      <c r="D5241" s="561"/>
      <c r="E5241" s="561"/>
      <c r="F5241" s="561"/>
      <c r="G5241" s="559"/>
      <c r="H5241" s="559"/>
      <c r="I5241" s="559"/>
      <c r="J5241" s="559"/>
      <c r="K5241" s="559"/>
      <c r="L5241" s="559"/>
      <c r="M5241" s="559"/>
      <c r="N5241" s="559"/>
      <c r="O5241" s="559"/>
    </row>
    <row r="5242" spans="1:15" x14ac:dyDescent="0.25">
      <c r="A5242" s="560"/>
      <c r="B5242" s="559"/>
      <c r="C5242" s="559"/>
      <c r="D5242" s="561"/>
      <c r="E5242" s="561"/>
      <c r="F5242" s="561"/>
      <c r="G5242" s="559"/>
      <c r="H5242" s="559"/>
      <c r="I5242" s="559"/>
      <c r="J5242" s="559"/>
      <c r="K5242" s="559"/>
      <c r="L5242" s="559"/>
      <c r="M5242" s="559"/>
      <c r="N5242" s="559"/>
      <c r="O5242" s="559"/>
    </row>
    <row r="5243" spans="1:15" x14ac:dyDescent="0.25">
      <c r="A5243" s="560"/>
      <c r="B5243" s="559"/>
      <c r="C5243" s="559"/>
      <c r="D5243" s="561"/>
      <c r="E5243" s="561"/>
      <c r="F5243" s="561"/>
      <c r="G5243" s="559"/>
      <c r="H5243" s="559"/>
      <c r="I5243" s="559"/>
      <c r="J5243" s="559"/>
      <c r="K5243" s="559"/>
      <c r="L5243" s="559"/>
      <c r="M5243" s="559"/>
      <c r="N5243" s="559"/>
      <c r="O5243" s="559"/>
    </row>
    <row r="5244" spans="1:15" x14ac:dyDescent="0.25">
      <c r="A5244" s="560"/>
      <c r="B5244" s="559"/>
      <c r="C5244" s="559"/>
      <c r="D5244" s="561"/>
      <c r="E5244" s="561"/>
      <c r="F5244" s="561"/>
      <c r="G5244" s="559"/>
      <c r="H5244" s="559"/>
      <c r="I5244" s="559"/>
      <c r="J5244" s="559"/>
      <c r="K5244" s="559"/>
      <c r="L5244" s="559"/>
      <c r="M5244" s="559"/>
      <c r="N5244" s="559"/>
      <c r="O5244" s="559"/>
    </row>
    <row r="5245" spans="1:15" x14ac:dyDescent="0.25">
      <c r="A5245" s="560"/>
      <c r="B5245" s="559"/>
      <c r="C5245" s="559"/>
      <c r="D5245" s="561"/>
      <c r="E5245" s="561"/>
      <c r="F5245" s="561"/>
      <c r="G5245" s="559"/>
      <c r="H5245" s="559"/>
      <c r="I5245" s="559"/>
      <c r="J5245" s="559"/>
      <c r="K5245" s="559"/>
      <c r="L5245" s="559"/>
      <c r="M5245" s="559"/>
      <c r="N5245" s="559"/>
      <c r="O5245" s="559"/>
    </row>
    <row r="5246" spans="1:15" x14ac:dyDescent="0.25">
      <c r="A5246" s="560"/>
      <c r="B5246" s="559"/>
      <c r="C5246" s="559"/>
      <c r="D5246" s="561"/>
      <c r="E5246" s="561"/>
      <c r="F5246" s="561"/>
      <c r="G5246" s="559"/>
      <c r="H5246" s="559"/>
      <c r="I5246" s="559"/>
      <c r="J5246" s="559"/>
      <c r="K5246" s="559"/>
      <c r="L5246" s="559"/>
      <c r="M5246" s="559"/>
      <c r="N5246" s="559"/>
      <c r="O5246" s="559"/>
    </row>
    <row r="5247" spans="1:15" x14ac:dyDescent="0.25">
      <c r="A5247" s="560"/>
      <c r="B5247" s="559"/>
      <c r="C5247" s="559"/>
      <c r="D5247" s="561"/>
      <c r="E5247" s="561"/>
      <c r="F5247" s="561"/>
      <c r="G5247" s="559"/>
      <c r="H5247" s="559"/>
      <c r="I5247" s="559"/>
      <c r="J5247" s="559"/>
      <c r="K5247" s="559"/>
      <c r="L5247" s="559"/>
      <c r="M5247" s="559"/>
      <c r="N5247" s="559"/>
      <c r="O5247" s="559"/>
    </row>
    <row r="5248" spans="1:15" x14ac:dyDescent="0.25">
      <c r="A5248" s="560"/>
      <c r="B5248" s="559"/>
      <c r="C5248" s="559"/>
      <c r="D5248" s="561"/>
      <c r="E5248" s="561"/>
      <c r="F5248" s="561"/>
      <c r="G5248" s="559"/>
      <c r="H5248" s="559"/>
      <c r="I5248" s="559"/>
      <c r="J5248" s="559"/>
      <c r="K5248" s="559"/>
      <c r="L5248" s="559"/>
      <c r="M5248" s="559"/>
      <c r="N5248" s="559"/>
      <c r="O5248" s="559"/>
    </row>
    <row r="5249" spans="1:15" x14ac:dyDescent="0.25">
      <c r="A5249" s="560"/>
      <c r="B5249" s="559"/>
      <c r="C5249" s="559"/>
      <c r="D5249" s="561"/>
      <c r="E5249" s="561"/>
      <c r="F5249" s="561"/>
      <c r="G5249" s="559"/>
      <c r="H5249" s="559"/>
      <c r="I5249" s="559"/>
      <c r="J5249" s="559"/>
      <c r="K5249" s="559"/>
      <c r="L5249" s="559"/>
      <c r="M5249" s="559"/>
      <c r="N5249" s="559"/>
      <c r="O5249" s="559"/>
    </row>
    <row r="5250" spans="1:15" x14ac:dyDescent="0.25">
      <c r="A5250" s="560"/>
      <c r="B5250" s="559"/>
      <c r="C5250" s="559"/>
      <c r="D5250" s="561"/>
      <c r="E5250" s="561"/>
      <c r="F5250" s="561"/>
      <c r="G5250" s="559"/>
      <c r="H5250" s="559"/>
      <c r="I5250" s="559"/>
      <c r="J5250" s="559"/>
      <c r="K5250" s="559"/>
      <c r="L5250" s="559"/>
      <c r="M5250" s="559"/>
      <c r="N5250" s="559"/>
      <c r="O5250" s="559"/>
    </row>
    <row r="5251" spans="1:15" x14ac:dyDescent="0.25">
      <c r="A5251" s="560"/>
      <c r="B5251" s="559"/>
      <c r="C5251" s="559"/>
      <c r="D5251" s="561"/>
      <c r="E5251" s="561"/>
      <c r="F5251" s="561"/>
      <c r="G5251" s="559"/>
      <c r="H5251" s="559"/>
      <c r="I5251" s="559"/>
      <c r="J5251" s="559"/>
      <c r="K5251" s="559"/>
      <c r="L5251" s="559"/>
      <c r="M5251" s="559"/>
      <c r="N5251" s="559"/>
      <c r="O5251" s="559"/>
    </row>
    <row r="5252" spans="1:15" x14ac:dyDescent="0.25">
      <c r="A5252" s="560"/>
      <c r="B5252" s="559"/>
      <c r="C5252" s="559"/>
      <c r="D5252" s="561"/>
      <c r="E5252" s="561"/>
      <c r="F5252" s="561"/>
      <c r="G5252" s="559"/>
      <c r="H5252" s="559"/>
      <c r="I5252" s="559"/>
      <c r="J5252" s="559"/>
      <c r="K5252" s="559"/>
      <c r="L5252" s="559"/>
      <c r="M5252" s="559"/>
      <c r="N5252" s="559"/>
      <c r="O5252" s="559"/>
    </row>
    <row r="5253" spans="1:15" x14ac:dyDescent="0.25">
      <c r="A5253" s="560"/>
      <c r="B5253" s="559"/>
      <c r="C5253" s="559"/>
      <c r="D5253" s="561"/>
      <c r="E5253" s="561"/>
      <c r="F5253" s="561"/>
      <c r="G5253" s="559"/>
      <c r="H5253" s="559"/>
      <c r="I5253" s="559"/>
      <c r="J5253" s="559"/>
      <c r="K5253" s="559"/>
      <c r="L5253" s="559"/>
      <c r="M5253" s="559"/>
      <c r="N5253" s="559"/>
      <c r="O5253" s="559"/>
    </row>
    <row r="5254" spans="1:15" x14ac:dyDescent="0.25">
      <c r="A5254" s="560"/>
      <c r="B5254" s="559"/>
      <c r="C5254" s="559"/>
      <c r="D5254" s="561"/>
      <c r="E5254" s="561"/>
      <c r="F5254" s="561"/>
      <c r="G5254" s="559"/>
      <c r="H5254" s="559"/>
      <c r="I5254" s="559"/>
      <c r="J5254" s="559"/>
      <c r="K5254" s="559"/>
      <c r="L5254" s="559"/>
      <c r="M5254" s="559"/>
      <c r="N5254" s="559"/>
      <c r="O5254" s="559"/>
    </row>
    <row r="5255" spans="1:15" x14ac:dyDescent="0.25">
      <c r="A5255" s="560"/>
      <c r="B5255" s="559"/>
      <c r="C5255" s="559"/>
      <c r="D5255" s="561"/>
      <c r="E5255" s="561"/>
      <c r="F5255" s="561"/>
      <c r="G5255" s="559"/>
      <c r="H5255" s="559"/>
      <c r="I5255" s="559"/>
      <c r="J5255" s="559"/>
      <c r="K5255" s="559"/>
      <c r="L5255" s="559"/>
      <c r="M5255" s="559"/>
      <c r="N5255" s="559"/>
      <c r="O5255" s="559"/>
    </row>
    <row r="5256" spans="1:15" x14ac:dyDescent="0.25">
      <c r="A5256" s="560"/>
      <c r="B5256" s="559"/>
      <c r="C5256" s="559"/>
      <c r="D5256" s="561"/>
      <c r="E5256" s="561"/>
      <c r="F5256" s="561"/>
      <c r="G5256" s="559"/>
      <c r="H5256" s="559"/>
      <c r="I5256" s="559"/>
      <c r="J5256" s="559"/>
      <c r="K5256" s="559"/>
      <c r="L5256" s="559"/>
      <c r="M5256" s="559"/>
      <c r="N5256" s="559"/>
      <c r="O5256" s="559"/>
    </row>
    <row r="5257" spans="1:15" x14ac:dyDescent="0.25">
      <c r="A5257" s="560"/>
      <c r="B5257" s="559"/>
      <c r="C5257" s="559"/>
      <c r="D5257" s="561"/>
      <c r="E5257" s="561"/>
      <c r="F5257" s="561"/>
      <c r="G5257" s="559"/>
      <c r="H5257" s="559"/>
      <c r="I5257" s="559"/>
      <c r="J5257" s="559"/>
      <c r="K5257" s="559"/>
      <c r="L5257" s="559"/>
      <c r="M5257" s="559"/>
      <c r="N5257" s="559"/>
      <c r="O5257" s="559"/>
    </row>
    <row r="5258" spans="1:15" x14ac:dyDescent="0.25">
      <c r="A5258" s="560"/>
      <c r="B5258" s="559"/>
      <c r="C5258" s="559"/>
      <c r="D5258" s="561"/>
      <c r="E5258" s="561"/>
      <c r="F5258" s="561"/>
      <c r="G5258" s="559"/>
      <c r="H5258" s="559"/>
      <c r="I5258" s="559"/>
      <c r="J5258" s="559"/>
      <c r="K5258" s="559"/>
      <c r="L5258" s="559"/>
      <c r="M5258" s="559"/>
      <c r="N5258" s="559"/>
      <c r="O5258" s="559"/>
    </row>
    <row r="5259" spans="1:15" x14ac:dyDescent="0.25">
      <c r="A5259" s="560"/>
      <c r="B5259" s="559"/>
      <c r="C5259" s="559"/>
      <c r="D5259" s="561"/>
      <c r="E5259" s="561"/>
      <c r="F5259" s="561"/>
      <c r="G5259" s="559"/>
      <c r="H5259" s="559"/>
      <c r="I5259" s="559"/>
      <c r="J5259" s="559"/>
      <c r="K5259" s="559"/>
      <c r="L5259" s="559"/>
      <c r="M5259" s="559"/>
      <c r="N5259" s="559"/>
      <c r="O5259" s="559"/>
    </row>
    <row r="5260" spans="1:15" x14ac:dyDescent="0.25">
      <c r="A5260" s="560"/>
      <c r="B5260" s="559"/>
      <c r="C5260" s="559"/>
      <c r="D5260" s="561"/>
      <c r="E5260" s="561"/>
      <c r="F5260" s="561"/>
      <c r="G5260" s="559"/>
      <c r="H5260" s="559"/>
      <c r="I5260" s="559"/>
      <c r="J5260" s="559"/>
      <c r="K5260" s="559"/>
      <c r="L5260" s="559"/>
      <c r="M5260" s="559"/>
      <c r="N5260" s="559"/>
      <c r="O5260" s="559"/>
    </row>
    <row r="5261" spans="1:15" x14ac:dyDescent="0.25">
      <c r="A5261" s="560"/>
      <c r="B5261" s="559"/>
      <c r="C5261" s="559"/>
      <c r="D5261" s="561"/>
      <c r="E5261" s="561"/>
      <c r="F5261" s="561"/>
      <c r="G5261" s="559"/>
      <c r="H5261" s="559"/>
      <c r="I5261" s="559"/>
      <c r="J5261" s="559"/>
      <c r="K5261" s="559"/>
      <c r="L5261" s="559"/>
      <c r="M5261" s="559"/>
      <c r="N5261" s="559"/>
      <c r="O5261" s="559"/>
    </row>
    <row r="5262" spans="1:15" x14ac:dyDescent="0.25">
      <c r="A5262" s="560"/>
      <c r="B5262" s="559"/>
      <c r="C5262" s="559"/>
      <c r="D5262" s="561"/>
      <c r="E5262" s="561"/>
      <c r="F5262" s="561"/>
      <c r="G5262" s="559"/>
      <c r="H5262" s="559"/>
      <c r="I5262" s="559"/>
      <c r="J5262" s="559"/>
      <c r="K5262" s="559"/>
      <c r="L5262" s="559"/>
      <c r="M5262" s="559"/>
      <c r="N5262" s="559"/>
      <c r="O5262" s="559"/>
    </row>
    <row r="5263" spans="1:15" x14ac:dyDescent="0.25">
      <c r="A5263" s="560"/>
      <c r="B5263" s="559"/>
      <c r="C5263" s="559"/>
      <c r="D5263" s="561"/>
      <c r="E5263" s="561"/>
      <c r="F5263" s="561"/>
      <c r="G5263" s="559"/>
      <c r="H5263" s="559"/>
      <c r="I5263" s="559"/>
      <c r="J5263" s="559"/>
      <c r="K5263" s="559"/>
      <c r="L5263" s="559"/>
      <c r="M5263" s="559"/>
      <c r="N5263" s="559"/>
      <c r="O5263" s="559"/>
    </row>
    <row r="5264" spans="1:15" x14ac:dyDescent="0.25">
      <c r="A5264" s="560"/>
      <c r="B5264" s="559"/>
      <c r="C5264" s="559"/>
      <c r="D5264" s="561"/>
      <c r="E5264" s="561"/>
      <c r="F5264" s="561"/>
      <c r="G5264" s="559"/>
      <c r="H5264" s="559"/>
      <c r="I5264" s="559"/>
      <c r="J5264" s="559"/>
      <c r="K5264" s="559"/>
      <c r="L5264" s="559"/>
      <c r="M5264" s="559"/>
      <c r="N5264" s="559"/>
      <c r="O5264" s="559"/>
    </row>
    <row r="5265" spans="1:15" x14ac:dyDescent="0.25">
      <c r="A5265" s="560"/>
      <c r="B5265" s="559"/>
      <c r="C5265" s="559"/>
      <c r="D5265" s="561"/>
      <c r="E5265" s="561"/>
      <c r="F5265" s="561"/>
      <c r="G5265" s="559"/>
      <c r="H5265" s="559"/>
      <c r="I5265" s="559"/>
      <c r="J5265" s="559"/>
      <c r="K5265" s="559"/>
      <c r="L5265" s="559"/>
      <c r="M5265" s="559"/>
      <c r="N5265" s="559"/>
      <c r="O5265" s="559"/>
    </row>
    <row r="5266" spans="1:15" x14ac:dyDescent="0.25">
      <c r="A5266" s="560"/>
      <c r="B5266" s="559"/>
      <c r="C5266" s="559"/>
      <c r="D5266" s="561"/>
      <c r="E5266" s="561"/>
      <c r="F5266" s="561"/>
      <c r="G5266" s="559"/>
      <c r="H5266" s="559"/>
      <c r="I5266" s="559"/>
      <c r="J5266" s="559"/>
      <c r="K5266" s="559"/>
      <c r="L5266" s="559"/>
      <c r="M5266" s="559"/>
      <c r="N5266" s="559"/>
      <c r="O5266" s="559"/>
    </row>
    <row r="5267" spans="1:15" x14ac:dyDescent="0.25">
      <c r="A5267" s="560"/>
      <c r="B5267" s="559"/>
      <c r="C5267" s="559"/>
      <c r="D5267" s="561"/>
      <c r="E5267" s="561"/>
      <c r="F5267" s="561"/>
      <c r="G5267" s="559"/>
      <c r="H5267" s="559"/>
      <c r="I5267" s="559"/>
      <c r="J5267" s="559"/>
      <c r="K5267" s="559"/>
      <c r="L5267" s="559"/>
      <c r="M5267" s="559"/>
      <c r="N5267" s="559"/>
      <c r="O5267" s="559"/>
    </row>
    <row r="5268" spans="1:15" x14ac:dyDescent="0.25">
      <c r="A5268" s="560"/>
      <c r="B5268" s="559"/>
      <c r="C5268" s="559"/>
      <c r="D5268" s="561"/>
      <c r="E5268" s="561"/>
      <c r="F5268" s="561"/>
      <c r="G5268" s="559"/>
      <c r="H5268" s="559"/>
      <c r="I5268" s="559"/>
      <c r="J5268" s="559"/>
      <c r="K5268" s="559"/>
      <c r="L5268" s="559"/>
      <c r="M5268" s="559"/>
      <c r="N5268" s="559"/>
      <c r="O5268" s="559"/>
    </row>
    <row r="5269" spans="1:15" x14ac:dyDescent="0.25">
      <c r="A5269" s="560"/>
      <c r="B5269" s="559"/>
      <c r="C5269" s="559"/>
      <c r="D5269" s="561"/>
      <c r="E5269" s="561"/>
      <c r="F5269" s="561"/>
      <c r="G5269" s="559"/>
      <c r="H5269" s="559"/>
      <c r="I5269" s="559"/>
      <c r="J5269" s="559"/>
      <c r="K5269" s="559"/>
      <c r="L5269" s="559"/>
      <c r="M5269" s="559"/>
      <c r="N5269" s="559"/>
      <c r="O5269" s="559"/>
    </row>
    <row r="5270" spans="1:15" x14ac:dyDescent="0.25">
      <c r="A5270" s="560"/>
      <c r="B5270" s="559"/>
      <c r="C5270" s="559"/>
      <c r="D5270" s="561"/>
      <c r="E5270" s="561"/>
      <c r="F5270" s="561"/>
      <c r="G5270" s="559"/>
      <c r="H5270" s="559"/>
      <c r="I5270" s="559"/>
      <c r="J5270" s="559"/>
      <c r="K5270" s="559"/>
      <c r="L5270" s="559"/>
      <c r="M5270" s="559"/>
      <c r="N5270" s="559"/>
      <c r="O5270" s="559"/>
    </row>
    <row r="5271" spans="1:15" x14ac:dyDescent="0.25">
      <c r="A5271" s="560"/>
      <c r="B5271" s="559"/>
      <c r="C5271" s="559"/>
      <c r="D5271" s="561"/>
      <c r="E5271" s="561"/>
      <c r="F5271" s="561"/>
      <c r="G5271" s="559"/>
      <c r="H5271" s="559"/>
      <c r="I5271" s="559"/>
      <c r="J5271" s="559"/>
      <c r="K5271" s="559"/>
      <c r="L5271" s="559"/>
      <c r="M5271" s="559"/>
      <c r="N5271" s="559"/>
      <c r="O5271" s="559"/>
    </row>
    <row r="5272" spans="1:15" x14ac:dyDescent="0.25">
      <c r="A5272" s="560"/>
      <c r="B5272" s="559"/>
      <c r="C5272" s="559"/>
      <c r="D5272" s="561"/>
      <c r="E5272" s="561"/>
      <c r="F5272" s="561"/>
      <c r="G5272" s="559"/>
      <c r="H5272" s="559"/>
      <c r="I5272" s="559"/>
      <c r="J5272" s="559"/>
      <c r="K5272" s="559"/>
      <c r="L5272" s="559"/>
      <c r="M5272" s="559"/>
      <c r="N5272" s="559"/>
      <c r="O5272" s="559"/>
    </row>
    <row r="5273" spans="1:15" x14ac:dyDescent="0.25">
      <c r="A5273" s="560"/>
      <c r="B5273" s="559"/>
      <c r="C5273" s="559"/>
      <c r="D5273" s="561"/>
      <c r="E5273" s="561"/>
      <c r="F5273" s="561"/>
      <c r="G5273" s="559"/>
      <c r="H5273" s="559"/>
      <c r="I5273" s="559"/>
      <c r="J5273" s="559"/>
      <c r="K5273" s="559"/>
      <c r="L5273" s="559"/>
      <c r="M5273" s="559"/>
      <c r="N5273" s="559"/>
      <c r="O5273" s="559"/>
    </row>
    <row r="5274" spans="1:15" x14ac:dyDescent="0.25">
      <c r="A5274" s="560"/>
      <c r="B5274" s="559"/>
      <c r="C5274" s="559"/>
      <c r="D5274" s="561"/>
      <c r="E5274" s="561"/>
      <c r="F5274" s="561"/>
      <c r="G5274" s="559"/>
      <c r="H5274" s="559"/>
      <c r="I5274" s="559"/>
      <c r="J5274" s="559"/>
      <c r="K5274" s="559"/>
      <c r="L5274" s="559"/>
      <c r="M5274" s="559"/>
      <c r="N5274" s="559"/>
      <c r="O5274" s="559"/>
    </row>
    <row r="5275" spans="1:15" x14ac:dyDescent="0.25">
      <c r="A5275" s="560"/>
      <c r="B5275" s="559"/>
      <c r="C5275" s="559"/>
      <c r="D5275" s="561"/>
      <c r="E5275" s="561"/>
      <c r="F5275" s="561"/>
      <c r="G5275" s="559"/>
      <c r="H5275" s="559"/>
      <c r="I5275" s="559"/>
      <c r="J5275" s="559"/>
      <c r="K5275" s="559"/>
      <c r="L5275" s="559"/>
      <c r="M5275" s="559"/>
      <c r="N5275" s="559"/>
      <c r="O5275" s="559"/>
    </row>
    <row r="5276" spans="1:15" x14ac:dyDescent="0.25">
      <c r="A5276" s="560"/>
      <c r="B5276" s="559"/>
      <c r="C5276" s="559"/>
      <c r="D5276" s="561"/>
      <c r="E5276" s="561"/>
      <c r="F5276" s="561"/>
      <c r="G5276" s="559"/>
      <c r="H5276" s="559"/>
      <c r="I5276" s="559"/>
      <c r="J5276" s="559"/>
      <c r="K5276" s="559"/>
      <c r="L5276" s="559"/>
      <c r="M5276" s="559"/>
      <c r="N5276" s="559"/>
      <c r="O5276" s="559"/>
    </row>
    <row r="5277" spans="1:15" x14ac:dyDescent="0.25">
      <c r="A5277" s="560"/>
      <c r="B5277" s="559"/>
      <c r="C5277" s="559"/>
      <c r="D5277" s="561"/>
      <c r="E5277" s="561"/>
      <c r="F5277" s="561"/>
      <c r="G5277" s="559"/>
      <c r="H5277" s="559"/>
      <c r="I5277" s="559"/>
      <c r="J5277" s="559"/>
      <c r="K5277" s="559"/>
      <c r="L5277" s="559"/>
      <c r="M5277" s="559"/>
      <c r="N5277" s="559"/>
      <c r="O5277" s="559"/>
    </row>
    <row r="5278" spans="1:15" x14ac:dyDescent="0.25">
      <c r="A5278" s="560"/>
      <c r="B5278" s="559"/>
      <c r="C5278" s="559"/>
      <c r="D5278" s="561"/>
      <c r="E5278" s="561"/>
      <c r="F5278" s="561"/>
      <c r="G5278" s="559"/>
      <c r="H5278" s="559"/>
      <c r="I5278" s="559"/>
      <c r="J5278" s="559"/>
      <c r="K5278" s="559"/>
      <c r="L5278" s="559"/>
      <c r="M5278" s="559"/>
      <c r="N5278" s="559"/>
      <c r="O5278" s="559"/>
    </row>
    <row r="5279" spans="1:15" x14ac:dyDescent="0.25">
      <c r="A5279" s="560"/>
      <c r="B5279" s="559"/>
      <c r="C5279" s="559"/>
      <c r="D5279" s="561"/>
      <c r="E5279" s="561"/>
      <c r="F5279" s="561"/>
      <c r="G5279" s="559"/>
      <c r="H5279" s="559"/>
      <c r="I5279" s="559"/>
      <c r="J5279" s="559"/>
      <c r="K5279" s="559"/>
      <c r="L5279" s="559"/>
      <c r="M5279" s="559"/>
      <c r="N5279" s="559"/>
      <c r="O5279" s="559"/>
    </row>
    <row r="5280" spans="1:15" x14ac:dyDescent="0.25">
      <c r="A5280" s="560"/>
      <c r="B5280" s="559"/>
      <c r="C5280" s="559"/>
      <c r="D5280" s="561"/>
      <c r="E5280" s="561"/>
      <c r="F5280" s="561"/>
      <c r="G5280" s="559"/>
      <c r="H5280" s="559"/>
      <c r="I5280" s="559"/>
      <c r="J5280" s="559"/>
      <c r="K5280" s="559"/>
      <c r="L5280" s="559"/>
      <c r="M5280" s="559"/>
      <c r="N5280" s="559"/>
      <c r="O5280" s="559"/>
    </row>
    <row r="5281" spans="1:15" x14ac:dyDescent="0.25">
      <c r="A5281" s="560"/>
      <c r="B5281" s="559"/>
      <c r="C5281" s="559"/>
      <c r="D5281" s="561"/>
      <c r="E5281" s="561"/>
      <c r="F5281" s="561"/>
      <c r="G5281" s="559"/>
      <c r="H5281" s="559"/>
      <c r="I5281" s="559"/>
      <c r="J5281" s="559"/>
      <c r="K5281" s="559"/>
      <c r="L5281" s="559"/>
      <c r="M5281" s="559"/>
      <c r="N5281" s="559"/>
      <c r="O5281" s="559"/>
    </row>
    <row r="5282" spans="1:15" x14ac:dyDescent="0.25">
      <c r="A5282" s="560"/>
      <c r="B5282" s="559"/>
      <c r="C5282" s="559"/>
      <c r="D5282" s="561"/>
      <c r="E5282" s="561"/>
      <c r="F5282" s="561"/>
      <c r="G5282" s="559"/>
      <c r="H5282" s="559"/>
      <c r="I5282" s="559"/>
      <c r="J5282" s="559"/>
      <c r="K5282" s="559"/>
      <c r="L5282" s="559"/>
      <c r="M5282" s="559"/>
      <c r="N5282" s="559"/>
      <c r="O5282" s="559"/>
    </row>
    <row r="5283" spans="1:15" x14ac:dyDescent="0.25">
      <c r="A5283" s="560"/>
      <c r="B5283" s="559"/>
      <c r="C5283" s="559"/>
      <c r="D5283" s="561"/>
      <c r="E5283" s="561"/>
      <c r="F5283" s="561"/>
      <c r="G5283" s="559"/>
      <c r="H5283" s="559"/>
      <c r="I5283" s="559"/>
      <c r="J5283" s="559"/>
      <c r="K5283" s="559"/>
      <c r="L5283" s="559"/>
      <c r="M5283" s="559"/>
      <c r="N5283" s="559"/>
      <c r="O5283" s="559"/>
    </row>
    <row r="5284" spans="1:15" x14ac:dyDescent="0.25">
      <c r="A5284" s="560"/>
      <c r="B5284" s="559"/>
      <c r="C5284" s="559"/>
      <c r="D5284" s="561"/>
      <c r="E5284" s="561"/>
      <c r="F5284" s="561"/>
      <c r="G5284" s="559"/>
      <c r="H5284" s="559"/>
      <c r="I5284" s="559"/>
      <c r="J5284" s="559"/>
      <c r="K5284" s="559"/>
      <c r="L5284" s="559"/>
      <c r="M5284" s="559"/>
      <c r="N5284" s="559"/>
      <c r="O5284" s="559"/>
    </row>
    <row r="5285" spans="1:15" x14ac:dyDescent="0.25">
      <c r="A5285" s="560"/>
      <c r="B5285" s="559"/>
      <c r="C5285" s="559"/>
      <c r="D5285" s="561"/>
      <c r="E5285" s="561"/>
      <c r="F5285" s="561"/>
      <c r="G5285" s="559"/>
      <c r="H5285" s="559"/>
      <c r="I5285" s="559"/>
      <c r="J5285" s="559"/>
      <c r="K5285" s="559"/>
      <c r="L5285" s="559"/>
      <c r="M5285" s="559"/>
      <c r="N5285" s="559"/>
      <c r="O5285" s="559"/>
    </row>
    <row r="5286" spans="1:15" x14ac:dyDescent="0.25">
      <c r="A5286" s="560"/>
      <c r="B5286" s="559"/>
      <c r="C5286" s="559"/>
      <c r="D5286" s="561"/>
      <c r="E5286" s="561"/>
      <c r="F5286" s="561"/>
      <c r="G5286" s="559"/>
      <c r="H5286" s="559"/>
      <c r="I5286" s="559"/>
      <c r="J5286" s="559"/>
      <c r="K5286" s="559"/>
      <c r="L5286" s="559"/>
      <c r="M5286" s="559"/>
      <c r="N5286" s="559"/>
      <c r="O5286" s="559"/>
    </row>
    <row r="5287" spans="1:15" x14ac:dyDescent="0.25">
      <c r="A5287" s="560"/>
      <c r="B5287" s="559"/>
      <c r="C5287" s="559"/>
      <c r="D5287" s="561"/>
      <c r="E5287" s="561"/>
      <c r="F5287" s="561"/>
      <c r="G5287" s="559"/>
      <c r="H5287" s="559"/>
      <c r="I5287" s="559"/>
      <c r="J5287" s="559"/>
      <c r="K5287" s="559"/>
      <c r="L5287" s="559"/>
      <c r="M5287" s="559"/>
      <c r="N5287" s="559"/>
      <c r="O5287" s="559"/>
    </row>
    <row r="5288" spans="1:15" x14ac:dyDescent="0.25">
      <c r="A5288" s="560"/>
      <c r="B5288" s="559"/>
      <c r="C5288" s="559"/>
      <c r="D5288" s="561"/>
      <c r="E5288" s="561"/>
      <c r="F5288" s="561"/>
      <c r="G5288" s="559"/>
      <c r="H5288" s="559"/>
      <c r="I5288" s="559"/>
      <c r="J5288" s="559"/>
      <c r="K5288" s="559"/>
      <c r="L5288" s="559"/>
      <c r="M5288" s="559"/>
      <c r="N5288" s="559"/>
      <c r="O5288" s="559"/>
    </row>
    <row r="5289" spans="1:15" x14ac:dyDescent="0.25">
      <c r="A5289" s="560"/>
      <c r="B5289" s="559"/>
      <c r="C5289" s="559"/>
      <c r="D5289" s="561"/>
      <c r="E5289" s="561"/>
      <c r="F5289" s="561"/>
      <c r="G5289" s="559"/>
      <c r="H5289" s="559"/>
      <c r="I5289" s="559"/>
      <c r="J5289" s="559"/>
      <c r="K5289" s="559"/>
      <c r="L5289" s="559"/>
      <c r="M5289" s="559"/>
      <c r="N5289" s="559"/>
      <c r="O5289" s="559"/>
    </row>
    <row r="5290" spans="1:15" x14ac:dyDescent="0.25">
      <c r="A5290" s="560"/>
      <c r="B5290" s="559"/>
      <c r="C5290" s="559"/>
      <c r="D5290" s="561"/>
      <c r="E5290" s="561"/>
      <c r="F5290" s="561"/>
      <c r="G5290" s="559"/>
      <c r="H5290" s="559"/>
      <c r="I5290" s="559"/>
      <c r="J5290" s="559"/>
      <c r="K5290" s="559"/>
      <c r="L5290" s="559"/>
      <c r="M5290" s="559"/>
      <c r="N5290" s="559"/>
      <c r="O5290" s="559"/>
    </row>
    <row r="5291" spans="1:15" x14ac:dyDescent="0.25">
      <c r="A5291" s="560"/>
      <c r="B5291" s="559"/>
      <c r="C5291" s="559"/>
      <c r="D5291" s="561"/>
      <c r="E5291" s="561"/>
      <c r="F5291" s="561"/>
      <c r="G5291" s="559"/>
      <c r="H5291" s="559"/>
      <c r="I5291" s="559"/>
      <c r="J5291" s="559"/>
      <c r="K5291" s="559"/>
      <c r="L5291" s="559"/>
      <c r="M5291" s="559"/>
      <c r="N5291" s="559"/>
      <c r="O5291" s="559"/>
    </row>
    <row r="5292" spans="1:15" x14ac:dyDescent="0.25">
      <c r="A5292" s="560"/>
      <c r="B5292" s="559"/>
      <c r="C5292" s="559"/>
      <c r="D5292" s="561"/>
      <c r="E5292" s="561"/>
      <c r="F5292" s="561"/>
      <c r="G5292" s="559"/>
      <c r="H5292" s="559"/>
      <c r="I5292" s="559"/>
      <c r="J5292" s="559"/>
      <c r="K5292" s="559"/>
      <c r="L5292" s="559"/>
      <c r="M5292" s="559"/>
      <c r="N5292" s="559"/>
      <c r="O5292" s="559"/>
    </row>
    <row r="5293" spans="1:15" x14ac:dyDescent="0.25">
      <c r="A5293" s="560"/>
      <c r="B5293" s="559"/>
      <c r="C5293" s="559"/>
      <c r="D5293" s="561"/>
      <c r="E5293" s="561"/>
      <c r="F5293" s="561"/>
      <c r="G5293" s="559"/>
      <c r="H5293" s="559"/>
      <c r="I5293" s="559"/>
      <c r="J5293" s="559"/>
      <c r="K5293" s="559"/>
      <c r="L5293" s="559"/>
      <c r="M5293" s="559"/>
      <c r="N5293" s="559"/>
      <c r="O5293" s="559"/>
    </row>
    <row r="5294" spans="1:15" x14ac:dyDescent="0.25">
      <c r="A5294" s="560"/>
      <c r="B5294" s="559"/>
      <c r="C5294" s="559"/>
      <c r="D5294" s="561"/>
      <c r="E5294" s="561"/>
      <c r="F5294" s="561"/>
      <c r="G5294" s="559"/>
      <c r="H5294" s="559"/>
      <c r="I5294" s="559"/>
      <c r="J5294" s="559"/>
      <c r="K5294" s="559"/>
      <c r="L5294" s="559"/>
      <c r="M5294" s="559"/>
      <c r="N5294" s="559"/>
      <c r="O5294" s="559"/>
    </row>
    <row r="5295" spans="1:15" x14ac:dyDescent="0.25">
      <c r="A5295" s="560"/>
      <c r="B5295" s="559"/>
      <c r="C5295" s="559"/>
      <c r="D5295" s="561"/>
      <c r="E5295" s="561"/>
      <c r="F5295" s="561"/>
      <c r="G5295" s="559"/>
      <c r="H5295" s="559"/>
      <c r="I5295" s="559"/>
      <c r="J5295" s="559"/>
      <c r="K5295" s="559"/>
      <c r="L5295" s="559"/>
      <c r="M5295" s="559"/>
      <c r="N5295" s="559"/>
      <c r="O5295" s="559"/>
    </row>
    <row r="5296" spans="1:15" x14ac:dyDescent="0.25">
      <c r="A5296" s="560"/>
      <c r="B5296" s="559"/>
      <c r="C5296" s="559"/>
      <c r="D5296" s="561"/>
      <c r="E5296" s="561"/>
      <c r="F5296" s="561"/>
      <c r="G5296" s="559"/>
      <c r="H5296" s="559"/>
      <c r="I5296" s="559"/>
      <c r="J5296" s="559"/>
      <c r="K5296" s="559"/>
      <c r="L5296" s="559"/>
      <c r="M5296" s="559"/>
      <c r="N5296" s="559"/>
      <c r="O5296" s="559"/>
    </row>
    <row r="5297" spans="1:15" x14ac:dyDescent="0.25">
      <c r="A5297" s="560"/>
      <c r="B5297" s="559"/>
      <c r="C5297" s="559"/>
      <c r="D5297" s="561"/>
      <c r="E5297" s="561"/>
      <c r="F5297" s="561"/>
      <c r="G5297" s="559"/>
      <c r="H5297" s="559"/>
      <c r="I5297" s="559"/>
      <c r="J5297" s="559"/>
      <c r="K5297" s="559"/>
      <c r="L5297" s="559"/>
      <c r="M5297" s="559"/>
      <c r="N5297" s="559"/>
      <c r="O5297" s="559"/>
    </row>
    <row r="5298" spans="1:15" x14ac:dyDescent="0.25">
      <c r="A5298" s="560"/>
      <c r="B5298" s="559"/>
      <c r="C5298" s="559"/>
      <c r="D5298" s="561"/>
      <c r="E5298" s="561"/>
      <c r="F5298" s="561"/>
      <c r="G5298" s="559"/>
      <c r="H5298" s="559"/>
      <c r="I5298" s="559"/>
      <c r="J5298" s="559"/>
      <c r="K5298" s="559"/>
      <c r="L5298" s="559"/>
      <c r="M5298" s="559"/>
      <c r="N5298" s="559"/>
      <c r="O5298" s="559"/>
    </row>
    <row r="5299" spans="1:15" x14ac:dyDescent="0.25">
      <c r="A5299" s="560"/>
      <c r="B5299" s="559"/>
      <c r="C5299" s="559"/>
      <c r="D5299" s="561"/>
      <c r="E5299" s="561"/>
      <c r="F5299" s="561"/>
      <c r="G5299" s="559"/>
      <c r="H5299" s="559"/>
      <c r="I5299" s="559"/>
      <c r="J5299" s="559"/>
      <c r="K5299" s="559"/>
      <c r="L5299" s="559"/>
      <c r="M5299" s="559"/>
      <c r="N5299" s="559"/>
      <c r="O5299" s="559"/>
    </row>
    <row r="5300" spans="1:15" x14ac:dyDescent="0.25">
      <c r="A5300" s="560"/>
      <c r="B5300" s="559"/>
      <c r="C5300" s="559"/>
      <c r="D5300" s="561"/>
      <c r="E5300" s="561"/>
      <c r="F5300" s="561"/>
      <c r="G5300" s="559"/>
      <c r="H5300" s="559"/>
      <c r="I5300" s="559"/>
      <c r="J5300" s="559"/>
      <c r="K5300" s="559"/>
      <c r="L5300" s="559"/>
      <c r="M5300" s="559"/>
      <c r="N5300" s="559"/>
      <c r="O5300" s="559"/>
    </row>
    <row r="5301" spans="1:15" x14ac:dyDescent="0.25">
      <c r="A5301" s="560"/>
      <c r="B5301" s="559"/>
      <c r="C5301" s="559"/>
      <c r="D5301" s="561"/>
      <c r="E5301" s="561"/>
      <c r="F5301" s="561"/>
      <c r="G5301" s="559"/>
      <c r="H5301" s="559"/>
      <c r="I5301" s="559"/>
      <c r="J5301" s="559"/>
      <c r="K5301" s="559"/>
      <c r="L5301" s="559"/>
      <c r="M5301" s="559"/>
      <c r="N5301" s="559"/>
      <c r="O5301" s="559"/>
    </row>
    <row r="5302" spans="1:15" x14ac:dyDescent="0.25">
      <c r="A5302" s="560"/>
      <c r="B5302" s="559"/>
      <c r="C5302" s="559"/>
      <c r="D5302" s="561"/>
      <c r="E5302" s="561"/>
      <c r="F5302" s="561"/>
      <c r="G5302" s="559"/>
      <c r="H5302" s="559"/>
      <c r="I5302" s="559"/>
      <c r="J5302" s="559"/>
      <c r="K5302" s="559"/>
      <c r="L5302" s="559"/>
      <c r="M5302" s="559"/>
      <c r="N5302" s="559"/>
      <c r="O5302" s="559"/>
    </row>
    <row r="5303" spans="1:15" x14ac:dyDescent="0.25">
      <c r="A5303" s="560"/>
      <c r="B5303" s="559"/>
      <c r="C5303" s="559"/>
      <c r="D5303" s="561"/>
      <c r="E5303" s="561"/>
      <c r="F5303" s="561"/>
      <c r="G5303" s="559"/>
      <c r="H5303" s="559"/>
      <c r="I5303" s="559"/>
      <c r="J5303" s="559"/>
      <c r="K5303" s="559"/>
      <c r="L5303" s="559"/>
      <c r="M5303" s="559"/>
      <c r="N5303" s="559"/>
      <c r="O5303" s="559"/>
    </row>
    <row r="5304" spans="1:15" x14ac:dyDescent="0.25">
      <c r="A5304" s="560"/>
      <c r="B5304" s="559"/>
      <c r="C5304" s="559"/>
      <c r="D5304" s="561"/>
      <c r="E5304" s="561"/>
      <c r="F5304" s="561"/>
      <c r="G5304" s="559"/>
      <c r="H5304" s="559"/>
      <c r="I5304" s="559"/>
      <c r="J5304" s="559"/>
      <c r="K5304" s="559"/>
      <c r="L5304" s="559"/>
      <c r="M5304" s="559"/>
      <c r="N5304" s="559"/>
      <c r="O5304" s="559"/>
    </row>
    <row r="5305" spans="1:15" x14ac:dyDescent="0.25">
      <c r="A5305" s="560"/>
      <c r="B5305" s="559"/>
      <c r="C5305" s="559"/>
      <c r="D5305" s="561"/>
      <c r="E5305" s="561"/>
      <c r="F5305" s="561"/>
      <c r="G5305" s="559"/>
      <c r="H5305" s="559"/>
      <c r="I5305" s="559"/>
      <c r="J5305" s="559"/>
      <c r="K5305" s="559"/>
      <c r="L5305" s="559"/>
      <c r="M5305" s="559"/>
      <c r="N5305" s="559"/>
      <c r="O5305" s="559"/>
    </row>
    <row r="5306" spans="1:15" x14ac:dyDescent="0.25">
      <c r="A5306" s="560"/>
      <c r="B5306" s="559"/>
      <c r="C5306" s="559"/>
      <c r="D5306" s="561"/>
      <c r="E5306" s="561"/>
      <c r="F5306" s="561"/>
      <c r="G5306" s="559"/>
      <c r="H5306" s="559"/>
      <c r="I5306" s="559"/>
      <c r="J5306" s="559"/>
      <c r="K5306" s="559"/>
      <c r="L5306" s="559"/>
      <c r="M5306" s="559"/>
      <c r="N5306" s="559"/>
      <c r="O5306" s="559"/>
    </row>
    <row r="5307" spans="1:15" x14ac:dyDescent="0.25">
      <c r="A5307" s="560"/>
      <c r="B5307" s="559"/>
      <c r="C5307" s="559"/>
      <c r="D5307" s="561"/>
      <c r="E5307" s="561"/>
      <c r="F5307" s="561"/>
      <c r="G5307" s="559"/>
      <c r="H5307" s="559"/>
      <c r="I5307" s="559"/>
      <c r="J5307" s="559"/>
      <c r="K5307" s="559"/>
      <c r="L5307" s="559"/>
      <c r="M5307" s="559"/>
      <c r="N5307" s="559"/>
      <c r="O5307" s="559"/>
    </row>
    <row r="5308" spans="1:15" x14ac:dyDescent="0.25">
      <c r="A5308" s="560"/>
      <c r="B5308" s="559"/>
      <c r="C5308" s="559"/>
      <c r="D5308" s="561"/>
      <c r="E5308" s="561"/>
      <c r="F5308" s="561"/>
      <c r="G5308" s="559"/>
      <c r="H5308" s="559"/>
      <c r="I5308" s="559"/>
      <c r="J5308" s="559"/>
      <c r="K5308" s="559"/>
      <c r="L5308" s="559"/>
      <c r="M5308" s="559"/>
      <c r="N5308" s="559"/>
      <c r="O5308" s="559"/>
    </row>
    <row r="5309" spans="1:15" x14ac:dyDescent="0.25">
      <c r="A5309" s="560"/>
      <c r="B5309" s="559"/>
      <c r="C5309" s="559"/>
      <c r="D5309" s="561"/>
      <c r="E5309" s="561"/>
      <c r="F5309" s="561"/>
      <c r="G5309" s="559"/>
      <c r="H5309" s="559"/>
      <c r="I5309" s="559"/>
      <c r="J5309" s="559"/>
      <c r="K5309" s="559"/>
      <c r="L5309" s="559"/>
      <c r="M5309" s="559"/>
      <c r="N5309" s="559"/>
      <c r="O5309" s="559"/>
    </row>
    <row r="5310" spans="1:15" x14ac:dyDescent="0.25">
      <c r="A5310" s="560"/>
      <c r="B5310" s="559"/>
      <c r="C5310" s="559"/>
      <c r="D5310" s="561"/>
      <c r="E5310" s="561"/>
      <c r="F5310" s="561"/>
      <c r="G5310" s="559"/>
      <c r="H5310" s="559"/>
      <c r="I5310" s="559"/>
      <c r="J5310" s="559"/>
      <c r="K5310" s="559"/>
      <c r="L5310" s="559"/>
      <c r="M5310" s="559"/>
      <c r="N5310" s="559"/>
      <c r="O5310" s="559"/>
    </row>
    <row r="5311" spans="1:15" x14ac:dyDescent="0.25">
      <c r="A5311" s="560"/>
      <c r="B5311" s="559"/>
      <c r="C5311" s="559"/>
      <c r="D5311" s="561"/>
      <c r="E5311" s="561"/>
      <c r="F5311" s="561"/>
      <c r="G5311" s="559"/>
      <c r="H5311" s="559"/>
      <c r="I5311" s="559"/>
      <c r="J5311" s="559"/>
      <c r="K5311" s="559"/>
      <c r="L5311" s="559"/>
      <c r="M5311" s="559"/>
      <c r="N5311" s="559"/>
      <c r="O5311" s="559"/>
    </row>
    <row r="5312" spans="1:15" x14ac:dyDescent="0.25">
      <c r="A5312" s="560"/>
      <c r="B5312" s="559"/>
      <c r="C5312" s="559"/>
      <c r="D5312" s="561"/>
      <c r="E5312" s="561"/>
      <c r="F5312" s="561"/>
      <c r="G5312" s="559"/>
      <c r="H5312" s="559"/>
      <c r="I5312" s="559"/>
      <c r="J5312" s="559"/>
      <c r="K5312" s="559"/>
      <c r="L5312" s="559"/>
      <c r="M5312" s="559"/>
      <c r="N5312" s="559"/>
      <c r="O5312" s="559"/>
    </row>
    <row r="5313" spans="1:15" x14ac:dyDescent="0.25">
      <c r="A5313" s="560"/>
      <c r="B5313" s="559"/>
      <c r="C5313" s="559"/>
      <c r="D5313" s="561"/>
      <c r="E5313" s="561"/>
      <c r="F5313" s="561"/>
      <c r="G5313" s="559"/>
      <c r="H5313" s="559"/>
      <c r="I5313" s="559"/>
      <c r="J5313" s="559"/>
      <c r="K5313" s="559"/>
      <c r="L5313" s="559"/>
      <c r="M5313" s="559"/>
      <c r="N5313" s="559"/>
      <c r="O5313" s="559"/>
    </row>
    <row r="5314" spans="1:15" x14ac:dyDescent="0.25">
      <c r="A5314" s="560"/>
      <c r="B5314" s="559"/>
      <c r="C5314" s="559"/>
      <c r="D5314" s="561"/>
      <c r="E5314" s="561"/>
      <c r="F5314" s="561"/>
      <c r="G5314" s="559"/>
      <c r="H5314" s="559"/>
      <c r="I5314" s="559"/>
      <c r="J5314" s="559"/>
      <c r="K5314" s="559"/>
      <c r="L5314" s="559"/>
      <c r="M5314" s="559"/>
      <c r="N5314" s="559"/>
      <c r="O5314" s="559"/>
    </row>
    <row r="5315" spans="1:15" x14ac:dyDescent="0.25">
      <c r="A5315" s="560"/>
      <c r="B5315" s="559"/>
      <c r="C5315" s="559"/>
      <c r="D5315" s="561"/>
      <c r="E5315" s="561"/>
      <c r="F5315" s="561"/>
      <c r="G5315" s="559"/>
      <c r="H5315" s="559"/>
      <c r="I5315" s="559"/>
      <c r="J5315" s="559"/>
      <c r="K5315" s="559"/>
      <c r="L5315" s="559"/>
      <c r="M5315" s="559"/>
      <c r="N5315" s="559"/>
      <c r="O5315" s="559"/>
    </row>
    <row r="5316" spans="1:15" x14ac:dyDescent="0.25">
      <c r="A5316" s="560"/>
      <c r="B5316" s="559"/>
      <c r="C5316" s="559"/>
      <c r="D5316" s="561"/>
      <c r="E5316" s="561"/>
      <c r="F5316" s="561"/>
      <c r="G5316" s="559"/>
      <c r="H5316" s="559"/>
      <c r="I5316" s="559"/>
      <c r="J5316" s="559"/>
      <c r="K5316" s="559"/>
      <c r="L5316" s="559"/>
      <c r="M5316" s="559"/>
      <c r="N5316" s="559"/>
      <c r="O5316" s="559"/>
    </row>
    <row r="5317" spans="1:15" x14ac:dyDescent="0.25">
      <c r="A5317" s="560"/>
      <c r="B5317" s="559"/>
      <c r="C5317" s="559"/>
      <c r="D5317" s="561"/>
      <c r="E5317" s="561"/>
      <c r="F5317" s="561"/>
      <c r="G5317" s="559"/>
      <c r="H5317" s="559"/>
      <c r="I5317" s="559"/>
      <c r="J5317" s="559"/>
      <c r="K5317" s="559"/>
      <c r="L5317" s="559"/>
      <c r="M5317" s="559"/>
      <c r="N5317" s="559"/>
      <c r="O5317" s="559"/>
    </row>
    <row r="5318" spans="1:15" x14ac:dyDescent="0.25">
      <c r="A5318" s="560"/>
      <c r="B5318" s="559"/>
      <c r="C5318" s="559"/>
      <c r="D5318" s="561"/>
      <c r="E5318" s="561"/>
      <c r="F5318" s="561"/>
      <c r="G5318" s="559"/>
      <c r="H5318" s="559"/>
      <c r="I5318" s="559"/>
      <c r="J5318" s="559"/>
      <c r="K5318" s="559"/>
      <c r="L5318" s="559"/>
      <c r="M5318" s="559"/>
      <c r="N5318" s="559"/>
      <c r="O5318" s="559"/>
    </row>
    <row r="5319" spans="1:15" x14ac:dyDescent="0.25">
      <c r="A5319" s="560"/>
      <c r="B5319" s="559"/>
      <c r="C5319" s="559"/>
      <c r="D5319" s="561"/>
      <c r="E5319" s="561"/>
      <c r="F5319" s="561"/>
      <c r="G5319" s="559"/>
      <c r="H5319" s="559"/>
      <c r="I5319" s="559"/>
      <c r="J5319" s="559"/>
      <c r="K5319" s="559"/>
      <c r="L5319" s="559"/>
      <c r="M5319" s="559"/>
      <c r="N5319" s="559"/>
      <c r="O5319" s="559"/>
    </row>
    <row r="5320" spans="1:15" x14ac:dyDescent="0.25">
      <c r="A5320" s="560"/>
      <c r="B5320" s="559"/>
      <c r="C5320" s="559"/>
      <c r="D5320" s="561"/>
      <c r="E5320" s="561"/>
      <c r="F5320" s="561"/>
      <c r="G5320" s="559"/>
      <c r="H5320" s="559"/>
      <c r="I5320" s="559"/>
      <c r="J5320" s="559"/>
      <c r="K5320" s="559"/>
      <c r="L5320" s="559"/>
      <c r="M5320" s="559"/>
      <c r="N5320" s="559"/>
      <c r="O5320" s="559"/>
    </row>
    <row r="5321" spans="1:15" x14ac:dyDescent="0.25">
      <c r="A5321" s="560"/>
      <c r="B5321" s="559"/>
      <c r="C5321" s="559"/>
      <c r="D5321" s="561"/>
      <c r="E5321" s="561"/>
      <c r="F5321" s="561"/>
      <c r="G5321" s="559"/>
      <c r="H5321" s="559"/>
      <c r="I5321" s="559"/>
      <c r="J5321" s="559"/>
      <c r="K5321" s="559"/>
      <c r="L5321" s="559"/>
      <c r="M5321" s="559"/>
      <c r="N5321" s="559"/>
      <c r="O5321" s="559"/>
    </row>
    <row r="5322" spans="1:15" x14ac:dyDescent="0.25">
      <c r="A5322" s="560"/>
      <c r="B5322" s="559"/>
      <c r="C5322" s="559"/>
      <c r="D5322" s="561"/>
      <c r="E5322" s="561"/>
      <c r="F5322" s="561"/>
      <c r="G5322" s="559"/>
      <c r="H5322" s="559"/>
      <c r="I5322" s="559"/>
      <c r="J5322" s="559"/>
      <c r="K5322" s="559"/>
      <c r="L5322" s="559"/>
      <c r="M5322" s="559"/>
      <c r="N5322" s="559"/>
      <c r="O5322" s="559"/>
    </row>
    <row r="5323" spans="1:15" x14ac:dyDescent="0.25">
      <c r="A5323" s="560"/>
      <c r="B5323" s="559"/>
      <c r="C5323" s="559"/>
      <c r="D5323" s="561"/>
      <c r="E5323" s="561"/>
      <c r="F5323" s="561"/>
      <c r="G5323" s="559"/>
      <c r="H5323" s="559"/>
      <c r="I5323" s="559"/>
      <c r="J5323" s="559"/>
      <c r="K5323" s="559"/>
      <c r="L5323" s="559"/>
      <c r="M5323" s="559"/>
      <c r="N5323" s="559"/>
      <c r="O5323" s="559"/>
    </row>
    <row r="5324" spans="1:15" x14ac:dyDescent="0.25">
      <c r="A5324" s="560"/>
      <c r="B5324" s="559"/>
      <c r="C5324" s="559"/>
      <c r="D5324" s="561"/>
      <c r="E5324" s="561"/>
      <c r="F5324" s="561"/>
      <c r="G5324" s="559"/>
      <c r="H5324" s="559"/>
      <c r="I5324" s="559"/>
      <c r="J5324" s="559"/>
      <c r="K5324" s="559"/>
      <c r="L5324" s="559"/>
      <c r="M5324" s="559"/>
      <c r="N5324" s="559"/>
      <c r="O5324" s="559"/>
    </row>
    <row r="5325" spans="1:15" x14ac:dyDescent="0.25">
      <c r="A5325" s="560"/>
      <c r="B5325" s="559"/>
      <c r="C5325" s="559"/>
      <c r="D5325" s="561"/>
      <c r="E5325" s="561"/>
      <c r="F5325" s="561"/>
      <c r="G5325" s="559"/>
      <c r="H5325" s="559"/>
      <c r="I5325" s="559"/>
      <c r="J5325" s="559"/>
      <c r="K5325" s="559"/>
      <c r="L5325" s="559"/>
      <c r="M5325" s="559"/>
      <c r="N5325" s="559"/>
      <c r="O5325" s="559"/>
    </row>
    <row r="5326" spans="1:15" x14ac:dyDescent="0.25">
      <c r="A5326" s="560"/>
      <c r="B5326" s="559"/>
      <c r="C5326" s="559"/>
      <c r="D5326" s="561"/>
      <c r="E5326" s="561"/>
      <c r="F5326" s="561"/>
      <c r="G5326" s="559"/>
      <c r="H5326" s="559"/>
      <c r="I5326" s="559"/>
      <c r="J5326" s="559"/>
      <c r="K5326" s="559"/>
      <c r="L5326" s="559"/>
      <c r="M5326" s="559"/>
      <c r="N5326" s="559"/>
      <c r="O5326" s="559"/>
    </row>
    <row r="5327" spans="1:15" x14ac:dyDescent="0.25">
      <c r="A5327" s="560"/>
      <c r="B5327" s="559"/>
      <c r="C5327" s="559"/>
      <c r="D5327" s="561"/>
      <c r="E5327" s="561"/>
      <c r="F5327" s="561"/>
      <c r="G5327" s="559"/>
      <c r="H5327" s="559"/>
      <c r="I5327" s="559"/>
      <c r="J5327" s="559"/>
      <c r="K5327" s="559"/>
      <c r="L5327" s="559"/>
      <c r="M5327" s="559"/>
      <c r="N5327" s="559"/>
      <c r="O5327" s="559"/>
    </row>
    <row r="5328" spans="1:15" x14ac:dyDescent="0.25">
      <c r="A5328" s="560"/>
      <c r="B5328" s="559"/>
      <c r="C5328" s="559"/>
      <c r="D5328" s="561"/>
      <c r="E5328" s="561"/>
      <c r="F5328" s="561"/>
      <c r="G5328" s="559"/>
      <c r="H5328" s="559"/>
      <c r="I5328" s="559"/>
      <c r="J5328" s="559"/>
      <c r="K5328" s="559"/>
      <c r="L5328" s="559"/>
      <c r="M5328" s="559"/>
      <c r="N5328" s="559"/>
      <c r="O5328" s="559"/>
    </row>
    <row r="5329" spans="1:15" x14ac:dyDescent="0.25">
      <c r="A5329" s="560"/>
      <c r="B5329" s="559"/>
      <c r="C5329" s="559"/>
      <c r="D5329" s="561"/>
      <c r="E5329" s="561"/>
      <c r="F5329" s="561"/>
      <c r="G5329" s="559"/>
      <c r="H5329" s="559"/>
      <c r="I5329" s="559"/>
      <c r="J5329" s="559"/>
      <c r="K5329" s="559"/>
      <c r="L5329" s="559"/>
      <c r="M5329" s="559"/>
      <c r="N5329" s="559"/>
      <c r="O5329" s="559"/>
    </row>
    <row r="5330" spans="1:15" x14ac:dyDescent="0.25">
      <c r="A5330" s="560"/>
      <c r="B5330" s="559"/>
      <c r="C5330" s="559"/>
      <c r="D5330" s="561"/>
      <c r="E5330" s="561"/>
      <c r="F5330" s="561"/>
      <c r="G5330" s="559"/>
      <c r="H5330" s="559"/>
      <c r="I5330" s="559"/>
      <c r="J5330" s="559"/>
      <c r="K5330" s="559"/>
      <c r="L5330" s="559"/>
      <c r="M5330" s="559"/>
      <c r="N5330" s="559"/>
      <c r="O5330" s="559"/>
    </row>
    <row r="5331" spans="1:15" x14ac:dyDescent="0.25">
      <c r="A5331" s="560"/>
      <c r="B5331" s="559"/>
      <c r="C5331" s="559"/>
      <c r="D5331" s="561"/>
      <c r="E5331" s="561"/>
      <c r="F5331" s="561"/>
      <c r="G5331" s="559"/>
      <c r="H5331" s="559"/>
      <c r="I5331" s="559"/>
      <c r="J5331" s="559"/>
      <c r="K5331" s="559"/>
      <c r="L5331" s="559"/>
      <c r="M5331" s="559"/>
      <c r="N5331" s="559"/>
      <c r="O5331" s="559"/>
    </row>
    <row r="5332" spans="1:15" x14ac:dyDescent="0.25">
      <c r="A5332" s="560"/>
      <c r="B5332" s="559"/>
      <c r="C5332" s="559"/>
      <c r="D5332" s="561"/>
      <c r="E5332" s="561"/>
      <c r="F5332" s="561"/>
      <c r="G5332" s="559"/>
      <c r="H5332" s="559"/>
      <c r="I5332" s="559"/>
      <c r="J5332" s="559"/>
      <c r="K5332" s="559"/>
      <c r="L5332" s="559"/>
      <c r="M5332" s="559"/>
      <c r="N5332" s="559"/>
      <c r="O5332" s="559"/>
    </row>
    <row r="5333" spans="1:15" x14ac:dyDescent="0.25">
      <c r="A5333" s="560"/>
      <c r="B5333" s="559"/>
      <c r="C5333" s="559"/>
      <c r="D5333" s="561"/>
      <c r="E5333" s="561"/>
      <c r="F5333" s="561"/>
      <c r="G5333" s="559"/>
      <c r="H5333" s="559"/>
      <c r="I5333" s="559"/>
      <c r="J5333" s="559"/>
      <c r="K5333" s="559"/>
      <c r="L5333" s="559"/>
      <c r="M5333" s="559"/>
      <c r="N5333" s="559"/>
      <c r="O5333" s="559"/>
    </row>
    <row r="5334" spans="1:15" x14ac:dyDescent="0.25">
      <c r="A5334" s="560"/>
      <c r="B5334" s="559"/>
      <c r="C5334" s="559"/>
      <c r="D5334" s="561"/>
      <c r="E5334" s="561"/>
      <c r="F5334" s="561"/>
      <c r="G5334" s="559"/>
      <c r="H5334" s="559"/>
      <c r="I5334" s="559"/>
      <c r="J5334" s="559"/>
      <c r="K5334" s="559"/>
      <c r="L5334" s="559"/>
      <c r="M5334" s="559"/>
      <c r="N5334" s="559"/>
      <c r="O5334" s="559"/>
    </row>
    <row r="5335" spans="1:15" x14ac:dyDescent="0.25">
      <c r="A5335" s="560"/>
      <c r="B5335" s="559"/>
      <c r="C5335" s="559"/>
      <c r="D5335" s="561"/>
      <c r="E5335" s="561"/>
      <c r="F5335" s="561"/>
      <c r="G5335" s="559"/>
      <c r="H5335" s="559"/>
      <c r="I5335" s="559"/>
      <c r="J5335" s="559"/>
      <c r="K5335" s="559"/>
      <c r="L5335" s="559"/>
      <c r="M5335" s="559"/>
      <c r="N5335" s="559"/>
      <c r="O5335" s="559"/>
    </row>
    <row r="5336" spans="1:15" x14ac:dyDescent="0.25">
      <c r="A5336" s="560"/>
      <c r="B5336" s="559"/>
      <c r="C5336" s="559"/>
      <c r="D5336" s="561"/>
      <c r="E5336" s="561"/>
      <c r="F5336" s="561"/>
      <c r="G5336" s="559"/>
      <c r="H5336" s="559"/>
      <c r="I5336" s="559"/>
      <c r="J5336" s="559"/>
      <c r="K5336" s="559"/>
      <c r="L5336" s="559"/>
      <c r="M5336" s="559"/>
      <c r="N5336" s="559"/>
      <c r="O5336" s="559"/>
    </row>
    <row r="5337" spans="1:15" x14ac:dyDescent="0.25">
      <c r="A5337" s="560"/>
      <c r="B5337" s="559"/>
      <c r="C5337" s="559"/>
      <c r="D5337" s="561"/>
      <c r="E5337" s="561"/>
      <c r="F5337" s="561"/>
      <c r="G5337" s="559"/>
      <c r="H5337" s="559"/>
      <c r="I5337" s="559"/>
      <c r="J5337" s="559"/>
      <c r="K5337" s="559"/>
      <c r="L5337" s="559"/>
      <c r="M5337" s="559"/>
      <c r="N5337" s="559"/>
      <c r="O5337" s="559"/>
    </row>
    <row r="5338" spans="1:15" x14ac:dyDescent="0.25">
      <c r="A5338" s="560"/>
      <c r="B5338" s="559"/>
      <c r="C5338" s="559"/>
      <c r="D5338" s="561"/>
      <c r="E5338" s="561"/>
      <c r="F5338" s="561"/>
      <c r="G5338" s="559"/>
      <c r="H5338" s="559"/>
      <c r="I5338" s="559"/>
      <c r="J5338" s="559"/>
      <c r="K5338" s="559"/>
      <c r="L5338" s="559"/>
      <c r="M5338" s="559"/>
      <c r="N5338" s="559"/>
      <c r="O5338" s="559"/>
    </row>
    <row r="5339" spans="1:15" x14ac:dyDescent="0.25">
      <c r="A5339" s="560"/>
      <c r="B5339" s="559"/>
      <c r="C5339" s="559"/>
      <c r="D5339" s="561"/>
      <c r="E5339" s="561"/>
      <c r="F5339" s="561"/>
      <c r="G5339" s="559"/>
      <c r="H5339" s="559"/>
      <c r="I5339" s="559"/>
      <c r="J5339" s="559"/>
      <c r="K5339" s="559"/>
      <c r="L5339" s="559"/>
      <c r="M5339" s="559"/>
      <c r="N5339" s="559"/>
      <c r="O5339" s="559"/>
    </row>
    <row r="5340" spans="1:15" x14ac:dyDescent="0.25">
      <c r="A5340" s="560"/>
      <c r="B5340" s="559"/>
      <c r="C5340" s="559"/>
      <c r="D5340" s="561"/>
      <c r="E5340" s="561"/>
      <c r="F5340" s="561"/>
      <c r="G5340" s="559"/>
      <c r="H5340" s="559"/>
      <c r="I5340" s="559"/>
      <c r="J5340" s="559"/>
      <c r="K5340" s="559"/>
      <c r="L5340" s="559"/>
      <c r="M5340" s="559"/>
      <c r="N5340" s="559"/>
      <c r="O5340" s="559"/>
    </row>
    <row r="5341" spans="1:15" x14ac:dyDescent="0.25">
      <c r="A5341" s="560"/>
      <c r="B5341" s="559"/>
      <c r="C5341" s="559"/>
      <c r="D5341" s="561"/>
      <c r="E5341" s="561"/>
      <c r="F5341" s="561"/>
      <c r="G5341" s="559"/>
      <c r="H5341" s="559"/>
      <c r="I5341" s="559"/>
      <c r="J5341" s="559"/>
      <c r="K5341" s="559"/>
      <c r="L5341" s="559"/>
      <c r="M5341" s="559"/>
      <c r="N5341" s="559"/>
      <c r="O5341" s="559"/>
    </row>
    <row r="5342" spans="1:15" x14ac:dyDescent="0.25">
      <c r="A5342" s="560"/>
      <c r="B5342" s="559"/>
      <c r="C5342" s="559"/>
      <c r="D5342" s="561"/>
      <c r="E5342" s="561"/>
      <c r="F5342" s="561"/>
      <c r="G5342" s="559"/>
      <c r="H5342" s="559"/>
      <c r="I5342" s="559"/>
      <c r="J5342" s="559"/>
      <c r="K5342" s="559"/>
      <c r="L5342" s="559"/>
      <c r="M5342" s="559"/>
      <c r="N5342" s="559"/>
      <c r="O5342" s="559"/>
    </row>
    <row r="5343" spans="1:15" x14ac:dyDescent="0.25">
      <c r="A5343" s="560"/>
      <c r="B5343" s="559"/>
      <c r="C5343" s="559"/>
      <c r="D5343" s="561"/>
      <c r="E5343" s="561"/>
      <c r="F5343" s="561"/>
      <c r="G5343" s="559"/>
      <c r="H5343" s="559"/>
      <c r="I5343" s="559"/>
      <c r="J5343" s="559"/>
      <c r="K5343" s="559"/>
      <c r="L5343" s="559"/>
      <c r="M5343" s="559"/>
      <c r="N5343" s="559"/>
      <c r="O5343" s="559"/>
    </row>
    <row r="5344" spans="1:15" x14ac:dyDescent="0.25">
      <c r="A5344" s="560"/>
      <c r="B5344" s="559"/>
      <c r="C5344" s="559"/>
      <c r="D5344" s="561"/>
      <c r="E5344" s="561"/>
      <c r="F5344" s="561"/>
      <c r="G5344" s="559"/>
      <c r="H5344" s="559"/>
      <c r="I5344" s="559"/>
      <c r="J5344" s="559"/>
      <c r="K5344" s="559"/>
      <c r="L5344" s="559"/>
      <c r="M5344" s="559"/>
      <c r="N5344" s="559"/>
      <c r="O5344" s="559"/>
    </row>
    <row r="5345" spans="1:15" x14ac:dyDescent="0.25">
      <c r="A5345" s="560"/>
      <c r="B5345" s="559"/>
      <c r="C5345" s="559"/>
      <c r="D5345" s="561"/>
      <c r="E5345" s="561"/>
      <c r="F5345" s="561"/>
      <c r="G5345" s="559"/>
      <c r="H5345" s="559"/>
      <c r="I5345" s="559"/>
      <c r="J5345" s="559"/>
      <c r="K5345" s="559"/>
      <c r="L5345" s="559"/>
      <c r="M5345" s="559"/>
      <c r="N5345" s="559"/>
      <c r="O5345" s="559"/>
    </row>
    <row r="5346" spans="1:15" x14ac:dyDescent="0.25">
      <c r="A5346" s="560"/>
      <c r="B5346" s="559"/>
      <c r="C5346" s="559"/>
      <c r="D5346" s="561"/>
      <c r="E5346" s="561"/>
      <c r="F5346" s="561"/>
      <c r="G5346" s="559"/>
      <c r="H5346" s="559"/>
      <c r="I5346" s="559"/>
      <c r="J5346" s="559"/>
      <c r="K5346" s="559"/>
      <c r="L5346" s="559"/>
      <c r="M5346" s="559"/>
      <c r="N5346" s="559"/>
      <c r="O5346" s="559"/>
    </row>
    <row r="5347" spans="1:15" x14ac:dyDescent="0.25">
      <c r="A5347" s="560"/>
      <c r="B5347" s="559"/>
      <c r="C5347" s="559"/>
      <c r="D5347" s="561"/>
      <c r="E5347" s="561"/>
      <c r="F5347" s="561"/>
      <c r="G5347" s="559"/>
      <c r="H5347" s="559"/>
      <c r="I5347" s="559"/>
      <c r="J5347" s="559"/>
      <c r="K5347" s="559"/>
      <c r="L5347" s="559"/>
      <c r="M5347" s="559"/>
      <c r="N5347" s="559"/>
      <c r="O5347" s="559"/>
    </row>
    <row r="5348" spans="1:15" x14ac:dyDescent="0.25">
      <c r="A5348" s="560"/>
      <c r="B5348" s="559"/>
      <c r="C5348" s="559"/>
      <c r="D5348" s="561"/>
      <c r="E5348" s="561"/>
      <c r="F5348" s="561"/>
      <c r="G5348" s="559"/>
      <c r="H5348" s="559"/>
      <c r="I5348" s="559"/>
      <c r="J5348" s="559"/>
      <c r="K5348" s="559"/>
      <c r="L5348" s="559"/>
      <c r="M5348" s="559"/>
      <c r="N5348" s="559"/>
      <c r="O5348" s="559"/>
    </row>
    <row r="5349" spans="1:15" x14ac:dyDescent="0.25">
      <c r="A5349" s="560"/>
      <c r="B5349" s="559"/>
      <c r="C5349" s="559"/>
      <c r="D5349" s="561"/>
      <c r="E5349" s="561"/>
      <c r="F5349" s="561"/>
      <c r="G5349" s="559"/>
      <c r="H5349" s="559"/>
      <c r="I5349" s="559"/>
      <c r="J5349" s="559"/>
      <c r="K5349" s="559"/>
      <c r="L5349" s="559"/>
      <c r="M5349" s="559"/>
      <c r="N5349" s="559"/>
      <c r="O5349" s="559"/>
    </row>
    <row r="5350" spans="1:15" x14ac:dyDescent="0.25">
      <c r="A5350" s="560"/>
      <c r="B5350" s="559"/>
      <c r="C5350" s="559"/>
      <c r="D5350" s="561"/>
      <c r="E5350" s="561"/>
      <c r="F5350" s="561"/>
      <c r="G5350" s="559"/>
      <c r="H5350" s="559"/>
      <c r="I5350" s="559"/>
      <c r="J5350" s="559"/>
      <c r="K5350" s="559"/>
      <c r="L5350" s="559"/>
      <c r="M5350" s="559"/>
      <c r="N5350" s="559"/>
      <c r="O5350" s="559"/>
    </row>
    <row r="5351" spans="1:15" x14ac:dyDescent="0.25">
      <c r="A5351" s="560"/>
      <c r="B5351" s="559"/>
      <c r="C5351" s="559"/>
      <c r="D5351" s="561"/>
      <c r="E5351" s="561"/>
      <c r="F5351" s="561"/>
      <c r="G5351" s="559"/>
      <c r="H5351" s="559"/>
      <c r="I5351" s="559"/>
      <c r="J5351" s="559"/>
      <c r="K5351" s="559"/>
      <c r="L5351" s="559"/>
      <c r="M5351" s="559"/>
      <c r="N5351" s="559"/>
      <c r="O5351" s="559"/>
    </row>
    <row r="5352" spans="1:15" x14ac:dyDescent="0.25">
      <c r="A5352" s="560"/>
      <c r="B5352" s="559"/>
      <c r="C5352" s="559"/>
      <c r="D5352" s="561"/>
      <c r="E5352" s="561"/>
      <c r="F5352" s="561"/>
      <c r="G5352" s="559"/>
      <c r="H5352" s="559"/>
      <c r="I5352" s="559"/>
      <c r="J5352" s="559"/>
      <c r="K5352" s="559"/>
      <c r="L5352" s="559"/>
      <c r="M5352" s="559"/>
      <c r="N5352" s="559"/>
      <c r="O5352" s="559"/>
    </row>
    <row r="5353" spans="1:15" x14ac:dyDescent="0.25">
      <c r="A5353" s="560"/>
      <c r="B5353" s="559"/>
      <c r="C5353" s="559"/>
      <c r="D5353" s="561"/>
      <c r="E5353" s="561"/>
      <c r="F5353" s="561"/>
      <c r="G5353" s="559"/>
      <c r="H5353" s="559"/>
      <c r="I5353" s="559"/>
      <c r="J5353" s="559"/>
      <c r="K5353" s="559"/>
      <c r="L5353" s="559"/>
      <c r="M5353" s="559"/>
      <c r="N5353" s="559"/>
      <c r="O5353" s="559"/>
    </row>
    <row r="5354" spans="1:15" x14ac:dyDescent="0.25">
      <c r="A5354" s="560"/>
      <c r="B5354" s="559"/>
      <c r="C5354" s="559"/>
      <c r="D5354" s="561"/>
      <c r="E5354" s="561"/>
      <c r="F5354" s="561"/>
      <c r="G5354" s="559"/>
      <c r="H5354" s="559"/>
      <c r="I5354" s="559"/>
      <c r="J5354" s="559"/>
      <c r="K5354" s="559"/>
      <c r="L5354" s="559"/>
      <c r="M5354" s="559"/>
      <c r="N5354" s="559"/>
      <c r="O5354" s="559"/>
    </row>
    <row r="5355" spans="1:15" x14ac:dyDescent="0.25">
      <c r="A5355" s="560"/>
      <c r="B5355" s="559"/>
      <c r="C5355" s="559"/>
      <c r="D5355" s="561"/>
      <c r="E5355" s="561"/>
      <c r="F5355" s="561"/>
      <c r="G5355" s="559"/>
      <c r="H5355" s="559"/>
      <c r="I5355" s="559"/>
      <c r="J5355" s="559"/>
      <c r="K5355" s="559"/>
      <c r="L5355" s="559"/>
      <c r="M5355" s="559"/>
      <c r="N5355" s="559"/>
      <c r="O5355" s="559"/>
    </row>
    <row r="5356" spans="1:15" x14ac:dyDescent="0.25">
      <c r="A5356" s="560"/>
      <c r="B5356" s="559"/>
      <c r="C5356" s="559"/>
      <c r="D5356" s="561"/>
      <c r="E5356" s="561"/>
      <c r="F5356" s="561"/>
      <c r="G5356" s="559"/>
      <c r="H5356" s="559"/>
      <c r="I5356" s="559"/>
      <c r="J5356" s="559"/>
      <c r="K5356" s="559"/>
      <c r="L5356" s="559"/>
      <c r="M5356" s="559"/>
      <c r="N5356" s="559"/>
      <c r="O5356" s="559"/>
    </row>
    <row r="5357" spans="1:15" x14ac:dyDescent="0.25">
      <c r="A5357" s="560"/>
      <c r="B5357" s="559"/>
      <c r="C5357" s="559"/>
      <c r="D5357" s="561"/>
      <c r="E5357" s="561"/>
      <c r="F5357" s="561"/>
      <c r="G5357" s="559"/>
      <c r="H5357" s="559"/>
      <c r="I5357" s="559"/>
      <c r="J5357" s="559"/>
      <c r="K5357" s="559"/>
      <c r="L5357" s="559"/>
      <c r="M5357" s="559"/>
      <c r="N5357" s="559"/>
      <c r="O5357" s="559"/>
    </row>
    <row r="5358" spans="1:15" x14ac:dyDescent="0.25">
      <c r="A5358" s="560"/>
      <c r="B5358" s="559"/>
      <c r="C5358" s="559"/>
      <c r="D5358" s="561"/>
      <c r="E5358" s="561"/>
      <c r="F5358" s="561"/>
      <c r="G5358" s="559"/>
      <c r="H5358" s="559"/>
      <c r="I5358" s="559"/>
      <c r="J5358" s="559"/>
      <c r="K5358" s="559"/>
      <c r="L5358" s="559"/>
      <c r="M5358" s="559"/>
      <c r="N5358" s="559"/>
      <c r="O5358" s="559"/>
    </row>
    <row r="5359" spans="1:15" x14ac:dyDescent="0.25">
      <c r="A5359" s="560"/>
      <c r="B5359" s="559"/>
      <c r="C5359" s="559"/>
      <c r="D5359" s="561"/>
      <c r="E5359" s="561"/>
      <c r="F5359" s="561"/>
      <c r="G5359" s="559"/>
      <c r="H5359" s="559"/>
      <c r="I5359" s="559"/>
      <c r="J5359" s="559"/>
      <c r="K5359" s="559"/>
      <c r="L5359" s="559"/>
      <c r="M5359" s="559"/>
      <c r="N5359" s="559"/>
      <c r="O5359" s="559"/>
    </row>
    <row r="5360" spans="1:15" x14ac:dyDescent="0.25">
      <c r="A5360" s="560"/>
      <c r="B5360" s="559"/>
      <c r="C5360" s="559"/>
      <c r="D5360" s="561"/>
      <c r="E5360" s="561"/>
      <c r="F5360" s="561"/>
      <c r="G5360" s="559"/>
      <c r="H5360" s="559"/>
      <c r="I5360" s="559"/>
      <c r="J5360" s="559"/>
      <c r="K5360" s="559"/>
      <c r="L5360" s="559"/>
      <c r="M5360" s="559"/>
      <c r="N5360" s="559"/>
      <c r="O5360" s="559"/>
    </row>
    <row r="5361" spans="1:15" x14ac:dyDescent="0.25">
      <c r="A5361" s="560"/>
      <c r="B5361" s="559"/>
      <c r="C5361" s="559"/>
      <c r="D5361" s="561"/>
      <c r="E5361" s="561"/>
      <c r="F5361" s="561"/>
      <c r="G5361" s="559"/>
      <c r="H5361" s="559"/>
      <c r="I5361" s="559"/>
      <c r="J5361" s="559"/>
      <c r="K5361" s="559"/>
      <c r="L5361" s="559"/>
      <c r="M5361" s="559"/>
      <c r="N5361" s="559"/>
      <c r="O5361" s="559"/>
    </row>
    <row r="5362" spans="1:15" x14ac:dyDescent="0.25">
      <c r="A5362" s="560"/>
      <c r="B5362" s="559"/>
      <c r="C5362" s="559"/>
      <c r="D5362" s="561"/>
      <c r="E5362" s="561"/>
      <c r="F5362" s="561"/>
      <c r="G5362" s="559"/>
      <c r="H5362" s="559"/>
      <c r="I5362" s="559"/>
      <c r="J5362" s="559"/>
      <c r="K5362" s="559"/>
      <c r="L5362" s="559"/>
      <c r="M5362" s="559"/>
      <c r="N5362" s="559"/>
      <c r="O5362" s="559"/>
    </row>
    <row r="5363" spans="1:15" x14ac:dyDescent="0.25">
      <c r="A5363" s="560"/>
      <c r="B5363" s="559"/>
      <c r="C5363" s="559"/>
      <c r="D5363" s="561"/>
      <c r="E5363" s="561"/>
      <c r="F5363" s="561"/>
      <c r="G5363" s="559"/>
      <c r="H5363" s="559"/>
      <c r="I5363" s="559"/>
      <c r="J5363" s="559"/>
      <c r="K5363" s="559"/>
      <c r="L5363" s="559"/>
      <c r="M5363" s="559"/>
      <c r="N5363" s="559"/>
      <c r="O5363" s="559"/>
    </row>
    <row r="5364" spans="1:15" x14ac:dyDescent="0.25">
      <c r="A5364" s="560"/>
      <c r="B5364" s="559"/>
      <c r="C5364" s="559"/>
      <c r="D5364" s="561"/>
      <c r="E5364" s="561"/>
      <c r="F5364" s="561"/>
      <c r="G5364" s="559"/>
      <c r="H5364" s="559"/>
      <c r="I5364" s="559"/>
      <c r="J5364" s="559"/>
      <c r="K5364" s="559"/>
      <c r="L5364" s="559"/>
      <c r="M5364" s="559"/>
      <c r="N5364" s="559"/>
      <c r="O5364" s="559"/>
    </row>
    <row r="5365" spans="1:15" x14ac:dyDescent="0.25">
      <c r="A5365" s="560"/>
      <c r="B5365" s="559"/>
      <c r="C5365" s="559"/>
      <c r="D5365" s="561"/>
      <c r="E5365" s="561"/>
      <c r="F5365" s="561"/>
      <c r="G5365" s="559"/>
      <c r="H5365" s="559"/>
      <c r="I5365" s="559"/>
      <c r="J5365" s="559"/>
      <c r="K5365" s="559"/>
      <c r="L5365" s="559"/>
      <c r="M5365" s="559"/>
      <c r="N5365" s="559"/>
      <c r="O5365" s="559"/>
    </row>
    <row r="5366" spans="1:15" x14ac:dyDescent="0.25">
      <c r="A5366" s="560"/>
      <c r="B5366" s="559"/>
      <c r="C5366" s="559"/>
      <c r="D5366" s="561"/>
      <c r="E5366" s="561"/>
      <c r="F5366" s="561"/>
      <c r="G5366" s="559"/>
      <c r="H5366" s="559"/>
      <c r="I5366" s="559"/>
      <c r="J5366" s="559"/>
      <c r="K5366" s="559"/>
      <c r="L5366" s="559"/>
      <c r="M5366" s="559"/>
      <c r="N5366" s="559"/>
      <c r="O5366" s="559"/>
    </row>
    <row r="5367" spans="1:15" x14ac:dyDescent="0.25">
      <c r="A5367" s="560"/>
      <c r="B5367" s="559"/>
      <c r="C5367" s="559"/>
      <c r="D5367" s="561"/>
      <c r="E5367" s="561"/>
      <c r="F5367" s="561"/>
      <c r="G5367" s="559"/>
      <c r="H5367" s="559"/>
      <c r="I5367" s="559"/>
      <c r="J5367" s="559"/>
      <c r="K5367" s="559"/>
      <c r="L5367" s="559"/>
      <c r="M5367" s="559"/>
      <c r="N5367" s="559"/>
      <c r="O5367" s="559"/>
    </row>
    <row r="5368" spans="1:15" x14ac:dyDescent="0.25">
      <c r="A5368" s="560"/>
      <c r="B5368" s="559"/>
      <c r="C5368" s="559"/>
      <c r="D5368" s="561"/>
      <c r="E5368" s="561"/>
      <c r="F5368" s="561"/>
      <c r="G5368" s="559"/>
      <c r="H5368" s="559"/>
      <c r="I5368" s="559"/>
      <c r="J5368" s="559"/>
      <c r="K5368" s="559"/>
      <c r="L5368" s="559"/>
      <c r="M5368" s="559"/>
      <c r="N5368" s="559"/>
      <c r="O5368" s="559"/>
    </row>
    <row r="5369" spans="1:15" x14ac:dyDescent="0.25">
      <c r="A5369" s="560"/>
      <c r="B5369" s="559"/>
      <c r="C5369" s="559"/>
      <c r="D5369" s="561"/>
      <c r="E5369" s="561"/>
      <c r="F5369" s="561"/>
      <c r="G5369" s="559"/>
      <c r="H5369" s="559"/>
      <c r="I5369" s="559"/>
      <c r="J5369" s="559"/>
      <c r="K5369" s="559"/>
      <c r="L5369" s="559"/>
      <c r="M5369" s="559"/>
      <c r="N5369" s="559"/>
      <c r="O5369" s="559"/>
    </row>
    <row r="5370" spans="1:15" x14ac:dyDescent="0.25">
      <c r="A5370" s="560"/>
      <c r="B5370" s="559"/>
      <c r="C5370" s="559"/>
      <c r="D5370" s="561"/>
      <c r="E5370" s="561"/>
      <c r="F5370" s="561"/>
      <c r="G5370" s="559"/>
      <c r="H5370" s="559"/>
      <c r="I5370" s="559"/>
      <c r="J5370" s="559"/>
      <c r="K5370" s="559"/>
      <c r="L5370" s="559"/>
      <c r="M5370" s="559"/>
      <c r="N5370" s="559"/>
      <c r="O5370" s="559"/>
    </row>
    <row r="5371" spans="1:15" x14ac:dyDescent="0.25">
      <c r="A5371" s="560"/>
      <c r="B5371" s="559"/>
      <c r="C5371" s="559"/>
      <c r="D5371" s="561"/>
      <c r="E5371" s="561"/>
      <c r="F5371" s="561"/>
      <c r="G5371" s="559"/>
      <c r="H5371" s="559"/>
      <c r="I5371" s="559"/>
      <c r="J5371" s="559"/>
      <c r="K5371" s="559"/>
      <c r="L5371" s="559"/>
      <c r="M5371" s="559"/>
      <c r="N5371" s="559"/>
      <c r="O5371" s="559"/>
    </row>
    <row r="5372" spans="1:15" x14ac:dyDescent="0.25">
      <c r="A5372" s="560"/>
      <c r="B5372" s="559"/>
      <c r="C5372" s="559"/>
      <c r="D5372" s="561"/>
      <c r="E5372" s="561"/>
      <c r="F5372" s="561"/>
      <c r="G5372" s="559"/>
      <c r="H5372" s="559"/>
      <c r="I5372" s="559"/>
      <c r="J5372" s="559"/>
      <c r="K5372" s="559"/>
      <c r="L5372" s="559"/>
      <c r="M5372" s="559"/>
      <c r="N5372" s="559"/>
      <c r="O5372" s="559"/>
    </row>
    <row r="5373" spans="1:15" x14ac:dyDescent="0.25">
      <c r="A5373" s="560"/>
      <c r="B5373" s="559"/>
      <c r="C5373" s="559"/>
      <c r="D5373" s="561"/>
      <c r="E5373" s="561"/>
      <c r="F5373" s="561"/>
      <c r="G5373" s="559"/>
      <c r="H5373" s="559"/>
      <c r="I5373" s="559"/>
      <c r="J5373" s="559"/>
      <c r="K5373" s="559"/>
      <c r="L5373" s="559"/>
      <c r="M5373" s="559"/>
      <c r="N5373" s="559"/>
      <c r="O5373" s="559"/>
    </row>
    <row r="5374" spans="1:15" x14ac:dyDescent="0.25">
      <c r="A5374" s="560"/>
      <c r="B5374" s="559"/>
      <c r="C5374" s="559"/>
      <c r="D5374" s="561"/>
      <c r="E5374" s="561"/>
      <c r="F5374" s="561"/>
      <c r="G5374" s="559"/>
      <c r="H5374" s="559"/>
      <c r="I5374" s="559"/>
      <c r="J5374" s="559"/>
      <c r="K5374" s="559"/>
      <c r="L5374" s="559"/>
      <c r="M5374" s="559"/>
      <c r="N5374" s="559"/>
      <c r="O5374" s="559"/>
    </row>
    <row r="5375" spans="1:15" x14ac:dyDescent="0.25">
      <c r="A5375" s="560"/>
      <c r="B5375" s="559"/>
      <c r="C5375" s="559"/>
      <c r="D5375" s="561"/>
      <c r="E5375" s="561"/>
      <c r="F5375" s="561"/>
      <c r="G5375" s="559"/>
      <c r="H5375" s="559"/>
      <c r="I5375" s="559"/>
      <c r="J5375" s="559"/>
      <c r="K5375" s="559"/>
      <c r="L5375" s="559"/>
      <c r="M5375" s="559"/>
      <c r="N5375" s="559"/>
      <c r="O5375" s="559"/>
    </row>
    <row r="5376" spans="1:15" x14ac:dyDescent="0.25">
      <c r="A5376" s="560"/>
      <c r="B5376" s="559"/>
      <c r="C5376" s="559"/>
      <c r="D5376" s="561"/>
      <c r="E5376" s="561"/>
      <c r="F5376" s="561"/>
      <c r="G5376" s="559"/>
      <c r="H5376" s="559"/>
      <c r="I5376" s="559"/>
      <c r="J5376" s="559"/>
      <c r="K5376" s="559"/>
      <c r="L5376" s="559"/>
      <c r="M5376" s="559"/>
      <c r="N5376" s="559"/>
      <c r="O5376" s="559"/>
    </row>
    <row r="5377" spans="1:15" x14ac:dyDescent="0.25">
      <c r="A5377" s="560"/>
      <c r="B5377" s="559"/>
      <c r="C5377" s="559"/>
      <c r="D5377" s="561"/>
      <c r="E5377" s="561"/>
      <c r="F5377" s="561"/>
      <c r="G5377" s="559"/>
      <c r="H5377" s="559"/>
      <c r="I5377" s="559"/>
      <c r="J5377" s="559"/>
      <c r="K5377" s="559"/>
      <c r="L5377" s="559"/>
      <c r="M5377" s="559"/>
      <c r="N5377" s="559"/>
      <c r="O5377" s="559"/>
    </row>
    <row r="5378" spans="1:15" x14ac:dyDescent="0.25">
      <c r="A5378" s="560"/>
      <c r="B5378" s="559"/>
      <c r="C5378" s="559"/>
      <c r="D5378" s="561"/>
      <c r="E5378" s="561"/>
      <c r="F5378" s="561"/>
      <c r="G5378" s="559"/>
      <c r="H5378" s="559"/>
      <c r="I5378" s="559"/>
      <c r="J5378" s="559"/>
      <c r="K5378" s="559"/>
      <c r="L5378" s="559"/>
      <c r="M5378" s="559"/>
      <c r="N5378" s="559"/>
      <c r="O5378" s="559"/>
    </row>
    <row r="5379" spans="1:15" x14ac:dyDescent="0.25">
      <c r="A5379" s="560"/>
      <c r="B5379" s="559"/>
      <c r="C5379" s="559"/>
      <c r="D5379" s="561"/>
      <c r="E5379" s="561"/>
      <c r="F5379" s="561"/>
      <c r="G5379" s="559"/>
      <c r="H5379" s="559"/>
      <c r="I5379" s="559"/>
      <c r="J5379" s="559"/>
      <c r="K5379" s="559"/>
      <c r="L5379" s="559"/>
      <c r="M5379" s="559"/>
      <c r="N5379" s="559"/>
      <c r="O5379" s="559"/>
    </row>
    <row r="5380" spans="1:15" x14ac:dyDescent="0.25">
      <c r="A5380" s="560"/>
      <c r="B5380" s="559"/>
      <c r="C5380" s="559"/>
      <c r="D5380" s="561"/>
      <c r="E5380" s="561"/>
      <c r="F5380" s="561"/>
      <c r="G5380" s="559"/>
      <c r="H5380" s="559"/>
      <c r="I5380" s="559"/>
      <c r="J5380" s="559"/>
      <c r="K5380" s="559"/>
      <c r="L5380" s="559"/>
      <c r="M5380" s="559"/>
      <c r="N5380" s="559"/>
      <c r="O5380" s="559"/>
    </row>
    <row r="5381" spans="1:15" x14ac:dyDescent="0.25">
      <c r="A5381" s="560"/>
      <c r="B5381" s="559"/>
      <c r="C5381" s="559"/>
      <c r="D5381" s="561"/>
      <c r="E5381" s="561"/>
      <c r="F5381" s="561"/>
      <c r="G5381" s="559"/>
      <c r="H5381" s="559"/>
      <c r="I5381" s="559"/>
      <c r="J5381" s="559"/>
      <c r="K5381" s="559"/>
      <c r="L5381" s="559"/>
      <c r="M5381" s="559"/>
      <c r="N5381" s="559"/>
      <c r="O5381" s="559"/>
    </row>
    <row r="5382" spans="1:15" x14ac:dyDescent="0.25">
      <c r="A5382" s="560"/>
      <c r="B5382" s="559"/>
      <c r="C5382" s="559"/>
      <c r="D5382" s="561"/>
      <c r="E5382" s="561"/>
      <c r="F5382" s="561"/>
      <c r="G5382" s="559"/>
      <c r="H5382" s="559"/>
      <c r="I5382" s="559"/>
      <c r="J5382" s="559"/>
      <c r="K5382" s="559"/>
      <c r="L5382" s="559"/>
      <c r="M5382" s="559"/>
      <c r="N5382" s="559"/>
      <c r="O5382" s="559"/>
    </row>
    <row r="5383" spans="1:15" x14ac:dyDescent="0.25">
      <c r="A5383" s="560"/>
      <c r="B5383" s="559"/>
      <c r="C5383" s="559"/>
      <c r="D5383" s="561"/>
      <c r="E5383" s="561"/>
      <c r="F5383" s="561"/>
      <c r="G5383" s="559"/>
      <c r="H5383" s="559"/>
      <c r="I5383" s="559"/>
      <c r="J5383" s="559"/>
      <c r="K5383" s="559"/>
      <c r="L5383" s="559"/>
      <c r="M5383" s="559"/>
      <c r="N5383" s="559"/>
      <c r="O5383" s="559"/>
    </row>
    <row r="5384" spans="1:15" x14ac:dyDescent="0.25">
      <c r="A5384" s="560"/>
      <c r="B5384" s="559"/>
      <c r="C5384" s="559"/>
      <c r="D5384" s="561"/>
      <c r="E5384" s="561"/>
      <c r="F5384" s="561"/>
      <c r="G5384" s="559"/>
      <c r="H5384" s="559"/>
      <c r="I5384" s="559"/>
      <c r="J5384" s="559"/>
      <c r="K5384" s="559"/>
      <c r="L5384" s="559"/>
      <c r="M5384" s="559"/>
      <c r="N5384" s="559"/>
      <c r="O5384" s="559"/>
    </row>
    <row r="5385" spans="1:15" x14ac:dyDescent="0.25">
      <c r="A5385" s="560"/>
      <c r="B5385" s="559"/>
      <c r="C5385" s="559"/>
      <c r="D5385" s="561"/>
      <c r="E5385" s="561"/>
      <c r="F5385" s="561"/>
      <c r="G5385" s="559"/>
      <c r="H5385" s="559"/>
      <c r="I5385" s="559"/>
      <c r="J5385" s="559"/>
      <c r="K5385" s="559"/>
      <c r="L5385" s="559"/>
      <c r="M5385" s="559"/>
      <c r="N5385" s="559"/>
      <c r="O5385" s="559"/>
    </row>
    <row r="5386" spans="1:15" x14ac:dyDescent="0.25">
      <c r="A5386" s="560"/>
      <c r="B5386" s="559"/>
      <c r="C5386" s="559"/>
      <c r="D5386" s="561"/>
      <c r="E5386" s="561"/>
      <c r="F5386" s="561"/>
      <c r="G5386" s="559"/>
      <c r="H5386" s="559"/>
      <c r="I5386" s="559"/>
      <c r="J5386" s="559"/>
      <c r="K5386" s="559"/>
      <c r="L5386" s="559"/>
      <c r="M5386" s="559"/>
      <c r="N5386" s="559"/>
      <c r="O5386" s="559"/>
    </row>
    <row r="5387" spans="1:15" x14ac:dyDescent="0.25">
      <c r="A5387" s="560"/>
      <c r="B5387" s="559"/>
      <c r="C5387" s="559"/>
      <c r="D5387" s="561"/>
      <c r="E5387" s="561"/>
      <c r="F5387" s="561"/>
      <c r="G5387" s="559"/>
      <c r="H5387" s="559"/>
      <c r="I5387" s="559"/>
      <c r="J5387" s="559"/>
      <c r="K5387" s="559"/>
      <c r="L5387" s="559"/>
      <c r="M5387" s="559"/>
      <c r="N5387" s="559"/>
      <c r="O5387" s="559"/>
    </row>
    <row r="5388" spans="1:15" x14ac:dyDescent="0.25">
      <c r="A5388" s="560"/>
      <c r="B5388" s="559"/>
      <c r="C5388" s="559"/>
      <c r="D5388" s="561"/>
      <c r="E5388" s="561"/>
      <c r="F5388" s="561"/>
      <c r="G5388" s="559"/>
      <c r="H5388" s="559"/>
      <c r="I5388" s="559"/>
      <c r="J5388" s="559"/>
      <c r="K5388" s="559"/>
      <c r="L5388" s="559"/>
      <c r="M5388" s="559"/>
      <c r="N5388" s="559"/>
      <c r="O5388" s="559"/>
    </row>
    <row r="5389" spans="1:15" x14ac:dyDescent="0.25">
      <c r="A5389" s="560"/>
      <c r="B5389" s="559"/>
      <c r="C5389" s="559"/>
      <c r="D5389" s="561"/>
      <c r="E5389" s="561"/>
      <c r="F5389" s="561"/>
      <c r="G5389" s="559"/>
      <c r="H5389" s="559"/>
      <c r="I5389" s="559"/>
      <c r="J5389" s="559"/>
      <c r="K5389" s="559"/>
      <c r="L5389" s="559"/>
      <c r="M5389" s="559"/>
      <c r="N5389" s="559"/>
      <c r="O5389" s="559"/>
    </row>
    <row r="5390" spans="1:15" x14ac:dyDescent="0.25">
      <c r="A5390" s="560"/>
      <c r="B5390" s="559"/>
      <c r="C5390" s="559"/>
      <c r="D5390" s="561"/>
      <c r="E5390" s="561"/>
      <c r="F5390" s="561"/>
      <c r="G5390" s="559"/>
      <c r="H5390" s="559"/>
      <c r="I5390" s="559"/>
      <c r="J5390" s="559"/>
      <c r="K5390" s="559"/>
      <c r="L5390" s="559"/>
      <c r="M5390" s="559"/>
      <c r="N5390" s="559"/>
      <c r="O5390" s="559"/>
    </row>
    <row r="5391" spans="1:15" x14ac:dyDescent="0.25">
      <c r="A5391" s="560"/>
      <c r="B5391" s="559"/>
      <c r="C5391" s="559"/>
      <c r="D5391" s="561"/>
      <c r="E5391" s="561"/>
      <c r="F5391" s="561"/>
      <c r="G5391" s="559"/>
      <c r="H5391" s="559"/>
      <c r="I5391" s="559"/>
      <c r="J5391" s="559"/>
      <c r="K5391" s="559"/>
      <c r="L5391" s="559"/>
      <c r="M5391" s="559"/>
      <c r="N5391" s="559"/>
      <c r="O5391" s="559"/>
    </row>
    <row r="5392" spans="1:15" x14ac:dyDescent="0.25">
      <c r="A5392" s="560"/>
      <c r="B5392" s="559"/>
      <c r="C5392" s="559"/>
      <c r="D5392" s="561"/>
      <c r="E5392" s="561"/>
      <c r="F5392" s="561"/>
      <c r="G5392" s="559"/>
      <c r="H5392" s="559"/>
      <c r="I5392" s="559"/>
      <c r="J5392" s="559"/>
      <c r="K5392" s="559"/>
      <c r="L5392" s="559"/>
      <c r="M5392" s="559"/>
      <c r="N5392" s="559"/>
      <c r="O5392" s="559"/>
    </row>
    <row r="5393" spans="1:15" x14ac:dyDescent="0.25">
      <c r="A5393" s="560"/>
      <c r="B5393" s="559"/>
      <c r="C5393" s="559"/>
      <c r="D5393" s="561"/>
      <c r="E5393" s="561"/>
      <c r="F5393" s="561"/>
      <c r="G5393" s="559"/>
      <c r="H5393" s="559"/>
      <c r="I5393" s="559"/>
      <c r="J5393" s="559"/>
      <c r="K5393" s="559"/>
      <c r="L5393" s="559"/>
      <c r="M5393" s="559"/>
      <c r="N5393" s="559"/>
      <c r="O5393" s="559"/>
    </row>
    <row r="5394" spans="1:15" x14ac:dyDescent="0.25">
      <c r="A5394" s="560"/>
      <c r="B5394" s="559"/>
      <c r="C5394" s="559"/>
      <c r="D5394" s="561"/>
      <c r="E5394" s="561"/>
      <c r="F5394" s="561"/>
      <c r="G5394" s="559"/>
      <c r="H5394" s="559"/>
      <c r="I5394" s="559"/>
      <c r="J5394" s="559"/>
      <c r="K5394" s="559"/>
      <c r="L5394" s="559"/>
      <c r="M5394" s="559"/>
      <c r="N5394" s="559"/>
      <c r="O5394" s="559"/>
    </row>
    <row r="5395" spans="1:15" x14ac:dyDescent="0.25">
      <c r="A5395" s="560"/>
      <c r="B5395" s="559"/>
      <c r="C5395" s="559"/>
      <c r="D5395" s="561"/>
      <c r="E5395" s="561"/>
      <c r="F5395" s="561"/>
      <c r="G5395" s="559"/>
      <c r="H5395" s="559"/>
      <c r="I5395" s="559"/>
      <c r="J5395" s="559"/>
      <c r="K5395" s="559"/>
      <c r="L5395" s="559"/>
      <c r="M5395" s="559"/>
      <c r="N5395" s="559"/>
      <c r="O5395" s="559"/>
    </row>
    <row r="5396" spans="1:15" x14ac:dyDescent="0.25">
      <c r="A5396" s="560"/>
      <c r="B5396" s="559"/>
      <c r="C5396" s="559"/>
      <c r="D5396" s="561"/>
      <c r="E5396" s="561"/>
      <c r="F5396" s="561"/>
      <c r="G5396" s="559"/>
      <c r="H5396" s="559"/>
      <c r="I5396" s="559"/>
      <c r="J5396" s="559"/>
      <c r="K5396" s="559"/>
      <c r="L5396" s="559"/>
      <c r="M5396" s="559"/>
      <c r="N5396" s="559"/>
      <c r="O5396" s="559"/>
    </row>
    <row r="5397" spans="1:15" x14ac:dyDescent="0.25">
      <c r="A5397" s="560"/>
      <c r="B5397" s="559"/>
      <c r="C5397" s="559"/>
      <c r="D5397" s="561"/>
      <c r="E5397" s="561"/>
      <c r="F5397" s="561"/>
      <c r="G5397" s="559"/>
      <c r="H5397" s="559"/>
      <c r="I5397" s="559"/>
      <c r="J5397" s="559"/>
      <c r="K5397" s="559"/>
      <c r="L5397" s="559"/>
      <c r="M5397" s="559"/>
      <c r="N5397" s="559"/>
      <c r="O5397" s="559"/>
    </row>
    <row r="5398" spans="1:15" x14ac:dyDescent="0.25">
      <c r="A5398" s="560"/>
      <c r="B5398" s="559"/>
      <c r="C5398" s="559"/>
      <c r="D5398" s="561"/>
      <c r="E5398" s="561"/>
      <c r="F5398" s="561"/>
      <c r="G5398" s="559"/>
      <c r="H5398" s="559"/>
      <c r="I5398" s="559"/>
      <c r="J5398" s="559"/>
      <c r="K5398" s="559"/>
      <c r="L5398" s="559"/>
      <c r="M5398" s="559"/>
      <c r="N5398" s="559"/>
      <c r="O5398" s="559"/>
    </row>
    <row r="5399" spans="1:15" x14ac:dyDescent="0.25">
      <c r="A5399" s="560"/>
      <c r="B5399" s="559"/>
      <c r="C5399" s="559"/>
      <c r="D5399" s="561"/>
      <c r="E5399" s="561"/>
      <c r="F5399" s="561"/>
      <c r="G5399" s="559"/>
      <c r="H5399" s="559"/>
      <c r="I5399" s="559"/>
      <c r="J5399" s="559"/>
      <c r="K5399" s="559"/>
      <c r="L5399" s="559"/>
      <c r="M5399" s="559"/>
      <c r="N5399" s="559"/>
      <c r="O5399" s="559"/>
    </row>
    <row r="5400" spans="1:15" x14ac:dyDescent="0.25">
      <c r="A5400" s="560"/>
      <c r="B5400" s="559"/>
      <c r="C5400" s="559"/>
      <c r="D5400" s="561"/>
      <c r="E5400" s="561"/>
      <c r="F5400" s="561"/>
      <c r="G5400" s="559"/>
      <c r="H5400" s="559"/>
      <c r="I5400" s="559"/>
      <c r="J5400" s="559"/>
      <c r="K5400" s="559"/>
      <c r="L5400" s="559"/>
      <c r="M5400" s="559"/>
      <c r="N5400" s="559"/>
      <c r="O5400" s="559"/>
    </row>
    <row r="5401" spans="1:15" x14ac:dyDescent="0.25">
      <c r="A5401" s="560"/>
      <c r="B5401" s="559"/>
      <c r="C5401" s="559"/>
      <c r="D5401" s="561"/>
      <c r="E5401" s="561"/>
      <c r="F5401" s="561"/>
      <c r="G5401" s="559"/>
      <c r="H5401" s="559"/>
      <c r="I5401" s="559"/>
      <c r="J5401" s="559"/>
      <c r="K5401" s="559"/>
      <c r="L5401" s="559"/>
      <c r="M5401" s="559"/>
      <c r="N5401" s="559"/>
      <c r="O5401" s="559"/>
    </row>
    <row r="5402" spans="1:15" x14ac:dyDescent="0.25">
      <c r="A5402" s="560"/>
      <c r="B5402" s="559"/>
      <c r="C5402" s="559"/>
      <c r="D5402" s="561"/>
      <c r="E5402" s="561"/>
      <c r="F5402" s="561"/>
      <c r="G5402" s="559"/>
      <c r="H5402" s="559"/>
      <c r="I5402" s="559"/>
      <c r="J5402" s="559"/>
      <c r="K5402" s="559"/>
      <c r="L5402" s="559"/>
      <c r="M5402" s="559"/>
      <c r="N5402" s="559"/>
      <c r="O5402" s="559"/>
    </row>
    <row r="5403" spans="1:15" x14ac:dyDescent="0.25">
      <c r="A5403" s="560"/>
      <c r="B5403" s="559"/>
      <c r="C5403" s="559"/>
      <c r="D5403" s="561"/>
      <c r="E5403" s="561"/>
      <c r="F5403" s="561"/>
      <c r="G5403" s="559"/>
      <c r="H5403" s="559"/>
      <c r="I5403" s="559"/>
      <c r="J5403" s="559"/>
      <c r="K5403" s="559"/>
      <c r="L5403" s="559"/>
      <c r="M5403" s="559"/>
      <c r="N5403" s="559"/>
      <c r="O5403" s="559"/>
    </row>
    <row r="5404" spans="1:15" x14ac:dyDescent="0.25">
      <c r="A5404" s="560"/>
      <c r="B5404" s="559"/>
      <c r="C5404" s="559"/>
      <c r="D5404" s="561"/>
      <c r="E5404" s="561"/>
      <c r="F5404" s="561"/>
      <c r="G5404" s="559"/>
      <c r="H5404" s="559"/>
      <c r="I5404" s="559"/>
      <c r="J5404" s="559"/>
      <c r="K5404" s="559"/>
      <c r="L5404" s="559"/>
      <c r="M5404" s="559"/>
      <c r="N5404" s="559"/>
      <c r="O5404" s="559"/>
    </row>
    <row r="5405" spans="1:15" x14ac:dyDescent="0.25">
      <c r="A5405" s="560"/>
      <c r="B5405" s="559"/>
      <c r="C5405" s="559"/>
      <c r="D5405" s="561"/>
      <c r="E5405" s="561"/>
      <c r="F5405" s="561"/>
      <c r="G5405" s="559"/>
      <c r="H5405" s="559"/>
      <c r="I5405" s="559"/>
      <c r="J5405" s="559"/>
      <c r="K5405" s="559"/>
      <c r="L5405" s="559"/>
      <c r="M5405" s="559"/>
      <c r="N5405" s="559"/>
      <c r="O5405" s="559"/>
    </row>
    <row r="5406" spans="1:15" x14ac:dyDescent="0.25">
      <c r="A5406" s="560"/>
      <c r="B5406" s="559"/>
      <c r="C5406" s="559"/>
      <c r="D5406" s="561"/>
      <c r="E5406" s="561"/>
      <c r="F5406" s="561"/>
      <c r="G5406" s="559"/>
      <c r="H5406" s="559"/>
      <c r="I5406" s="559"/>
      <c r="J5406" s="559"/>
      <c r="K5406" s="559"/>
      <c r="L5406" s="559"/>
      <c r="M5406" s="559"/>
      <c r="N5406" s="559"/>
      <c r="O5406" s="559"/>
    </row>
    <row r="5407" spans="1:15" x14ac:dyDescent="0.25">
      <c r="A5407" s="560"/>
      <c r="B5407" s="559"/>
      <c r="C5407" s="559"/>
      <c r="D5407" s="561"/>
      <c r="E5407" s="561"/>
      <c r="F5407" s="561"/>
      <c r="G5407" s="559"/>
      <c r="H5407" s="559"/>
      <c r="I5407" s="559"/>
      <c r="J5407" s="559"/>
      <c r="K5407" s="559"/>
      <c r="L5407" s="559"/>
      <c r="M5407" s="559"/>
      <c r="N5407" s="559"/>
      <c r="O5407" s="559"/>
    </row>
    <row r="5408" spans="1:15" x14ac:dyDescent="0.25">
      <c r="A5408" s="560"/>
      <c r="B5408" s="559"/>
      <c r="C5408" s="559"/>
      <c r="D5408" s="561"/>
      <c r="E5408" s="561"/>
      <c r="F5408" s="561"/>
      <c r="G5408" s="559"/>
      <c r="H5408" s="559"/>
      <c r="I5408" s="559"/>
      <c r="J5408" s="559"/>
      <c r="K5408" s="559"/>
      <c r="L5408" s="559"/>
      <c r="M5408" s="559"/>
      <c r="N5408" s="559"/>
      <c r="O5408" s="559"/>
    </row>
    <row r="5409" spans="1:15" x14ac:dyDescent="0.25">
      <c r="A5409" s="560"/>
      <c r="B5409" s="559"/>
      <c r="C5409" s="559"/>
      <c r="D5409" s="561"/>
      <c r="E5409" s="561"/>
      <c r="F5409" s="561"/>
      <c r="G5409" s="559"/>
      <c r="H5409" s="559"/>
      <c r="I5409" s="559"/>
      <c r="J5409" s="559"/>
      <c r="K5409" s="559"/>
      <c r="L5409" s="559"/>
      <c r="M5409" s="559"/>
      <c r="N5409" s="559"/>
      <c r="O5409" s="559"/>
    </row>
    <row r="5410" spans="1:15" x14ac:dyDescent="0.25">
      <c r="A5410" s="560"/>
      <c r="B5410" s="559"/>
      <c r="C5410" s="559"/>
      <c r="D5410" s="561"/>
      <c r="E5410" s="561"/>
      <c r="F5410" s="561"/>
      <c r="G5410" s="559"/>
      <c r="H5410" s="559"/>
      <c r="I5410" s="559"/>
      <c r="J5410" s="559"/>
      <c r="K5410" s="559"/>
      <c r="L5410" s="559"/>
      <c r="M5410" s="559"/>
      <c r="N5410" s="559"/>
      <c r="O5410" s="559"/>
    </row>
    <row r="5411" spans="1:15" x14ac:dyDescent="0.25">
      <c r="A5411" s="560"/>
      <c r="B5411" s="559"/>
      <c r="C5411" s="559"/>
      <c r="D5411" s="561"/>
      <c r="E5411" s="561"/>
      <c r="F5411" s="561"/>
      <c r="G5411" s="559"/>
      <c r="H5411" s="559"/>
      <c r="I5411" s="559"/>
      <c r="J5411" s="559"/>
      <c r="K5411" s="559"/>
      <c r="L5411" s="559"/>
      <c r="M5411" s="559"/>
      <c r="N5411" s="559"/>
      <c r="O5411" s="559"/>
    </row>
    <row r="5412" spans="1:15" x14ac:dyDescent="0.25">
      <c r="A5412" s="560"/>
      <c r="B5412" s="559"/>
      <c r="C5412" s="559"/>
      <c r="D5412" s="561"/>
      <c r="E5412" s="561"/>
      <c r="F5412" s="561"/>
      <c r="G5412" s="559"/>
      <c r="H5412" s="559"/>
      <c r="I5412" s="559"/>
      <c r="J5412" s="559"/>
      <c r="K5412" s="559"/>
      <c r="L5412" s="559"/>
      <c r="M5412" s="559"/>
      <c r="N5412" s="559"/>
      <c r="O5412" s="559"/>
    </row>
    <row r="5413" spans="1:15" x14ac:dyDescent="0.25">
      <c r="A5413" s="560"/>
      <c r="B5413" s="559"/>
      <c r="C5413" s="559"/>
      <c r="D5413" s="561"/>
      <c r="E5413" s="561"/>
      <c r="F5413" s="561"/>
      <c r="G5413" s="559"/>
      <c r="H5413" s="559"/>
      <c r="I5413" s="559"/>
      <c r="J5413" s="559"/>
      <c r="K5413" s="559"/>
      <c r="L5413" s="559"/>
      <c r="M5413" s="559"/>
      <c r="N5413" s="559"/>
      <c r="O5413" s="559"/>
    </row>
    <row r="5414" spans="1:15" x14ac:dyDescent="0.25">
      <c r="A5414" s="560"/>
      <c r="B5414" s="559"/>
      <c r="C5414" s="559"/>
      <c r="D5414" s="561"/>
      <c r="E5414" s="561"/>
      <c r="F5414" s="561"/>
      <c r="G5414" s="559"/>
      <c r="H5414" s="559"/>
      <c r="I5414" s="559"/>
      <c r="J5414" s="559"/>
      <c r="K5414" s="559"/>
      <c r="L5414" s="559"/>
      <c r="M5414" s="559"/>
      <c r="N5414" s="559"/>
      <c r="O5414" s="559"/>
    </row>
    <row r="5415" spans="1:15" x14ac:dyDescent="0.25">
      <c r="A5415" s="560"/>
      <c r="B5415" s="559"/>
      <c r="C5415" s="559"/>
      <c r="D5415" s="561"/>
      <c r="E5415" s="561"/>
      <c r="F5415" s="561"/>
      <c r="G5415" s="559"/>
      <c r="H5415" s="559"/>
      <c r="I5415" s="559"/>
      <c r="J5415" s="559"/>
      <c r="K5415" s="559"/>
      <c r="L5415" s="559"/>
      <c r="M5415" s="559"/>
      <c r="N5415" s="559"/>
      <c r="O5415" s="559"/>
    </row>
    <row r="5416" spans="1:15" x14ac:dyDescent="0.25">
      <c r="A5416" s="560"/>
      <c r="B5416" s="559"/>
      <c r="C5416" s="559"/>
      <c r="D5416" s="561"/>
      <c r="E5416" s="561"/>
      <c r="F5416" s="561"/>
      <c r="G5416" s="559"/>
      <c r="H5416" s="559"/>
      <c r="I5416" s="559"/>
      <c r="J5416" s="559"/>
      <c r="K5416" s="559"/>
      <c r="L5416" s="559"/>
      <c r="M5416" s="559"/>
      <c r="N5416" s="559"/>
      <c r="O5416" s="559"/>
    </row>
    <row r="5417" spans="1:15" x14ac:dyDescent="0.25">
      <c r="A5417" s="560"/>
      <c r="B5417" s="559"/>
      <c r="C5417" s="559"/>
      <c r="D5417" s="561"/>
      <c r="E5417" s="561"/>
      <c r="F5417" s="561"/>
      <c r="G5417" s="559"/>
      <c r="H5417" s="559"/>
      <c r="I5417" s="559"/>
      <c r="J5417" s="559"/>
      <c r="K5417" s="559"/>
      <c r="L5417" s="559"/>
      <c r="M5417" s="559"/>
      <c r="N5417" s="559"/>
      <c r="O5417" s="559"/>
    </row>
    <row r="5418" spans="1:15" x14ac:dyDescent="0.25">
      <c r="A5418" s="560"/>
      <c r="B5418" s="559"/>
      <c r="C5418" s="559"/>
      <c r="D5418" s="561"/>
      <c r="E5418" s="561"/>
      <c r="F5418" s="561"/>
      <c r="G5418" s="559"/>
      <c r="H5418" s="559"/>
      <c r="I5418" s="559"/>
      <c r="J5418" s="559"/>
      <c r="K5418" s="559"/>
      <c r="L5418" s="559"/>
      <c r="M5418" s="559"/>
      <c r="N5418" s="559"/>
      <c r="O5418" s="559"/>
    </row>
    <row r="5419" spans="1:15" x14ac:dyDescent="0.25">
      <c r="A5419" s="560"/>
      <c r="B5419" s="559"/>
      <c r="C5419" s="559"/>
      <c r="D5419" s="561"/>
      <c r="E5419" s="561"/>
      <c r="F5419" s="561"/>
      <c r="G5419" s="559"/>
      <c r="H5419" s="559"/>
      <c r="I5419" s="559"/>
      <c r="J5419" s="559"/>
      <c r="K5419" s="559"/>
      <c r="L5419" s="559"/>
      <c r="M5419" s="559"/>
      <c r="N5419" s="559"/>
      <c r="O5419" s="559"/>
    </row>
    <row r="5420" spans="1:15" x14ac:dyDescent="0.25">
      <c r="A5420" s="560"/>
      <c r="B5420" s="559"/>
      <c r="C5420" s="559"/>
      <c r="D5420" s="561"/>
      <c r="E5420" s="561"/>
      <c r="F5420" s="561"/>
      <c r="G5420" s="559"/>
      <c r="H5420" s="559"/>
      <c r="I5420" s="559"/>
      <c r="J5420" s="559"/>
      <c r="K5420" s="559"/>
      <c r="L5420" s="559"/>
      <c r="M5420" s="559"/>
      <c r="N5420" s="559"/>
      <c r="O5420" s="559"/>
    </row>
    <row r="5421" spans="1:15" x14ac:dyDescent="0.25">
      <c r="A5421" s="560"/>
      <c r="B5421" s="559"/>
      <c r="C5421" s="559"/>
      <c r="D5421" s="561"/>
      <c r="E5421" s="561"/>
      <c r="F5421" s="561"/>
      <c r="G5421" s="559"/>
      <c r="H5421" s="559"/>
      <c r="I5421" s="559"/>
      <c r="J5421" s="559"/>
      <c r="K5421" s="559"/>
      <c r="L5421" s="559"/>
      <c r="M5421" s="559"/>
      <c r="N5421" s="559"/>
      <c r="O5421" s="559"/>
    </row>
    <row r="5422" spans="1:15" x14ac:dyDescent="0.25">
      <c r="A5422" s="560"/>
      <c r="B5422" s="559"/>
      <c r="C5422" s="559"/>
      <c r="D5422" s="561"/>
      <c r="E5422" s="561"/>
      <c r="F5422" s="561"/>
      <c r="G5422" s="559"/>
      <c r="H5422" s="559"/>
      <c r="I5422" s="559"/>
      <c r="J5422" s="559"/>
      <c r="K5422" s="559"/>
      <c r="L5422" s="559"/>
      <c r="M5422" s="559"/>
      <c r="N5422" s="559"/>
      <c r="O5422" s="559"/>
    </row>
    <row r="5423" spans="1:15" x14ac:dyDescent="0.25">
      <c r="A5423" s="560"/>
      <c r="B5423" s="559"/>
      <c r="C5423" s="559"/>
      <c r="D5423" s="561"/>
      <c r="E5423" s="561"/>
      <c r="F5423" s="561"/>
      <c r="G5423" s="559"/>
      <c r="H5423" s="559"/>
      <c r="I5423" s="559"/>
      <c r="J5423" s="559"/>
      <c r="K5423" s="559"/>
      <c r="L5423" s="559"/>
      <c r="M5423" s="559"/>
      <c r="N5423" s="559"/>
      <c r="O5423" s="559"/>
    </row>
    <row r="5424" spans="1:15" x14ac:dyDescent="0.25">
      <c r="A5424" s="560"/>
      <c r="B5424" s="559"/>
      <c r="C5424" s="559"/>
      <c r="D5424" s="561"/>
      <c r="E5424" s="561"/>
      <c r="F5424" s="561"/>
      <c r="G5424" s="559"/>
      <c r="H5424" s="559"/>
      <c r="I5424" s="559"/>
      <c r="J5424" s="559"/>
      <c r="K5424" s="559"/>
      <c r="L5424" s="559"/>
      <c r="M5424" s="559"/>
      <c r="N5424" s="559"/>
      <c r="O5424" s="559"/>
    </row>
    <row r="5425" spans="1:15" x14ac:dyDescent="0.25">
      <c r="A5425" s="560"/>
      <c r="B5425" s="559"/>
      <c r="C5425" s="559"/>
      <c r="D5425" s="561"/>
      <c r="E5425" s="561"/>
      <c r="F5425" s="561"/>
      <c r="G5425" s="559"/>
      <c r="H5425" s="559"/>
      <c r="I5425" s="559"/>
      <c r="J5425" s="559"/>
      <c r="K5425" s="559"/>
      <c r="L5425" s="559"/>
      <c r="M5425" s="559"/>
      <c r="N5425" s="559"/>
      <c r="O5425" s="559"/>
    </row>
    <row r="5426" spans="1:15" x14ac:dyDescent="0.25">
      <c r="A5426" s="560"/>
      <c r="B5426" s="559"/>
      <c r="C5426" s="559"/>
      <c r="D5426" s="561"/>
      <c r="E5426" s="561"/>
      <c r="F5426" s="561"/>
      <c r="G5426" s="559"/>
      <c r="H5426" s="559"/>
      <c r="I5426" s="559"/>
      <c r="J5426" s="559"/>
      <c r="K5426" s="559"/>
      <c r="L5426" s="559"/>
      <c r="M5426" s="559"/>
      <c r="N5426" s="559"/>
      <c r="O5426" s="559"/>
    </row>
    <row r="5427" spans="1:15" x14ac:dyDescent="0.25">
      <c r="A5427" s="560"/>
      <c r="B5427" s="559"/>
      <c r="C5427" s="559"/>
      <c r="D5427" s="561"/>
      <c r="E5427" s="561"/>
      <c r="F5427" s="561"/>
      <c r="G5427" s="559"/>
      <c r="H5427" s="559"/>
      <c r="I5427" s="559"/>
      <c r="J5427" s="559"/>
      <c r="K5427" s="559"/>
      <c r="L5427" s="559"/>
      <c r="M5427" s="559"/>
      <c r="N5427" s="559"/>
      <c r="O5427" s="559"/>
    </row>
    <row r="5428" spans="1:15" x14ac:dyDescent="0.25">
      <c r="A5428" s="560"/>
      <c r="B5428" s="559"/>
      <c r="C5428" s="559"/>
      <c r="D5428" s="561"/>
      <c r="E5428" s="561"/>
      <c r="F5428" s="561"/>
      <c r="G5428" s="559"/>
      <c r="H5428" s="559"/>
      <c r="I5428" s="559"/>
      <c r="J5428" s="559"/>
      <c r="K5428" s="559"/>
      <c r="L5428" s="559"/>
      <c r="M5428" s="559"/>
      <c r="N5428" s="559"/>
      <c r="O5428" s="559"/>
    </row>
    <row r="5429" spans="1:15" x14ac:dyDescent="0.25">
      <c r="A5429" s="560"/>
      <c r="B5429" s="559"/>
      <c r="C5429" s="559"/>
      <c r="D5429" s="561"/>
      <c r="E5429" s="561"/>
      <c r="F5429" s="561"/>
      <c r="G5429" s="559"/>
      <c r="H5429" s="559"/>
      <c r="I5429" s="559"/>
      <c r="J5429" s="559"/>
      <c r="K5429" s="559"/>
      <c r="L5429" s="559"/>
      <c r="M5429" s="559"/>
      <c r="N5429" s="559"/>
      <c r="O5429" s="559"/>
    </row>
    <row r="5430" spans="1:15" x14ac:dyDescent="0.25">
      <c r="A5430" s="560"/>
      <c r="B5430" s="559"/>
      <c r="C5430" s="559"/>
      <c r="D5430" s="561"/>
      <c r="E5430" s="561"/>
      <c r="F5430" s="561"/>
      <c r="G5430" s="559"/>
      <c r="H5430" s="559"/>
      <c r="I5430" s="559"/>
      <c r="J5430" s="559"/>
      <c r="K5430" s="559"/>
      <c r="L5430" s="559"/>
      <c r="M5430" s="559"/>
      <c r="N5430" s="559"/>
      <c r="O5430" s="559"/>
    </row>
    <row r="5431" spans="1:15" x14ac:dyDescent="0.25">
      <c r="A5431" s="560"/>
      <c r="B5431" s="559"/>
      <c r="C5431" s="559"/>
      <c r="D5431" s="561"/>
      <c r="E5431" s="561"/>
      <c r="F5431" s="561"/>
      <c r="G5431" s="559"/>
      <c r="H5431" s="559"/>
      <c r="I5431" s="559"/>
      <c r="J5431" s="559"/>
      <c r="K5431" s="559"/>
      <c r="L5431" s="559"/>
      <c r="M5431" s="559"/>
      <c r="N5431" s="559"/>
      <c r="O5431" s="559"/>
    </row>
    <row r="5432" spans="1:15" x14ac:dyDescent="0.25">
      <c r="A5432" s="560"/>
      <c r="B5432" s="559"/>
      <c r="C5432" s="559"/>
      <c r="D5432" s="561"/>
      <c r="E5432" s="561"/>
      <c r="F5432" s="561"/>
      <c r="G5432" s="559"/>
      <c r="H5432" s="559"/>
      <c r="I5432" s="559"/>
      <c r="J5432" s="559"/>
      <c r="K5432" s="559"/>
      <c r="L5432" s="559"/>
      <c r="M5432" s="559"/>
      <c r="N5432" s="559"/>
      <c r="O5432" s="559"/>
    </row>
    <row r="5433" spans="1:15" x14ac:dyDescent="0.25">
      <c r="A5433" s="560"/>
      <c r="B5433" s="559"/>
      <c r="C5433" s="559"/>
      <c r="D5433" s="561"/>
      <c r="E5433" s="561"/>
      <c r="F5433" s="561"/>
      <c r="G5433" s="559"/>
      <c r="H5433" s="559"/>
      <c r="I5433" s="559"/>
      <c r="J5433" s="559"/>
      <c r="K5433" s="559"/>
      <c r="L5433" s="559"/>
      <c r="M5433" s="559"/>
      <c r="N5433" s="559"/>
      <c r="O5433" s="559"/>
    </row>
    <row r="5434" spans="1:15" x14ac:dyDescent="0.25">
      <c r="A5434" s="560"/>
      <c r="B5434" s="559"/>
      <c r="C5434" s="559"/>
      <c r="D5434" s="561"/>
      <c r="E5434" s="561"/>
      <c r="F5434" s="561"/>
      <c r="G5434" s="559"/>
      <c r="H5434" s="559"/>
      <c r="I5434" s="559"/>
      <c r="J5434" s="559"/>
      <c r="K5434" s="559"/>
      <c r="L5434" s="559"/>
      <c r="M5434" s="559"/>
      <c r="N5434" s="559"/>
      <c r="O5434" s="559"/>
    </row>
    <row r="5435" spans="1:15" x14ac:dyDescent="0.25">
      <c r="A5435" s="560"/>
      <c r="B5435" s="559"/>
      <c r="C5435" s="559"/>
      <c r="D5435" s="561"/>
      <c r="E5435" s="561"/>
      <c r="F5435" s="561"/>
      <c r="G5435" s="559"/>
      <c r="H5435" s="559"/>
      <c r="I5435" s="559"/>
      <c r="J5435" s="559"/>
      <c r="K5435" s="559"/>
      <c r="L5435" s="559"/>
      <c r="M5435" s="559"/>
      <c r="N5435" s="559"/>
      <c r="O5435" s="559"/>
    </row>
    <row r="5436" spans="1:15" x14ac:dyDescent="0.25">
      <c r="A5436" s="560"/>
      <c r="B5436" s="559"/>
      <c r="C5436" s="559"/>
      <c r="D5436" s="561"/>
      <c r="E5436" s="561"/>
      <c r="F5436" s="561"/>
      <c r="G5436" s="559"/>
      <c r="H5436" s="559"/>
      <c r="I5436" s="559"/>
      <c r="J5436" s="559"/>
      <c r="K5436" s="559"/>
      <c r="L5436" s="559"/>
      <c r="M5436" s="559"/>
      <c r="N5436" s="559"/>
      <c r="O5436" s="559"/>
    </row>
    <row r="5437" spans="1:15" x14ac:dyDescent="0.25">
      <c r="A5437" s="560"/>
      <c r="B5437" s="559"/>
      <c r="C5437" s="559"/>
      <c r="D5437" s="561"/>
      <c r="E5437" s="561"/>
      <c r="F5437" s="561"/>
      <c r="G5437" s="559"/>
      <c r="H5437" s="559"/>
      <c r="I5437" s="559"/>
      <c r="J5437" s="559"/>
      <c r="K5437" s="559"/>
      <c r="L5437" s="559"/>
      <c r="M5437" s="559"/>
      <c r="N5437" s="559"/>
      <c r="O5437" s="559"/>
    </row>
    <row r="5438" spans="1:15" x14ac:dyDescent="0.25">
      <c r="A5438" s="560"/>
      <c r="B5438" s="559"/>
      <c r="C5438" s="559"/>
      <c r="D5438" s="561"/>
      <c r="E5438" s="561"/>
      <c r="F5438" s="561"/>
      <c r="G5438" s="559"/>
      <c r="H5438" s="559"/>
      <c r="I5438" s="559"/>
      <c r="J5438" s="559"/>
      <c r="K5438" s="559"/>
      <c r="L5438" s="559"/>
      <c r="M5438" s="559"/>
      <c r="N5438" s="559"/>
      <c r="O5438" s="559"/>
    </row>
    <row r="5439" spans="1:15" x14ac:dyDescent="0.25">
      <c r="A5439" s="560"/>
      <c r="B5439" s="559"/>
      <c r="C5439" s="559"/>
      <c r="D5439" s="561"/>
      <c r="E5439" s="561"/>
      <c r="F5439" s="561"/>
      <c r="G5439" s="559"/>
      <c r="H5439" s="559"/>
      <c r="I5439" s="559"/>
      <c r="J5439" s="559"/>
      <c r="K5439" s="559"/>
      <c r="L5439" s="559"/>
      <c r="M5439" s="559"/>
      <c r="N5439" s="559"/>
      <c r="O5439" s="559"/>
    </row>
    <row r="5440" spans="1:15" x14ac:dyDescent="0.25">
      <c r="A5440" s="560"/>
      <c r="B5440" s="559"/>
      <c r="C5440" s="559"/>
      <c r="D5440" s="561"/>
      <c r="E5440" s="561"/>
      <c r="F5440" s="561"/>
      <c r="G5440" s="559"/>
      <c r="H5440" s="559"/>
      <c r="I5440" s="559"/>
      <c r="J5440" s="559"/>
      <c r="K5440" s="559"/>
      <c r="L5440" s="559"/>
      <c r="M5440" s="559"/>
      <c r="N5440" s="559"/>
      <c r="O5440" s="559"/>
    </row>
    <row r="5441" spans="1:15" x14ac:dyDescent="0.25">
      <c r="A5441" s="560"/>
      <c r="B5441" s="559"/>
      <c r="C5441" s="559"/>
      <c r="D5441" s="561"/>
      <c r="E5441" s="561"/>
      <c r="F5441" s="561"/>
      <c r="G5441" s="559"/>
      <c r="H5441" s="559"/>
      <c r="I5441" s="559"/>
      <c r="J5441" s="559"/>
      <c r="K5441" s="559"/>
      <c r="L5441" s="559"/>
      <c r="M5441" s="559"/>
      <c r="N5441" s="559"/>
      <c r="O5441" s="559"/>
    </row>
    <row r="5442" spans="1:15" x14ac:dyDescent="0.25">
      <c r="A5442" s="560"/>
      <c r="B5442" s="559"/>
      <c r="C5442" s="559"/>
      <c r="D5442" s="561"/>
      <c r="E5442" s="561"/>
      <c r="F5442" s="561"/>
      <c r="G5442" s="559"/>
      <c r="H5442" s="559"/>
      <c r="I5442" s="559"/>
      <c r="J5442" s="559"/>
      <c r="K5442" s="559"/>
      <c r="L5442" s="559"/>
      <c r="M5442" s="559"/>
      <c r="N5442" s="559"/>
      <c r="O5442" s="559"/>
    </row>
    <row r="5443" spans="1:15" x14ac:dyDescent="0.25">
      <c r="A5443" s="560"/>
      <c r="B5443" s="559"/>
      <c r="C5443" s="559"/>
      <c r="D5443" s="561"/>
      <c r="E5443" s="561"/>
      <c r="F5443" s="561"/>
      <c r="G5443" s="559"/>
      <c r="H5443" s="559"/>
      <c r="I5443" s="559"/>
      <c r="J5443" s="559"/>
      <c r="K5443" s="559"/>
      <c r="L5443" s="559"/>
      <c r="M5443" s="559"/>
      <c r="N5443" s="559"/>
      <c r="O5443" s="559"/>
    </row>
    <row r="5444" spans="1:15" x14ac:dyDescent="0.25">
      <c r="A5444" s="560"/>
      <c r="B5444" s="559"/>
      <c r="C5444" s="559"/>
      <c r="D5444" s="561"/>
      <c r="E5444" s="561"/>
      <c r="F5444" s="561"/>
      <c r="G5444" s="559"/>
      <c r="H5444" s="559"/>
      <c r="I5444" s="559"/>
      <c r="J5444" s="559"/>
      <c r="K5444" s="559"/>
      <c r="L5444" s="559"/>
      <c r="M5444" s="559"/>
      <c r="N5444" s="559"/>
      <c r="O5444" s="559"/>
    </row>
    <row r="5445" spans="1:15" x14ac:dyDescent="0.25">
      <c r="A5445" s="560"/>
      <c r="B5445" s="559"/>
      <c r="C5445" s="559"/>
      <c r="D5445" s="561"/>
      <c r="E5445" s="561"/>
      <c r="F5445" s="561"/>
      <c r="G5445" s="559"/>
      <c r="H5445" s="559"/>
      <c r="I5445" s="559"/>
      <c r="J5445" s="559"/>
      <c r="K5445" s="559"/>
      <c r="L5445" s="559"/>
      <c r="M5445" s="559"/>
      <c r="N5445" s="559"/>
      <c r="O5445" s="559"/>
    </row>
    <row r="5446" spans="1:15" x14ac:dyDescent="0.25">
      <c r="A5446" s="560"/>
      <c r="B5446" s="559"/>
      <c r="C5446" s="559"/>
      <c r="D5446" s="561"/>
      <c r="E5446" s="561"/>
      <c r="F5446" s="561"/>
      <c r="G5446" s="559"/>
      <c r="H5446" s="559"/>
      <c r="I5446" s="559"/>
      <c r="J5446" s="559"/>
      <c r="K5446" s="559"/>
      <c r="L5446" s="559"/>
      <c r="M5446" s="559"/>
      <c r="N5446" s="559"/>
      <c r="O5446" s="559"/>
    </row>
    <row r="5447" spans="1:15" x14ac:dyDescent="0.25">
      <c r="A5447" s="560"/>
      <c r="B5447" s="559"/>
      <c r="C5447" s="559"/>
      <c r="D5447" s="561"/>
      <c r="E5447" s="561"/>
      <c r="F5447" s="561"/>
      <c r="G5447" s="559"/>
      <c r="H5447" s="559"/>
      <c r="I5447" s="559"/>
      <c r="J5447" s="559"/>
      <c r="K5447" s="559"/>
      <c r="L5447" s="559"/>
      <c r="M5447" s="559"/>
      <c r="N5447" s="559"/>
      <c r="O5447" s="559"/>
    </row>
    <row r="5448" spans="1:15" x14ac:dyDescent="0.25">
      <c r="A5448" s="560"/>
      <c r="B5448" s="559"/>
      <c r="C5448" s="559"/>
      <c r="D5448" s="561"/>
      <c r="E5448" s="561"/>
      <c r="F5448" s="561"/>
      <c r="G5448" s="559"/>
      <c r="H5448" s="559"/>
      <c r="I5448" s="559"/>
      <c r="J5448" s="559"/>
      <c r="K5448" s="559"/>
      <c r="L5448" s="559"/>
      <c r="M5448" s="559"/>
      <c r="N5448" s="559"/>
      <c r="O5448" s="559"/>
    </row>
    <row r="5449" spans="1:15" x14ac:dyDescent="0.25">
      <c r="A5449" s="560"/>
      <c r="B5449" s="559"/>
      <c r="C5449" s="559"/>
      <c r="D5449" s="561"/>
      <c r="E5449" s="561"/>
      <c r="F5449" s="561"/>
      <c r="G5449" s="559"/>
      <c r="H5449" s="559"/>
      <c r="I5449" s="559"/>
      <c r="J5449" s="559"/>
      <c r="K5449" s="559"/>
      <c r="L5449" s="559"/>
      <c r="M5449" s="559"/>
      <c r="N5449" s="559"/>
      <c r="O5449" s="559"/>
    </row>
    <row r="5450" spans="1:15" x14ac:dyDescent="0.25">
      <c r="A5450" s="560"/>
      <c r="B5450" s="559"/>
      <c r="C5450" s="559"/>
      <c r="D5450" s="561"/>
      <c r="E5450" s="561"/>
      <c r="F5450" s="561"/>
      <c r="G5450" s="559"/>
      <c r="H5450" s="559"/>
      <c r="I5450" s="559"/>
      <c r="J5450" s="559"/>
      <c r="K5450" s="559"/>
      <c r="L5450" s="559"/>
      <c r="M5450" s="559"/>
      <c r="N5450" s="559"/>
      <c r="O5450" s="559"/>
    </row>
    <row r="5451" spans="1:15" x14ac:dyDescent="0.25">
      <c r="A5451" s="560"/>
      <c r="B5451" s="559"/>
      <c r="C5451" s="559"/>
      <c r="D5451" s="561"/>
      <c r="E5451" s="561"/>
      <c r="F5451" s="561"/>
      <c r="G5451" s="559"/>
      <c r="H5451" s="559"/>
      <c r="I5451" s="559"/>
      <c r="J5451" s="559"/>
      <c r="K5451" s="559"/>
      <c r="L5451" s="559"/>
      <c r="M5451" s="559"/>
      <c r="N5451" s="559"/>
      <c r="O5451" s="559"/>
    </row>
    <row r="5452" spans="1:15" x14ac:dyDescent="0.25">
      <c r="A5452" s="560"/>
      <c r="B5452" s="559"/>
      <c r="C5452" s="559"/>
      <c r="D5452" s="561"/>
      <c r="E5452" s="561"/>
      <c r="F5452" s="561"/>
      <c r="G5452" s="559"/>
      <c r="H5452" s="559"/>
      <c r="I5452" s="559"/>
      <c r="J5452" s="559"/>
      <c r="K5452" s="559"/>
      <c r="L5452" s="559"/>
      <c r="M5452" s="559"/>
      <c r="N5452" s="559"/>
      <c r="O5452" s="559"/>
    </row>
    <row r="5453" spans="1:15" x14ac:dyDescent="0.25">
      <c r="A5453" s="560"/>
      <c r="B5453" s="559"/>
      <c r="C5453" s="559"/>
      <c r="D5453" s="561"/>
      <c r="E5453" s="561"/>
      <c r="F5453" s="561"/>
      <c r="G5453" s="559"/>
      <c r="H5453" s="559"/>
      <c r="I5453" s="559"/>
      <c r="J5453" s="559"/>
      <c r="K5453" s="559"/>
      <c r="L5453" s="559"/>
      <c r="M5453" s="559"/>
      <c r="N5453" s="559"/>
      <c r="O5453" s="559"/>
    </row>
    <row r="5454" spans="1:15" x14ac:dyDescent="0.25">
      <c r="A5454" s="560"/>
      <c r="B5454" s="559"/>
      <c r="C5454" s="559"/>
      <c r="D5454" s="561"/>
      <c r="E5454" s="561"/>
      <c r="F5454" s="561"/>
      <c r="G5454" s="559"/>
      <c r="H5454" s="559"/>
      <c r="I5454" s="559"/>
      <c r="J5454" s="559"/>
      <c r="K5454" s="559"/>
      <c r="L5454" s="559"/>
      <c r="M5454" s="559"/>
      <c r="N5454" s="559"/>
      <c r="O5454" s="559"/>
    </row>
    <row r="5455" spans="1:15" x14ac:dyDescent="0.25">
      <c r="A5455" s="560"/>
      <c r="B5455" s="559"/>
      <c r="C5455" s="559"/>
      <c r="D5455" s="561"/>
      <c r="E5455" s="561"/>
      <c r="F5455" s="561"/>
      <c r="G5455" s="559"/>
      <c r="H5455" s="559"/>
      <c r="I5455" s="559"/>
      <c r="J5455" s="559"/>
      <c r="K5455" s="559"/>
      <c r="L5455" s="559"/>
      <c r="M5455" s="559"/>
      <c r="N5455" s="559"/>
      <c r="O5455" s="559"/>
    </row>
    <row r="5456" spans="1:15" x14ac:dyDescent="0.25">
      <c r="A5456" s="560"/>
      <c r="B5456" s="559"/>
      <c r="C5456" s="559"/>
      <c r="D5456" s="561"/>
      <c r="E5456" s="561"/>
      <c r="F5456" s="561"/>
      <c r="G5456" s="559"/>
      <c r="H5456" s="559"/>
      <c r="I5456" s="559"/>
      <c r="J5456" s="559"/>
      <c r="K5456" s="559"/>
      <c r="L5456" s="559"/>
      <c r="M5456" s="559"/>
      <c r="N5456" s="559"/>
      <c r="O5456" s="559"/>
    </row>
    <row r="5457" spans="1:15" x14ac:dyDescent="0.25">
      <c r="A5457" s="560"/>
      <c r="B5457" s="559"/>
      <c r="C5457" s="559"/>
      <c r="D5457" s="561"/>
      <c r="E5457" s="561"/>
      <c r="F5457" s="561"/>
      <c r="G5457" s="559"/>
      <c r="H5457" s="559"/>
      <c r="I5457" s="559"/>
      <c r="J5457" s="559"/>
      <c r="K5457" s="559"/>
      <c r="L5457" s="559"/>
      <c r="M5457" s="559"/>
      <c r="N5457" s="559"/>
      <c r="O5457" s="559"/>
    </row>
    <row r="5458" spans="1:15" x14ac:dyDescent="0.25">
      <c r="A5458" s="560"/>
      <c r="B5458" s="559"/>
      <c r="C5458" s="559"/>
      <c r="D5458" s="561"/>
      <c r="E5458" s="561"/>
      <c r="F5458" s="561"/>
      <c r="G5458" s="559"/>
      <c r="H5458" s="559"/>
      <c r="I5458" s="559"/>
      <c r="J5458" s="559"/>
      <c r="K5458" s="559"/>
      <c r="L5458" s="559"/>
      <c r="M5458" s="559"/>
      <c r="N5458" s="559"/>
      <c r="O5458" s="559"/>
    </row>
    <row r="5459" spans="1:15" x14ac:dyDescent="0.25">
      <c r="A5459" s="560"/>
      <c r="B5459" s="559"/>
      <c r="C5459" s="559"/>
      <c r="D5459" s="561"/>
      <c r="E5459" s="561"/>
      <c r="F5459" s="561"/>
      <c r="G5459" s="559"/>
      <c r="H5459" s="559"/>
      <c r="I5459" s="559"/>
      <c r="J5459" s="559"/>
      <c r="K5459" s="559"/>
      <c r="L5459" s="559"/>
      <c r="M5459" s="559"/>
      <c r="N5459" s="559"/>
      <c r="O5459" s="559"/>
    </row>
    <row r="5460" spans="1:15" x14ac:dyDescent="0.25">
      <c r="A5460" s="560"/>
      <c r="B5460" s="559"/>
      <c r="C5460" s="559"/>
      <c r="D5460" s="561"/>
      <c r="E5460" s="561"/>
      <c r="F5460" s="561"/>
      <c r="G5460" s="559"/>
      <c r="H5460" s="559"/>
      <c r="I5460" s="559"/>
      <c r="J5460" s="559"/>
      <c r="K5460" s="559"/>
      <c r="L5460" s="559"/>
      <c r="M5460" s="559"/>
      <c r="N5460" s="559"/>
      <c r="O5460" s="559"/>
    </row>
    <row r="5461" spans="1:15" x14ac:dyDescent="0.25">
      <c r="A5461" s="560"/>
      <c r="B5461" s="559"/>
      <c r="C5461" s="559"/>
      <c r="D5461" s="561"/>
      <c r="E5461" s="561"/>
      <c r="F5461" s="561"/>
      <c r="G5461" s="559"/>
      <c r="H5461" s="559"/>
      <c r="I5461" s="559"/>
      <c r="J5461" s="559"/>
      <c r="K5461" s="559"/>
      <c r="L5461" s="559"/>
      <c r="M5461" s="559"/>
      <c r="N5461" s="559"/>
      <c r="O5461" s="559"/>
    </row>
    <row r="5462" spans="1:15" x14ac:dyDescent="0.25">
      <c r="A5462" s="560"/>
      <c r="B5462" s="559"/>
      <c r="C5462" s="559"/>
      <c r="D5462" s="561"/>
      <c r="E5462" s="561"/>
      <c r="F5462" s="561"/>
      <c r="G5462" s="559"/>
      <c r="H5462" s="559"/>
      <c r="I5462" s="559"/>
      <c r="J5462" s="559"/>
      <c r="K5462" s="559"/>
      <c r="L5462" s="559"/>
      <c r="M5462" s="559"/>
      <c r="N5462" s="559"/>
      <c r="O5462" s="559"/>
    </row>
    <row r="5463" spans="1:15" x14ac:dyDescent="0.25">
      <c r="A5463" s="560"/>
      <c r="B5463" s="559"/>
      <c r="C5463" s="559"/>
      <c r="D5463" s="561"/>
      <c r="E5463" s="561"/>
      <c r="F5463" s="561"/>
      <c r="G5463" s="559"/>
      <c r="H5463" s="559"/>
      <c r="I5463" s="559"/>
      <c r="J5463" s="559"/>
      <c r="K5463" s="559"/>
      <c r="L5463" s="559"/>
      <c r="M5463" s="559"/>
      <c r="N5463" s="559"/>
      <c r="O5463" s="559"/>
    </row>
    <row r="5464" spans="1:15" x14ac:dyDescent="0.25">
      <c r="A5464" s="560"/>
      <c r="B5464" s="559"/>
      <c r="C5464" s="559"/>
      <c r="D5464" s="561"/>
      <c r="E5464" s="561"/>
      <c r="F5464" s="561"/>
      <c r="G5464" s="559"/>
      <c r="H5464" s="559"/>
      <c r="I5464" s="559"/>
      <c r="J5464" s="559"/>
      <c r="K5464" s="559"/>
      <c r="L5464" s="559"/>
      <c r="M5464" s="559"/>
      <c r="N5464" s="559"/>
      <c r="O5464" s="559"/>
    </row>
    <row r="5465" spans="1:15" x14ac:dyDescent="0.25">
      <c r="A5465" s="560"/>
      <c r="B5465" s="559"/>
      <c r="C5465" s="559"/>
      <c r="D5465" s="561"/>
      <c r="E5465" s="561"/>
      <c r="F5465" s="561"/>
      <c r="G5465" s="559"/>
      <c r="H5465" s="559"/>
      <c r="I5465" s="559"/>
      <c r="J5465" s="559"/>
      <c r="K5465" s="559"/>
      <c r="L5465" s="559"/>
      <c r="M5465" s="559"/>
      <c r="N5465" s="559"/>
      <c r="O5465" s="559"/>
    </row>
    <row r="5466" spans="1:15" x14ac:dyDescent="0.25">
      <c r="A5466" s="560"/>
      <c r="B5466" s="559"/>
      <c r="C5466" s="559"/>
      <c r="D5466" s="561"/>
      <c r="E5466" s="561"/>
      <c r="F5466" s="561"/>
      <c r="G5466" s="559"/>
      <c r="H5466" s="559"/>
      <c r="I5466" s="559"/>
      <c r="J5466" s="559"/>
      <c r="K5466" s="559"/>
      <c r="L5466" s="559"/>
      <c r="M5466" s="559"/>
      <c r="N5466" s="559"/>
      <c r="O5466" s="559"/>
    </row>
    <row r="5467" spans="1:15" x14ac:dyDescent="0.25">
      <c r="A5467" s="560"/>
      <c r="B5467" s="559"/>
      <c r="C5467" s="559"/>
      <c r="D5467" s="561"/>
      <c r="E5467" s="561"/>
      <c r="F5467" s="561"/>
      <c r="G5467" s="559"/>
      <c r="H5467" s="559"/>
      <c r="I5467" s="559"/>
      <c r="J5467" s="559"/>
      <c r="K5467" s="559"/>
      <c r="L5467" s="559"/>
      <c r="M5467" s="559"/>
      <c r="N5467" s="559"/>
      <c r="O5467" s="559"/>
    </row>
    <row r="5468" spans="1:15" x14ac:dyDescent="0.25">
      <c r="A5468" s="560"/>
      <c r="B5468" s="559"/>
      <c r="C5468" s="559"/>
      <c r="D5468" s="561"/>
      <c r="E5468" s="561"/>
      <c r="F5468" s="561"/>
      <c r="G5468" s="559"/>
      <c r="H5468" s="559"/>
      <c r="I5468" s="559"/>
      <c r="J5468" s="559"/>
      <c r="K5468" s="559"/>
      <c r="L5468" s="559"/>
      <c r="M5468" s="559"/>
      <c r="N5468" s="559"/>
      <c r="O5468" s="559"/>
    </row>
    <row r="5469" spans="1:15" x14ac:dyDescent="0.25">
      <c r="A5469" s="560"/>
      <c r="B5469" s="559"/>
      <c r="C5469" s="559"/>
      <c r="D5469" s="561"/>
      <c r="E5469" s="561"/>
      <c r="F5469" s="561"/>
      <c r="G5469" s="559"/>
      <c r="H5469" s="559"/>
      <c r="I5469" s="559"/>
      <c r="J5469" s="559"/>
      <c r="K5469" s="559"/>
      <c r="L5469" s="559"/>
      <c r="M5469" s="559"/>
      <c r="N5469" s="559"/>
      <c r="O5469" s="559"/>
    </row>
    <row r="5470" spans="1:15" x14ac:dyDescent="0.25">
      <c r="A5470" s="560"/>
      <c r="B5470" s="559"/>
      <c r="C5470" s="559"/>
      <c r="D5470" s="561"/>
      <c r="E5470" s="561"/>
      <c r="F5470" s="561"/>
      <c r="G5470" s="559"/>
      <c r="H5470" s="559"/>
      <c r="I5470" s="559"/>
      <c r="J5470" s="559"/>
      <c r="K5470" s="559"/>
      <c r="L5470" s="559"/>
      <c r="M5470" s="559"/>
      <c r="N5470" s="559"/>
      <c r="O5470" s="559"/>
    </row>
    <row r="5471" spans="1:15" x14ac:dyDescent="0.25">
      <c r="A5471" s="560"/>
      <c r="B5471" s="559"/>
      <c r="C5471" s="559"/>
      <c r="D5471" s="561"/>
      <c r="E5471" s="561"/>
      <c r="F5471" s="561"/>
      <c r="G5471" s="559"/>
      <c r="H5471" s="559"/>
      <c r="I5471" s="559"/>
      <c r="J5471" s="559"/>
      <c r="K5471" s="559"/>
      <c r="L5471" s="559"/>
      <c r="M5471" s="559"/>
      <c r="N5471" s="559"/>
      <c r="O5471" s="559"/>
    </row>
    <row r="5472" spans="1:15" x14ac:dyDescent="0.25">
      <c r="A5472" s="560"/>
      <c r="B5472" s="559"/>
      <c r="C5472" s="559"/>
      <c r="D5472" s="561"/>
      <c r="E5472" s="561"/>
      <c r="F5472" s="561"/>
      <c r="G5472" s="559"/>
      <c r="H5472" s="559"/>
      <c r="I5472" s="559"/>
      <c r="J5472" s="559"/>
      <c r="K5472" s="559"/>
      <c r="L5472" s="559"/>
      <c r="M5472" s="559"/>
      <c r="N5472" s="559"/>
      <c r="O5472" s="559"/>
    </row>
    <row r="5473" spans="1:15" x14ac:dyDescent="0.25">
      <c r="A5473" s="560"/>
      <c r="B5473" s="559"/>
      <c r="C5473" s="559"/>
      <c r="D5473" s="561"/>
      <c r="E5473" s="561"/>
      <c r="F5473" s="561"/>
      <c r="G5473" s="559"/>
      <c r="H5473" s="559"/>
      <c r="I5473" s="559"/>
      <c r="J5473" s="559"/>
      <c r="K5473" s="559"/>
      <c r="L5473" s="559"/>
      <c r="M5473" s="559"/>
      <c r="N5473" s="559"/>
      <c r="O5473" s="559"/>
    </row>
    <row r="5474" spans="1:15" x14ac:dyDescent="0.25">
      <c r="A5474" s="560"/>
      <c r="B5474" s="559"/>
      <c r="C5474" s="559"/>
      <c r="D5474" s="561"/>
      <c r="E5474" s="561"/>
      <c r="F5474" s="561"/>
      <c r="G5474" s="559"/>
      <c r="H5474" s="559"/>
      <c r="I5474" s="559"/>
      <c r="J5474" s="559"/>
      <c r="K5474" s="559"/>
      <c r="L5474" s="559"/>
      <c r="M5474" s="559"/>
      <c r="N5474" s="559"/>
      <c r="O5474" s="559"/>
    </row>
    <row r="5475" spans="1:15" x14ac:dyDescent="0.25">
      <c r="A5475" s="560"/>
      <c r="B5475" s="559"/>
      <c r="C5475" s="559"/>
      <c r="D5475" s="561"/>
      <c r="E5475" s="561"/>
      <c r="F5475" s="561"/>
      <c r="G5475" s="559"/>
      <c r="H5475" s="559"/>
      <c r="I5475" s="559"/>
      <c r="J5475" s="559"/>
      <c r="K5475" s="559"/>
      <c r="L5475" s="559"/>
      <c r="M5475" s="559"/>
      <c r="N5475" s="559"/>
      <c r="O5475" s="559"/>
    </row>
    <row r="5476" spans="1:15" x14ac:dyDescent="0.25">
      <c r="A5476" s="560"/>
      <c r="B5476" s="559"/>
      <c r="C5476" s="559"/>
      <c r="D5476" s="561"/>
      <c r="E5476" s="561"/>
      <c r="F5476" s="561"/>
      <c r="G5476" s="559"/>
      <c r="H5476" s="559"/>
      <c r="I5476" s="559"/>
      <c r="J5476" s="559"/>
      <c r="K5476" s="559"/>
      <c r="L5476" s="559"/>
      <c r="M5476" s="559"/>
      <c r="N5476" s="559"/>
      <c r="O5476" s="559"/>
    </row>
    <row r="5477" spans="1:15" x14ac:dyDescent="0.25">
      <c r="A5477" s="560"/>
      <c r="B5477" s="559"/>
      <c r="C5477" s="559"/>
      <c r="D5477" s="561"/>
      <c r="E5477" s="561"/>
      <c r="F5477" s="561"/>
      <c r="G5477" s="559"/>
      <c r="H5477" s="559"/>
      <c r="I5477" s="559"/>
      <c r="J5477" s="559"/>
      <c r="K5477" s="559"/>
      <c r="L5477" s="559"/>
      <c r="M5477" s="559"/>
      <c r="N5477" s="559"/>
      <c r="O5477" s="559"/>
    </row>
    <row r="5478" spans="1:15" x14ac:dyDescent="0.25">
      <c r="A5478" s="560"/>
      <c r="B5478" s="559"/>
      <c r="C5478" s="559"/>
      <c r="D5478" s="561"/>
      <c r="E5478" s="561"/>
      <c r="F5478" s="561"/>
      <c r="G5478" s="559"/>
      <c r="H5478" s="559"/>
      <c r="I5478" s="559"/>
      <c r="J5478" s="559"/>
      <c r="K5478" s="559"/>
      <c r="L5478" s="559"/>
      <c r="M5478" s="559"/>
      <c r="N5478" s="559"/>
      <c r="O5478" s="559"/>
    </row>
    <row r="5479" spans="1:15" x14ac:dyDescent="0.25">
      <c r="A5479" s="560"/>
      <c r="B5479" s="559"/>
      <c r="C5479" s="559"/>
      <c r="D5479" s="561"/>
      <c r="E5479" s="561"/>
      <c r="F5479" s="561"/>
      <c r="G5479" s="559"/>
      <c r="H5479" s="559"/>
      <c r="I5479" s="559"/>
      <c r="J5479" s="559"/>
      <c r="K5479" s="559"/>
      <c r="L5479" s="559"/>
      <c r="M5479" s="559"/>
      <c r="N5479" s="559"/>
      <c r="O5479" s="559"/>
    </row>
    <row r="5480" spans="1:15" x14ac:dyDescent="0.25">
      <c r="A5480" s="560"/>
      <c r="B5480" s="559"/>
      <c r="C5480" s="559"/>
      <c r="D5480" s="561"/>
      <c r="E5480" s="561"/>
      <c r="F5480" s="561"/>
      <c r="G5480" s="559"/>
      <c r="H5480" s="559"/>
      <c r="I5480" s="559"/>
      <c r="J5480" s="559"/>
      <c r="K5480" s="559"/>
      <c r="L5480" s="559"/>
      <c r="M5480" s="559"/>
      <c r="N5480" s="559"/>
      <c r="O5480" s="559"/>
    </row>
    <row r="5481" spans="1:15" x14ac:dyDescent="0.25">
      <c r="A5481" s="560"/>
      <c r="B5481" s="559"/>
      <c r="C5481" s="559"/>
      <c r="D5481" s="561"/>
      <c r="E5481" s="561"/>
      <c r="F5481" s="561"/>
      <c r="G5481" s="559"/>
      <c r="H5481" s="559"/>
      <c r="I5481" s="559"/>
      <c r="J5481" s="559"/>
      <c r="K5481" s="559"/>
      <c r="L5481" s="559"/>
      <c r="M5481" s="559"/>
      <c r="N5481" s="559"/>
      <c r="O5481" s="559"/>
    </row>
    <row r="5482" spans="1:15" x14ac:dyDescent="0.25">
      <c r="A5482" s="560"/>
      <c r="B5482" s="559"/>
      <c r="C5482" s="559"/>
      <c r="D5482" s="561"/>
      <c r="E5482" s="561"/>
      <c r="F5482" s="561"/>
      <c r="G5482" s="559"/>
      <c r="H5482" s="559"/>
      <c r="I5482" s="559"/>
      <c r="J5482" s="559"/>
      <c r="K5482" s="559"/>
      <c r="L5482" s="559"/>
      <c r="M5482" s="559"/>
      <c r="N5482" s="559"/>
      <c r="O5482" s="559"/>
    </row>
    <row r="5483" spans="1:15" x14ac:dyDescent="0.25">
      <c r="A5483" s="560"/>
      <c r="B5483" s="559"/>
      <c r="C5483" s="559"/>
      <c r="D5483" s="561"/>
      <c r="E5483" s="561"/>
      <c r="F5483" s="561"/>
      <c r="G5483" s="559"/>
      <c r="H5483" s="559"/>
      <c r="I5483" s="559"/>
      <c r="J5483" s="559"/>
      <c r="K5483" s="559"/>
      <c r="L5483" s="559"/>
      <c r="M5483" s="559"/>
      <c r="N5483" s="559"/>
      <c r="O5483" s="559"/>
    </row>
    <row r="5484" spans="1:15" x14ac:dyDescent="0.25">
      <c r="A5484" s="560"/>
      <c r="B5484" s="559"/>
      <c r="C5484" s="559"/>
      <c r="D5484" s="561"/>
      <c r="E5484" s="561"/>
      <c r="F5484" s="561"/>
      <c r="G5484" s="559"/>
      <c r="H5484" s="559"/>
      <c r="I5484" s="559"/>
      <c r="J5484" s="559"/>
      <c r="K5484" s="559"/>
      <c r="L5484" s="559"/>
      <c r="M5484" s="559"/>
      <c r="N5484" s="559"/>
      <c r="O5484" s="559"/>
    </row>
    <row r="5485" spans="1:15" x14ac:dyDescent="0.25">
      <c r="A5485" s="560"/>
      <c r="B5485" s="559"/>
      <c r="C5485" s="559"/>
      <c r="D5485" s="561"/>
      <c r="E5485" s="561"/>
      <c r="F5485" s="561"/>
      <c r="G5485" s="559"/>
      <c r="H5485" s="559"/>
      <c r="I5485" s="559"/>
      <c r="J5485" s="559"/>
      <c r="K5485" s="559"/>
      <c r="L5485" s="559"/>
      <c r="M5485" s="559"/>
      <c r="N5485" s="559"/>
      <c r="O5485" s="559"/>
    </row>
    <row r="5486" spans="1:15" x14ac:dyDescent="0.25">
      <c r="A5486" s="560"/>
      <c r="B5486" s="559"/>
      <c r="C5486" s="559"/>
      <c r="D5486" s="561"/>
      <c r="E5486" s="561"/>
      <c r="F5486" s="561"/>
      <c r="G5486" s="559"/>
      <c r="H5486" s="559"/>
      <c r="I5486" s="559"/>
      <c r="J5486" s="559"/>
      <c r="K5486" s="559"/>
      <c r="L5486" s="559"/>
      <c r="M5486" s="559"/>
      <c r="N5486" s="559"/>
      <c r="O5486" s="559"/>
    </row>
    <row r="5487" spans="1:15" x14ac:dyDescent="0.25">
      <c r="A5487" s="560"/>
      <c r="B5487" s="559"/>
      <c r="C5487" s="559"/>
      <c r="D5487" s="561"/>
      <c r="E5487" s="561"/>
      <c r="F5487" s="561"/>
      <c r="G5487" s="559"/>
      <c r="H5487" s="559"/>
      <c r="I5487" s="559"/>
      <c r="J5487" s="559"/>
      <c r="K5487" s="559"/>
      <c r="L5487" s="559"/>
      <c r="M5487" s="559"/>
      <c r="N5487" s="559"/>
      <c r="O5487" s="559"/>
    </row>
    <row r="5488" spans="1:15" x14ac:dyDescent="0.25">
      <c r="A5488" s="560"/>
      <c r="B5488" s="559"/>
      <c r="C5488" s="559"/>
      <c r="D5488" s="561"/>
      <c r="E5488" s="561"/>
      <c r="F5488" s="561"/>
      <c r="G5488" s="559"/>
      <c r="H5488" s="559"/>
      <c r="I5488" s="559"/>
      <c r="J5488" s="559"/>
      <c r="K5488" s="559"/>
      <c r="L5488" s="559"/>
      <c r="M5488" s="559"/>
      <c r="N5488" s="559"/>
      <c r="O5488" s="559"/>
    </row>
    <row r="5489" spans="1:15" x14ac:dyDescent="0.25">
      <c r="A5489" s="560"/>
      <c r="B5489" s="559"/>
      <c r="C5489" s="559"/>
      <c r="D5489" s="561"/>
      <c r="E5489" s="561"/>
      <c r="F5489" s="561"/>
      <c r="G5489" s="559"/>
      <c r="H5489" s="559"/>
      <c r="I5489" s="559"/>
      <c r="J5489" s="559"/>
      <c r="K5489" s="559"/>
      <c r="L5489" s="559"/>
      <c r="M5489" s="559"/>
      <c r="N5489" s="559"/>
      <c r="O5489" s="559"/>
    </row>
    <row r="5490" spans="1:15" x14ac:dyDescent="0.25">
      <c r="A5490" s="560"/>
      <c r="B5490" s="559"/>
      <c r="C5490" s="559"/>
      <c r="D5490" s="561"/>
      <c r="E5490" s="561"/>
      <c r="F5490" s="561"/>
      <c r="G5490" s="559"/>
      <c r="H5490" s="559"/>
      <c r="I5490" s="559"/>
      <c r="J5490" s="559"/>
      <c r="K5490" s="559"/>
      <c r="L5490" s="559"/>
      <c r="M5490" s="559"/>
      <c r="N5490" s="559"/>
      <c r="O5490" s="559"/>
    </row>
    <row r="5491" spans="1:15" x14ac:dyDescent="0.25">
      <c r="A5491" s="560"/>
      <c r="B5491" s="559"/>
      <c r="C5491" s="559"/>
      <c r="D5491" s="561"/>
      <c r="E5491" s="561"/>
      <c r="F5491" s="561"/>
      <c r="G5491" s="559"/>
      <c r="H5491" s="559"/>
      <c r="I5491" s="559"/>
      <c r="J5491" s="559"/>
      <c r="K5491" s="559"/>
      <c r="L5491" s="559"/>
      <c r="M5491" s="559"/>
      <c r="N5491" s="559"/>
      <c r="O5491" s="559"/>
    </row>
    <row r="5492" spans="1:15" x14ac:dyDescent="0.25">
      <c r="A5492" s="560"/>
      <c r="B5492" s="559"/>
      <c r="C5492" s="559"/>
      <c r="D5492" s="561"/>
      <c r="E5492" s="561"/>
      <c r="F5492" s="561"/>
      <c r="G5492" s="559"/>
      <c r="H5492" s="559"/>
      <c r="I5492" s="559"/>
      <c r="J5492" s="559"/>
      <c r="K5492" s="559"/>
      <c r="L5492" s="559"/>
      <c r="M5492" s="559"/>
      <c r="N5492" s="559"/>
      <c r="O5492" s="559"/>
    </row>
    <row r="5493" spans="1:15" x14ac:dyDescent="0.25">
      <c r="A5493" s="560"/>
      <c r="B5493" s="559"/>
      <c r="C5493" s="559"/>
      <c r="D5493" s="561"/>
      <c r="E5493" s="561"/>
      <c r="F5493" s="561"/>
      <c r="G5493" s="559"/>
      <c r="H5493" s="559"/>
      <c r="I5493" s="559"/>
      <c r="J5493" s="559"/>
      <c r="K5493" s="559"/>
      <c r="L5493" s="559"/>
      <c r="M5493" s="559"/>
      <c r="N5493" s="559"/>
      <c r="O5493" s="559"/>
    </row>
    <row r="5494" spans="1:15" x14ac:dyDescent="0.25">
      <c r="A5494" s="560"/>
      <c r="B5494" s="559"/>
      <c r="C5494" s="559"/>
      <c r="D5494" s="561"/>
      <c r="E5494" s="561"/>
      <c r="F5494" s="561"/>
      <c r="G5494" s="559"/>
      <c r="H5494" s="559"/>
      <c r="I5494" s="559"/>
      <c r="J5494" s="559"/>
      <c r="K5494" s="559"/>
      <c r="L5494" s="559"/>
      <c r="M5494" s="559"/>
      <c r="N5494" s="559"/>
      <c r="O5494" s="559"/>
    </row>
    <row r="5495" spans="1:15" x14ac:dyDescent="0.25">
      <c r="A5495" s="560"/>
      <c r="B5495" s="559"/>
      <c r="C5495" s="559"/>
      <c r="D5495" s="561"/>
      <c r="E5495" s="561"/>
      <c r="F5495" s="561"/>
      <c r="G5495" s="559"/>
      <c r="H5495" s="559"/>
      <c r="I5495" s="559"/>
      <c r="J5495" s="559"/>
      <c r="K5495" s="559"/>
      <c r="L5495" s="559"/>
      <c r="M5495" s="559"/>
      <c r="N5495" s="559"/>
      <c r="O5495" s="559"/>
    </row>
    <row r="5496" spans="1:15" x14ac:dyDescent="0.25">
      <c r="A5496" s="560"/>
      <c r="B5496" s="559"/>
      <c r="C5496" s="559"/>
      <c r="D5496" s="561"/>
      <c r="E5496" s="561"/>
      <c r="F5496" s="561"/>
      <c r="G5496" s="559"/>
      <c r="H5496" s="559"/>
      <c r="I5496" s="559"/>
      <c r="J5496" s="559"/>
      <c r="K5496" s="559"/>
      <c r="L5496" s="559"/>
      <c r="M5496" s="559"/>
      <c r="N5496" s="559"/>
      <c r="O5496" s="559"/>
    </row>
    <row r="5497" spans="1:15" x14ac:dyDescent="0.25">
      <c r="A5497" s="560"/>
      <c r="B5497" s="559"/>
      <c r="C5497" s="559"/>
      <c r="D5497" s="561"/>
      <c r="E5497" s="561"/>
      <c r="F5497" s="561"/>
      <c r="G5497" s="559"/>
      <c r="H5497" s="559"/>
      <c r="I5497" s="559"/>
      <c r="J5497" s="559"/>
      <c r="K5497" s="559"/>
      <c r="L5497" s="559"/>
      <c r="M5497" s="559"/>
      <c r="N5497" s="559"/>
      <c r="O5497" s="559"/>
    </row>
    <row r="5498" spans="1:15" x14ac:dyDescent="0.25">
      <c r="A5498" s="560"/>
      <c r="B5498" s="559"/>
      <c r="C5498" s="559"/>
      <c r="D5498" s="561"/>
      <c r="E5498" s="561"/>
      <c r="F5498" s="561"/>
      <c r="G5498" s="559"/>
      <c r="H5498" s="559"/>
      <c r="I5498" s="559"/>
      <c r="J5498" s="559"/>
      <c r="K5498" s="559"/>
      <c r="L5498" s="559"/>
      <c r="M5498" s="559"/>
      <c r="N5498" s="559"/>
      <c r="O5498" s="559"/>
    </row>
    <row r="5499" spans="1:15" x14ac:dyDescent="0.25">
      <c r="A5499" s="560"/>
      <c r="B5499" s="559"/>
      <c r="C5499" s="559"/>
      <c r="D5499" s="561"/>
      <c r="E5499" s="561"/>
      <c r="F5499" s="561"/>
      <c r="G5499" s="559"/>
      <c r="H5499" s="559"/>
      <c r="I5499" s="559"/>
      <c r="J5499" s="559"/>
      <c r="K5499" s="559"/>
      <c r="L5499" s="559"/>
      <c r="M5499" s="559"/>
      <c r="N5499" s="559"/>
      <c r="O5499" s="559"/>
    </row>
    <row r="5500" spans="1:15" x14ac:dyDescent="0.25">
      <c r="A5500" s="560"/>
      <c r="B5500" s="559"/>
      <c r="C5500" s="559"/>
      <c r="D5500" s="561"/>
      <c r="E5500" s="561"/>
      <c r="F5500" s="561"/>
      <c r="G5500" s="559"/>
      <c r="H5500" s="559"/>
      <c r="I5500" s="559"/>
      <c r="J5500" s="559"/>
      <c r="K5500" s="559"/>
      <c r="L5500" s="559"/>
      <c r="M5500" s="559"/>
      <c r="N5500" s="559"/>
      <c r="O5500" s="559"/>
    </row>
    <row r="5501" spans="1:15" x14ac:dyDescent="0.25">
      <c r="A5501" s="560"/>
      <c r="B5501" s="559"/>
      <c r="C5501" s="559"/>
      <c r="D5501" s="561"/>
      <c r="E5501" s="561"/>
      <c r="F5501" s="561"/>
      <c r="G5501" s="559"/>
      <c r="H5501" s="559"/>
      <c r="I5501" s="559"/>
      <c r="J5501" s="559"/>
      <c r="K5501" s="559"/>
      <c r="L5501" s="559"/>
      <c r="M5501" s="559"/>
      <c r="N5501" s="559"/>
      <c r="O5501" s="559"/>
    </row>
    <row r="5502" spans="1:15" x14ac:dyDescent="0.25">
      <c r="A5502" s="560"/>
      <c r="B5502" s="559"/>
      <c r="C5502" s="559"/>
      <c r="D5502" s="561"/>
      <c r="E5502" s="561"/>
      <c r="F5502" s="561"/>
      <c r="G5502" s="559"/>
      <c r="H5502" s="559"/>
      <c r="I5502" s="559"/>
      <c r="J5502" s="559"/>
      <c r="K5502" s="559"/>
      <c r="L5502" s="559"/>
      <c r="M5502" s="559"/>
      <c r="N5502" s="559"/>
      <c r="O5502" s="559"/>
    </row>
    <row r="5503" spans="1:15" x14ac:dyDescent="0.25">
      <c r="A5503" s="560"/>
      <c r="B5503" s="559"/>
      <c r="C5503" s="559"/>
      <c r="D5503" s="561"/>
      <c r="E5503" s="561"/>
      <c r="F5503" s="561"/>
      <c r="G5503" s="559"/>
      <c r="H5503" s="559"/>
      <c r="I5503" s="559"/>
      <c r="J5503" s="559"/>
      <c r="K5503" s="559"/>
      <c r="L5503" s="559"/>
      <c r="M5503" s="559"/>
      <c r="N5503" s="559"/>
      <c r="O5503" s="559"/>
    </row>
    <row r="5504" spans="1:15" x14ac:dyDescent="0.25">
      <c r="A5504" s="560"/>
      <c r="B5504" s="559"/>
      <c r="C5504" s="559"/>
      <c r="D5504" s="561"/>
      <c r="E5504" s="561"/>
      <c r="F5504" s="561"/>
      <c r="G5504" s="559"/>
      <c r="H5504" s="559"/>
      <c r="I5504" s="559"/>
      <c r="J5504" s="559"/>
      <c r="K5504" s="559"/>
      <c r="L5504" s="559"/>
      <c r="M5504" s="559"/>
      <c r="N5504" s="559"/>
      <c r="O5504" s="559"/>
    </row>
    <row r="5505" spans="1:15" x14ac:dyDescent="0.25">
      <c r="A5505" s="560"/>
      <c r="B5505" s="559"/>
      <c r="C5505" s="559"/>
      <c r="D5505" s="561"/>
      <c r="E5505" s="561"/>
      <c r="F5505" s="561"/>
      <c r="G5505" s="559"/>
      <c r="H5505" s="559"/>
      <c r="I5505" s="559"/>
      <c r="J5505" s="559"/>
      <c r="K5505" s="559"/>
      <c r="L5505" s="559"/>
      <c r="M5505" s="559"/>
      <c r="N5505" s="559"/>
      <c r="O5505" s="559"/>
    </row>
    <row r="5506" spans="1:15" x14ac:dyDescent="0.25">
      <c r="A5506" s="560"/>
      <c r="B5506" s="559"/>
      <c r="C5506" s="559"/>
      <c r="D5506" s="561"/>
      <c r="E5506" s="561"/>
      <c r="F5506" s="561"/>
      <c r="G5506" s="559"/>
      <c r="H5506" s="559"/>
      <c r="I5506" s="559"/>
      <c r="J5506" s="559"/>
      <c r="K5506" s="559"/>
      <c r="L5506" s="559"/>
      <c r="M5506" s="559"/>
      <c r="N5506" s="559"/>
      <c r="O5506" s="559"/>
    </row>
    <row r="5507" spans="1:15" x14ac:dyDescent="0.25">
      <c r="A5507" s="560"/>
      <c r="B5507" s="559"/>
      <c r="C5507" s="559"/>
      <c r="D5507" s="561"/>
      <c r="E5507" s="561"/>
      <c r="F5507" s="561"/>
      <c r="G5507" s="559"/>
      <c r="H5507" s="559"/>
      <c r="I5507" s="559"/>
      <c r="J5507" s="559"/>
      <c r="K5507" s="559"/>
      <c r="L5507" s="559"/>
      <c r="M5507" s="559"/>
      <c r="N5507" s="559"/>
      <c r="O5507" s="559"/>
    </row>
    <row r="5508" spans="1:15" x14ac:dyDescent="0.25">
      <c r="A5508" s="560"/>
      <c r="B5508" s="559"/>
      <c r="C5508" s="559"/>
      <c r="D5508" s="561"/>
      <c r="E5508" s="561"/>
      <c r="F5508" s="561"/>
      <c r="G5508" s="559"/>
      <c r="H5508" s="559"/>
      <c r="I5508" s="559"/>
      <c r="J5508" s="559"/>
      <c r="K5508" s="559"/>
      <c r="L5508" s="559"/>
      <c r="M5508" s="559"/>
      <c r="N5508" s="559"/>
      <c r="O5508" s="559"/>
    </row>
    <row r="5509" spans="1:15" x14ac:dyDescent="0.25">
      <c r="A5509" s="560"/>
      <c r="B5509" s="559"/>
      <c r="C5509" s="559"/>
      <c r="D5509" s="561"/>
      <c r="E5509" s="561"/>
      <c r="F5509" s="561"/>
      <c r="G5509" s="559"/>
      <c r="H5509" s="559"/>
      <c r="I5509" s="559"/>
      <c r="J5509" s="559"/>
      <c r="K5509" s="559"/>
      <c r="L5509" s="559"/>
      <c r="M5509" s="559"/>
      <c r="N5509" s="559"/>
      <c r="O5509" s="559"/>
    </row>
    <row r="5510" spans="1:15" x14ac:dyDescent="0.25">
      <c r="A5510" s="560"/>
      <c r="B5510" s="559"/>
      <c r="C5510" s="559"/>
      <c r="D5510" s="561"/>
      <c r="E5510" s="561"/>
      <c r="F5510" s="561"/>
      <c r="G5510" s="559"/>
      <c r="H5510" s="559"/>
      <c r="I5510" s="559"/>
      <c r="J5510" s="559"/>
      <c r="K5510" s="559"/>
      <c r="L5510" s="559"/>
      <c r="M5510" s="559"/>
      <c r="N5510" s="559"/>
      <c r="O5510" s="559"/>
    </row>
    <row r="5511" spans="1:15" x14ac:dyDescent="0.25">
      <c r="A5511" s="560"/>
      <c r="B5511" s="559"/>
      <c r="C5511" s="559"/>
      <c r="D5511" s="561"/>
      <c r="E5511" s="561"/>
      <c r="F5511" s="561"/>
      <c r="G5511" s="559"/>
      <c r="H5511" s="559"/>
      <c r="I5511" s="559"/>
      <c r="J5511" s="559"/>
      <c r="K5511" s="559"/>
      <c r="L5511" s="559"/>
      <c r="M5511" s="559"/>
      <c r="N5511" s="559"/>
      <c r="O5511" s="559"/>
    </row>
    <row r="5512" spans="1:15" x14ac:dyDescent="0.25">
      <c r="A5512" s="560"/>
      <c r="B5512" s="559"/>
      <c r="C5512" s="559"/>
      <c r="D5512" s="561"/>
      <c r="E5512" s="561"/>
      <c r="F5512" s="561"/>
      <c r="G5512" s="559"/>
      <c r="H5512" s="559"/>
      <c r="I5512" s="559"/>
      <c r="J5512" s="559"/>
      <c r="K5512" s="559"/>
      <c r="L5512" s="559"/>
      <c r="M5512" s="559"/>
      <c r="N5512" s="559"/>
      <c r="O5512" s="559"/>
    </row>
    <row r="5513" spans="1:15" x14ac:dyDescent="0.25">
      <c r="A5513" s="560"/>
      <c r="B5513" s="559"/>
      <c r="C5513" s="559"/>
      <c r="D5513" s="561"/>
      <c r="E5513" s="561"/>
      <c r="F5513" s="561"/>
      <c r="G5513" s="559"/>
      <c r="H5513" s="559"/>
      <c r="I5513" s="559"/>
      <c r="J5513" s="559"/>
      <c r="K5513" s="559"/>
      <c r="L5513" s="559"/>
      <c r="M5513" s="559"/>
      <c r="N5513" s="559"/>
      <c r="O5513" s="559"/>
    </row>
    <row r="5514" spans="1:15" x14ac:dyDescent="0.25">
      <c r="A5514" s="560"/>
      <c r="B5514" s="559"/>
      <c r="C5514" s="559"/>
      <c r="D5514" s="561"/>
      <c r="E5514" s="561"/>
      <c r="F5514" s="561"/>
      <c r="G5514" s="559"/>
      <c r="H5514" s="559"/>
      <c r="I5514" s="559"/>
      <c r="J5514" s="559"/>
      <c r="K5514" s="559"/>
      <c r="L5514" s="559"/>
      <c r="M5514" s="559"/>
      <c r="N5514" s="559"/>
      <c r="O5514" s="559"/>
    </row>
    <row r="5515" spans="1:15" x14ac:dyDescent="0.25">
      <c r="A5515" s="560"/>
      <c r="B5515" s="559"/>
      <c r="C5515" s="559"/>
      <c r="D5515" s="561"/>
      <c r="E5515" s="561"/>
      <c r="F5515" s="561"/>
      <c r="G5515" s="559"/>
      <c r="H5515" s="559"/>
      <c r="I5515" s="559"/>
      <c r="J5515" s="559"/>
      <c r="K5515" s="559"/>
      <c r="L5515" s="559"/>
      <c r="M5515" s="559"/>
      <c r="N5515" s="559"/>
      <c r="O5515" s="559"/>
    </row>
    <row r="5516" spans="1:15" x14ac:dyDescent="0.25">
      <c r="A5516" s="560"/>
      <c r="B5516" s="559"/>
      <c r="C5516" s="559"/>
      <c r="D5516" s="561"/>
      <c r="E5516" s="561"/>
      <c r="F5516" s="561"/>
      <c r="G5516" s="559"/>
      <c r="H5516" s="559"/>
      <c r="I5516" s="559"/>
      <c r="J5516" s="559"/>
      <c r="K5516" s="559"/>
      <c r="L5516" s="559"/>
      <c r="M5516" s="559"/>
      <c r="N5516" s="559"/>
      <c r="O5516" s="559"/>
    </row>
    <row r="5517" spans="1:15" x14ac:dyDescent="0.25">
      <c r="A5517" s="560"/>
      <c r="B5517" s="559"/>
      <c r="C5517" s="559"/>
      <c r="D5517" s="561"/>
      <c r="E5517" s="561"/>
      <c r="F5517" s="561"/>
      <c r="G5517" s="559"/>
      <c r="H5517" s="559"/>
      <c r="I5517" s="559"/>
      <c r="J5517" s="559"/>
      <c r="K5517" s="559"/>
      <c r="L5517" s="559"/>
      <c r="M5517" s="559"/>
      <c r="N5517" s="559"/>
      <c r="O5517" s="559"/>
    </row>
    <row r="5518" spans="1:15" x14ac:dyDescent="0.25">
      <c r="A5518" s="560"/>
      <c r="B5518" s="559"/>
      <c r="C5518" s="559"/>
      <c r="D5518" s="561"/>
      <c r="E5518" s="561"/>
      <c r="F5518" s="561"/>
      <c r="G5518" s="559"/>
      <c r="H5518" s="559"/>
      <c r="I5518" s="559"/>
      <c r="J5518" s="559"/>
      <c r="K5518" s="559"/>
      <c r="L5518" s="559"/>
      <c r="M5518" s="559"/>
      <c r="N5518" s="559"/>
      <c r="O5518" s="559"/>
    </row>
    <row r="5519" spans="1:15" x14ac:dyDescent="0.25">
      <c r="A5519" s="560"/>
      <c r="B5519" s="559"/>
      <c r="C5519" s="559"/>
      <c r="D5519" s="561"/>
      <c r="E5519" s="561"/>
      <c r="F5519" s="561"/>
      <c r="G5519" s="559"/>
      <c r="H5519" s="559"/>
      <c r="I5519" s="559"/>
      <c r="J5519" s="559"/>
      <c r="K5519" s="559"/>
      <c r="L5519" s="559"/>
      <c r="M5519" s="559"/>
      <c r="N5519" s="559"/>
      <c r="O5519" s="559"/>
    </row>
    <row r="5520" spans="1:15" x14ac:dyDescent="0.25">
      <c r="A5520" s="560"/>
      <c r="B5520" s="559"/>
      <c r="C5520" s="559"/>
      <c r="D5520" s="561"/>
      <c r="E5520" s="561"/>
      <c r="F5520" s="561"/>
      <c r="G5520" s="559"/>
      <c r="H5520" s="559"/>
      <c r="I5520" s="559"/>
      <c r="J5520" s="559"/>
      <c r="K5520" s="559"/>
      <c r="L5520" s="559"/>
      <c r="M5520" s="559"/>
      <c r="N5520" s="559"/>
      <c r="O5520" s="559"/>
    </row>
    <row r="5521" spans="1:15" x14ac:dyDescent="0.25">
      <c r="A5521" s="560"/>
      <c r="B5521" s="559"/>
      <c r="C5521" s="559"/>
      <c r="D5521" s="561"/>
      <c r="E5521" s="561"/>
      <c r="F5521" s="561"/>
      <c r="G5521" s="559"/>
      <c r="H5521" s="559"/>
      <c r="I5521" s="559"/>
      <c r="J5521" s="559"/>
      <c r="K5521" s="559"/>
      <c r="L5521" s="559"/>
      <c r="M5521" s="559"/>
      <c r="N5521" s="559"/>
      <c r="O5521" s="559"/>
    </row>
    <row r="5522" spans="1:15" x14ac:dyDescent="0.25">
      <c r="A5522" s="560"/>
      <c r="B5522" s="559"/>
      <c r="C5522" s="559"/>
      <c r="D5522" s="561"/>
      <c r="E5522" s="561"/>
      <c r="F5522" s="561"/>
      <c r="G5522" s="559"/>
      <c r="H5522" s="559"/>
      <c r="I5522" s="559"/>
      <c r="J5522" s="559"/>
      <c r="K5522" s="559"/>
      <c r="L5522" s="559"/>
      <c r="M5522" s="559"/>
      <c r="N5522" s="559"/>
      <c r="O5522" s="559"/>
    </row>
    <row r="5523" spans="1:15" x14ac:dyDescent="0.25">
      <c r="A5523" s="560"/>
      <c r="B5523" s="559"/>
      <c r="C5523" s="559"/>
      <c r="D5523" s="561"/>
      <c r="E5523" s="561"/>
      <c r="F5523" s="561"/>
      <c r="G5523" s="559"/>
      <c r="H5523" s="559"/>
      <c r="I5523" s="559"/>
      <c r="J5523" s="559"/>
      <c r="K5523" s="559"/>
      <c r="L5523" s="559"/>
      <c r="M5523" s="559"/>
      <c r="N5523" s="559"/>
      <c r="O5523" s="559"/>
    </row>
    <row r="5524" spans="1:15" x14ac:dyDescent="0.25">
      <c r="A5524" s="560"/>
      <c r="B5524" s="559"/>
      <c r="C5524" s="559"/>
      <c r="D5524" s="561"/>
      <c r="E5524" s="561"/>
      <c r="F5524" s="561"/>
      <c r="G5524" s="559"/>
      <c r="H5524" s="559"/>
      <c r="I5524" s="559"/>
      <c r="J5524" s="559"/>
      <c r="K5524" s="559"/>
      <c r="L5524" s="559"/>
      <c r="M5524" s="559"/>
      <c r="N5524" s="559"/>
      <c r="O5524" s="559"/>
    </row>
    <row r="5525" spans="1:15" x14ac:dyDescent="0.25">
      <c r="A5525" s="560"/>
      <c r="B5525" s="559"/>
      <c r="C5525" s="559"/>
      <c r="D5525" s="561"/>
      <c r="E5525" s="561"/>
      <c r="F5525" s="561"/>
      <c r="G5525" s="559"/>
      <c r="H5525" s="559"/>
      <c r="I5525" s="559"/>
      <c r="J5525" s="559"/>
      <c r="K5525" s="559"/>
      <c r="L5525" s="559"/>
      <c r="M5525" s="559"/>
      <c r="N5525" s="559"/>
      <c r="O5525" s="559"/>
    </row>
    <row r="5526" spans="1:15" x14ac:dyDescent="0.25">
      <c r="A5526" s="560"/>
      <c r="B5526" s="559"/>
      <c r="C5526" s="559"/>
      <c r="D5526" s="561"/>
      <c r="E5526" s="561"/>
      <c r="F5526" s="561"/>
      <c r="G5526" s="559"/>
      <c r="H5526" s="559"/>
      <c r="I5526" s="559"/>
      <c r="J5526" s="559"/>
      <c r="K5526" s="559"/>
      <c r="L5526" s="559"/>
      <c r="M5526" s="559"/>
      <c r="N5526" s="559"/>
      <c r="O5526" s="559"/>
    </row>
    <row r="5527" spans="1:15" x14ac:dyDescent="0.25">
      <c r="A5527" s="560"/>
      <c r="B5527" s="559"/>
      <c r="C5527" s="559"/>
      <c r="D5527" s="561"/>
      <c r="E5527" s="561"/>
      <c r="F5527" s="561"/>
      <c r="G5527" s="559"/>
      <c r="H5527" s="559"/>
      <c r="I5527" s="559"/>
      <c r="J5527" s="559"/>
      <c r="K5527" s="559"/>
      <c r="L5527" s="559"/>
      <c r="M5527" s="559"/>
      <c r="N5527" s="559"/>
      <c r="O5527" s="559"/>
    </row>
    <row r="5528" spans="1:15" x14ac:dyDescent="0.25">
      <c r="A5528" s="560"/>
      <c r="B5528" s="559"/>
      <c r="C5528" s="559"/>
      <c r="D5528" s="561"/>
      <c r="E5528" s="561"/>
      <c r="F5528" s="561"/>
      <c r="G5528" s="559"/>
      <c r="H5528" s="559"/>
      <c r="I5528" s="559"/>
      <c r="J5528" s="559"/>
      <c r="K5528" s="559"/>
      <c r="L5528" s="559"/>
      <c r="M5528" s="559"/>
      <c r="N5528" s="559"/>
      <c r="O5528" s="559"/>
    </row>
    <row r="5529" spans="1:15" x14ac:dyDescent="0.25">
      <c r="A5529" s="560"/>
      <c r="B5529" s="559"/>
      <c r="C5529" s="559"/>
      <c r="D5529" s="561"/>
      <c r="E5529" s="561"/>
      <c r="F5529" s="561"/>
      <c r="G5529" s="559"/>
      <c r="H5529" s="559"/>
      <c r="I5529" s="559"/>
      <c r="J5529" s="559"/>
      <c r="K5529" s="559"/>
      <c r="L5529" s="559"/>
      <c r="M5529" s="559"/>
      <c r="N5529" s="559"/>
      <c r="O5529" s="559"/>
    </row>
    <row r="5530" spans="1:15" x14ac:dyDescent="0.25">
      <c r="A5530" s="560"/>
      <c r="B5530" s="559"/>
      <c r="C5530" s="559"/>
      <c r="D5530" s="561"/>
      <c r="E5530" s="561"/>
      <c r="F5530" s="561"/>
      <c r="G5530" s="559"/>
      <c r="H5530" s="559"/>
      <c r="I5530" s="559"/>
      <c r="J5530" s="559"/>
      <c r="K5530" s="559"/>
      <c r="L5530" s="559"/>
      <c r="M5530" s="559"/>
      <c r="N5530" s="559"/>
      <c r="O5530" s="559"/>
    </row>
    <row r="5531" spans="1:15" x14ac:dyDescent="0.25">
      <c r="A5531" s="560"/>
      <c r="B5531" s="559"/>
      <c r="C5531" s="559"/>
      <c r="D5531" s="561"/>
      <c r="E5531" s="561"/>
      <c r="F5531" s="561"/>
      <c r="G5531" s="559"/>
      <c r="H5531" s="559"/>
      <c r="I5531" s="559"/>
      <c r="J5531" s="559"/>
      <c r="K5531" s="559"/>
      <c r="L5531" s="559"/>
      <c r="M5531" s="559"/>
      <c r="N5531" s="559"/>
      <c r="O5531" s="559"/>
    </row>
    <row r="5532" spans="1:15" x14ac:dyDescent="0.25">
      <c r="A5532" s="560"/>
      <c r="B5532" s="559"/>
      <c r="C5532" s="559"/>
      <c r="D5532" s="561"/>
      <c r="E5532" s="561"/>
      <c r="F5532" s="561"/>
      <c r="G5532" s="559"/>
      <c r="H5532" s="559"/>
      <c r="I5532" s="559"/>
      <c r="J5532" s="559"/>
      <c r="K5532" s="559"/>
      <c r="L5532" s="559"/>
      <c r="M5532" s="559"/>
      <c r="N5532" s="559"/>
      <c r="O5532" s="559"/>
    </row>
    <row r="5533" spans="1:15" x14ac:dyDescent="0.25">
      <c r="A5533" s="560"/>
      <c r="B5533" s="559"/>
      <c r="C5533" s="559"/>
      <c r="D5533" s="561"/>
      <c r="E5533" s="561"/>
      <c r="F5533" s="561"/>
      <c r="G5533" s="559"/>
      <c r="H5533" s="559"/>
      <c r="I5533" s="559"/>
      <c r="J5533" s="559"/>
      <c r="K5533" s="559"/>
      <c r="L5533" s="559"/>
      <c r="M5533" s="559"/>
      <c r="N5533" s="559"/>
      <c r="O5533" s="559"/>
    </row>
    <row r="5534" spans="1:15" x14ac:dyDescent="0.25">
      <c r="A5534" s="560"/>
      <c r="B5534" s="559"/>
      <c r="C5534" s="559"/>
      <c r="D5534" s="561"/>
      <c r="E5534" s="561"/>
      <c r="F5534" s="561"/>
      <c r="G5534" s="559"/>
      <c r="H5534" s="559"/>
      <c r="I5534" s="559"/>
      <c r="J5534" s="559"/>
      <c r="K5534" s="559"/>
      <c r="L5534" s="559"/>
      <c r="M5534" s="559"/>
      <c r="N5534" s="559"/>
      <c r="O5534" s="559"/>
    </row>
    <row r="5535" spans="1:15" x14ac:dyDescent="0.25">
      <c r="A5535" s="560"/>
      <c r="B5535" s="559"/>
      <c r="C5535" s="559"/>
      <c r="D5535" s="561"/>
      <c r="E5535" s="561"/>
      <c r="F5535" s="561"/>
      <c r="G5535" s="559"/>
      <c r="H5535" s="559"/>
      <c r="I5535" s="559"/>
      <c r="J5535" s="559"/>
      <c r="K5535" s="559"/>
      <c r="L5535" s="559"/>
      <c r="M5535" s="559"/>
      <c r="N5535" s="559"/>
      <c r="O5535" s="559"/>
    </row>
    <row r="5536" spans="1:15" x14ac:dyDescent="0.25">
      <c r="A5536" s="560"/>
      <c r="B5536" s="559"/>
      <c r="C5536" s="559"/>
      <c r="D5536" s="561"/>
      <c r="E5536" s="561"/>
      <c r="F5536" s="561"/>
      <c r="G5536" s="559"/>
      <c r="H5536" s="559"/>
      <c r="I5536" s="559"/>
      <c r="J5536" s="559"/>
      <c r="K5536" s="559"/>
      <c r="L5536" s="559"/>
      <c r="M5536" s="559"/>
      <c r="N5536" s="559"/>
      <c r="O5536" s="559"/>
    </row>
    <row r="5537" spans="1:15" x14ac:dyDescent="0.25">
      <c r="A5537" s="560"/>
      <c r="B5537" s="559"/>
      <c r="C5537" s="559"/>
      <c r="D5537" s="561"/>
      <c r="E5537" s="561"/>
      <c r="F5537" s="561"/>
      <c r="G5537" s="559"/>
      <c r="H5537" s="559"/>
      <c r="I5537" s="559"/>
      <c r="J5537" s="559"/>
      <c r="K5537" s="559"/>
      <c r="L5537" s="559"/>
      <c r="M5537" s="559"/>
      <c r="N5537" s="559"/>
      <c r="O5537" s="559"/>
    </row>
    <row r="5538" spans="1:15" x14ac:dyDescent="0.25">
      <c r="A5538" s="560"/>
      <c r="B5538" s="559"/>
      <c r="C5538" s="559"/>
      <c r="D5538" s="561"/>
      <c r="E5538" s="561"/>
      <c r="F5538" s="561"/>
      <c r="G5538" s="559"/>
      <c r="H5538" s="559"/>
      <c r="I5538" s="559"/>
      <c r="J5538" s="559"/>
      <c r="K5538" s="559"/>
      <c r="L5538" s="559"/>
      <c r="M5538" s="559"/>
      <c r="N5538" s="559"/>
      <c r="O5538" s="559"/>
    </row>
    <row r="5539" spans="1:15" x14ac:dyDescent="0.25">
      <c r="A5539" s="560"/>
      <c r="B5539" s="559"/>
      <c r="C5539" s="559"/>
      <c r="D5539" s="561"/>
      <c r="E5539" s="561"/>
      <c r="F5539" s="561"/>
      <c r="G5539" s="559"/>
      <c r="H5539" s="559"/>
      <c r="I5539" s="559"/>
      <c r="J5539" s="559"/>
      <c r="K5539" s="559"/>
      <c r="L5539" s="559"/>
      <c r="M5539" s="559"/>
      <c r="N5539" s="559"/>
      <c r="O5539" s="559"/>
    </row>
    <row r="5540" spans="1:15" x14ac:dyDescent="0.25">
      <c r="A5540" s="560"/>
      <c r="B5540" s="559"/>
      <c r="C5540" s="559"/>
      <c r="D5540" s="561"/>
      <c r="E5540" s="561"/>
      <c r="F5540" s="561"/>
      <c r="G5540" s="559"/>
      <c r="H5540" s="559"/>
      <c r="I5540" s="559"/>
      <c r="J5540" s="559"/>
      <c r="K5540" s="559"/>
      <c r="L5540" s="559"/>
      <c r="M5540" s="559"/>
      <c r="N5540" s="559"/>
      <c r="O5540" s="559"/>
    </row>
    <row r="5541" spans="1:15" x14ac:dyDescent="0.25">
      <c r="A5541" s="560"/>
      <c r="B5541" s="559"/>
      <c r="C5541" s="559"/>
      <c r="D5541" s="561"/>
      <c r="E5541" s="561"/>
      <c r="F5541" s="561"/>
      <c r="G5541" s="559"/>
      <c r="H5541" s="559"/>
      <c r="I5541" s="559"/>
      <c r="J5541" s="559"/>
      <c r="K5541" s="559"/>
      <c r="L5541" s="559"/>
      <c r="M5541" s="559"/>
      <c r="N5541" s="559"/>
      <c r="O5541" s="559"/>
    </row>
    <row r="5542" spans="1:15" x14ac:dyDescent="0.25">
      <c r="A5542" s="560"/>
      <c r="B5542" s="559"/>
      <c r="C5542" s="559"/>
      <c r="D5542" s="561"/>
      <c r="E5542" s="561"/>
      <c r="F5542" s="561"/>
      <c r="G5542" s="559"/>
      <c r="H5542" s="559"/>
      <c r="I5542" s="559"/>
      <c r="J5542" s="559"/>
      <c r="K5542" s="559"/>
      <c r="L5542" s="559"/>
      <c r="M5542" s="559"/>
      <c r="N5542" s="559"/>
      <c r="O5542" s="559"/>
    </row>
    <row r="5543" spans="1:15" x14ac:dyDescent="0.25">
      <c r="A5543" s="560"/>
      <c r="B5543" s="559"/>
      <c r="C5543" s="559"/>
      <c r="D5543" s="561"/>
      <c r="E5543" s="561"/>
      <c r="F5543" s="561"/>
      <c r="G5543" s="559"/>
      <c r="H5543" s="559"/>
      <c r="I5543" s="559"/>
      <c r="J5543" s="559"/>
      <c r="K5543" s="559"/>
      <c r="L5543" s="559"/>
      <c r="M5543" s="559"/>
      <c r="N5543" s="559"/>
      <c r="O5543" s="559"/>
    </row>
    <row r="5544" spans="1:15" x14ac:dyDescent="0.25">
      <c r="A5544" s="560"/>
      <c r="B5544" s="559"/>
      <c r="C5544" s="559"/>
      <c r="D5544" s="561"/>
      <c r="E5544" s="561"/>
      <c r="F5544" s="561"/>
      <c r="G5544" s="559"/>
      <c r="H5544" s="559"/>
      <c r="I5544" s="559"/>
      <c r="J5544" s="559"/>
      <c r="K5544" s="559"/>
      <c r="L5544" s="559"/>
      <c r="M5544" s="559"/>
      <c r="N5544" s="559"/>
      <c r="O5544" s="559"/>
    </row>
    <row r="5545" spans="1:15" x14ac:dyDescent="0.25">
      <c r="A5545" s="560"/>
      <c r="B5545" s="559"/>
      <c r="C5545" s="559"/>
      <c r="D5545" s="561"/>
      <c r="E5545" s="561"/>
      <c r="F5545" s="561"/>
      <c r="G5545" s="559"/>
      <c r="H5545" s="559"/>
      <c r="I5545" s="559"/>
      <c r="J5545" s="559"/>
      <c r="K5545" s="559"/>
      <c r="L5545" s="559"/>
      <c r="M5545" s="559"/>
      <c r="N5545" s="559"/>
      <c r="O5545" s="559"/>
    </row>
    <row r="5546" spans="1:15" x14ac:dyDescent="0.25">
      <c r="A5546" s="560"/>
      <c r="B5546" s="559"/>
      <c r="C5546" s="559"/>
      <c r="D5546" s="561"/>
      <c r="E5546" s="561"/>
      <c r="F5546" s="561"/>
      <c r="G5546" s="559"/>
      <c r="H5546" s="559"/>
      <c r="I5546" s="559"/>
      <c r="J5546" s="559"/>
      <c r="K5546" s="559"/>
      <c r="L5546" s="559"/>
      <c r="M5546" s="559"/>
      <c r="N5546" s="559"/>
      <c r="O5546" s="559"/>
    </row>
    <row r="5547" spans="1:15" x14ac:dyDescent="0.25">
      <c r="A5547" s="560"/>
      <c r="B5547" s="559"/>
      <c r="C5547" s="559"/>
      <c r="D5547" s="561"/>
      <c r="E5547" s="561"/>
      <c r="F5547" s="561"/>
      <c r="G5547" s="559"/>
      <c r="H5547" s="559"/>
      <c r="I5547" s="559"/>
      <c r="J5547" s="559"/>
      <c r="K5547" s="559"/>
      <c r="L5547" s="559"/>
      <c r="M5547" s="559"/>
      <c r="N5547" s="559"/>
      <c r="O5547" s="559"/>
    </row>
    <row r="5548" spans="1:15" x14ac:dyDescent="0.25">
      <c r="A5548" s="560"/>
      <c r="B5548" s="559"/>
      <c r="C5548" s="559"/>
      <c r="D5548" s="561"/>
      <c r="E5548" s="561"/>
      <c r="F5548" s="561"/>
      <c r="G5548" s="559"/>
      <c r="H5548" s="559"/>
      <c r="I5548" s="559"/>
      <c r="J5548" s="559"/>
      <c r="K5548" s="559"/>
      <c r="L5548" s="559"/>
      <c r="M5548" s="559"/>
      <c r="N5548" s="559"/>
      <c r="O5548" s="559"/>
    </row>
    <row r="5549" spans="1:15" x14ac:dyDescent="0.25">
      <c r="A5549" s="560"/>
      <c r="B5549" s="559"/>
      <c r="C5549" s="559"/>
      <c r="D5549" s="561"/>
      <c r="E5549" s="561"/>
      <c r="F5549" s="561"/>
      <c r="G5549" s="559"/>
      <c r="H5549" s="559"/>
      <c r="I5549" s="559"/>
      <c r="J5549" s="559"/>
      <c r="K5549" s="559"/>
      <c r="L5549" s="559"/>
      <c r="M5549" s="559"/>
      <c r="N5549" s="559"/>
      <c r="O5549" s="559"/>
    </row>
    <row r="5550" spans="1:15" x14ac:dyDescent="0.25">
      <c r="A5550" s="560"/>
      <c r="B5550" s="559"/>
      <c r="C5550" s="559"/>
      <c r="D5550" s="561"/>
      <c r="E5550" s="561"/>
      <c r="F5550" s="561"/>
      <c r="G5550" s="559"/>
      <c r="H5550" s="559"/>
      <c r="I5550" s="559"/>
      <c r="J5550" s="559"/>
      <c r="K5550" s="559"/>
      <c r="L5550" s="559"/>
      <c r="M5550" s="559"/>
      <c r="N5550" s="559"/>
      <c r="O5550" s="559"/>
    </row>
    <row r="5551" spans="1:15" x14ac:dyDescent="0.25">
      <c r="A5551" s="560"/>
      <c r="B5551" s="559"/>
      <c r="C5551" s="559"/>
      <c r="D5551" s="561"/>
      <c r="E5551" s="561"/>
      <c r="F5551" s="561"/>
      <c r="G5551" s="559"/>
      <c r="H5551" s="559"/>
      <c r="I5551" s="559"/>
      <c r="J5551" s="559"/>
      <c r="K5551" s="559"/>
      <c r="L5551" s="559"/>
      <c r="M5551" s="559"/>
      <c r="N5551" s="559"/>
      <c r="O5551" s="559"/>
    </row>
    <row r="5552" spans="1:15" x14ac:dyDescent="0.25">
      <c r="A5552" s="560"/>
      <c r="B5552" s="559"/>
      <c r="C5552" s="559"/>
      <c r="D5552" s="561"/>
      <c r="E5552" s="561"/>
      <c r="F5552" s="561"/>
      <c r="G5552" s="559"/>
      <c r="H5552" s="559"/>
      <c r="I5552" s="559"/>
      <c r="J5552" s="559"/>
      <c r="K5552" s="559"/>
      <c r="L5552" s="559"/>
      <c r="M5552" s="559"/>
      <c r="N5552" s="559"/>
      <c r="O5552" s="559"/>
    </row>
    <row r="5553" spans="1:15" x14ac:dyDescent="0.25">
      <c r="A5553" s="560"/>
      <c r="B5553" s="559"/>
      <c r="C5553" s="559"/>
      <c r="D5553" s="561"/>
      <c r="E5553" s="561"/>
      <c r="F5553" s="561"/>
      <c r="G5553" s="559"/>
      <c r="H5553" s="559"/>
      <c r="I5553" s="559"/>
      <c r="J5553" s="559"/>
      <c r="K5553" s="559"/>
      <c r="L5553" s="559"/>
      <c r="M5553" s="559"/>
      <c r="N5553" s="559"/>
      <c r="O5553" s="559"/>
    </row>
    <row r="5554" spans="1:15" x14ac:dyDescent="0.25">
      <c r="A5554" s="560"/>
      <c r="B5554" s="559"/>
      <c r="C5554" s="559"/>
      <c r="D5554" s="561"/>
      <c r="E5554" s="561"/>
      <c r="F5554" s="561"/>
      <c r="G5554" s="559"/>
      <c r="H5554" s="559"/>
      <c r="I5554" s="559"/>
      <c r="J5554" s="559"/>
      <c r="K5554" s="559"/>
      <c r="L5554" s="559"/>
      <c r="M5554" s="559"/>
      <c r="N5554" s="559"/>
      <c r="O5554" s="559"/>
    </row>
    <row r="5555" spans="1:15" x14ac:dyDescent="0.25">
      <c r="A5555" s="560"/>
      <c r="B5555" s="559"/>
      <c r="C5555" s="559"/>
      <c r="D5555" s="561"/>
      <c r="E5555" s="561"/>
      <c r="F5555" s="561"/>
      <c r="G5555" s="559"/>
      <c r="H5555" s="559"/>
      <c r="I5555" s="559"/>
      <c r="J5555" s="559"/>
      <c r="K5555" s="559"/>
      <c r="L5555" s="559"/>
      <c r="M5555" s="559"/>
      <c r="N5555" s="559"/>
      <c r="O5555" s="559"/>
    </row>
    <row r="5556" spans="1:15" x14ac:dyDescent="0.25">
      <c r="A5556" s="560"/>
      <c r="B5556" s="559"/>
      <c r="C5556" s="559"/>
      <c r="D5556" s="561"/>
      <c r="E5556" s="561"/>
      <c r="F5556" s="561"/>
      <c r="G5556" s="559"/>
      <c r="H5556" s="559"/>
      <c r="I5556" s="559"/>
      <c r="J5556" s="559"/>
      <c r="K5556" s="559"/>
      <c r="L5556" s="559"/>
      <c r="M5556" s="559"/>
      <c r="N5556" s="559"/>
      <c r="O5556" s="559"/>
    </row>
    <row r="5557" spans="1:15" x14ac:dyDescent="0.25">
      <c r="A5557" s="560"/>
      <c r="B5557" s="559"/>
      <c r="C5557" s="559"/>
      <c r="D5557" s="561"/>
      <c r="E5557" s="561"/>
      <c r="F5557" s="561"/>
      <c r="G5557" s="559"/>
      <c r="H5557" s="559"/>
      <c r="I5557" s="559"/>
      <c r="J5557" s="559"/>
      <c r="K5557" s="559"/>
      <c r="L5557" s="559"/>
      <c r="M5557" s="559"/>
      <c r="N5557" s="559"/>
      <c r="O5557" s="559"/>
    </row>
    <row r="5558" spans="1:15" x14ac:dyDescent="0.25">
      <c r="A5558" s="560"/>
      <c r="B5558" s="559"/>
      <c r="C5558" s="559"/>
      <c r="D5558" s="561"/>
      <c r="E5558" s="561"/>
      <c r="F5558" s="561"/>
      <c r="G5558" s="559"/>
      <c r="H5558" s="559"/>
      <c r="I5558" s="559"/>
      <c r="J5558" s="559"/>
      <c r="K5558" s="559"/>
      <c r="L5558" s="559"/>
      <c r="M5558" s="559"/>
      <c r="N5558" s="559"/>
      <c r="O5558" s="559"/>
    </row>
    <row r="5559" spans="1:15" x14ac:dyDescent="0.25">
      <c r="A5559" s="560"/>
      <c r="B5559" s="559"/>
      <c r="C5559" s="559"/>
      <c r="D5559" s="561"/>
      <c r="E5559" s="561"/>
      <c r="F5559" s="561"/>
      <c r="G5559" s="559"/>
      <c r="H5559" s="559"/>
      <c r="I5559" s="559"/>
      <c r="J5559" s="559"/>
      <c r="K5559" s="559"/>
      <c r="L5559" s="559"/>
      <c r="M5559" s="559"/>
      <c r="N5559" s="559"/>
      <c r="O5559" s="559"/>
    </row>
    <row r="5560" spans="1:15" x14ac:dyDescent="0.25">
      <c r="A5560" s="560"/>
      <c r="B5560" s="559"/>
      <c r="C5560" s="559"/>
      <c r="D5560" s="561"/>
      <c r="E5560" s="561"/>
      <c r="F5560" s="561"/>
      <c r="G5560" s="559"/>
      <c r="H5560" s="559"/>
      <c r="I5560" s="559"/>
      <c r="J5560" s="559"/>
      <c r="K5560" s="559"/>
      <c r="L5560" s="559"/>
      <c r="M5560" s="559"/>
      <c r="N5560" s="559"/>
      <c r="O5560" s="559"/>
    </row>
    <row r="5561" spans="1:15" x14ac:dyDescent="0.25">
      <c r="A5561" s="560"/>
      <c r="B5561" s="559"/>
      <c r="C5561" s="559"/>
      <c r="D5561" s="561"/>
      <c r="E5561" s="561"/>
      <c r="F5561" s="561"/>
      <c r="G5561" s="559"/>
      <c r="H5561" s="559"/>
      <c r="I5561" s="559"/>
      <c r="J5561" s="559"/>
      <c r="K5561" s="559"/>
      <c r="L5561" s="559"/>
      <c r="M5561" s="559"/>
      <c r="N5561" s="559"/>
      <c r="O5561" s="559"/>
    </row>
    <row r="5562" spans="1:15" x14ac:dyDescent="0.25">
      <c r="A5562" s="560"/>
      <c r="B5562" s="559"/>
      <c r="C5562" s="559"/>
      <c r="D5562" s="561"/>
      <c r="E5562" s="561"/>
      <c r="F5562" s="561"/>
      <c r="G5562" s="559"/>
      <c r="H5562" s="559"/>
      <c r="I5562" s="559"/>
      <c r="J5562" s="559"/>
      <c r="K5562" s="559"/>
      <c r="L5562" s="559"/>
      <c r="M5562" s="559"/>
      <c r="N5562" s="559"/>
      <c r="O5562" s="559"/>
    </row>
    <row r="5563" spans="1:15" x14ac:dyDescent="0.25">
      <c r="A5563" s="560"/>
      <c r="B5563" s="559"/>
      <c r="C5563" s="559"/>
      <c r="D5563" s="561"/>
      <c r="E5563" s="561"/>
      <c r="F5563" s="561"/>
      <c r="G5563" s="559"/>
      <c r="H5563" s="559"/>
      <c r="I5563" s="559"/>
      <c r="J5563" s="559"/>
      <c r="K5563" s="559"/>
      <c r="L5563" s="559"/>
      <c r="M5563" s="559"/>
      <c r="N5563" s="559"/>
      <c r="O5563" s="559"/>
    </row>
    <row r="5564" spans="1:15" x14ac:dyDescent="0.25">
      <c r="A5564" s="560"/>
      <c r="B5564" s="559"/>
      <c r="C5564" s="559"/>
      <c r="D5564" s="561"/>
      <c r="E5564" s="561"/>
      <c r="F5564" s="561"/>
      <c r="G5564" s="559"/>
      <c r="H5564" s="559"/>
      <c r="I5564" s="559"/>
      <c r="J5564" s="559"/>
      <c r="K5564" s="559"/>
      <c r="L5564" s="559"/>
      <c r="M5564" s="559"/>
      <c r="N5564" s="559"/>
      <c r="O5564" s="559"/>
    </row>
    <row r="5565" spans="1:15" x14ac:dyDescent="0.25">
      <c r="A5565" s="560"/>
      <c r="B5565" s="559"/>
      <c r="C5565" s="559"/>
      <c r="D5565" s="561"/>
      <c r="E5565" s="561"/>
      <c r="F5565" s="561"/>
      <c r="G5565" s="559"/>
      <c r="H5565" s="559"/>
      <c r="I5565" s="559"/>
      <c r="J5565" s="559"/>
      <c r="K5565" s="559"/>
      <c r="L5565" s="559"/>
      <c r="M5565" s="559"/>
      <c r="N5565" s="559"/>
      <c r="O5565" s="559"/>
    </row>
    <row r="5566" spans="1:15" x14ac:dyDescent="0.25">
      <c r="A5566" s="560"/>
      <c r="B5566" s="559"/>
      <c r="C5566" s="559"/>
      <c r="D5566" s="561"/>
      <c r="E5566" s="561"/>
      <c r="F5566" s="561"/>
      <c r="G5566" s="559"/>
      <c r="H5566" s="559"/>
      <c r="I5566" s="559"/>
      <c r="J5566" s="559"/>
      <c r="K5566" s="559"/>
      <c r="L5566" s="559"/>
      <c r="M5566" s="559"/>
      <c r="N5566" s="559"/>
      <c r="O5566" s="559"/>
    </row>
    <row r="5567" spans="1:15" x14ac:dyDescent="0.25">
      <c r="A5567" s="560"/>
      <c r="B5567" s="559"/>
      <c r="C5567" s="559"/>
      <c r="D5567" s="561"/>
      <c r="E5567" s="561"/>
      <c r="F5567" s="561"/>
      <c r="G5567" s="559"/>
      <c r="H5567" s="559"/>
      <c r="I5567" s="559"/>
      <c r="J5567" s="559"/>
      <c r="K5567" s="559"/>
      <c r="L5567" s="559"/>
      <c r="M5567" s="559"/>
      <c r="N5567" s="559"/>
      <c r="O5567" s="559"/>
    </row>
    <row r="5568" spans="1:15" x14ac:dyDescent="0.25">
      <c r="A5568" s="560"/>
      <c r="B5568" s="559"/>
      <c r="C5568" s="559"/>
      <c r="D5568" s="561"/>
      <c r="E5568" s="561"/>
      <c r="F5568" s="561"/>
      <c r="G5568" s="559"/>
      <c r="H5568" s="559"/>
      <c r="I5568" s="559"/>
      <c r="J5568" s="559"/>
      <c r="K5568" s="559"/>
      <c r="L5568" s="559"/>
      <c r="M5568" s="559"/>
      <c r="N5568" s="559"/>
      <c r="O5568" s="559"/>
    </row>
    <row r="5569" spans="1:15" x14ac:dyDescent="0.25">
      <c r="A5569" s="560"/>
      <c r="B5569" s="559"/>
      <c r="C5569" s="559"/>
      <c r="D5569" s="561"/>
      <c r="E5569" s="561"/>
      <c r="F5569" s="561"/>
      <c r="G5569" s="559"/>
      <c r="H5569" s="559"/>
      <c r="I5569" s="559"/>
      <c r="J5569" s="559"/>
      <c r="K5569" s="559"/>
      <c r="L5569" s="559"/>
      <c r="M5569" s="559"/>
      <c r="N5569" s="559"/>
      <c r="O5569" s="559"/>
    </row>
    <row r="5570" spans="1:15" x14ac:dyDescent="0.25">
      <c r="A5570" s="560"/>
      <c r="B5570" s="559"/>
      <c r="C5570" s="559"/>
      <c r="D5570" s="561"/>
      <c r="E5570" s="561"/>
      <c r="F5570" s="561"/>
      <c r="G5570" s="559"/>
      <c r="H5570" s="559"/>
      <c r="I5570" s="559"/>
      <c r="J5570" s="559"/>
      <c r="K5570" s="559"/>
      <c r="L5570" s="559"/>
      <c r="M5570" s="559"/>
      <c r="N5570" s="559"/>
      <c r="O5570" s="559"/>
    </row>
    <row r="5571" spans="1:15" x14ac:dyDescent="0.25">
      <c r="A5571" s="560"/>
      <c r="B5571" s="559"/>
      <c r="C5571" s="559"/>
      <c r="D5571" s="561"/>
      <c r="E5571" s="561"/>
      <c r="F5571" s="561"/>
      <c r="G5571" s="559"/>
      <c r="H5571" s="559"/>
      <c r="I5571" s="559"/>
      <c r="J5571" s="559"/>
      <c r="K5571" s="559"/>
      <c r="L5571" s="559"/>
      <c r="M5571" s="559"/>
      <c r="N5571" s="559"/>
      <c r="O5571" s="559"/>
    </row>
    <row r="5572" spans="1:15" x14ac:dyDescent="0.25">
      <c r="A5572" s="560"/>
      <c r="B5572" s="559"/>
      <c r="C5572" s="559"/>
      <c r="D5572" s="561"/>
      <c r="E5572" s="561"/>
      <c r="F5572" s="561"/>
      <c r="G5572" s="559"/>
      <c r="H5572" s="559"/>
      <c r="I5572" s="559"/>
      <c r="J5572" s="559"/>
      <c r="K5572" s="559"/>
      <c r="L5572" s="559"/>
      <c r="M5572" s="559"/>
      <c r="N5572" s="559"/>
      <c r="O5572" s="559"/>
    </row>
    <row r="5573" spans="1:15" x14ac:dyDescent="0.25">
      <c r="A5573" s="560"/>
      <c r="B5573" s="559"/>
      <c r="C5573" s="559"/>
      <c r="D5573" s="561"/>
      <c r="E5573" s="561"/>
      <c r="F5573" s="561"/>
      <c r="G5573" s="559"/>
      <c r="H5573" s="559"/>
      <c r="I5573" s="559"/>
      <c r="J5573" s="559"/>
      <c r="K5573" s="559"/>
      <c r="L5573" s="559"/>
      <c r="M5573" s="559"/>
      <c r="N5573" s="559"/>
      <c r="O5573" s="559"/>
    </row>
    <row r="5574" spans="1:15" x14ac:dyDescent="0.25">
      <c r="A5574" s="560"/>
      <c r="B5574" s="559"/>
      <c r="C5574" s="559"/>
      <c r="D5574" s="561"/>
      <c r="E5574" s="561"/>
      <c r="F5574" s="561"/>
      <c r="G5574" s="559"/>
      <c r="H5574" s="559"/>
      <c r="I5574" s="559"/>
      <c r="J5574" s="559"/>
      <c r="K5574" s="559"/>
      <c r="L5574" s="559"/>
      <c r="M5574" s="559"/>
      <c r="N5574" s="559"/>
      <c r="O5574" s="559"/>
    </row>
    <row r="5575" spans="1:15" x14ac:dyDescent="0.25">
      <c r="A5575" s="560"/>
      <c r="B5575" s="559"/>
      <c r="C5575" s="559"/>
      <c r="D5575" s="561"/>
      <c r="E5575" s="561"/>
      <c r="F5575" s="561"/>
      <c r="G5575" s="559"/>
      <c r="H5575" s="559"/>
      <c r="I5575" s="559"/>
      <c r="J5575" s="559"/>
      <c r="K5575" s="559"/>
      <c r="L5575" s="559"/>
      <c r="M5575" s="559"/>
      <c r="N5575" s="559"/>
      <c r="O5575" s="559"/>
    </row>
    <row r="5576" spans="1:15" x14ac:dyDescent="0.25">
      <c r="A5576" s="560"/>
      <c r="B5576" s="559"/>
      <c r="C5576" s="559"/>
      <c r="D5576" s="561"/>
      <c r="E5576" s="561"/>
      <c r="F5576" s="561"/>
      <c r="G5576" s="559"/>
      <c r="H5576" s="559"/>
      <c r="I5576" s="559"/>
      <c r="J5576" s="559"/>
      <c r="K5576" s="559"/>
      <c r="L5576" s="559"/>
      <c r="M5576" s="559"/>
      <c r="N5576" s="559"/>
      <c r="O5576" s="559"/>
    </row>
    <row r="5577" spans="1:15" x14ac:dyDescent="0.25">
      <c r="A5577" s="560"/>
      <c r="B5577" s="559"/>
      <c r="C5577" s="559"/>
      <c r="D5577" s="561"/>
      <c r="E5577" s="561"/>
      <c r="F5577" s="561"/>
      <c r="G5577" s="559"/>
      <c r="H5577" s="559"/>
      <c r="I5577" s="559"/>
      <c r="J5577" s="559"/>
      <c r="K5577" s="559"/>
      <c r="L5577" s="559"/>
      <c r="M5577" s="559"/>
      <c r="N5577" s="559"/>
      <c r="O5577" s="559"/>
    </row>
    <row r="5578" spans="1:15" x14ac:dyDescent="0.25">
      <c r="A5578" s="560"/>
      <c r="B5578" s="559"/>
      <c r="C5578" s="559"/>
      <c r="D5578" s="561"/>
      <c r="E5578" s="561"/>
      <c r="F5578" s="561"/>
      <c r="G5578" s="559"/>
      <c r="H5578" s="559"/>
      <c r="I5578" s="559"/>
      <c r="J5578" s="559"/>
      <c r="K5578" s="559"/>
      <c r="L5578" s="559"/>
      <c r="M5578" s="559"/>
      <c r="N5578" s="559"/>
      <c r="O5578" s="559"/>
    </row>
    <row r="5579" spans="1:15" x14ac:dyDescent="0.25">
      <c r="A5579" s="560"/>
      <c r="B5579" s="559"/>
      <c r="C5579" s="559"/>
      <c r="D5579" s="561"/>
      <c r="E5579" s="561"/>
      <c r="F5579" s="561"/>
      <c r="G5579" s="559"/>
      <c r="H5579" s="559"/>
      <c r="I5579" s="559"/>
      <c r="J5579" s="559"/>
      <c r="K5579" s="559"/>
      <c r="L5579" s="559"/>
      <c r="M5579" s="559"/>
      <c r="N5579" s="559"/>
      <c r="O5579" s="559"/>
    </row>
    <row r="5580" spans="1:15" x14ac:dyDescent="0.25">
      <c r="A5580" s="560"/>
      <c r="B5580" s="559"/>
      <c r="C5580" s="559"/>
      <c r="D5580" s="561"/>
      <c r="E5580" s="561"/>
      <c r="F5580" s="561"/>
      <c r="G5580" s="559"/>
      <c r="H5580" s="559"/>
      <c r="I5580" s="559"/>
      <c r="J5580" s="559"/>
      <c r="K5580" s="559"/>
      <c r="L5580" s="559"/>
      <c r="M5580" s="559"/>
      <c r="N5580" s="559"/>
      <c r="O5580" s="559"/>
    </row>
    <row r="5581" spans="1:15" x14ac:dyDescent="0.25">
      <c r="A5581" s="560"/>
      <c r="B5581" s="559"/>
      <c r="C5581" s="559"/>
      <c r="D5581" s="561"/>
      <c r="E5581" s="561"/>
      <c r="F5581" s="561"/>
      <c r="G5581" s="559"/>
      <c r="H5581" s="559"/>
      <c r="I5581" s="559"/>
      <c r="J5581" s="559"/>
      <c r="K5581" s="559"/>
      <c r="L5581" s="559"/>
      <c r="M5581" s="559"/>
      <c r="N5581" s="559"/>
      <c r="O5581" s="559"/>
    </row>
    <row r="5582" spans="1:15" x14ac:dyDescent="0.25">
      <c r="A5582" s="560"/>
      <c r="B5582" s="559"/>
      <c r="C5582" s="559"/>
      <c r="D5582" s="561"/>
      <c r="E5582" s="561"/>
      <c r="F5582" s="561"/>
      <c r="G5582" s="559"/>
      <c r="H5582" s="559"/>
      <c r="I5582" s="559"/>
      <c r="J5582" s="559"/>
      <c r="K5582" s="559"/>
      <c r="L5582" s="559"/>
      <c r="M5582" s="559"/>
      <c r="N5582" s="559"/>
      <c r="O5582" s="559"/>
    </row>
    <row r="5583" spans="1:15" x14ac:dyDescent="0.25">
      <c r="A5583" s="560"/>
      <c r="B5583" s="559"/>
      <c r="C5583" s="559"/>
      <c r="D5583" s="561"/>
      <c r="E5583" s="561"/>
      <c r="F5583" s="561"/>
      <c r="G5583" s="559"/>
      <c r="H5583" s="559"/>
      <c r="I5583" s="559"/>
      <c r="J5583" s="559"/>
      <c r="K5583" s="559"/>
      <c r="L5583" s="559"/>
      <c r="M5583" s="559"/>
      <c r="N5583" s="559"/>
      <c r="O5583" s="559"/>
    </row>
    <row r="5584" spans="1:15" x14ac:dyDescent="0.25">
      <c r="A5584" s="560"/>
      <c r="B5584" s="559"/>
      <c r="C5584" s="559"/>
      <c r="D5584" s="561"/>
      <c r="E5584" s="561"/>
      <c r="F5584" s="561"/>
      <c r="G5584" s="559"/>
      <c r="H5584" s="559"/>
      <c r="I5584" s="559"/>
      <c r="J5584" s="559"/>
      <c r="K5584" s="559"/>
      <c r="L5584" s="559"/>
      <c r="M5584" s="559"/>
      <c r="N5584" s="559"/>
      <c r="O5584" s="559"/>
    </row>
    <row r="5585" spans="1:15" x14ac:dyDescent="0.25">
      <c r="A5585" s="560"/>
      <c r="B5585" s="559"/>
      <c r="C5585" s="559"/>
      <c r="D5585" s="561"/>
      <c r="E5585" s="561"/>
      <c r="F5585" s="561"/>
      <c r="G5585" s="559"/>
      <c r="H5585" s="559"/>
      <c r="I5585" s="559"/>
      <c r="J5585" s="559"/>
      <c r="K5585" s="559"/>
      <c r="L5585" s="559"/>
      <c r="M5585" s="559"/>
      <c r="N5585" s="559"/>
      <c r="O5585" s="559"/>
    </row>
    <row r="5586" spans="1:15" x14ac:dyDescent="0.25">
      <c r="A5586" s="560"/>
      <c r="B5586" s="559"/>
      <c r="C5586" s="559"/>
      <c r="D5586" s="561"/>
      <c r="E5586" s="561"/>
      <c r="F5586" s="561"/>
      <c r="G5586" s="559"/>
      <c r="H5586" s="559"/>
      <c r="I5586" s="559"/>
      <c r="J5586" s="559"/>
      <c r="K5586" s="559"/>
      <c r="L5586" s="559"/>
      <c r="M5586" s="559"/>
      <c r="N5586" s="559"/>
      <c r="O5586" s="559"/>
    </row>
    <row r="5587" spans="1:15" x14ac:dyDescent="0.25">
      <c r="A5587" s="560"/>
      <c r="B5587" s="559"/>
      <c r="C5587" s="559"/>
      <c r="D5587" s="561"/>
      <c r="E5587" s="561"/>
      <c r="F5587" s="561"/>
      <c r="G5587" s="559"/>
      <c r="H5587" s="559"/>
      <c r="I5587" s="559"/>
      <c r="J5587" s="559"/>
      <c r="K5587" s="559"/>
      <c r="L5587" s="559"/>
      <c r="M5587" s="559"/>
      <c r="N5587" s="559"/>
      <c r="O5587" s="559"/>
    </row>
    <row r="5588" spans="1:15" x14ac:dyDescent="0.25">
      <c r="A5588" s="560"/>
      <c r="B5588" s="559"/>
      <c r="C5588" s="559"/>
      <c r="D5588" s="561"/>
      <c r="E5588" s="561"/>
      <c r="F5588" s="561"/>
      <c r="G5588" s="559"/>
      <c r="H5588" s="559"/>
      <c r="I5588" s="559"/>
      <c r="J5588" s="559"/>
      <c r="K5588" s="559"/>
      <c r="L5588" s="559"/>
      <c r="M5588" s="559"/>
      <c r="N5588" s="559"/>
      <c r="O5588" s="559"/>
    </row>
    <row r="5589" spans="1:15" x14ac:dyDescent="0.25">
      <c r="A5589" s="560"/>
      <c r="B5589" s="559"/>
      <c r="C5589" s="559"/>
      <c r="D5589" s="561"/>
      <c r="E5589" s="561"/>
      <c r="F5589" s="561"/>
      <c r="G5589" s="559"/>
      <c r="H5589" s="559"/>
      <c r="I5589" s="559"/>
      <c r="J5589" s="559"/>
      <c r="K5589" s="559"/>
      <c r="L5589" s="559"/>
      <c r="M5589" s="559"/>
      <c r="N5589" s="559"/>
      <c r="O5589" s="559"/>
    </row>
    <row r="5590" spans="1:15" x14ac:dyDescent="0.25">
      <c r="A5590" s="560"/>
      <c r="B5590" s="559"/>
      <c r="C5590" s="559"/>
      <c r="D5590" s="561"/>
      <c r="E5590" s="561"/>
      <c r="F5590" s="561"/>
      <c r="G5590" s="559"/>
      <c r="H5590" s="559"/>
      <c r="I5590" s="559"/>
      <c r="J5590" s="559"/>
      <c r="K5590" s="559"/>
      <c r="L5590" s="559"/>
      <c r="M5590" s="559"/>
      <c r="N5590" s="559"/>
      <c r="O5590" s="559"/>
    </row>
    <row r="5591" spans="1:15" x14ac:dyDescent="0.25">
      <c r="A5591" s="560"/>
      <c r="B5591" s="559"/>
      <c r="C5591" s="559"/>
      <c r="D5591" s="561"/>
      <c r="E5591" s="561"/>
      <c r="F5591" s="561"/>
      <c r="G5591" s="559"/>
      <c r="H5591" s="559"/>
      <c r="I5591" s="559"/>
      <c r="J5591" s="559"/>
      <c r="K5591" s="559"/>
      <c r="L5591" s="559"/>
      <c r="M5591" s="559"/>
      <c r="N5591" s="559"/>
      <c r="O5591" s="559"/>
    </row>
    <row r="5592" spans="1:15" x14ac:dyDescent="0.25">
      <c r="A5592" s="560"/>
      <c r="B5592" s="559"/>
      <c r="C5592" s="559"/>
      <c r="D5592" s="561"/>
      <c r="E5592" s="561"/>
      <c r="F5592" s="561"/>
      <c r="G5592" s="559"/>
      <c r="H5592" s="559"/>
      <c r="I5592" s="559"/>
      <c r="J5592" s="559"/>
      <c r="K5592" s="559"/>
      <c r="L5592" s="559"/>
      <c r="M5592" s="559"/>
      <c r="N5592" s="559"/>
      <c r="O5592" s="559"/>
    </row>
    <row r="5593" spans="1:15" x14ac:dyDescent="0.25">
      <c r="A5593" s="560"/>
      <c r="B5593" s="559"/>
      <c r="C5593" s="559"/>
      <c r="D5593" s="561"/>
      <c r="E5593" s="561"/>
      <c r="F5593" s="561"/>
      <c r="G5593" s="559"/>
      <c r="H5593" s="559"/>
      <c r="I5593" s="559"/>
      <c r="J5593" s="559"/>
      <c r="K5593" s="559"/>
      <c r="L5593" s="559"/>
      <c r="M5593" s="559"/>
      <c r="N5593" s="559"/>
      <c r="O5593" s="559"/>
    </row>
    <row r="5594" spans="1:15" x14ac:dyDescent="0.25">
      <c r="A5594" s="560"/>
      <c r="B5594" s="559"/>
      <c r="C5594" s="559"/>
      <c r="D5594" s="561"/>
      <c r="E5594" s="561"/>
      <c r="F5594" s="561"/>
      <c r="G5594" s="559"/>
      <c r="H5594" s="559"/>
      <c r="I5594" s="559"/>
      <c r="J5594" s="559"/>
      <c r="K5594" s="559"/>
      <c r="L5594" s="559"/>
      <c r="M5594" s="559"/>
      <c r="N5594" s="559"/>
      <c r="O5594" s="559"/>
    </row>
    <row r="5595" spans="1:15" x14ac:dyDescent="0.25">
      <c r="A5595" s="560"/>
      <c r="B5595" s="559"/>
      <c r="C5595" s="559"/>
      <c r="D5595" s="561"/>
      <c r="E5595" s="561"/>
      <c r="F5595" s="561"/>
      <c r="G5595" s="559"/>
      <c r="H5595" s="559"/>
      <c r="I5595" s="559"/>
      <c r="J5595" s="559"/>
      <c r="K5595" s="559"/>
      <c r="L5595" s="559"/>
      <c r="M5595" s="559"/>
      <c r="N5595" s="559"/>
      <c r="O5595" s="559"/>
    </row>
    <row r="5596" spans="1:15" x14ac:dyDescent="0.25">
      <c r="A5596" s="560"/>
      <c r="B5596" s="559"/>
      <c r="C5596" s="559"/>
      <c r="D5596" s="561"/>
      <c r="E5596" s="561"/>
      <c r="F5596" s="561"/>
      <c r="G5596" s="559"/>
      <c r="H5596" s="559"/>
      <c r="I5596" s="559"/>
      <c r="J5596" s="559"/>
      <c r="K5596" s="559"/>
      <c r="L5596" s="559"/>
      <c r="M5596" s="559"/>
      <c r="N5596" s="559"/>
      <c r="O5596" s="559"/>
    </row>
    <row r="5597" spans="1:15" x14ac:dyDescent="0.25">
      <c r="A5597" s="560"/>
      <c r="B5597" s="559"/>
      <c r="C5597" s="559"/>
      <c r="D5597" s="561"/>
      <c r="E5597" s="561"/>
      <c r="F5597" s="561"/>
      <c r="G5597" s="559"/>
      <c r="H5597" s="559"/>
      <c r="I5597" s="559"/>
      <c r="J5597" s="559"/>
      <c r="K5597" s="559"/>
      <c r="L5597" s="559"/>
      <c r="M5597" s="559"/>
      <c r="N5597" s="559"/>
      <c r="O5597" s="559"/>
    </row>
    <row r="5598" spans="1:15" x14ac:dyDescent="0.25">
      <c r="A5598" s="560"/>
      <c r="B5598" s="559"/>
      <c r="C5598" s="559"/>
      <c r="D5598" s="561"/>
      <c r="E5598" s="561"/>
      <c r="F5598" s="561"/>
      <c r="G5598" s="559"/>
      <c r="H5598" s="559"/>
      <c r="I5598" s="559"/>
      <c r="J5598" s="559"/>
      <c r="K5598" s="559"/>
      <c r="L5598" s="559"/>
      <c r="M5598" s="559"/>
      <c r="N5598" s="559"/>
      <c r="O5598" s="559"/>
    </row>
    <row r="5599" spans="1:15" x14ac:dyDescent="0.25">
      <c r="A5599" s="560"/>
      <c r="B5599" s="559"/>
      <c r="C5599" s="559"/>
      <c r="D5599" s="561"/>
      <c r="E5599" s="561"/>
      <c r="F5599" s="561"/>
      <c r="G5599" s="559"/>
      <c r="H5599" s="559"/>
      <c r="I5599" s="559"/>
      <c r="J5599" s="559"/>
      <c r="K5599" s="559"/>
      <c r="L5599" s="559"/>
      <c r="M5599" s="559"/>
      <c r="N5599" s="559"/>
      <c r="O5599" s="559"/>
    </row>
    <row r="5600" spans="1:15" x14ac:dyDescent="0.25">
      <c r="A5600" s="560"/>
      <c r="B5600" s="559"/>
      <c r="C5600" s="559"/>
      <c r="D5600" s="561"/>
      <c r="E5600" s="561"/>
      <c r="F5600" s="561"/>
      <c r="G5600" s="559"/>
      <c r="H5600" s="559"/>
      <c r="I5600" s="559"/>
      <c r="J5600" s="559"/>
      <c r="K5600" s="559"/>
      <c r="L5600" s="559"/>
      <c r="M5600" s="559"/>
      <c r="N5600" s="559"/>
      <c r="O5600" s="559"/>
    </row>
    <row r="5601" spans="1:15" x14ac:dyDescent="0.25">
      <c r="A5601" s="560"/>
      <c r="B5601" s="559"/>
      <c r="C5601" s="559"/>
      <c r="D5601" s="561"/>
      <c r="E5601" s="561"/>
      <c r="F5601" s="561"/>
      <c r="G5601" s="559"/>
      <c r="H5601" s="559"/>
      <c r="I5601" s="559"/>
      <c r="J5601" s="559"/>
      <c r="K5601" s="559"/>
      <c r="L5601" s="559"/>
      <c r="M5601" s="559"/>
      <c r="N5601" s="559"/>
      <c r="O5601" s="559"/>
    </row>
    <row r="5602" spans="1:15" x14ac:dyDescent="0.25">
      <c r="A5602" s="560"/>
      <c r="B5602" s="559"/>
      <c r="C5602" s="559"/>
      <c r="D5602" s="561"/>
      <c r="E5602" s="561"/>
      <c r="F5602" s="561"/>
      <c r="G5602" s="559"/>
      <c r="H5602" s="559"/>
      <c r="I5602" s="559"/>
      <c r="J5602" s="559"/>
      <c r="K5602" s="559"/>
      <c r="L5602" s="559"/>
      <c r="M5602" s="559"/>
      <c r="N5602" s="559"/>
      <c r="O5602" s="559"/>
    </row>
    <row r="5603" spans="1:15" x14ac:dyDescent="0.25">
      <c r="A5603" s="560"/>
      <c r="B5603" s="559"/>
      <c r="C5603" s="559"/>
      <c r="D5603" s="561"/>
      <c r="E5603" s="561"/>
      <c r="F5603" s="561"/>
      <c r="G5603" s="559"/>
      <c r="H5603" s="559"/>
      <c r="I5603" s="559"/>
      <c r="J5603" s="559"/>
      <c r="K5603" s="559"/>
      <c r="L5603" s="559"/>
      <c r="M5603" s="559"/>
      <c r="N5603" s="559"/>
      <c r="O5603" s="559"/>
    </row>
    <row r="5604" spans="1:15" x14ac:dyDescent="0.25">
      <c r="A5604" s="560"/>
      <c r="B5604" s="559"/>
      <c r="C5604" s="559"/>
      <c r="D5604" s="561"/>
      <c r="E5604" s="561"/>
      <c r="F5604" s="561"/>
      <c r="G5604" s="559"/>
      <c r="H5604" s="559"/>
      <c r="I5604" s="559"/>
      <c r="J5604" s="559"/>
      <c r="K5604" s="559"/>
      <c r="L5604" s="559"/>
      <c r="M5604" s="559"/>
      <c r="N5604" s="559"/>
      <c r="O5604" s="559"/>
    </row>
    <row r="5605" spans="1:15" x14ac:dyDescent="0.25">
      <c r="A5605" s="560"/>
      <c r="B5605" s="559"/>
      <c r="C5605" s="559"/>
      <c r="D5605" s="561"/>
      <c r="E5605" s="561"/>
      <c r="F5605" s="561"/>
      <c r="G5605" s="559"/>
      <c r="H5605" s="559"/>
      <c r="I5605" s="559"/>
      <c r="J5605" s="559"/>
      <c r="K5605" s="559"/>
      <c r="L5605" s="559"/>
      <c r="M5605" s="559"/>
      <c r="N5605" s="559"/>
      <c r="O5605" s="559"/>
    </row>
    <row r="5606" spans="1:15" x14ac:dyDescent="0.25">
      <c r="A5606" s="560"/>
      <c r="B5606" s="559"/>
      <c r="C5606" s="559"/>
      <c r="D5606" s="561"/>
      <c r="E5606" s="561"/>
      <c r="F5606" s="561"/>
      <c r="G5606" s="559"/>
      <c r="H5606" s="559"/>
      <c r="I5606" s="559"/>
      <c r="J5606" s="559"/>
      <c r="K5606" s="559"/>
      <c r="L5606" s="559"/>
      <c r="M5606" s="559"/>
      <c r="N5606" s="559"/>
      <c r="O5606" s="559"/>
    </row>
    <row r="5607" spans="1:15" x14ac:dyDescent="0.25">
      <c r="A5607" s="560"/>
      <c r="B5607" s="559"/>
      <c r="C5607" s="559"/>
      <c r="D5607" s="561"/>
      <c r="E5607" s="561"/>
      <c r="F5607" s="561"/>
      <c r="G5607" s="559"/>
      <c r="H5607" s="559"/>
      <c r="I5607" s="559"/>
      <c r="J5607" s="559"/>
      <c r="K5607" s="559"/>
      <c r="L5607" s="559"/>
      <c r="M5607" s="559"/>
      <c r="N5607" s="559"/>
      <c r="O5607" s="559"/>
    </row>
    <row r="5608" spans="1:15" x14ac:dyDescent="0.25">
      <c r="A5608" s="560"/>
      <c r="B5608" s="559"/>
      <c r="C5608" s="559"/>
      <c r="D5608" s="561"/>
      <c r="E5608" s="561"/>
      <c r="F5608" s="561"/>
      <c r="G5608" s="559"/>
      <c r="H5608" s="559"/>
      <c r="I5608" s="559"/>
      <c r="J5608" s="559"/>
      <c r="K5608" s="559"/>
      <c r="L5608" s="559"/>
      <c r="M5608" s="559"/>
      <c r="N5608" s="559"/>
      <c r="O5608" s="559"/>
    </row>
    <row r="5609" spans="1:15" x14ac:dyDescent="0.25">
      <c r="A5609" s="560"/>
      <c r="B5609" s="559"/>
      <c r="C5609" s="559"/>
      <c r="D5609" s="561"/>
      <c r="E5609" s="561"/>
      <c r="F5609" s="561"/>
      <c r="G5609" s="559"/>
      <c r="H5609" s="559"/>
      <c r="I5609" s="559"/>
      <c r="J5609" s="559"/>
      <c r="K5609" s="559"/>
      <c r="L5609" s="559"/>
      <c r="M5609" s="559"/>
      <c r="N5609" s="559"/>
      <c r="O5609" s="559"/>
    </row>
    <row r="5610" spans="1:15" x14ac:dyDescent="0.25">
      <c r="A5610" s="560"/>
      <c r="B5610" s="559"/>
      <c r="C5610" s="559"/>
      <c r="D5610" s="561"/>
      <c r="E5610" s="561"/>
      <c r="F5610" s="561"/>
      <c r="G5610" s="559"/>
      <c r="H5610" s="559"/>
      <c r="I5610" s="559"/>
      <c r="J5610" s="559"/>
      <c r="K5610" s="559"/>
      <c r="L5610" s="559"/>
      <c r="M5610" s="559"/>
      <c r="N5610" s="559"/>
      <c r="O5610" s="559"/>
    </row>
    <row r="5611" spans="1:15" x14ac:dyDescent="0.25">
      <c r="A5611" s="560"/>
      <c r="B5611" s="559"/>
      <c r="C5611" s="559"/>
      <c r="D5611" s="561"/>
      <c r="E5611" s="561"/>
      <c r="F5611" s="561"/>
      <c r="G5611" s="559"/>
      <c r="H5611" s="559"/>
      <c r="I5611" s="559"/>
      <c r="J5611" s="559"/>
      <c r="K5611" s="559"/>
      <c r="L5611" s="559"/>
      <c r="M5611" s="559"/>
      <c r="N5611" s="559"/>
      <c r="O5611" s="559"/>
    </row>
    <row r="5612" spans="1:15" x14ac:dyDescent="0.25">
      <c r="A5612" s="560"/>
      <c r="B5612" s="559"/>
      <c r="C5612" s="559"/>
      <c r="D5612" s="561"/>
      <c r="E5612" s="561"/>
      <c r="F5612" s="561"/>
      <c r="G5612" s="559"/>
      <c r="H5612" s="559"/>
      <c r="I5612" s="559"/>
      <c r="J5612" s="559"/>
      <c r="K5612" s="559"/>
      <c r="L5612" s="559"/>
      <c r="M5612" s="559"/>
      <c r="N5612" s="559"/>
      <c r="O5612" s="559"/>
    </row>
    <row r="5613" spans="1:15" x14ac:dyDescent="0.25">
      <c r="A5613" s="560"/>
      <c r="B5613" s="559"/>
      <c r="C5613" s="559"/>
      <c r="D5613" s="561"/>
      <c r="E5613" s="561"/>
      <c r="F5613" s="561"/>
      <c r="G5613" s="559"/>
      <c r="H5613" s="559"/>
      <c r="I5613" s="559"/>
      <c r="J5613" s="559"/>
      <c r="K5613" s="559"/>
      <c r="L5613" s="559"/>
      <c r="M5613" s="559"/>
      <c r="N5613" s="559"/>
      <c r="O5613" s="559"/>
    </row>
    <row r="5614" spans="1:15" x14ac:dyDescent="0.25">
      <c r="A5614" s="560"/>
      <c r="B5614" s="559"/>
      <c r="C5614" s="559"/>
      <c r="D5614" s="561"/>
      <c r="E5614" s="561"/>
      <c r="F5614" s="561"/>
      <c r="G5614" s="559"/>
      <c r="H5614" s="559"/>
      <c r="I5614" s="559"/>
      <c r="J5614" s="559"/>
      <c r="K5614" s="559"/>
      <c r="L5614" s="559"/>
      <c r="M5614" s="559"/>
      <c r="N5614" s="559"/>
      <c r="O5614" s="559"/>
    </row>
    <row r="5615" spans="1:15" x14ac:dyDescent="0.25">
      <c r="A5615" s="560"/>
      <c r="B5615" s="559"/>
      <c r="C5615" s="559"/>
      <c r="D5615" s="561"/>
      <c r="E5615" s="561"/>
      <c r="F5615" s="561"/>
      <c r="G5615" s="559"/>
      <c r="H5615" s="559"/>
      <c r="I5615" s="559"/>
      <c r="J5615" s="559"/>
      <c r="K5615" s="559"/>
      <c r="L5615" s="559"/>
      <c r="M5615" s="559"/>
      <c r="N5615" s="559"/>
      <c r="O5615" s="559"/>
    </row>
    <row r="5616" spans="1:15" x14ac:dyDescent="0.25">
      <c r="A5616" s="560"/>
      <c r="B5616" s="559"/>
      <c r="C5616" s="559"/>
      <c r="D5616" s="561"/>
      <c r="E5616" s="561"/>
      <c r="F5616" s="561"/>
      <c r="G5616" s="559"/>
      <c r="H5616" s="559"/>
      <c r="I5616" s="559"/>
      <c r="J5616" s="559"/>
      <c r="K5616" s="559"/>
      <c r="L5616" s="559"/>
      <c r="M5616" s="559"/>
      <c r="N5616" s="559"/>
      <c r="O5616" s="559"/>
    </row>
    <row r="5617" spans="1:15" x14ac:dyDescent="0.25">
      <c r="A5617" s="560"/>
      <c r="B5617" s="559"/>
      <c r="C5617" s="559"/>
      <c r="D5617" s="561"/>
      <c r="E5617" s="561"/>
      <c r="F5617" s="561"/>
      <c r="G5617" s="559"/>
      <c r="H5617" s="559"/>
      <c r="I5617" s="559"/>
      <c r="J5617" s="559"/>
      <c r="K5617" s="559"/>
      <c r="L5617" s="559"/>
      <c r="M5617" s="559"/>
      <c r="N5617" s="559"/>
      <c r="O5617" s="559"/>
    </row>
    <row r="5618" spans="1:15" x14ac:dyDescent="0.25">
      <c r="A5618" s="560"/>
      <c r="B5618" s="559"/>
      <c r="C5618" s="559"/>
      <c r="D5618" s="561"/>
      <c r="E5618" s="561"/>
      <c r="F5618" s="561"/>
      <c r="G5618" s="559"/>
      <c r="H5618" s="559"/>
      <c r="I5618" s="559"/>
      <c r="J5618" s="559"/>
      <c r="K5618" s="559"/>
      <c r="L5618" s="559"/>
      <c r="M5618" s="559"/>
      <c r="N5618" s="559"/>
      <c r="O5618" s="559"/>
    </row>
    <row r="5619" spans="1:15" x14ac:dyDescent="0.25">
      <c r="A5619" s="560"/>
      <c r="B5619" s="559"/>
      <c r="C5619" s="559"/>
      <c r="D5619" s="561"/>
      <c r="E5619" s="561"/>
      <c r="F5619" s="561"/>
      <c r="G5619" s="559"/>
      <c r="H5619" s="559"/>
      <c r="I5619" s="559"/>
      <c r="J5619" s="559"/>
      <c r="K5619" s="559"/>
      <c r="L5619" s="559"/>
      <c r="M5619" s="559"/>
      <c r="N5619" s="559"/>
      <c r="O5619" s="559"/>
    </row>
    <row r="5620" spans="1:15" x14ac:dyDescent="0.25">
      <c r="A5620" s="560"/>
      <c r="B5620" s="559"/>
      <c r="C5620" s="559"/>
      <c r="D5620" s="561"/>
      <c r="E5620" s="561"/>
      <c r="F5620" s="561"/>
      <c r="G5620" s="559"/>
      <c r="H5620" s="559"/>
      <c r="I5620" s="559"/>
      <c r="J5620" s="559"/>
      <c r="K5620" s="559"/>
      <c r="L5620" s="559"/>
      <c r="M5620" s="559"/>
      <c r="N5620" s="559"/>
      <c r="O5620" s="559"/>
    </row>
    <row r="5621" spans="1:15" x14ac:dyDescent="0.25">
      <c r="A5621" s="560"/>
      <c r="B5621" s="559"/>
      <c r="C5621" s="559"/>
      <c r="D5621" s="561"/>
      <c r="E5621" s="561"/>
      <c r="F5621" s="561"/>
      <c r="G5621" s="559"/>
      <c r="H5621" s="559"/>
      <c r="I5621" s="559"/>
      <c r="J5621" s="559"/>
      <c r="K5621" s="559"/>
      <c r="L5621" s="559"/>
      <c r="M5621" s="559"/>
      <c r="N5621" s="559"/>
      <c r="O5621" s="559"/>
    </row>
    <row r="5622" spans="1:15" x14ac:dyDescent="0.25">
      <c r="A5622" s="560"/>
      <c r="B5622" s="559"/>
      <c r="C5622" s="559"/>
      <c r="D5622" s="561"/>
      <c r="E5622" s="561"/>
      <c r="F5622" s="561"/>
      <c r="G5622" s="559"/>
      <c r="H5622" s="559"/>
      <c r="I5622" s="559"/>
      <c r="J5622" s="559"/>
      <c r="K5622" s="559"/>
      <c r="L5622" s="559"/>
      <c r="M5622" s="559"/>
      <c r="N5622" s="559"/>
      <c r="O5622" s="559"/>
    </row>
    <row r="5623" spans="1:15" x14ac:dyDescent="0.25">
      <c r="A5623" s="560"/>
      <c r="B5623" s="559"/>
      <c r="C5623" s="559"/>
      <c r="D5623" s="561"/>
      <c r="E5623" s="561"/>
      <c r="F5623" s="561"/>
      <c r="G5623" s="559"/>
      <c r="H5623" s="559"/>
      <c r="I5623" s="559"/>
      <c r="J5623" s="559"/>
      <c r="K5623" s="559"/>
      <c r="L5623" s="559"/>
      <c r="M5623" s="559"/>
      <c r="N5623" s="559"/>
      <c r="O5623" s="559"/>
    </row>
    <row r="5624" spans="1:15" x14ac:dyDescent="0.25">
      <c r="A5624" s="560"/>
      <c r="B5624" s="559"/>
      <c r="C5624" s="559"/>
      <c r="D5624" s="561"/>
      <c r="E5624" s="561"/>
      <c r="F5624" s="561"/>
      <c r="G5624" s="559"/>
      <c r="H5624" s="559"/>
      <c r="I5624" s="559"/>
      <c r="J5624" s="559"/>
      <c r="K5624" s="559"/>
      <c r="L5624" s="559"/>
      <c r="M5624" s="559"/>
      <c r="N5624" s="559"/>
      <c r="O5624" s="559"/>
    </row>
    <row r="5625" spans="1:15" x14ac:dyDescent="0.25">
      <c r="A5625" s="560"/>
      <c r="B5625" s="559"/>
      <c r="C5625" s="559"/>
      <c r="D5625" s="561"/>
      <c r="E5625" s="561"/>
      <c r="F5625" s="561"/>
      <c r="G5625" s="559"/>
      <c r="H5625" s="559"/>
      <c r="I5625" s="559"/>
      <c r="J5625" s="559"/>
      <c r="K5625" s="559"/>
      <c r="L5625" s="559"/>
      <c r="M5625" s="559"/>
      <c r="N5625" s="559"/>
      <c r="O5625" s="559"/>
    </row>
    <row r="5626" spans="1:15" x14ac:dyDescent="0.25">
      <c r="A5626" s="560"/>
      <c r="B5626" s="559"/>
      <c r="C5626" s="559"/>
      <c r="D5626" s="561"/>
      <c r="E5626" s="561"/>
      <c r="F5626" s="561"/>
      <c r="G5626" s="559"/>
      <c r="H5626" s="559"/>
      <c r="I5626" s="559"/>
      <c r="J5626" s="559"/>
      <c r="K5626" s="559"/>
      <c r="L5626" s="559"/>
      <c r="M5626" s="559"/>
      <c r="N5626" s="559"/>
      <c r="O5626" s="559"/>
    </row>
    <row r="5627" spans="1:15" x14ac:dyDescent="0.25">
      <c r="A5627" s="560"/>
      <c r="B5627" s="559"/>
      <c r="C5627" s="559"/>
      <c r="D5627" s="561"/>
      <c r="E5627" s="561"/>
      <c r="F5627" s="561"/>
      <c r="G5627" s="559"/>
      <c r="H5627" s="559"/>
      <c r="I5627" s="559"/>
      <c r="J5627" s="559"/>
      <c r="K5627" s="559"/>
      <c r="L5627" s="559"/>
      <c r="M5627" s="559"/>
      <c r="N5627" s="559"/>
      <c r="O5627" s="559"/>
    </row>
    <row r="5628" spans="1:15" x14ac:dyDescent="0.25">
      <c r="A5628" s="560"/>
      <c r="B5628" s="559"/>
      <c r="C5628" s="559"/>
      <c r="D5628" s="561"/>
      <c r="E5628" s="561"/>
      <c r="F5628" s="561"/>
      <c r="G5628" s="559"/>
      <c r="H5628" s="559"/>
      <c r="I5628" s="559"/>
      <c r="J5628" s="559"/>
      <c r="K5628" s="559"/>
      <c r="L5628" s="559"/>
      <c r="M5628" s="559"/>
      <c r="N5628" s="559"/>
      <c r="O5628" s="559"/>
    </row>
    <row r="5629" spans="1:15" x14ac:dyDescent="0.25">
      <c r="A5629" s="560"/>
      <c r="B5629" s="559"/>
      <c r="C5629" s="559"/>
      <c r="D5629" s="561"/>
      <c r="E5629" s="561"/>
      <c r="F5629" s="561"/>
      <c r="G5629" s="559"/>
      <c r="H5629" s="559"/>
      <c r="I5629" s="559"/>
      <c r="J5629" s="559"/>
      <c r="K5629" s="559"/>
      <c r="L5629" s="559"/>
      <c r="M5629" s="559"/>
      <c r="N5629" s="559"/>
      <c r="O5629" s="559"/>
    </row>
    <row r="5630" spans="1:15" x14ac:dyDescent="0.25">
      <c r="A5630" s="560"/>
      <c r="B5630" s="559"/>
      <c r="C5630" s="559"/>
      <c r="D5630" s="561"/>
      <c r="E5630" s="561"/>
      <c r="F5630" s="561"/>
      <c r="G5630" s="559"/>
      <c r="H5630" s="559"/>
      <c r="I5630" s="559"/>
      <c r="J5630" s="559"/>
      <c r="K5630" s="559"/>
      <c r="L5630" s="559"/>
      <c r="M5630" s="559"/>
      <c r="N5630" s="559"/>
      <c r="O5630" s="559"/>
    </row>
    <row r="5631" spans="1:15" x14ac:dyDescent="0.25">
      <c r="A5631" s="560"/>
      <c r="B5631" s="559"/>
      <c r="C5631" s="559"/>
      <c r="D5631" s="561"/>
      <c r="E5631" s="561"/>
      <c r="F5631" s="561"/>
      <c r="G5631" s="559"/>
      <c r="H5631" s="559"/>
      <c r="I5631" s="559"/>
      <c r="J5631" s="559"/>
      <c r="K5631" s="559"/>
      <c r="L5631" s="559"/>
      <c r="M5631" s="559"/>
      <c r="N5631" s="559"/>
      <c r="O5631" s="559"/>
    </row>
    <row r="5632" spans="1:15" x14ac:dyDescent="0.25">
      <c r="A5632" s="560"/>
      <c r="B5632" s="559"/>
      <c r="C5632" s="559"/>
      <c r="D5632" s="561"/>
      <c r="E5632" s="561"/>
      <c r="F5632" s="561"/>
      <c r="G5632" s="559"/>
      <c r="H5632" s="559"/>
      <c r="I5632" s="559"/>
      <c r="J5632" s="559"/>
      <c r="K5632" s="559"/>
      <c r="L5632" s="559"/>
      <c r="M5632" s="559"/>
      <c r="N5632" s="559"/>
      <c r="O5632" s="559"/>
    </row>
    <row r="5633" spans="1:15" x14ac:dyDescent="0.25">
      <c r="A5633" s="560"/>
      <c r="B5633" s="559"/>
      <c r="C5633" s="559"/>
      <c r="D5633" s="561"/>
      <c r="E5633" s="561"/>
      <c r="F5633" s="561"/>
      <c r="G5633" s="559"/>
      <c r="H5633" s="559"/>
      <c r="I5633" s="559"/>
      <c r="J5633" s="559"/>
      <c r="K5633" s="559"/>
      <c r="L5633" s="559"/>
      <c r="M5633" s="559"/>
      <c r="N5633" s="559"/>
      <c r="O5633" s="559"/>
    </row>
    <row r="5634" spans="1:15" x14ac:dyDescent="0.25">
      <c r="A5634" s="560"/>
      <c r="B5634" s="559"/>
      <c r="C5634" s="559"/>
      <c r="D5634" s="561"/>
      <c r="E5634" s="561"/>
      <c r="F5634" s="561"/>
      <c r="G5634" s="559"/>
      <c r="H5634" s="559"/>
      <c r="I5634" s="559"/>
      <c r="J5634" s="559"/>
      <c r="K5634" s="559"/>
      <c r="L5634" s="559"/>
      <c r="M5634" s="559"/>
      <c r="N5634" s="559"/>
      <c r="O5634" s="559"/>
    </row>
    <row r="5635" spans="1:15" x14ac:dyDescent="0.25">
      <c r="A5635" s="560"/>
      <c r="B5635" s="559"/>
      <c r="C5635" s="559"/>
      <c r="D5635" s="561"/>
      <c r="E5635" s="561"/>
      <c r="F5635" s="561"/>
      <c r="G5635" s="559"/>
      <c r="H5635" s="559"/>
      <c r="I5635" s="559"/>
      <c r="J5635" s="559"/>
      <c r="K5635" s="559"/>
      <c r="L5635" s="559"/>
      <c r="M5635" s="559"/>
      <c r="N5635" s="559"/>
      <c r="O5635" s="559"/>
    </row>
    <row r="5636" spans="1:15" x14ac:dyDescent="0.25">
      <c r="A5636" s="560"/>
      <c r="B5636" s="559"/>
      <c r="C5636" s="559"/>
      <c r="D5636" s="561"/>
      <c r="E5636" s="561"/>
      <c r="F5636" s="561"/>
      <c r="G5636" s="559"/>
      <c r="H5636" s="559"/>
      <c r="I5636" s="559"/>
      <c r="J5636" s="559"/>
      <c r="K5636" s="559"/>
      <c r="L5636" s="559"/>
      <c r="M5636" s="559"/>
      <c r="N5636" s="559"/>
      <c r="O5636" s="559"/>
    </row>
    <row r="5637" spans="1:15" x14ac:dyDescent="0.25">
      <c r="A5637" s="560"/>
      <c r="B5637" s="559"/>
      <c r="C5637" s="559"/>
      <c r="D5637" s="561"/>
      <c r="E5637" s="561"/>
      <c r="F5637" s="561"/>
      <c r="G5637" s="559"/>
      <c r="H5637" s="559"/>
      <c r="I5637" s="559"/>
      <c r="J5637" s="559"/>
      <c r="K5637" s="559"/>
      <c r="L5637" s="559"/>
      <c r="M5637" s="559"/>
      <c r="N5637" s="559"/>
      <c r="O5637" s="559"/>
    </row>
    <row r="5638" spans="1:15" x14ac:dyDescent="0.25">
      <c r="A5638" s="560"/>
      <c r="B5638" s="559"/>
      <c r="C5638" s="559"/>
      <c r="D5638" s="561"/>
      <c r="E5638" s="561"/>
      <c r="F5638" s="561"/>
      <c r="G5638" s="559"/>
      <c r="H5638" s="559"/>
      <c r="I5638" s="559"/>
      <c r="J5638" s="559"/>
      <c r="K5638" s="559"/>
      <c r="L5638" s="559"/>
      <c r="M5638" s="559"/>
      <c r="N5638" s="559"/>
      <c r="O5638" s="559"/>
    </row>
    <row r="5639" spans="1:15" x14ac:dyDescent="0.25">
      <c r="A5639" s="560"/>
      <c r="B5639" s="559"/>
      <c r="C5639" s="559"/>
      <c r="D5639" s="561"/>
      <c r="E5639" s="561"/>
      <c r="F5639" s="561"/>
      <c r="G5639" s="559"/>
      <c r="H5639" s="559"/>
      <c r="I5639" s="559"/>
      <c r="J5639" s="559"/>
      <c r="K5639" s="559"/>
      <c r="L5639" s="559"/>
      <c r="M5639" s="559"/>
      <c r="N5639" s="559"/>
      <c r="O5639" s="559"/>
    </row>
    <row r="5640" spans="1:15" x14ac:dyDescent="0.25">
      <c r="A5640" s="560"/>
      <c r="B5640" s="559"/>
      <c r="C5640" s="559"/>
      <c r="D5640" s="561"/>
      <c r="E5640" s="561"/>
      <c r="F5640" s="561"/>
      <c r="G5640" s="559"/>
      <c r="H5640" s="559"/>
      <c r="I5640" s="559"/>
      <c r="J5640" s="559"/>
      <c r="K5640" s="559"/>
      <c r="L5640" s="559"/>
      <c r="M5640" s="559"/>
      <c r="N5640" s="559"/>
      <c r="O5640" s="559"/>
    </row>
    <row r="5641" spans="1:15" x14ac:dyDescent="0.25">
      <c r="A5641" s="560"/>
      <c r="B5641" s="559"/>
      <c r="C5641" s="559"/>
      <c r="D5641" s="561"/>
      <c r="E5641" s="561"/>
      <c r="F5641" s="561"/>
      <c r="G5641" s="559"/>
      <c r="H5641" s="559"/>
      <c r="I5641" s="559"/>
      <c r="J5641" s="559"/>
      <c r="K5641" s="559"/>
      <c r="L5641" s="559"/>
      <c r="M5641" s="559"/>
      <c r="N5641" s="559"/>
      <c r="O5641" s="559"/>
    </row>
    <row r="5642" spans="1:15" x14ac:dyDescent="0.25">
      <c r="A5642" s="560"/>
      <c r="B5642" s="559"/>
      <c r="C5642" s="559"/>
      <c r="D5642" s="561"/>
      <c r="E5642" s="561"/>
      <c r="F5642" s="561"/>
      <c r="G5642" s="559"/>
      <c r="H5642" s="559"/>
      <c r="I5642" s="559"/>
      <c r="J5642" s="559"/>
      <c r="K5642" s="559"/>
      <c r="L5642" s="559"/>
      <c r="M5642" s="559"/>
      <c r="N5642" s="559"/>
      <c r="O5642" s="559"/>
    </row>
    <row r="5643" spans="1:15" x14ac:dyDescent="0.25">
      <c r="A5643" s="560"/>
      <c r="B5643" s="559"/>
      <c r="C5643" s="559"/>
      <c r="D5643" s="561"/>
      <c r="E5643" s="561"/>
      <c r="F5643" s="561"/>
      <c r="G5643" s="559"/>
      <c r="H5643" s="559"/>
      <c r="I5643" s="559"/>
      <c r="J5643" s="559"/>
      <c r="K5643" s="559"/>
      <c r="L5643" s="559"/>
      <c r="M5643" s="559"/>
      <c r="N5643" s="559"/>
      <c r="O5643" s="559"/>
    </row>
    <row r="5644" spans="1:15" x14ac:dyDescent="0.25">
      <c r="A5644" s="560"/>
      <c r="B5644" s="559"/>
      <c r="C5644" s="559"/>
      <c r="D5644" s="561"/>
      <c r="E5644" s="561"/>
      <c r="F5644" s="561"/>
      <c r="G5644" s="559"/>
      <c r="H5644" s="559"/>
      <c r="I5644" s="559"/>
      <c r="J5644" s="559"/>
      <c r="K5644" s="559"/>
      <c r="L5644" s="559"/>
      <c r="M5644" s="559"/>
      <c r="N5644" s="559"/>
      <c r="O5644" s="559"/>
    </row>
    <row r="5645" spans="1:15" x14ac:dyDescent="0.25">
      <c r="A5645" s="560"/>
      <c r="B5645" s="559"/>
      <c r="C5645" s="559"/>
      <c r="D5645" s="561"/>
      <c r="E5645" s="561"/>
      <c r="F5645" s="561"/>
      <c r="G5645" s="559"/>
      <c r="H5645" s="559"/>
      <c r="I5645" s="559"/>
      <c r="J5645" s="559"/>
      <c r="K5645" s="559"/>
      <c r="L5645" s="559"/>
      <c r="M5645" s="559"/>
      <c r="N5645" s="559"/>
      <c r="O5645" s="559"/>
    </row>
    <row r="5646" spans="1:15" x14ac:dyDescent="0.25">
      <c r="A5646" s="560"/>
      <c r="B5646" s="559"/>
      <c r="C5646" s="559"/>
      <c r="D5646" s="561"/>
      <c r="E5646" s="561"/>
      <c r="F5646" s="561"/>
      <c r="G5646" s="559"/>
      <c r="H5646" s="559"/>
      <c r="I5646" s="559"/>
      <c r="J5646" s="559"/>
      <c r="K5646" s="559"/>
      <c r="L5646" s="559"/>
      <c r="M5646" s="559"/>
      <c r="N5646" s="559"/>
      <c r="O5646" s="559"/>
    </row>
    <row r="5647" spans="1:15" x14ac:dyDescent="0.25">
      <c r="A5647" s="560"/>
      <c r="B5647" s="559"/>
      <c r="C5647" s="559"/>
      <c r="D5647" s="561"/>
      <c r="E5647" s="561"/>
      <c r="F5647" s="561"/>
      <c r="G5647" s="559"/>
      <c r="H5647" s="559"/>
      <c r="I5647" s="559"/>
      <c r="J5647" s="559"/>
      <c r="K5647" s="559"/>
      <c r="L5647" s="559"/>
      <c r="M5647" s="559"/>
      <c r="N5647" s="559"/>
      <c r="O5647" s="559"/>
    </row>
    <row r="5648" spans="1:15" x14ac:dyDescent="0.25">
      <c r="A5648" s="560"/>
      <c r="B5648" s="559"/>
      <c r="C5648" s="559"/>
      <c r="D5648" s="561"/>
      <c r="E5648" s="561"/>
      <c r="F5648" s="561"/>
      <c r="G5648" s="559"/>
      <c r="H5648" s="559"/>
      <c r="I5648" s="559"/>
      <c r="J5648" s="559"/>
      <c r="K5648" s="559"/>
      <c r="L5648" s="559"/>
      <c r="M5648" s="559"/>
      <c r="N5648" s="559"/>
      <c r="O5648" s="559"/>
    </row>
    <row r="5649" spans="1:15" x14ac:dyDescent="0.25">
      <c r="A5649" s="560"/>
      <c r="B5649" s="559"/>
      <c r="C5649" s="559"/>
      <c r="D5649" s="561"/>
      <c r="E5649" s="561"/>
      <c r="F5649" s="561"/>
      <c r="G5649" s="559"/>
      <c r="H5649" s="559"/>
      <c r="I5649" s="559"/>
      <c r="J5649" s="559"/>
      <c r="K5649" s="559"/>
      <c r="L5649" s="559"/>
      <c r="M5649" s="559"/>
      <c r="N5649" s="559"/>
      <c r="O5649" s="559"/>
    </row>
    <row r="5650" spans="1:15" x14ac:dyDescent="0.25">
      <c r="A5650" s="560"/>
      <c r="B5650" s="559"/>
      <c r="C5650" s="559"/>
      <c r="D5650" s="561"/>
      <c r="E5650" s="561"/>
      <c r="F5650" s="561"/>
      <c r="G5650" s="559"/>
      <c r="H5650" s="559"/>
      <c r="I5650" s="559"/>
      <c r="J5650" s="559"/>
      <c r="K5650" s="559"/>
      <c r="L5650" s="559"/>
      <c r="M5650" s="559"/>
      <c r="N5650" s="559"/>
      <c r="O5650" s="559"/>
    </row>
    <row r="5651" spans="1:15" x14ac:dyDescent="0.25">
      <c r="A5651" s="560"/>
      <c r="B5651" s="559"/>
      <c r="C5651" s="559"/>
      <c r="D5651" s="561"/>
      <c r="E5651" s="561"/>
      <c r="F5651" s="561"/>
      <c r="G5651" s="559"/>
      <c r="H5651" s="559"/>
      <c r="I5651" s="559"/>
      <c r="J5651" s="559"/>
      <c r="K5651" s="559"/>
      <c r="L5651" s="559"/>
      <c r="M5651" s="559"/>
      <c r="N5651" s="559"/>
      <c r="O5651" s="559"/>
    </row>
    <row r="5652" spans="1:15" x14ac:dyDescent="0.25">
      <c r="A5652" s="560"/>
      <c r="B5652" s="559"/>
      <c r="C5652" s="559"/>
      <c r="D5652" s="561"/>
      <c r="E5652" s="561"/>
      <c r="F5652" s="561"/>
      <c r="G5652" s="559"/>
      <c r="H5652" s="559"/>
      <c r="I5652" s="559"/>
      <c r="J5652" s="559"/>
      <c r="K5652" s="559"/>
      <c r="L5652" s="559"/>
      <c r="M5652" s="559"/>
      <c r="N5652" s="559"/>
      <c r="O5652" s="559"/>
    </row>
    <row r="5653" spans="1:15" x14ac:dyDescent="0.25">
      <c r="A5653" s="560"/>
      <c r="B5653" s="559"/>
      <c r="C5653" s="559"/>
      <c r="D5653" s="561"/>
      <c r="E5653" s="561"/>
      <c r="F5653" s="561"/>
      <c r="G5653" s="559"/>
      <c r="H5653" s="559"/>
      <c r="I5653" s="559"/>
      <c r="J5653" s="559"/>
      <c r="K5653" s="559"/>
      <c r="L5653" s="559"/>
      <c r="M5653" s="559"/>
      <c r="N5653" s="559"/>
      <c r="O5653" s="559"/>
    </row>
    <row r="5654" spans="1:15" x14ac:dyDescent="0.25">
      <c r="A5654" s="560"/>
      <c r="B5654" s="559"/>
      <c r="C5654" s="559"/>
      <c r="D5654" s="561"/>
      <c r="E5654" s="561"/>
      <c r="F5654" s="561"/>
      <c r="G5654" s="559"/>
      <c r="H5654" s="559"/>
      <c r="I5654" s="559"/>
      <c r="J5654" s="559"/>
      <c r="K5654" s="559"/>
      <c r="L5654" s="559"/>
      <c r="M5654" s="559"/>
      <c r="N5654" s="559"/>
      <c r="O5654" s="559"/>
    </row>
    <row r="5655" spans="1:15" x14ac:dyDescent="0.25">
      <c r="A5655" s="560"/>
      <c r="B5655" s="559"/>
      <c r="C5655" s="559"/>
      <c r="D5655" s="561"/>
      <c r="E5655" s="561"/>
      <c r="F5655" s="561"/>
      <c r="G5655" s="559"/>
      <c r="H5655" s="559"/>
      <c r="I5655" s="559"/>
      <c r="J5655" s="559"/>
      <c r="K5655" s="559"/>
      <c r="L5655" s="559"/>
      <c r="M5655" s="559"/>
      <c r="N5655" s="559"/>
      <c r="O5655" s="559"/>
    </row>
    <row r="5656" spans="1:15" x14ac:dyDescent="0.25">
      <c r="A5656" s="560"/>
      <c r="B5656" s="559"/>
      <c r="C5656" s="559"/>
      <c r="D5656" s="561"/>
      <c r="E5656" s="561"/>
      <c r="F5656" s="561"/>
      <c r="G5656" s="559"/>
      <c r="H5656" s="559"/>
      <c r="I5656" s="559"/>
      <c r="J5656" s="559"/>
      <c r="K5656" s="559"/>
      <c r="L5656" s="559"/>
      <c r="M5656" s="559"/>
      <c r="N5656" s="559"/>
      <c r="O5656" s="559"/>
    </row>
    <row r="5657" spans="1:15" x14ac:dyDescent="0.25">
      <c r="A5657" s="560"/>
      <c r="B5657" s="559"/>
      <c r="C5657" s="559"/>
      <c r="D5657" s="561"/>
      <c r="E5657" s="561"/>
      <c r="F5657" s="561"/>
      <c r="G5657" s="559"/>
      <c r="H5657" s="559"/>
      <c r="I5657" s="559"/>
      <c r="J5657" s="559"/>
      <c r="K5657" s="559"/>
      <c r="L5657" s="559"/>
      <c r="M5657" s="559"/>
      <c r="N5657" s="559"/>
      <c r="O5657" s="559"/>
    </row>
    <row r="5658" spans="1:15" x14ac:dyDescent="0.25">
      <c r="A5658" s="560"/>
      <c r="B5658" s="559"/>
      <c r="C5658" s="559"/>
      <c r="D5658" s="561"/>
      <c r="E5658" s="561"/>
      <c r="F5658" s="561"/>
      <c r="G5658" s="559"/>
      <c r="H5658" s="559"/>
      <c r="I5658" s="559"/>
      <c r="J5658" s="559"/>
      <c r="K5658" s="559"/>
      <c r="L5658" s="559"/>
      <c r="M5658" s="559"/>
      <c r="N5658" s="559"/>
      <c r="O5658" s="559"/>
    </row>
    <row r="5659" spans="1:15" x14ac:dyDescent="0.25">
      <c r="A5659" s="560"/>
      <c r="B5659" s="559"/>
      <c r="C5659" s="559"/>
      <c r="D5659" s="561"/>
      <c r="E5659" s="561"/>
      <c r="F5659" s="561"/>
      <c r="G5659" s="559"/>
      <c r="H5659" s="559"/>
      <c r="I5659" s="559"/>
      <c r="J5659" s="559"/>
      <c r="K5659" s="559"/>
      <c r="L5659" s="559"/>
      <c r="M5659" s="559"/>
      <c r="N5659" s="559"/>
      <c r="O5659" s="559"/>
    </row>
    <row r="5660" spans="1:15" x14ac:dyDescent="0.25">
      <c r="A5660" s="560"/>
      <c r="B5660" s="559"/>
      <c r="C5660" s="559"/>
      <c r="D5660" s="561"/>
      <c r="E5660" s="561"/>
      <c r="F5660" s="561"/>
      <c r="G5660" s="559"/>
      <c r="H5660" s="559"/>
      <c r="I5660" s="559"/>
      <c r="J5660" s="559"/>
      <c r="K5660" s="559"/>
      <c r="L5660" s="559"/>
      <c r="M5660" s="559"/>
      <c r="N5660" s="559"/>
      <c r="O5660" s="559"/>
    </row>
    <row r="5661" spans="1:15" x14ac:dyDescent="0.25">
      <c r="A5661" s="560"/>
      <c r="B5661" s="559"/>
      <c r="C5661" s="559"/>
      <c r="D5661" s="561"/>
      <c r="E5661" s="561"/>
      <c r="F5661" s="561"/>
      <c r="G5661" s="559"/>
      <c r="H5661" s="559"/>
      <c r="I5661" s="559"/>
      <c r="J5661" s="559"/>
      <c r="K5661" s="559"/>
      <c r="L5661" s="559"/>
      <c r="M5661" s="559"/>
      <c r="N5661" s="559"/>
      <c r="O5661" s="559"/>
    </row>
    <row r="5662" spans="1:15" x14ac:dyDescent="0.25">
      <c r="A5662" s="560"/>
      <c r="B5662" s="559"/>
      <c r="C5662" s="559"/>
      <c r="D5662" s="561"/>
      <c r="E5662" s="561"/>
      <c r="F5662" s="561"/>
      <c r="G5662" s="559"/>
      <c r="H5662" s="559"/>
      <c r="I5662" s="559"/>
      <c r="J5662" s="559"/>
      <c r="K5662" s="559"/>
      <c r="L5662" s="559"/>
      <c r="M5662" s="559"/>
      <c r="N5662" s="559"/>
      <c r="O5662" s="559"/>
    </row>
    <row r="5663" spans="1:15" x14ac:dyDescent="0.25">
      <c r="A5663" s="560"/>
      <c r="B5663" s="559"/>
      <c r="C5663" s="559"/>
      <c r="D5663" s="561"/>
      <c r="E5663" s="561"/>
      <c r="F5663" s="561"/>
      <c r="G5663" s="559"/>
      <c r="H5663" s="559"/>
      <c r="I5663" s="559"/>
      <c r="J5663" s="559"/>
      <c r="K5663" s="559"/>
      <c r="L5663" s="559"/>
      <c r="M5663" s="559"/>
      <c r="N5663" s="559"/>
      <c r="O5663" s="559"/>
    </row>
    <row r="5664" spans="1:15" x14ac:dyDescent="0.25">
      <c r="A5664" s="560"/>
      <c r="B5664" s="559"/>
      <c r="C5664" s="559"/>
      <c r="D5664" s="561"/>
      <c r="E5664" s="561"/>
      <c r="F5664" s="561"/>
      <c r="G5664" s="559"/>
      <c r="H5664" s="559"/>
      <c r="I5664" s="559"/>
      <c r="J5664" s="559"/>
      <c r="K5664" s="559"/>
      <c r="L5664" s="559"/>
      <c r="M5664" s="559"/>
      <c r="N5664" s="559"/>
      <c r="O5664" s="559"/>
    </row>
    <row r="5665" spans="1:15" x14ac:dyDescent="0.25">
      <c r="A5665" s="560"/>
      <c r="B5665" s="559"/>
      <c r="C5665" s="559"/>
      <c r="D5665" s="561"/>
      <c r="E5665" s="561"/>
      <c r="F5665" s="561"/>
      <c r="G5665" s="559"/>
      <c r="H5665" s="559"/>
      <c r="I5665" s="559"/>
      <c r="J5665" s="559"/>
      <c r="K5665" s="559"/>
      <c r="L5665" s="559"/>
      <c r="M5665" s="559"/>
      <c r="N5665" s="559"/>
      <c r="O5665" s="559"/>
    </row>
    <row r="5666" spans="1:15" x14ac:dyDescent="0.25">
      <c r="A5666" s="560"/>
      <c r="B5666" s="559"/>
      <c r="C5666" s="559"/>
      <c r="D5666" s="561"/>
      <c r="E5666" s="561"/>
      <c r="F5666" s="561"/>
      <c r="G5666" s="559"/>
      <c r="H5666" s="559"/>
      <c r="I5666" s="559"/>
      <c r="J5666" s="559"/>
      <c r="K5666" s="559"/>
      <c r="L5666" s="559"/>
      <c r="M5666" s="559"/>
      <c r="N5666" s="559"/>
      <c r="O5666" s="559"/>
    </row>
    <row r="5667" spans="1:15" x14ac:dyDescent="0.25">
      <c r="A5667" s="560"/>
      <c r="B5667" s="559"/>
      <c r="C5667" s="559"/>
      <c r="D5667" s="561"/>
      <c r="E5667" s="561"/>
      <c r="F5667" s="561"/>
      <c r="G5667" s="559"/>
      <c r="H5667" s="559"/>
      <c r="I5667" s="559"/>
      <c r="J5667" s="559"/>
      <c r="K5667" s="559"/>
      <c r="L5667" s="559"/>
      <c r="M5667" s="559"/>
      <c r="N5667" s="559"/>
      <c r="O5667" s="559"/>
    </row>
    <row r="5668" spans="1:15" x14ac:dyDescent="0.25">
      <c r="A5668" s="560"/>
      <c r="B5668" s="559"/>
      <c r="C5668" s="559"/>
      <c r="D5668" s="561"/>
      <c r="E5668" s="561"/>
      <c r="F5668" s="561"/>
      <c r="G5668" s="559"/>
      <c r="H5668" s="559"/>
      <c r="I5668" s="559"/>
      <c r="J5668" s="559"/>
      <c r="K5668" s="559"/>
      <c r="L5668" s="559"/>
      <c r="M5668" s="559"/>
      <c r="N5668" s="559"/>
      <c r="O5668" s="559"/>
    </row>
    <row r="5669" spans="1:15" x14ac:dyDescent="0.25">
      <c r="A5669" s="560"/>
      <c r="B5669" s="559"/>
      <c r="C5669" s="559"/>
      <c r="D5669" s="561"/>
      <c r="E5669" s="561"/>
      <c r="F5669" s="561"/>
      <c r="G5669" s="559"/>
      <c r="H5669" s="559"/>
      <c r="I5669" s="559"/>
      <c r="J5669" s="559"/>
      <c r="K5669" s="559"/>
      <c r="L5669" s="559"/>
      <c r="M5669" s="559"/>
      <c r="N5669" s="559"/>
      <c r="O5669" s="559"/>
    </row>
    <row r="5670" spans="1:15" x14ac:dyDescent="0.25">
      <c r="A5670" s="560"/>
      <c r="B5670" s="559"/>
      <c r="C5670" s="559"/>
      <c r="D5670" s="561"/>
      <c r="E5670" s="561"/>
      <c r="F5670" s="561"/>
      <c r="G5670" s="559"/>
      <c r="H5670" s="559"/>
      <c r="I5670" s="559"/>
      <c r="J5670" s="559"/>
      <c r="K5670" s="559"/>
      <c r="L5670" s="559"/>
      <c r="M5670" s="559"/>
      <c r="N5670" s="559"/>
      <c r="O5670" s="559"/>
    </row>
    <row r="5671" spans="1:15" x14ac:dyDescent="0.25">
      <c r="A5671" s="560"/>
      <c r="B5671" s="559"/>
      <c r="C5671" s="559"/>
      <c r="D5671" s="561"/>
      <c r="E5671" s="561"/>
      <c r="F5671" s="561"/>
      <c r="G5671" s="559"/>
      <c r="H5671" s="559"/>
      <c r="I5671" s="559"/>
      <c r="J5671" s="559"/>
      <c r="K5671" s="559"/>
      <c r="L5671" s="559"/>
      <c r="M5671" s="559"/>
      <c r="N5671" s="559"/>
      <c r="O5671" s="559"/>
    </row>
    <row r="5672" spans="1:15" x14ac:dyDescent="0.25">
      <c r="A5672" s="560"/>
      <c r="B5672" s="559"/>
      <c r="C5672" s="559"/>
      <c r="D5672" s="561"/>
      <c r="E5672" s="561"/>
      <c r="F5672" s="561"/>
      <c r="G5672" s="559"/>
      <c r="H5672" s="559"/>
      <c r="I5672" s="559"/>
      <c r="J5672" s="559"/>
      <c r="K5672" s="559"/>
      <c r="L5672" s="559"/>
      <c r="M5672" s="559"/>
      <c r="N5672" s="559"/>
      <c r="O5672" s="559"/>
    </row>
    <row r="5673" spans="1:15" x14ac:dyDescent="0.25">
      <c r="A5673" s="560"/>
      <c r="B5673" s="559"/>
      <c r="C5673" s="559"/>
      <c r="D5673" s="561"/>
      <c r="E5673" s="561"/>
      <c r="F5673" s="561"/>
      <c r="G5673" s="559"/>
      <c r="H5673" s="559"/>
      <c r="I5673" s="559"/>
      <c r="J5673" s="559"/>
      <c r="K5673" s="559"/>
      <c r="L5673" s="559"/>
      <c r="M5673" s="559"/>
      <c r="N5673" s="559"/>
      <c r="O5673" s="559"/>
    </row>
    <row r="5674" spans="1:15" x14ac:dyDescent="0.25">
      <c r="A5674" s="560"/>
      <c r="B5674" s="559"/>
      <c r="C5674" s="559"/>
      <c r="D5674" s="561"/>
      <c r="E5674" s="561"/>
      <c r="F5674" s="561"/>
      <c r="G5674" s="559"/>
      <c r="H5674" s="559"/>
      <c r="I5674" s="559"/>
      <c r="J5674" s="559"/>
      <c r="K5674" s="559"/>
      <c r="L5674" s="559"/>
      <c r="M5674" s="559"/>
      <c r="N5674" s="559"/>
      <c r="O5674" s="559"/>
    </row>
    <row r="5675" spans="1:15" x14ac:dyDescent="0.25">
      <c r="A5675" s="560"/>
      <c r="B5675" s="559"/>
      <c r="C5675" s="559"/>
      <c r="D5675" s="561"/>
      <c r="E5675" s="561"/>
      <c r="F5675" s="561"/>
      <c r="G5675" s="559"/>
      <c r="H5675" s="559"/>
      <c r="I5675" s="559"/>
      <c r="J5675" s="559"/>
      <c r="K5675" s="559"/>
      <c r="L5675" s="559"/>
      <c r="M5675" s="559"/>
      <c r="N5675" s="559"/>
      <c r="O5675" s="559"/>
    </row>
    <row r="5676" spans="1:15" x14ac:dyDescent="0.25">
      <c r="A5676" s="560"/>
      <c r="B5676" s="559"/>
      <c r="C5676" s="559"/>
      <c r="D5676" s="561"/>
      <c r="E5676" s="561"/>
      <c r="F5676" s="561"/>
      <c r="G5676" s="559"/>
      <c r="H5676" s="559"/>
      <c r="I5676" s="559"/>
      <c r="J5676" s="559"/>
      <c r="K5676" s="559"/>
      <c r="L5676" s="559"/>
      <c r="M5676" s="559"/>
      <c r="N5676" s="559"/>
      <c r="O5676" s="559"/>
    </row>
    <row r="5677" spans="1:15" x14ac:dyDescent="0.25">
      <c r="A5677" s="560"/>
      <c r="B5677" s="559"/>
      <c r="C5677" s="559"/>
      <c r="D5677" s="561"/>
      <c r="E5677" s="561"/>
      <c r="F5677" s="561"/>
      <c r="G5677" s="559"/>
      <c r="H5677" s="559"/>
      <c r="I5677" s="559"/>
      <c r="J5677" s="559"/>
      <c r="K5677" s="559"/>
      <c r="L5677" s="559"/>
      <c r="M5677" s="559"/>
      <c r="N5677" s="559"/>
      <c r="O5677" s="559"/>
    </row>
    <row r="5678" spans="1:15" x14ac:dyDescent="0.25">
      <c r="A5678" s="560"/>
      <c r="B5678" s="559"/>
      <c r="C5678" s="559"/>
      <c r="D5678" s="561"/>
      <c r="E5678" s="561"/>
      <c r="F5678" s="561"/>
      <c r="G5678" s="559"/>
      <c r="H5678" s="559"/>
      <c r="I5678" s="559"/>
      <c r="J5678" s="559"/>
      <c r="K5678" s="559"/>
      <c r="L5678" s="559"/>
      <c r="M5678" s="559"/>
      <c r="N5678" s="559"/>
      <c r="O5678" s="559"/>
    </row>
    <row r="5679" spans="1:15" x14ac:dyDescent="0.25">
      <c r="A5679" s="560"/>
      <c r="B5679" s="559"/>
      <c r="C5679" s="559"/>
      <c r="D5679" s="561"/>
      <c r="E5679" s="561"/>
      <c r="F5679" s="561"/>
      <c r="G5679" s="559"/>
      <c r="H5679" s="559"/>
      <c r="I5679" s="559"/>
      <c r="J5679" s="559"/>
      <c r="K5679" s="559"/>
      <c r="L5679" s="559"/>
      <c r="M5679" s="559"/>
      <c r="N5679" s="559"/>
      <c r="O5679" s="559"/>
    </row>
    <row r="5680" spans="1:15" x14ac:dyDescent="0.25">
      <c r="A5680" s="560"/>
      <c r="B5680" s="559"/>
      <c r="C5680" s="559"/>
      <c r="D5680" s="561"/>
      <c r="E5680" s="561"/>
      <c r="F5680" s="561"/>
      <c r="G5680" s="559"/>
      <c r="H5680" s="559"/>
      <c r="I5680" s="559"/>
      <c r="J5680" s="559"/>
      <c r="K5680" s="559"/>
      <c r="L5680" s="559"/>
      <c r="M5680" s="559"/>
      <c r="N5680" s="559"/>
      <c r="O5680" s="559"/>
    </row>
    <row r="5681" spans="1:15" x14ac:dyDescent="0.25">
      <c r="A5681" s="560"/>
      <c r="B5681" s="559"/>
      <c r="C5681" s="559"/>
      <c r="D5681" s="561"/>
      <c r="E5681" s="561"/>
      <c r="F5681" s="561"/>
      <c r="G5681" s="559"/>
      <c r="H5681" s="559"/>
      <c r="I5681" s="559"/>
      <c r="J5681" s="559"/>
      <c r="K5681" s="559"/>
      <c r="L5681" s="559"/>
      <c r="M5681" s="559"/>
      <c r="N5681" s="559"/>
      <c r="O5681" s="559"/>
    </row>
    <row r="5682" spans="1:15" x14ac:dyDescent="0.25">
      <c r="A5682" s="560"/>
      <c r="B5682" s="559"/>
      <c r="C5682" s="559"/>
      <c r="D5682" s="561"/>
      <c r="E5682" s="561"/>
      <c r="F5682" s="561"/>
      <c r="G5682" s="559"/>
      <c r="H5682" s="559"/>
      <c r="I5682" s="559"/>
      <c r="J5682" s="559"/>
      <c r="K5682" s="559"/>
      <c r="L5682" s="559"/>
      <c r="M5682" s="559"/>
      <c r="N5682" s="559"/>
      <c r="O5682" s="559"/>
    </row>
    <row r="5683" spans="1:15" x14ac:dyDescent="0.25">
      <c r="A5683" s="560"/>
      <c r="B5683" s="559"/>
      <c r="C5683" s="559"/>
      <c r="D5683" s="561"/>
      <c r="E5683" s="561"/>
      <c r="F5683" s="561"/>
      <c r="G5683" s="559"/>
      <c r="H5683" s="559"/>
      <c r="I5683" s="559"/>
      <c r="J5683" s="559"/>
      <c r="K5683" s="559"/>
      <c r="L5683" s="559"/>
      <c r="M5683" s="559"/>
      <c r="N5683" s="559"/>
      <c r="O5683" s="559"/>
    </row>
    <row r="5684" spans="1:15" x14ac:dyDescent="0.25">
      <c r="A5684" s="560"/>
      <c r="B5684" s="559"/>
      <c r="C5684" s="559"/>
      <c r="D5684" s="561"/>
      <c r="E5684" s="561"/>
      <c r="F5684" s="561"/>
      <c r="G5684" s="559"/>
      <c r="H5684" s="559"/>
      <c r="I5684" s="559"/>
      <c r="J5684" s="559"/>
      <c r="K5684" s="559"/>
      <c r="L5684" s="559"/>
      <c r="M5684" s="559"/>
      <c r="N5684" s="559"/>
      <c r="O5684" s="559"/>
    </row>
    <row r="5685" spans="1:15" x14ac:dyDescent="0.25">
      <c r="A5685" s="560"/>
      <c r="B5685" s="559"/>
      <c r="C5685" s="559"/>
      <c r="D5685" s="561"/>
      <c r="E5685" s="561"/>
      <c r="F5685" s="561"/>
      <c r="G5685" s="559"/>
      <c r="H5685" s="559"/>
      <c r="I5685" s="559"/>
      <c r="J5685" s="559"/>
      <c r="K5685" s="559"/>
      <c r="L5685" s="559"/>
      <c r="M5685" s="559"/>
      <c r="N5685" s="559"/>
      <c r="O5685" s="559"/>
    </row>
    <row r="5686" spans="1:15" x14ac:dyDescent="0.25">
      <c r="A5686" s="560"/>
      <c r="B5686" s="559"/>
      <c r="C5686" s="559"/>
      <c r="D5686" s="561"/>
      <c r="E5686" s="561"/>
      <c r="F5686" s="561"/>
      <c r="G5686" s="559"/>
      <c r="H5686" s="559"/>
      <c r="I5686" s="559"/>
      <c r="J5686" s="559"/>
      <c r="K5686" s="559"/>
      <c r="L5686" s="559"/>
      <c r="M5686" s="559"/>
      <c r="N5686" s="559"/>
      <c r="O5686" s="559"/>
    </row>
    <row r="5687" spans="1:15" x14ac:dyDescent="0.25">
      <c r="A5687" s="560"/>
      <c r="B5687" s="559"/>
      <c r="C5687" s="559"/>
      <c r="D5687" s="561"/>
      <c r="E5687" s="561"/>
      <c r="F5687" s="561"/>
      <c r="G5687" s="559"/>
      <c r="H5687" s="559"/>
      <c r="I5687" s="559"/>
      <c r="J5687" s="559"/>
      <c r="K5687" s="559"/>
      <c r="L5687" s="559"/>
      <c r="M5687" s="559"/>
      <c r="N5687" s="559"/>
      <c r="O5687" s="559"/>
    </row>
    <row r="5688" spans="1:15" x14ac:dyDescent="0.25">
      <c r="A5688" s="560"/>
      <c r="B5688" s="559"/>
      <c r="C5688" s="559"/>
      <c r="D5688" s="561"/>
      <c r="E5688" s="561"/>
      <c r="F5688" s="561"/>
      <c r="G5688" s="559"/>
      <c r="H5688" s="559"/>
      <c r="I5688" s="559"/>
      <c r="J5688" s="559"/>
      <c r="K5688" s="559"/>
      <c r="L5688" s="559"/>
      <c r="M5688" s="559"/>
      <c r="N5688" s="559"/>
      <c r="O5688" s="559"/>
    </row>
    <row r="5689" spans="1:15" x14ac:dyDescent="0.25">
      <c r="A5689" s="560"/>
      <c r="B5689" s="559"/>
      <c r="C5689" s="559"/>
      <c r="D5689" s="561"/>
      <c r="E5689" s="561"/>
      <c r="F5689" s="561"/>
      <c r="G5689" s="559"/>
      <c r="H5689" s="559"/>
      <c r="I5689" s="559"/>
      <c r="J5689" s="559"/>
      <c r="K5689" s="559"/>
      <c r="L5689" s="559"/>
      <c r="M5689" s="559"/>
      <c r="N5689" s="559"/>
      <c r="O5689" s="559"/>
    </row>
    <row r="5690" spans="1:15" x14ac:dyDescent="0.25">
      <c r="A5690" s="560"/>
      <c r="B5690" s="559"/>
      <c r="C5690" s="559"/>
      <c r="D5690" s="561"/>
      <c r="E5690" s="561"/>
      <c r="F5690" s="561"/>
      <c r="G5690" s="559"/>
      <c r="H5690" s="559"/>
      <c r="I5690" s="559"/>
      <c r="J5690" s="559"/>
      <c r="K5690" s="559"/>
      <c r="L5690" s="559"/>
      <c r="M5690" s="559"/>
      <c r="N5690" s="559"/>
      <c r="O5690" s="559"/>
    </row>
    <row r="5691" spans="1:15" x14ac:dyDescent="0.25">
      <c r="A5691" s="560"/>
      <c r="B5691" s="559"/>
      <c r="C5691" s="559"/>
      <c r="D5691" s="561"/>
      <c r="E5691" s="561"/>
      <c r="F5691" s="561"/>
      <c r="G5691" s="559"/>
      <c r="H5691" s="559"/>
      <c r="I5691" s="559"/>
      <c r="J5691" s="559"/>
      <c r="K5691" s="559"/>
      <c r="L5691" s="559"/>
      <c r="M5691" s="559"/>
      <c r="N5691" s="559"/>
      <c r="O5691" s="559"/>
    </row>
    <row r="5692" spans="1:15" x14ac:dyDescent="0.25">
      <c r="A5692" s="560"/>
      <c r="B5692" s="559"/>
      <c r="C5692" s="559"/>
      <c r="D5692" s="561"/>
      <c r="E5692" s="561"/>
      <c r="F5692" s="561"/>
      <c r="G5692" s="559"/>
      <c r="H5692" s="559"/>
      <c r="I5692" s="559"/>
      <c r="J5692" s="559"/>
      <c r="K5692" s="559"/>
      <c r="L5692" s="559"/>
      <c r="M5692" s="559"/>
      <c r="N5692" s="559"/>
      <c r="O5692" s="559"/>
    </row>
    <row r="5693" spans="1:15" x14ac:dyDescent="0.25">
      <c r="A5693" s="560"/>
      <c r="B5693" s="559"/>
      <c r="C5693" s="559"/>
      <c r="D5693" s="561"/>
      <c r="E5693" s="561"/>
      <c r="F5693" s="561"/>
      <c r="G5693" s="559"/>
      <c r="H5693" s="559"/>
      <c r="I5693" s="559"/>
      <c r="J5693" s="559"/>
      <c r="K5693" s="559"/>
      <c r="L5693" s="559"/>
      <c r="M5693" s="559"/>
      <c r="N5693" s="559"/>
      <c r="O5693" s="559"/>
    </row>
    <row r="5694" spans="1:15" x14ac:dyDescent="0.25">
      <c r="A5694" s="560"/>
      <c r="B5694" s="559"/>
      <c r="C5694" s="559"/>
      <c r="D5694" s="561"/>
      <c r="E5694" s="561"/>
      <c r="F5694" s="561"/>
      <c r="G5694" s="559"/>
      <c r="H5694" s="559"/>
      <c r="I5694" s="559"/>
      <c r="J5694" s="559"/>
      <c r="K5694" s="559"/>
      <c r="L5694" s="559"/>
      <c r="M5694" s="559"/>
      <c r="N5694" s="559"/>
      <c r="O5694" s="559"/>
    </row>
    <row r="5695" spans="1:15" x14ac:dyDescent="0.25">
      <c r="A5695" s="560"/>
      <c r="B5695" s="559"/>
      <c r="C5695" s="559"/>
      <c r="D5695" s="561"/>
      <c r="E5695" s="561"/>
      <c r="F5695" s="561"/>
      <c r="G5695" s="559"/>
      <c r="H5695" s="559"/>
      <c r="I5695" s="559"/>
      <c r="J5695" s="559"/>
      <c r="K5695" s="559"/>
      <c r="L5695" s="559"/>
      <c r="M5695" s="559"/>
      <c r="N5695" s="559"/>
      <c r="O5695" s="559"/>
    </row>
    <row r="5696" spans="1:15" x14ac:dyDescent="0.25">
      <c r="A5696" s="560"/>
      <c r="B5696" s="559"/>
      <c r="C5696" s="559"/>
      <c r="D5696" s="561"/>
      <c r="E5696" s="561"/>
      <c r="F5696" s="561"/>
      <c r="G5696" s="559"/>
      <c r="H5696" s="559"/>
      <c r="I5696" s="559"/>
      <c r="J5696" s="559"/>
      <c r="K5696" s="559"/>
      <c r="L5696" s="559"/>
      <c r="M5696" s="559"/>
      <c r="N5696" s="559"/>
      <c r="O5696" s="559"/>
    </row>
    <row r="5697" spans="1:15" x14ac:dyDescent="0.25">
      <c r="A5697" s="560"/>
      <c r="B5697" s="559"/>
      <c r="C5697" s="559"/>
      <c r="D5697" s="561"/>
      <c r="E5697" s="561"/>
      <c r="F5697" s="561"/>
      <c r="G5697" s="559"/>
      <c r="H5697" s="559"/>
      <c r="I5697" s="559"/>
      <c r="J5697" s="559"/>
      <c r="K5697" s="559"/>
      <c r="L5697" s="559"/>
      <c r="M5697" s="559"/>
      <c r="N5697" s="559"/>
      <c r="O5697" s="559"/>
    </row>
    <row r="5698" spans="1:15" x14ac:dyDescent="0.25">
      <c r="A5698" s="560"/>
      <c r="B5698" s="559"/>
      <c r="C5698" s="559"/>
      <c r="D5698" s="561"/>
      <c r="E5698" s="561"/>
      <c r="F5698" s="561"/>
      <c r="G5698" s="559"/>
      <c r="H5698" s="559"/>
      <c r="I5698" s="559"/>
      <c r="J5698" s="559"/>
      <c r="K5698" s="559"/>
      <c r="L5698" s="559"/>
      <c r="M5698" s="559"/>
      <c r="N5698" s="559"/>
      <c r="O5698" s="559"/>
    </row>
    <row r="5699" spans="1:15" x14ac:dyDescent="0.25">
      <c r="A5699" s="560"/>
      <c r="B5699" s="559"/>
      <c r="C5699" s="559"/>
      <c r="D5699" s="561"/>
      <c r="E5699" s="561"/>
      <c r="F5699" s="561"/>
      <c r="G5699" s="559"/>
      <c r="H5699" s="559"/>
      <c r="I5699" s="559"/>
      <c r="J5699" s="559"/>
      <c r="K5699" s="559"/>
      <c r="L5699" s="559"/>
      <c r="M5699" s="559"/>
      <c r="N5699" s="559"/>
      <c r="O5699" s="559"/>
    </row>
    <row r="5700" spans="1:15" x14ac:dyDescent="0.25">
      <c r="A5700" s="560"/>
      <c r="B5700" s="559"/>
      <c r="C5700" s="559"/>
      <c r="D5700" s="561"/>
      <c r="E5700" s="561"/>
      <c r="F5700" s="561"/>
      <c r="G5700" s="559"/>
      <c r="H5700" s="559"/>
      <c r="I5700" s="559"/>
      <c r="J5700" s="559"/>
      <c r="K5700" s="559"/>
      <c r="L5700" s="559"/>
      <c r="M5700" s="559"/>
      <c r="N5700" s="559"/>
      <c r="O5700" s="559"/>
    </row>
    <row r="5701" spans="1:15" x14ac:dyDescent="0.25">
      <c r="A5701" s="560"/>
      <c r="B5701" s="559"/>
      <c r="C5701" s="559"/>
      <c r="D5701" s="561"/>
      <c r="E5701" s="561"/>
      <c r="F5701" s="561"/>
      <c r="G5701" s="559"/>
      <c r="H5701" s="559"/>
      <c r="I5701" s="559"/>
      <c r="J5701" s="559"/>
      <c r="K5701" s="559"/>
      <c r="L5701" s="559"/>
      <c r="M5701" s="559"/>
      <c r="N5701" s="559"/>
      <c r="O5701" s="559"/>
    </row>
    <row r="5702" spans="1:15" x14ac:dyDescent="0.25">
      <c r="A5702" s="560"/>
      <c r="B5702" s="559"/>
      <c r="C5702" s="559"/>
      <c r="D5702" s="561"/>
      <c r="E5702" s="561"/>
      <c r="F5702" s="561"/>
      <c r="G5702" s="559"/>
      <c r="H5702" s="559"/>
      <c r="I5702" s="559"/>
      <c r="J5702" s="559"/>
      <c r="K5702" s="559"/>
      <c r="L5702" s="559"/>
      <c r="M5702" s="559"/>
      <c r="N5702" s="559"/>
      <c r="O5702" s="559"/>
    </row>
    <row r="5703" spans="1:15" x14ac:dyDescent="0.25">
      <c r="A5703" s="560"/>
      <c r="B5703" s="559"/>
      <c r="C5703" s="559"/>
      <c r="D5703" s="561"/>
      <c r="E5703" s="561"/>
      <c r="F5703" s="561"/>
      <c r="G5703" s="559"/>
      <c r="H5703" s="559"/>
      <c r="I5703" s="559"/>
      <c r="J5703" s="559"/>
      <c r="K5703" s="559"/>
      <c r="L5703" s="559"/>
      <c r="M5703" s="559"/>
      <c r="N5703" s="559"/>
      <c r="O5703" s="559"/>
    </row>
    <row r="5704" spans="1:15" x14ac:dyDescent="0.25">
      <c r="A5704" s="560"/>
      <c r="B5704" s="559"/>
      <c r="C5704" s="559"/>
      <c r="D5704" s="561"/>
      <c r="E5704" s="561"/>
      <c r="F5704" s="561"/>
      <c r="G5704" s="559"/>
      <c r="H5704" s="559"/>
      <c r="I5704" s="559"/>
      <c r="J5704" s="559"/>
      <c r="K5704" s="559"/>
      <c r="L5704" s="559"/>
      <c r="M5704" s="559"/>
      <c r="N5704" s="559"/>
      <c r="O5704" s="559"/>
    </row>
    <row r="5705" spans="1:15" x14ac:dyDescent="0.25">
      <c r="A5705" s="560"/>
      <c r="B5705" s="559"/>
      <c r="C5705" s="559"/>
      <c r="D5705" s="561"/>
      <c r="E5705" s="561"/>
      <c r="F5705" s="561"/>
      <c r="G5705" s="559"/>
      <c r="H5705" s="559"/>
      <c r="I5705" s="559"/>
      <c r="J5705" s="559"/>
      <c r="K5705" s="559"/>
      <c r="L5705" s="559"/>
      <c r="M5705" s="559"/>
      <c r="N5705" s="559"/>
      <c r="O5705" s="559"/>
    </row>
    <row r="5706" spans="1:15" x14ac:dyDescent="0.25">
      <c r="A5706" s="560"/>
      <c r="B5706" s="559"/>
      <c r="C5706" s="559"/>
      <c r="D5706" s="561"/>
      <c r="E5706" s="561"/>
      <c r="F5706" s="561"/>
      <c r="G5706" s="559"/>
      <c r="H5706" s="559"/>
      <c r="I5706" s="559"/>
      <c r="J5706" s="559"/>
      <c r="K5706" s="559"/>
      <c r="L5706" s="559"/>
      <c r="M5706" s="559"/>
      <c r="N5706" s="559"/>
      <c r="O5706" s="559"/>
    </row>
    <row r="5707" spans="1:15" x14ac:dyDescent="0.25">
      <c r="A5707" s="560"/>
      <c r="B5707" s="559"/>
      <c r="C5707" s="559"/>
      <c r="D5707" s="561"/>
      <c r="E5707" s="561"/>
      <c r="F5707" s="561"/>
      <c r="G5707" s="559"/>
      <c r="H5707" s="559"/>
      <c r="I5707" s="559"/>
      <c r="J5707" s="559"/>
      <c r="K5707" s="559"/>
      <c r="L5707" s="559"/>
      <c r="M5707" s="559"/>
      <c r="N5707" s="559"/>
      <c r="O5707" s="559"/>
    </row>
    <row r="5708" spans="1:15" x14ac:dyDescent="0.25">
      <c r="A5708" s="560"/>
      <c r="B5708" s="559"/>
      <c r="C5708" s="559"/>
      <c r="D5708" s="561"/>
      <c r="E5708" s="561"/>
      <c r="F5708" s="561"/>
      <c r="G5708" s="559"/>
      <c r="H5708" s="559"/>
      <c r="I5708" s="559"/>
      <c r="J5708" s="559"/>
      <c r="K5708" s="559"/>
      <c r="L5708" s="559"/>
      <c r="M5708" s="559"/>
      <c r="N5708" s="559"/>
      <c r="O5708" s="559"/>
    </row>
    <row r="5709" spans="1:15" x14ac:dyDescent="0.25">
      <c r="A5709" s="560"/>
      <c r="B5709" s="559"/>
      <c r="C5709" s="559"/>
      <c r="D5709" s="561"/>
      <c r="E5709" s="561"/>
      <c r="F5709" s="561"/>
      <c r="G5709" s="559"/>
      <c r="H5709" s="559"/>
      <c r="I5709" s="559"/>
      <c r="J5709" s="559"/>
      <c r="K5709" s="559"/>
      <c r="L5709" s="559"/>
      <c r="M5709" s="559"/>
      <c r="N5709" s="559"/>
      <c r="O5709" s="559"/>
    </row>
    <row r="5710" spans="1:15" x14ac:dyDescent="0.25">
      <c r="A5710" s="560"/>
      <c r="B5710" s="559"/>
      <c r="C5710" s="559"/>
      <c r="D5710" s="561"/>
      <c r="E5710" s="561"/>
      <c r="F5710" s="561"/>
      <c r="G5710" s="559"/>
      <c r="H5710" s="559"/>
      <c r="I5710" s="559"/>
      <c r="J5710" s="559"/>
      <c r="K5710" s="559"/>
      <c r="L5710" s="559"/>
      <c r="M5710" s="559"/>
      <c r="N5710" s="559"/>
      <c r="O5710" s="559"/>
    </row>
    <row r="5711" spans="1:15" x14ac:dyDescent="0.25">
      <c r="A5711" s="560"/>
      <c r="B5711" s="559"/>
      <c r="C5711" s="559"/>
      <c r="D5711" s="561"/>
      <c r="E5711" s="561"/>
      <c r="F5711" s="561"/>
      <c r="G5711" s="559"/>
      <c r="H5711" s="559"/>
      <c r="I5711" s="559"/>
      <c r="J5711" s="559"/>
      <c r="K5711" s="559"/>
      <c r="L5711" s="559"/>
      <c r="M5711" s="559"/>
      <c r="N5711" s="559"/>
      <c r="O5711" s="559"/>
    </row>
    <row r="5712" spans="1:15" x14ac:dyDescent="0.25">
      <c r="A5712" s="560"/>
      <c r="B5712" s="559"/>
      <c r="C5712" s="559"/>
      <c r="D5712" s="561"/>
      <c r="E5712" s="561"/>
      <c r="F5712" s="561"/>
      <c r="G5712" s="559"/>
      <c r="H5712" s="559"/>
      <c r="I5712" s="559"/>
      <c r="J5712" s="559"/>
      <c r="K5712" s="559"/>
      <c r="L5712" s="559"/>
      <c r="M5712" s="559"/>
      <c r="N5712" s="559"/>
      <c r="O5712" s="559"/>
    </row>
    <row r="5713" spans="1:15" x14ac:dyDescent="0.25">
      <c r="A5713" s="560"/>
      <c r="B5713" s="559"/>
      <c r="C5713" s="559"/>
      <c r="D5713" s="561"/>
      <c r="E5713" s="561"/>
      <c r="F5713" s="561"/>
      <c r="G5713" s="559"/>
      <c r="H5713" s="559"/>
      <c r="I5713" s="559"/>
      <c r="J5713" s="559"/>
      <c r="K5713" s="559"/>
      <c r="L5713" s="559"/>
      <c r="M5713" s="559"/>
      <c r="N5713" s="559"/>
      <c r="O5713" s="559"/>
    </row>
    <row r="5714" spans="1:15" x14ac:dyDescent="0.25">
      <c r="A5714" s="560"/>
      <c r="B5714" s="559"/>
      <c r="C5714" s="559"/>
      <c r="D5714" s="561"/>
      <c r="E5714" s="561"/>
      <c r="F5714" s="561"/>
      <c r="G5714" s="559"/>
      <c r="H5714" s="559"/>
      <c r="I5714" s="559"/>
      <c r="J5714" s="559"/>
      <c r="K5714" s="559"/>
      <c r="L5714" s="559"/>
      <c r="M5714" s="559"/>
      <c r="N5714" s="559"/>
      <c r="O5714" s="559"/>
    </row>
    <row r="5715" spans="1:15" x14ac:dyDescent="0.25">
      <c r="A5715" s="560"/>
      <c r="B5715" s="559"/>
      <c r="C5715" s="559"/>
      <c r="D5715" s="561"/>
      <c r="E5715" s="561"/>
      <c r="F5715" s="561"/>
      <c r="G5715" s="559"/>
      <c r="H5715" s="559"/>
      <c r="I5715" s="559"/>
      <c r="J5715" s="559"/>
      <c r="K5715" s="559"/>
      <c r="L5715" s="559"/>
      <c r="M5715" s="559"/>
      <c r="N5715" s="559"/>
      <c r="O5715" s="559"/>
    </row>
    <row r="5716" spans="1:15" x14ac:dyDescent="0.25">
      <c r="A5716" s="560"/>
      <c r="B5716" s="559"/>
      <c r="C5716" s="559"/>
      <c r="D5716" s="561"/>
      <c r="E5716" s="561"/>
      <c r="F5716" s="561"/>
      <c r="G5716" s="559"/>
      <c r="H5716" s="559"/>
      <c r="I5716" s="559"/>
      <c r="J5716" s="559"/>
      <c r="K5716" s="559"/>
      <c r="L5716" s="559"/>
      <c r="M5716" s="559"/>
      <c r="N5716" s="559"/>
      <c r="O5716" s="559"/>
    </row>
    <row r="5717" spans="1:15" x14ac:dyDescent="0.25">
      <c r="A5717" s="560"/>
      <c r="B5717" s="559"/>
      <c r="C5717" s="559"/>
      <c r="D5717" s="561"/>
      <c r="E5717" s="561"/>
      <c r="F5717" s="561"/>
      <c r="G5717" s="559"/>
      <c r="H5717" s="559"/>
      <c r="I5717" s="559"/>
      <c r="J5717" s="559"/>
      <c r="K5717" s="559"/>
      <c r="L5717" s="559"/>
      <c r="M5717" s="559"/>
      <c r="N5717" s="559"/>
      <c r="O5717" s="559"/>
    </row>
    <row r="5718" spans="1:15" x14ac:dyDescent="0.25">
      <c r="A5718" s="560"/>
      <c r="B5718" s="559"/>
      <c r="C5718" s="559"/>
      <c r="D5718" s="561"/>
      <c r="E5718" s="561"/>
      <c r="F5718" s="561"/>
      <c r="G5718" s="559"/>
      <c r="H5718" s="559"/>
      <c r="I5718" s="559"/>
      <c r="J5718" s="559"/>
      <c r="K5718" s="559"/>
      <c r="L5718" s="559"/>
      <c r="M5718" s="559"/>
      <c r="N5718" s="559"/>
      <c r="O5718" s="559"/>
    </row>
    <row r="5719" spans="1:15" x14ac:dyDescent="0.25">
      <c r="A5719" s="560"/>
      <c r="B5719" s="559"/>
      <c r="C5719" s="559"/>
      <c r="D5719" s="561"/>
      <c r="E5719" s="561"/>
      <c r="F5719" s="561"/>
      <c r="G5719" s="559"/>
      <c r="H5719" s="559"/>
      <c r="I5719" s="559"/>
      <c r="J5719" s="559"/>
      <c r="K5719" s="559"/>
      <c r="L5719" s="559"/>
      <c r="M5719" s="559"/>
      <c r="N5719" s="559"/>
      <c r="O5719" s="559"/>
    </row>
    <row r="5720" spans="1:15" x14ac:dyDescent="0.25">
      <c r="A5720" s="560"/>
      <c r="B5720" s="559"/>
      <c r="C5720" s="559"/>
      <c r="D5720" s="561"/>
      <c r="E5720" s="561"/>
      <c r="F5720" s="561"/>
      <c r="G5720" s="559"/>
      <c r="H5720" s="559"/>
      <c r="I5720" s="559"/>
      <c r="J5720" s="559"/>
      <c r="K5720" s="559"/>
      <c r="L5720" s="559"/>
      <c r="M5720" s="559"/>
      <c r="N5720" s="559"/>
      <c r="O5720" s="559"/>
    </row>
    <row r="5721" spans="1:15" x14ac:dyDescent="0.25">
      <c r="A5721" s="560"/>
      <c r="B5721" s="559"/>
      <c r="C5721" s="559"/>
      <c r="D5721" s="561"/>
      <c r="E5721" s="561"/>
      <c r="F5721" s="561"/>
      <c r="G5721" s="559"/>
      <c r="H5721" s="559"/>
      <c r="I5721" s="559"/>
      <c r="J5721" s="559"/>
      <c r="K5721" s="559"/>
      <c r="L5721" s="559"/>
      <c r="M5721" s="559"/>
      <c r="N5721" s="559"/>
      <c r="O5721" s="559"/>
    </row>
    <row r="5722" spans="1:15" x14ac:dyDescent="0.25">
      <c r="A5722" s="560"/>
      <c r="B5722" s="559"/>
      <c r="C5722" s="559"/>
      <c r="D5722" s="561"/>
      <c r="E5722" s="561"/>
      <c r="F5722" s="561"/>
      <c r="G5722" s="559"/>
      <c r="H5722" s="559"/>
      <c r="I5722" s="559"/>
      <c r="J5722" s="559"/>
      <c r="K5722" s="559"/>
      <c r="L5722" s="559"/>
      <c r="M5722" s="559"/>
      <c r="N5722" s="559"/>
      <c r="O5722" s="559"/>
    </row>
    <row r="5723" spans="1:15" x14ac:dyDescent="0.25">
      <c r="A5723" s="560"/>
      <c r="B5723" s="559"/>
      <c r="C5723" s="559"/>
      <c r="D5723" s="561"/>
      <c r="E5723" s="561"/>
      <c r="F5723" s="561"/>
      <c r="G5723" s="559"/>
      <c r="H5723" s="559"/>
      <c r="I5723" s="559"/>
      <c r="J5723" s="559"/>
      <c r="K5723" s="559"/>
      <c r="L5723" s="559"/>
      <c r="M5723" s="559"/>
      <c r="N5723" s="559"/>
      <c r="O5723" s="559"/>
    </row>
    <row r="5724" spans="1:15" x14ac:dyDescent="0.25">
      <c r="A5724" s="560"/>
      <c r="B5724" s="559"/>
      <c r="C5724" s="559"/>
      <c r="D5724" s="561"/>
      <c r="E5724" s="561"/>
      <c r="F5724" s="561"/>
      <c r="G5724" s="559"/>
      <c r="H5724" s="559"/>
      <c r="I5724" s="559"/>
      <c r="J5724" s="559"/>
      <c r="K5724" s="559"/>
      <c r="L5724" s="559"/>
      <c r="M5724" s="559"/>
      <c r="N5724" s="559"/>
      <c r="O5724" s="559"/>
    </row>
    <row r="5725" spans="1:15" x14ac:dyDescent="0.25">
      <c r="A5725" s="560"/>
      <c r="B5725" s="559"/>
      <c r="C5725" s="559"/>
      <c r="D5725" s="561"/>
      <c r="E5725" s="561"/>
      <c r="F5725" s="561"/>
      <c r="G5725" s="559"/>
      <c r="H5725" s="559"/>
      <c r="I5725" s="559"/>
      <c r="J5725" s="559"/>
      <c r="K5725" s="559"/>
      <c r="L5725" s="559"/>
      <c r="M5725" s="559"/>
      <c r="N5725" s="559"/>
      <c r="O5725" s="559"/>
    </row>
    <row r="5726" spans="1:15" x14ac:dyDescent="0.25">
      <c r="A5726" s="560"/>
      <c r="B5726" s="559"/>
      <c r="C5726" s="559"/>
      <c r="D5726" s="561"/>
      <c r="E5726" s="561"/>
      <c r="F5726" s="561"/>
      <c r="G5726" s="559"/>
      <c r="H5726" s="559"/>
      <c r="I5726" s="559"/>
      <c r="J5726" s="559"/>
      <c r="K5726" s="559"/>
      <c r="L5726" s="559"/>
      <c r="M5726" s="559"/>
      <c r="N5726" s="559"/>
      <c r="O5726" s="559"/>
    </row>
    <row r="5727" spans="1:15" x14ac:dyDescent="0.25">
      <c r="A5727" s="560"/>
      <c r="B5727" s="559"/>
      <c r="C5727" s="559"/>
      <c r="D5727" s="561"/>
      <c r="E5727" s="561"/>
      <c r="F5727" s="561"/>
      <c r="G5727" s="559"/>
      <c r="H5727" s="559"/>
      <c r="I5727" s="559"/>
      <c r="J5727" s="559"/>
      <c r="K5727" s="559"/>
      <c r="L5727" s="559"/>
      <c r="M5727" s="559"/>
      <c r="N5727" s="559"/>
      <c r="O5727" s="559"/>
    </row>
    <row r="5728" spans="1:15" x14ac:dyDescent="0.25">
      <c r="A5728" s="560"/>
      <c r="B5728" s="559"/>
      <c r="C5728" s="559"/>
      <c r="D5728" s="561"/>
      <c r="E5728" s="561"/>
      <c r="F5728" s="561"/>
      <c r="G5728" s="559"/>
      <c r="H5728" s="559"/>
      <c r="I5728" s="559"/>
      <c r="J5728" s="559"/>
      <c r="K5728" s="559"/>
      <c r="L5728" s="559"/>
      <c r="M5728" s="559"/>
      <c r="N5728" s="559"/>
      <c r="O5728" s="559"/>
    </row>
    <row r="5729" spans="1:15" x14ac:dyDescent="0.25">
      <c r="A5729" s="560"/>
      <c r="B5729" s="559"/>
      <c r="C5729" s="559"/>
      <c r="D5729" s="561"/>
      <c r="E5729" s="561"/>
      <c r="F5729" s="561"/>
      <c r="G5729" s="559"/>
      <c r="H5729" s="559"/>
      <c r="I5729" s="559"/>
      <c r="J5729" s="559"/>
      <c r="K5729" s="559"/>
      <c r="L5729" s="559"/>
      <c r="M5729" s="559"/>
      <c r="N5729" s="559"/>
      <c r="O5729" s="559"/>
    </row>
    <row r="5730" spans="1:15" x14ac:dyDescent="0.25">
      <c r="A5730" s="560"/>
      <c r="B5730" s="559"/>
      <c r="C5730" s="559"/>
      <c r="D5730" s="561"/>
      <c r="E5730" s="561"/>
      <c r="F5730" s="561"/>
      <c r="G5730" s="559"/>
      <c r="H5730" s="559"/>
      <c r="I5730" s="559"/>
      <c r="J5730" s="559"/>
      <c r="K5730" s="559"/>
      <c r="L5730" s="559"/>
      <c r="M5730" s="559"/>
      <c r="N5730" s="559"/>
      <c r="O5730" s="559"/>
    </row>
    <row r="5731" spans="1:15" x14ac:dyDescent="0.25">
      <c r="A5731" s="560"/>
      <c r="B5731" s="559"/>
      <c r="C5731" s="559"/>
      <c r="D5731" s="561"/>
      <c r="E5731" s="561"/>
      <c r="F5731" s="561"/>
      <c r="G5731" s="559"/>
      <c r="H5731" s="559"/>
      <c r="I5731" s="559"/>
      <c r="J5731" s="559"/>
      <c r="K5731" s="559"/>
      <c r="L5731" s="559"/>
      <c r="M5731" s="559"/>
      <c r="N5731" s="559"/>
      <c r="O5731" s="559"/>
    </row>
    <row r="5732" spans="1:15" x14ac:dyDescent="0.25">
      <c r="A5732" s="560"/>
      <c r="B5732" s="559"/>
      <c r="C5732" s="559"/>
      <c r="D5732" s="561"/>
      <c r="E5732" s="561"/>
      <c r="F5732" s="561"/>
      <c r="G5732" s="559"/>
      <c r="H5732" s="559"/>
      <c r="I5732" s="559"/>
      <c r="J5732" s="559"/>
      <c r="K5732" s="559"/>
      <c r="L5732" s="559"/>
      <c r="M5732" s="559"/>
      <c r="N5732" s="559"/>
      <c r="O5732" s="559"/>
    </row>
    <row r="5733" spans="1:15" x14ac:dyDescent="0.25">
      <c r="A5733" s="560"/>
      <c r="B5733" s="559"/>
      <c r="C5733" s="559"/>
      <c r="D5733" s="561"/>
      <c r="E5733" s="561"/>
      <c r="F5733" s="561"/>
      <c r="G5733" s="559"/>
      <c r="H5733" s="559"/>
      <c r="I5733" s="559"/>
      <c r="J5733" s="559"/>
      <c r="K5733" s="559"/>
      <c r="L5733" s="559"/>
      <c r="M5733" s="559"/>
      <c r="N5733" s="559"/>
      <c r="O5733" s="559"/>
    </row>
    <row r="5734" spans="1:15" x14ac:dyDescent="0.25">
      <c r="A5734" s="560"/>
      <c r="B5734" s="559"/>
      <c r="C5734" s="559"/>
      <c r="D5734" s="561"/>
      <c r="E5734" s="561"/>
      <c r="F5734" s="561"/>
      <c r="G5734" s="559"/>
      <c r="H5734" s="559"/>
      <c r="I5734" s="559"/>
      <c r="J5734" s="559"/>
      <c r="K5734" s="559"/>
      <c r="L5734" s="559"/>
      <c r="M5734" s="559"/>
      <c r="N5734" s="559"/>
      <c r="O5734" s="559"/>
    </row>
    <row r="5735" spans="1:15" x14ac:dyDescent="0.25">
      <c r="A5735" s="560"/>
      <c r="B5735" s="559"/>
      <c r="C5735" s="559"/>
      <c r="D5735" s="561"/>
      <c r="E5735" s="561"/>
      <c r="F5735" s="561"/>
      <c r="G5735" s="559"/>
      <c r="H5735" s="559"/>
      <c r="I5735" s="559"/>
      <c r="J5735" s="559"/>
      <c r="K5735" s="559"/>
      <c r="L5735" s="559"/>
      <c r="M5735" s="559"/>
      <c r="N5735" s="559"/>
      <c r="O5735" s="559"/>
    </row>
    <row r="5736" spans="1:15" x14ac:dyDescent="0.25">
      <c r="A5736" s="560"/>
      <c r="B5736" s="559"/>
      <c r="C5736" s="559"/>
      <c r="D5736" s="561"/>
      <c r="E5736" s="561"/>
      <c r="F5736" s="561"/>
      <c r="G5736" s="559"/>
      <c r="H5736" s="559"/>
      <c r="I5736" s="559"/>
      <c r="J5736" s="559"/>
      <c r="K5736" s="559"/>
      <c r="L5736" s="559"/>
      <c r="M5736" s="559"/>
      <c r="N5736" s="559"/>
      <c r="O5736" s="559"/>
    </row>
    <row r="5737" spans="1:15" x14ac:dyDescent="0.25">
      <c r="A5737" s="560"/>
      <c r="B5737" s="559"/>
      <c r="C5737" s="559"/>
      <c r="D5737" s="561"/>
      <c r="E5737" s="561"/>
      <c r="F5737" s="561"/>
      <c r="G5737" s="559"/>
      <c r="H5737" s="559"/>
      <c r="I5737" s="559"/>
      <c r="J5737" s="559"/>
      <c r="K5737" s="559"/>
      <c r="L5737" s="559"/>
      <c r="M5737" s="559"/>
      <c r="N5737" s="559"/>
      <c r="O5737" s="559"/>
    </row>
    <row r="5738" spans="1:15" x14ac:dyDescent="0.25">
      <c r="A5738" s="560"/>
      <c r="B5738" s="559"/>
      <c r="C5738" s="559"/>
      <c r="D5738" s="561"/>
      <c r="E5738" s="561"/>
      <c r="F5738" s="561"/>
      <c r="G5738" s="559"/>
      <c r="H5738" s="559"/>
      <c r="I5738" s="559"/>
      <c r="J5738" s="559"/>
      <c r="K5738" s="559"/>
      <c r="L5738" s="559"/>
      <c r="M5738" s="559"/>
      <c r="N5738" s="559"/>
      <c r="O5738" s="559"/>
    </row>
    <row r="5739" spans="1:15" x14ac:dyDescent="0.25">
      <c r="A5739" s="560"/>
      <c r="B5739" s="559"/>
      <c r="C5739" s="559"/>
      <c r="D5739" s="561"/>
      <c r="E5739" s="561"/>
      <c r="F5739" s="561"/>
      <c r="G5739" s="559"/>
      <c r="H5739" s="559"/>
      <c r="I5739" s="559"/>
      <c r="J5739" s="559"/>
      <c r="K5739" s="559"/>
      <c r="L5739" s="559"/>
      <c r="M5739" s="559"/>
      <c r="N5739" s="559"/>
      <c r="O5739" s="559"/>
    </row>
    <row r="5740" spans="1:15" x14ac:dyDescent="0.25">
      <c r="A5740" s="560"/>
      <c r="B5740" s="559"/>
      <c r="C5740" s="559"/>
      <c r="D5740" s="561"/>
      <c r="E5740" s="561"/>
      <c r="F5740" s="561"/>
      <c r="G5740" s="559"/>
      <c r="H5740" s="559"/>
      <c r="I5740" s="559"/>
      <c r="J5740" s="559"/>
      <c r="K5740" s="559"/>
      <c r="L5740" s="559"/>
      <c r="M5740" s="559"/>
      <c r="N5740" s="559"/>
      <c r="O5740" s="559"/>
    </row>
    <row r="5741" spans="1:15" x14ac:dyDescent="0.25">
      <c r="A5741" s="560"/>
      <c r="B5741" s="559"/>
      <c r="C5741" s="559"/>
      <c r="D5741" s="561"/>
      <c r="E5741" s="561"/>
      <c r="F5741" s="561"/>
      <c r="G5741" s="559"/>
      <c r="H5741" s="559"/>
      <c r="I5741" s="559"/>
      <c r="J5741" s="559"/>
      <c r="K5741" s="559"/>
      <c r="L5741" s="559"/>
      <c r="M5741" s="559"/>
      <c r="N5741" s="559"/>
      <c r="O5741" s="559"/>
    </row>
    <row r="5742" spans="1:15" x14ac:dyDescent="0.25">
      <c r="A5742" s="560"/>
      <c r="B5742" s="559"/>
      <c r="C5742" s="559"/>
      <c r="D5742" s="561"/>
      <c r="E5742" s="561"/>
      <c r="F5742" s="561"/>
      <c r="G5742" s="559"/>
      <c r="H5742" s="559"/>
      <c r="I5742" s="559"/>
      <c r="J5742" s="559"/>
      <c r="K5742" s="559"/>
      <c r="L5742" s="559"/>
      <c r="M5742" s="559"/>
      <c r="N5742" s="559"/>
      <c r="O5742" s="559"/>
    </row>
    <row r="5743" spans="1:15" x14ac:dyDescent="0.25">
      <c r="A5743" s="560"/>
      <c r="B5743" s="559"/>
      <c r="C5743" s="559"/>
      <c r="D5743" s="561"/>
      <c r="E5743" s="561"/>
      <c r="F5743" s="561"/>
      <c r="G5743" s="559"/>
      <c r="H5743" s="559"/>
      <c r="I5743" s="559"/>
      <c r="J5743" s="559"/>
      <c r="K5743" s="559"/>
      <c r="L5743" s="559"/>
      <c r="M5743" s="559"/>
      <c r="N5743" s="559"/>
      <c r="O5743" s="559"/>
    </row>
    <row r="5744" spans="1:15" x14ac:dyDescent="0.25">
      <c r="A5744" s="560"/>
      <c r="B5744" s="559"/>
      <c r="C5744" s="559"/>
      <c r="D5744" s="561"/>
      <c r="E5744" s="561"/>
      <c r="F5744" s="561"/>
      <c r="G5744" s="559"/>
      <c r="H5744" s="559"/>
      <c r="I5744" s="559"/>
      <c r="J5744" s="559"/>
      <c r="K5744" s="559"/>
      <c r="L5744" s="559"/>
      <c r="M5744" s="559"/>
      <c r="N5744" s="559"/>
      <c r="O5744" s="559"/>
    </row>
    <row r="5745" spans="1:15" x14ac:dyDescent="0.25">
      <c r="A5745" s="560"/>
      <c r="B5745" s="559"/>
      <c r="C5745" s="559"/>
      <c r="D5745" s="561"/>
      <c r="E5745" s="561"/>
      <c r="F5745" s="561"/>
      <c r="G5745" s="559"/>
      <c r="H5745" s="559"/>
      <c r="I5745" s="559"/>
      <c r="J5745" s="559"/>
      <c r="K5745" s="559"/>
      <c r="L5745" s="559"/>
      <c r="M5745" s="559"/>
      <c r="N5745" s="559"/>
      <c r="O5745" s="559"/>
    </row>
    <row r="5746" spans="1:15" x14ac:dyDescent="0.25">
      <c r="A5746" s="560"/>
      <c r="B5746" s="559"/>
      <c r="C5746" s="559"/>
      <c r="D5746" s="561"/>
      <c r="E5746" s="561"/>
      <c r="F5746" s="561"/>
      <c r="G5746" s="559"/>
      <c r="H5746" s="559"/>
      <c r="I5746" s="559"/>
      <c r="J5746" s="559"/>
      <c r="K5746" s="559"/>
      <c r="L5746" s="559"/>
      <c r="M5746" s="559"/>
      <c r="N5746" s="559"/>
      <c r="O5746" s="559"/>
    </row>
    <row r="5747" spans="1:15" x14ac:dyDescent="0.25">
      <c r="A5747" s="560"/>
      <c r="B5747" s="559"/>
      <c r="C5747" s="559"/>
      <c r="D5747" s="561"/>
      <c r="E5747" s="561"/>
      <c r="F5747" s="561"/>
      <c r="G5747" s="559"/>
      <c r="H5747" s="559"/>
      <c r="I5747" s="559"/>
      <c r="J5747" s="559"/>
      <c r="K5747" s="559"/>
      <c r="L5747" s="559"/>
      <c r="M5747" s="559"/>
      <c r="N5747" s="559"/>
      <c r="O5747" s="559"/>
    </row>
    <row r="5748" spans="1:15" x14ac:dyDescent="0.25">
      <c r="A5748" s="560"/>
      <c r="B5748" s="559"/>
      <c r="C5748" s="559"/>
      <c r="D5748" s="561"/>
      <c r="E5748" s="561"/>
      <c r="F5748" s="561"/>
      <c r="G5748" s="559"/>
      <c r="H5748" s="559"/>
      <c r="I5748" s="559"/>
      <c r="J5748" s="559"/>
      <c r="K5748" s="559"/>
      <c r="L5748" s="559"/>
      <c r="M5748" s="559"/>
      <c r="N5748" s="559"/>
      <c r="O5748" s="559"/>
    </row>
    <row r="5749" spans="1:15" x14ac:dyDescent="0.25">
      <c r="A5749" s="560"/>
      <c r="B5749" s="559"/>
      <c r="C5749" s="559"/>
      <c r="D5749" s="561"/>
      <c r="E5749" s="561"/>
      <c r="F5749" s="561"/>
      <c r="G5749" s="559"/>
      <c r="H5749" s="559"/>
      <c r="I5749" s="559"/>
      <c r="J5749" s="559"/>
      <c r="K5749" s="559"/>
      <c r="L5749" s="559"/>
      <c r="M5749" s="559"/>
      <c r="N5749" s="559"/>
      <c r="O5749" s="559"/>
    </row>
    <row r="5750" spans="1:15" x14ac:dyDescent="0.25">
      <c r="A5750" s="560"/>
      <c r="B5750" s="559"/>
      <c r="C5750" s="559"/>
      <c r="D5750" s="561"/>
      <c r="E5750" s="561"/>
      <c r="F5750" s="561"/>
      <c r="G5750" s="559"/>
      <c r="H5750" s="559"/>
      <c r="I5750" s="559"/>
      <c r="J5750" s="559"/>
      <c r="K5750" s="559"/>
      <c r="L5750" s="559"/>
      <c r="M5750" s="559"/>
      <c r="N5750" s="559"/>
      <c r="O5750" s="559"/>
    </row>
    <row r="5751" spans="1:15" x14ac:dyDescent="0.25">
      <c r="A5751" s="560"/>
      <c r="B5751" s="559"/>
      <c r="C5751" s="559"/>
      <c r="D5751" s="561"/>
      <c r="E5751" s="561"/>
      <c r="F5751" s="561"/>
      <c r="G5751" s="559"/>
      <c r="H5751" s="559"/>
      <c r="I5751" s="559"/>
      <c r="J5751" s="559"/>
      <c r="K5751" s="559"/>
      <c r="L5751" s="559"/>
      <c r="M5751" s="559"/>
      <c r="N5751" s="559"/>
      <c r="O5751" s="559"/>
    </row>
    <row r="5752" spans="1:15" x14ac:dyDescent="0.25">
      <c r="A5752" s="560"/>
      <c r="B5752" s="559"/>
      <c r="C5752" s="559"/>
      <c r="D5752" s="561"/>
      <c r="E5752" s="561"/>
      <c r="F5752" s="561"/>
      <c r="G5752" s="559"/>
      <c r="H5752" s="559"/>
      <c r="I5752" s="559"/>
      <c r="J5752" s="559"/>
      <c r="K5752" s="559"/>
      <c r="L5752" s="559"/>
      <c r="M5752" s="559"/>
      <c r="N5752" s="559"/>
      <c r="O5752" s="559"/>
    </row>
    <row r="5753" spans="1:15" x14ac:dyDescent="0.25">
      <c r="A5753" s="560"/>
      <c r="B5753" s="559"/>
      <c r="C5753" s="559"/>
      <c r="D5753" s="561"/>
      <c r="E5753" s="561"/>
      <c r="F5753" s="561"/>
      <c r="G5753" s="559"/>
      <c r="H5753" s="559"/>
      <c r="I5753" s="559"/>
      <c r="J5753" s="559"/>
      <c r="K5753" s="559"/>
      <c r="L5753" s="559"/>
      <c r="M5753" s="559"/>
      <c r="N5753" s="559"/>
      <c r="O5753" s="559"/>
    </row>
    <row r="5754" spans="1:15" x14ac:dyDescent="0.25">
      <c r="A5754" s="560"/>
      <c r="B5754" s="559"/>
      <c r="C5754" s="559"/>
      <c r="D5754" s="561"/>
      <c r="E5754" s="561"/>
      <c r="F5754" s="561"/>
      <c r="G5754" s="559"/>
      <c r="H5754" s="559"/>
      <c r="I5754" s="559"/>
      <c r="J5754" s="559"/>
      <c r="K5754" s="559"/>
      <c r="L5754" s="559"/>
      <c r="M5754" s="559"/>
      <c r="N5754" s="559"/>
      <c r="O5754" s="559"/>
    </row>
    <row r="5755" spans="1:15" x14ac:dyDescent="0.25">
      <c r="A5755" s="560"/>
      <c r="B5755" s="559"/>
      <c r="C5755" s="559"/>
      <c r="D5755" s="561"/>
      <c r="E5755" s="561"/>
      <c r="F5755" s="561"/>
      <c r="G5755" s="559"/>
      <c r="H5755" s="559"/>
      <c r="I5755" s="559"/>
      <c r="J5755" s="559"/>
      <c r="K5755" s="559"/>
      <c r="L5755" s="559"/>
      <c r="M5755" s="559"/>
      <c r="N5755" s="559"/>
      <c r="O5755" s="559"/>
    </row>
    <row r="5756" spans="1:15" x14ac:dyDescent="0.25">
      <c r="A5756" s="560"/>
      <c r="B5756" s="559"/>
      <c r="C5756" s="559"/>
      <c r="D5756" s="561"/>
      <c r="E5756" s="561"/>
      <c r="F5756" s="561"/>
      <c r="G5756" s="559"/>
      <c r="H5756" s="559"/>
      <c r="I5756" s="559"/>
      <c r="J5756" s="559"/>
      <c r="K5756" s="559"/>
      <c r="L5756" s="559"/>
      <c r="M5756" s="559"/>
      <c r="N5756" s="559"/>
      <c r="O5756" s="559"/>
    </row>
    <row r="5757" spans="1:15" x14ac:dyDescent="0.25">
      <c r="A5757" s="560"/>
      <c r="B5757" s="559"/>
      <c r="C5757" s="559"/>
      <c r="D5757" s="561"/>
      <c r="E5757" s="561"/>
      <c r="F5757" s="561"/>
      <c r="G5757" s="559"/>
      <c r="H5757" s="559"/>
      <c r="I5757" s="559"/>
      <c r="J5757" s="559"/>
      <c r="K5757" s="559"/>
      <c r="L5757" s="559"/>
      <c r="M5757" s="559"/>
      <c r="N5757" s="559"/>
      <c r="O5757" s="559"/>
    </row>
    <row r="5758" spans="1:15" x14ac:dyDescent="0.25">
      <c r="A5758" s="560"/>
      <c r="B5758" s="559"/>
      <c r="C5758" s="559"/>
      <c r="D5758" s="561"/>
      <c r="E5758" s="561"/>
      <c r="F5758" s="561"/>
      <c r="G5758" s="559"/>
      <c r="H5758" s="559"/>
      <c r="I5758" s="559"/>
      <c r="J5758" s="559"/>
      <c r="K5758" s="559"/>
      <c r="L5758" s="559"/>
      <c r="M5758" s="559"/>
      <c r="N5758" s="559"/>
      <c r="O5758" s="559"/>
    </row>
    <row r="5759" spans="1:15" x14ac:dyDescent="0.25">
      <c r="A5759" s="560"/>
      <c r="B5759" s="559"/>
      <c r="C5759" s="559"/>
      <c r="D5759" s="561"/>
      <c r="E5759" s="561"/>
      <c r="F5759" s="561"/>
      <c r="G5759" s="559"/>
      <c r="H5759" s="559"/>
      <c r="I5759" s="559"/>
      <c r="J5759" s="559"/>
      <c r="K5759" s="559"/>
      <c r="L5759" s="559"/>
      <c r="M5759" s="559"/>
      <c r="N5759" s="559"/>
      <c r="O5759" s="559"/>
    </row>
    <row r="5760" spans="1:15" x14ac:dyDescent="0.25">
      <c r="A5760" s="560"/>
      <c r="B5760" s="559"/>
      <c r="C5760" s="559"/>
      <c r="D5760" s="561"/>
      <c r="E5760" s="561"/>
      <c r="F5760" s="561"/>
      <c r="G5760" s="559"/>
      <c r="H5760" s="559"/>
      <c r="I5760" s="559"/>
      <c r="J5760" s="559"/>
      <c r="K5760" s="559"/>
      <c r="L5760" s="559"/>
      <c r="M5760" s="559"/>
      <c r="N5760" s="559"/>
      <c r="O5760" s="559"/>
    </row>
    <row r="5761" spans="1:15" x14ac:dyDescent="0.25">
      <c r="A5761" s="560"/>
      <c r="B5761" s="559"/>
      <c r="C5761" s="559"/>
      <c r="D5761" s="561"/>
      <c r="E5761" s="561"/>
      <c r="F5761" s="561"/>
      <c r="G5761" s="559"/>
      <c r="H5761" s="559"/>
      <c r="I5761" s="559"/>
      <c r="J5761" s="559"/>
      <c r="K5761" s="559"/>
      <c r="L5761" s="559"/>
      <c r="M5761" s="559"/>
      <c r="N5761" s="559"/>
      <c r="O5761" s="559"/>
    </row>
    <row r="5762" spans="1:15" x14ac:dyDescent="0.25">
      <c r="A5762" s="560"/>
      <c r="B5762" s="559"/>
      <c r="C5762" s="559"/>
      <c r="D5762" s="561"/>
      <c r="E5762" s="561"/>
      <c r="F5762" s="561"/>
      <c r="G5762" s="559"/>
      <c r="H5762" s="559"/>
      <c r="I5762" s="559"/>
      <c r="J5762" s="559"/>
      <c r="K5762" s="559"/>
      <c r="L5762" s="559"/>
      <c r="M5762" s="559"/>
      <c r="N5762" s="559"/>
      <c r="O5762" s="559"/>
    </row>
    <row r="5763" spans="1:15" x14ac:dyDescent="0.25">
      <c r="A5763" s="560"/>
      <c r="B5763" s="559"/>
      <c r="C5763" s="559"/>
      <c r="D5763" s="561"/>
      <c r="E5763" s="561"/>
      <c r="F5763" s="561"/>
      <c r="G5763" s="559"/>
      <c r="H5763" s="559"/>
      <c r="I5763" s="559"/>
      <c r="J5763" s="559"/>
      <c r="K5763" s="559"/>
      <c r="L5763" s="559"/>
      <c r="M5763" s="559"/>
      <c r="N5763" s="559"/>
      <c r="O5763" s="559"/>
    </row>
    <row r="5764" spans="1:15" x14ac:dyDescent="0.25">
      <c r="A5764" s="560"/>
      <c r="B5764" s="559"/>
      <c r="C5764" s="559"/>
      <c r="D5764" s="561"/>
      <c r="E5764" s="561"/>
      <c r="F5764" s="561"/>
      <c r="G5764" s="559"/>
      <c r="H5764" s="559"/>
      <c r="I5764" s="559"/>
      <c r="J5764" s="559"/>
      <c r="K5764" s="559"/>
      <c r="L5764" s="559"/>
      <c r="M5764" s="559"/>
      <c r="N5764" s="559"/>
      <c r="O5764" s="559"/>
    </row>
    <row r="5765" spans="1:15" x14ac:dyDescent="0.25">
      <c r="A5765" s="560"/>
      <c r="B5765" s="559"/>
      <c r="C5765" s="559"/>
      <c r="D5765" s="561"/>
      <c r="E5765" s="561"/>
      <c r="F5765" s="561"/>
      <c r="G5765" s="559"/>
      <c r="H5765" s="559"/>
      <c r="I5765" s="559"/>
      <c r="J5765" s="559"/>
      <c r="K5765" s="559"/>
      <c r="L5765" s="559"/>
      <c r="M5765" s="559"/>
      <c r="N5765" s="559"/>
      <c r="O5765" s="559"/>
    </row>
    <row r="5766" spans="1:15" x14ac:dyDescent="0.25">
      <c r="A5766" s="560"/>
      <c r="B5766" s="559"/>
      <c r="C5766" s="559"/>
      <c r="D5766" s="561"/>
      <c r="E5766" s="561"/>
      <c r="F5766" s="561"/>
      <c r="G5766" s="559"/>
      <c r="H5766" s="559"/>
      <c r="I5766" s="559"/>
      <c r="J5766" s="559"/>
      <c r="K5766" s="559"/>
      <c r="L5766" s="559"/>
      <c r="M5766" s="559"/>
      <c r="N5766" s="559"/>
      <c r="O5766" s="559"/>
    </row>
    <row r="5767" spans="1:15" x14ac:dyDescent="0.25">
      <c r="A5767" s="560"/>
      <c r="B5767" s="559"/>
      <c r="C5767" s="559"/>
      <c r="D5767" s="561"/>
      <c r="E5767" s="561"/>
      <c r="F5767" s="561"/>
      <c r="G5767" s="559"/>
      <c r="H5767" s="559"/>
      <c r="I5767" s="559"/>
      <c r="J5767" s="559"/>
      <c r="K5767" s="559"/>
      <c r="L5767" s="559"/>
      <c r="M5767" s="559"/>
      <c r="N5767" s="559"/>
      <c r="O5767" s="559"/>
    </row>
    <row r="5768" spans="1:15" x14ac:dyDescent="0.25">
      <c r="A5768" s="560"/>
      <c r="B5768" s="559"/>
      <c r="C5768" s="559"/>
      <c r="D5768" s="561"/>
      <c r="E5768" s="561"/>
      <c r="F5768" s="561"/>
      <c r="G5768" s="559"/>
      <c r="H5768" s="559"/>
      <c r="I5768" s="559"/>
      <c r="J5768" s="559"/>
      <c r="K5768" s="559"/>
      <c r="L5768" s="559"/>
      <c r="M5768" s="559"/>
      <c r="N5768" s="559"/>
      <c r="O5768" s="559"/>
    </row>
    <row r="5769" spans="1:15" x14ac:dyDescent="0.25">
      <c r="A5769" s="560"/>
      <c r="B5769" s="559"/>
      <c r="C5769" s="559"/>
      <c r="D5769" s="561"/>
      <c r="E5769" s="561"/>
      <c r="F5769" s="561"/>
      <c r="G5769" s="559"/>
      <c r="H5769" s="559"/>
      <c r="I5769" s="559"/>
      <c r="J5769" s="559"/>
      <c r="K5769" s="559"/>
      <c r="L5769" s="559"/>
      <c r="M5769" s="559"/>
      <c r="N5769" s="559"/>
      <c r="O5769" s="559"/>
    </row>
    <row r="5770" spans="1:15" x14ac:dyDescent="0.25">
      <c r="A5770" s="560"/>
      <c r="B5770" s="559"/>
      <c r="C5770" s="559"/>
      <c r="D5770" s="561"/>
      <c r="E5770" s="561"/>
      <c r="F5770" s="561"/>
      <c r="G5770" s="559"/>
      <c r="H5770" s="559"/>
      <c r="I5770" s="559"/>
      <c r="J5770" s="559"/>
      <c r="K5770" s="559"/>
      <c r="L5770" s="559"/>
      <c r="M5770" s="559"/>
      <c r="N5770" s="559"/>
      <c r="O5770" s="559"/>
    </row>
    <row r="5771" spans="1:15" x14ac:dyDescent="0.25">
      <c r="A5771" s="560"/>
      <c r="B5771" s="559"/>
      <c r="C5771" s="559"/>
      <c r="D5771" s="561"/>
      <c r="E5771" s="561"/>
      <c r="F5771" s="561"/>
      <c r="G5771" s="559"/>
      <c r="H5771" s="559"/>
      <c r="I5771" s="559"/>
      <c r="J5771" s="559"/>
      <c r="K5771" s="559"/>
      <c r="L5771" s="559"/>
      <c r="M5771" s="559"/>
      <c r="N5771" s="559"/>
      <c r="O5771" s="559"/>
    </row>
    <row r="5772" spans="1:15" x14ac:dyDescent="0.25">
      <c r="A5772" s="560"/>
      <c r="B5772" s="559"/>
      <c r="C5772" s="559"/>
      <c r="D5772" s="561"/>
      <c r="E5772" s="561"/>
      <c r="F5772" s="561"/>
      <c r="G5772" s="559"/>
      <c r="H5772" s="559"/>
      <c r="I5772" s="559"/>
      <c r="J5772" s="559"/>
      <c r="K5772" s="559"/>
      <c r="L5772" s="559"/>
      <c r="M5772" s="559"/>
      <c r="N5772" s="559"/>
      <c r="O5772" s="559"/>
    </row>
    <row r="5773" spans="1:15" x14ac:dyDescent="0.25">
      <c r="A5773" s="560"/>
      <c r="B5773" s="559"/>
      <c r="C5773" s="559"/>
      <c r="D5773" s="561"/>
      <c r="E5773" s="561"/>
      <c r="F5773" s="561"/>
      <c r="G5773" s="559"/>
      <c r="H5773" s="559"/>
      <c r="I5773" s="559"/>
      <c r="J5773" s="559"/>
      <c r="K5773" s="559"/>
      <c r="L5773" s="559"/>
      <c r="M5773" s="559"/>
      <c r="N5773" s="559"/>
      <c r="O5773" s="559"/>
    </row>
    <row r="5774" spans="1:15" x14ac:dyDescent="0.25">
      <c r="A5774" s="560"/>
      <c r="B5774" s="559"/>
      <c r="C5774" s="559"/>
      <c r="D5774" s="561"/>
      <c r="E5774" s="561"/>
      <c r="F5774" s="561"/>
      <c r="G5774" s="559"/>
      <c r="H5774" s="559"/>
      <c r="I5774" s="559"/>
      <c r="J5774" s="559"/>
      <c r="K5774" s="559"/>
      <c r="L5774" s="559"/>
      <c r="M5774" s="559"/>
      <c r="N5774" s="559"/>
      <c r="O5774" s="559"/>
    </row>
    <row r="5775" spans="1:15" x14ac:dyDescent="0.25">
      <c r="A5775" s="560"/>
      <c r="B5775" s="559"/>
      <c r="C5775" s="559"/>
      <c r="D5775" s="561"/>
      <c r="E5775" s="561"/>
      <c r="F5775" s="561"/>
      <c r="G5775" s="559"/>
      <c r="H5775" s="559"/>
      <c r="I5775" s="559"/>
      <c r="J5775" s="559"/>
      <c r="K5775" s="559"/>
      <c r="L5775" s="559"/>
      <c r="M5775" s="559"/>
      <c r="N5775" s="559"/>
      <c r="O5775" s="559"/>
    </row>
    <row r="5776" spans="1:15" x14ac:dyDescent="0.25">
      <c r="A5776" s="560"/>
      <c r="B5776" s="559"/>
      <c r="C5776" s="559"/>
      <c r="D5776" s="561"/>
      <c r="E5776" s="561"/>
      <c r="F5776" s="561"/>
      <c r="G5776" s="559"/>
      <c r="H5776" s="559"/>
      <c r="I5776" s="559"/>
      <c r="J5776" s="559"/>
      <c r="K5776" s="559"/>
      <c r="L5776" s="559"/>
      <c r="M5776" s="559"/>
      <c r="N5776" s="559"/>
      <c r="O5776" s="559"/>
    </row>
    <row r="5777" spans="1:15" x14ac:dyDescent="0.25">
      <c r="A5777" s="560"/>
      <c r="B5777" s="559"/>
      <c r="C5777" s="559"/>
      <c r="D5777" s="561"/>
      <c r="E5777" s="561"/>
      <c r="F5777" s="561"/>
      <c r="G5777" s="559"/>
      <c r="H5777" s="559"/>
      <c r="I5777" s="559"/>
      <c r="J5777" s="559"/>
      <c r="K5777" s="559"/>
      <c r="L5777" s="559"/>
      <c r="M5777" s="559"/>
      <c r="N5777" s="559"/>
      <c r="O5777" s="559"/>
    </row>
    <row r="5778" spans="1:15" x14ac:dyDescent="0.25">
      <c r="A5778" s="560"/>
      <c r="B5778" s="559"/>
      <c r="C5778" s="559"/>
      <c r="D5778" s="561"/>
      <c r="E5778" s="561"/>
      <c r="F5778" s="561"/>
      <c r="G5778" s="559"/>
      <c r="H5778" s="559"/>
      <c r="I5778" s="559"/>
      <c r="J5778" s="559"/>
      <c r="K5778" s="559"/>
      <c r="L5778" s="559"/>
      <c r="M5778" s="559"/>
      <c r="N5778" s="559"/>
      <c r="O5778" s="559"/>
    </row>
    <row r="5779" spans="1:15" x14ac:dyDescent="0.25">
      <c r="A5779" s="560"/>
      <c r="B5779" s="559"/>
      <c r="C5779" s="559"/>
      <c r="D5779" s="561"/>
      <c r="E5779" s="561"/>
      <c r="F5779" s="561"/>
      <c r="G5779" s="559"/>
      <c r="H5779" s="559"/>
      <c r="I5779" s="559"/>
      <c r="J5779" s="559"/>
      <c r="K5779" s="559"/>
      <c r="L5779" s="559"/>
      <c r="M5779" s="559"/>
      <c r="N5779" s="559"/>
      <c r="O5779" s="559"/>
    </row>
    <row r="5780" spans="1:15" x14ac:dyDescent="0.25">
      <c r="A5780" s="560"/>
      <c r="B5780" s="559"/>
      <c r="C5780" s="559"/>
      <c r="D5780" s="561"/>
      <c r="E5780" s="561"/>
      <c r="F5780" s="561"/>
      <c r="G5780" s="559"/>
      <c r="H5780" s="559"/>
      <c r="I5780" s="559"/>
      <c r="J5780" s="559"/>
      <c r="K5780" s="559"/>
      <c r="L5780" s="559"/>
      <c r="M5780" s="559"/>
      <c r="N5780" s="559"/>
      <c r="O5780" s="559"/>
    </row>
    <row r="5781" spans="1:15" x14ac:dyDescent="0.25">
      <c r="A5781" s="560"/>
      <c r="B5781" s="559"/>
      <c r="C5781" s="559"/>
      <c r="D5781" s="561"/>
      <c r="E5781" s="561"/>
      <c r="F5781" s="561"/>
      <c r="G5781" s="559"/>
      <c r="H5781" s="559"/>
      <c r="I5781" s="559"/>
      <c r="J5781" s="559"/>
      <c r="K5781" s="559"/>
      <c r="L5781" s="559"/>
      <c r="M5781" s="559"/>
      <c r="N5781" s="559"/>
      <c r="O5781" s="559"/>
    </row>
    <row r="5782" spans="1:15" x14ac:dyDescent="0.25">
      <c r="A5782" s="560"/>
      <c r="B5782" s="559"/>
      <c r="C5782" s="559"/>
      <c r="D5782" s="561"/>
      <c r="E5782" s="561"/>
      <c r="F5782" s="561"/>
      <c r="G5782" s="559"/>
      <c r="H5782" s="559"/>
      <c r="I5782" s="559"/>
      <c r="J5782" s="559"/>
      <c r="K5782" s="559"/>
      <c r="L5782" s="559"/>
      <c r="M5782" s="559"/>
      <c r="N5782" s="559"/>
      <c r="O5782" s="559"/>
    </row>
    <row r="5783" spans="1:15" x14ac:dyDescent="0.25">
      <c r="A5783" s="560"/>
      <c r="B5783" s="559"/>
      <c r="C5783" s="559"/>
      <c r="D5783" s="561"/>
      <c r="E5783" s="561"/>
      <c r="F5783" s="561"/>
      <c r="G5783" s="559"/>
      <c r="H5783" s="559"/>
      <c r="I5783" s="559"/>
      <c r="J5783" s="559"/>
      <c r="K5783" s="559"/>
      <c r="L5783" s="559"/>
      <c r="M5783" s="559"/>
      <c r="N5783" s="559"/>
      <c r="O5783" s="559"/>
    </row>
    <row r="5784" spans="1:15" x14ac:dyDescent="0.25">
      <c r="A5784" s="560"/>
      <c r="B5784" s="559"/>
      <c r="C5784" s="559"/>
      <c r="D5784" s="561"/>
      <c r="E5784" s="561"/>
      <c r="F5784" s="561"/>
      <c r="G5784" s="559"/>
      <c r="H5784" s="559"/>
      <c r="I5784" s="559"/>
      <c r="J5784" s="559"/>
      <c r="K5784" s="559"/>
      <c r="L5784" s="559"/>
      <c r="M5784" s="559"/>
      <c r="N5784" s="559"/>
      <c r="O5784" s="559"/>
    </row>
    <row r="5785" spans="1:15" x14ac:dyDescent="0.25">
      <c r="A5785" s="560"/>
      <c r="B5785" s="559"/>
      <c r="C5785" s="559"/>
      <c r="D5785" s="561"/>
      <c r="E5785" s="561"/>
      <c r="F5785" s="561"/>
      <c r="G5785" s="559"/>
      <c r="H5785" s="559"/>
      <c r="I5785" s="559"/>
      <c r="J5785" s="559"/>
      <c r="K5785" s="559"/>
      <c r="L5785" s="559"/>
      <c r="M5785" s="559"/>
      <c r="N5785" s="559"/>
      <c r="O5785" s="559"/>
    </row>
    <row r="5786" spans="1:15" x14ac:dyDescent="0.25">
      <c r="A5786" s="560"/>
      <c r="B5786" s="559"/>
      <c r="C5786" s="559"/>
      <c r="D5786" s="561"/>
      <c r="E5786" s="561"/>
      <c r="F5786" s="561"/>
      <c r="G5786" s="559"/>
      <c r="H5786" s="559"/>
      <c r="I5786" s="559"/>
      <c r="J5786" s="559"/>
      <c r="K5786" s="559"/>
      <c r="L5786" s="559"/>
      <c r="M5786" s="559"/>
      <c r="N5786" s="559"/>
      <c r="O5786" s="559"/>
    </row>
    <row r="5787" spans="1:15" x14ac:dyDescent="0.25">
      <c r="A5787" s="560"/>
      <c r="B5787" s="559"/>
      <c r="C5787" s="559"/>
      <c r="D5787" s="561"/>
      <c r="E5787" s="561"/>
      <c r="F5787" s="561"/>
      <c r="G5787" s="559"/>
      <c r="H5787" s="559"/>
      <c r="I5787" s="559"/>
      <c r="J5787" s="559"/>
      <c r="K5787" s="559"/>
      <c r="L5787" s="559"/>
      <c r="M5787" s="559"/>
      <c r="N5787" s="559"/>
      <c r="O5787" s="559"/>
    </row>
    <row r="5788" spans="1:15" x14ac:dyDescent="0.25">
      <c r="A5788" s="560"/>
      <c r="B5788" s="559"/>
      <c r="C5788" s="559"/>
      <c r="D5788" s="561"/>
      <c r="E5788" s="561"/>
      <c r="F5788" s="561"/>
      <c r="G5788" s="559"/>
      <c r="H5788" s="559"/>
      <c r="I5788" s="559"/>
      <c r="J5788" s="559"/>
      <c r="K5788" s="559"/>
      <c r="L5788" s="559"/>
      <c r="M5788" s="559"/>
      <c r="N5788" s="559"/>
      <c r="O5788" s="559"/>
    </row>
    <row r="5789" spans="1:15" x14ac:dyDescent="0.25">
      <c r="A5789" s="560"/>
      <c r="B5789" s="559"/>
      <c r="C5789" s="559"/>
      <c r="D5789" s="561"/>
      <c r="E5789" s="561"/>
      <c r="F5789" s="561"/>
      <c r="G5789" s="559"/>
      <c r="H5789" s="559"/>
      <c r="I5789" s="559"/>
      <c r="J5789" s="559"/>
      <c r="K5789" s="559"/>
      <c r="L5789" s="559"/>
      <c r="M5789" s="559"/>
      <c r="N5789" s="559"/>
      <c r="O5789" s="559"/>
    </row>
    <row r="5790" spans="1:15" x14ac:dyDescent="0.25">
      <c r="A5790" s="560"/>
      <c r="B5790" s="559"/>
      <c r="C5790" s="559"/>
      <c r="D5790" s="561"/>
      <c r="E5790" s="561"/>
      <c r="F5790" s="561"/>
      <c r="G5790" s="559"/>
      <c r="H5790" s="559"/>
      <c r="I5790" s="559"/>
      <c r="J5790" s="559"/>
      <c r="K5790" s="559"/>
      <c r="L5790" s="559"/>
      <c r="M5790" s="559"/>
      <c r="N5790" s="559"/>
      <c r="O5790" s="559"/>
    </row>
    <row r="5791" spans="1:15" x14ac:dyDescent="0.25">
      <c r="A5791" s="560"/>
      <c r="B5791" s="559"/>
      <c r="C5791" s="559"/>
      <c r="D5791" s="561"/>
      <c r="E5791" s="561"/>
      <c r="F5791" s="561"/>
      <c r="G5791" s="559"/>
      <c r="H5791" s="559"/>
      <c r="I5791" s="559"/>
      <c r="J5791" s="559"/>
      <c r="K5791" s="559"/>
      <c r="L5791" s="559"/>
      <c r="M5791" s="559"/>
      <c r="N5791" s="559"/>
      <c r="O5791" s="559"/>
    </row>
    <row r="5792" spans="1:15" x14ac:dyDescent="0.25">
      <c r="A5792" s="560"/>
      <c r="B5792" s="559"/>
      <c r="C5792" s="559"/>
      <c r="D5792" s="561"/>
      <c r="E5792" s="561"/>
      <c r="F5792" s="561"/>
      <c r="G5792" s="559"/>
      <c r="H5792" s="559"/>
      <c r="I5792" s="559"/>
      <c r="J5792" s="559"/>
      <c r="K5792" s="559"/>
      <c r="L5792" s="559"/>
      <c r="M5792" s="559"/>
      <c r="N5792" s="559"/>
      <c r="O5792" s="559"/>
    </row>
    <row r="5793" spans="1:15" x14ac:dyDescent="0.25">
      <c r="A5793" s="560"/>
      <c r="B5793" s="559"/>
      <c r="C5793" s="559"/>
      <c r="D5793" s="561"/>
      <c r="E5793" s="561"/>
      <c r="F5793" s="561"/>
      <c r="G5793" s="559"/>
      <c r="H5793" s="559"/>
      <c r="I5793" s="559"/>
      <c r="J5793" s="559"/>
      <c r="K5793" s="559"/>
      <c r="L5793" s="559"/>
      <c r="M5793" s="559"/>
      <c r="N5793" s="559"/>
      <c r="O5793" s="559"/>
    </row>
    <row r="5794" spans="1:15" x14ac:dyDescent="0.25">
      <c r="A5794" s="560"/>
      <c r="B5794" s="559"/>
      <c r="C5794" s="559"/>
      <c r="D5794" s="561"/>
      <c r="E5794" s="561"/>
      <c r="F5794" s="561"/>
      <c r="G5794" s="559"/>
      <c r="H5794" s="559"/>
      <c r="I5794" s="559"/>
      <c r="J5794" s="559"/>
      <c r="K5794" s="559"/>
      <c r="L5794" s="559"/>
      <c r="M5794" s="559"/>
      <c r="N5794" s="559"/>
      <c r="O5794" s="559"/>
    </row>
    <row r="5795" spans="1:15" x14ac:dyDescent="0.25">
      <c r="A5795" s="560"/>
      <c r="B5795" s="559"/>
      <c r="C5795" s="559"/>
      <c r="D5795" s="561"/>
      <c r="E5795" s="561"/>
      <c r="F5795" s="561"/>
      <c r="G5795" s="559"/>
      <c r="H5795" s="559"/>
      <c r="I5795" s="559"/>
      <c r="J5795" s="559"/>
      <c r="K5795" s="559"/>
      <c r="L5795" s="559"/>
      <c r="M5795" s="559"/>
      <c r="N5795" s="559"/>
      <c r="O5795" s="559"/>
    </row>
    <row r="5796" spans="1:15" x14ac:dyDescent="0.25">
      <c r="A5796" s="560"/>
      <c r="B5796" s="559"/>
      <c r="C5796" s="559"/>
      <c r="D5796" s="561"/>
      <c r="E5796" s="561"/>
      <c r="F5796" s="561"/>
      <c r="G5796" s="559"/>
      <c r="H5796" s="559"/>
      <c r="I5796" s="559"/>
      <c r="J5796" s="559"/>
      <c r="K5796" s="559"/>
      <c r="L5796" s="559"/>
      <c r="M5796" s="559"/>
      <c r="N5796" s="559"/>
      <c r="O5796" s="559"/>
    </row>
    <row r="5797" spans="1:15" x14ac:dyDescent="0.25">
      <c r="A5797" s="560"/>
      <c r="B5797" s="559"/>
      <c r="C5797" s="559"/>
      <c r="D5797" s="561"/>
      <c r="E5797" s="561"/>
      <c r="F5797" s="561"/>
      <c r="G5797" s="559"/>
      <c r="H5797" s="559"/>
      <c r="I5797" s="559"/>
      <c r="J5797" s="559"/>
      <c r="K5797" s="559"/>
      <c r="L5797" s="559"/>
      <c r="M5797" s="559"/>
      <c r="N5797" s="559"/>
      <c r="O5797" s="559"/>
    </row>
    <row r="5798" spans="1:15" x14ac:dyDescent="0.25">
      <c r="A5798" s="560"/>
      <c r="B5798" s="559"/>
      <c r="C5798" s="559"/>
      <c r="D5798" s="561"/>
      <c r="E5798" s="561"/>
      <c r="F5798" s="561"/>
      <c r="G5798" s="559"/>
      <c r="H5798" s="559"/>
      <c r="I5798" s="559"/>
      <c r="J5798" s="559"/>
      <c r="K5798" s="559"/>
      <c r="L5798" s="559"/>
      <c r="M5798" s="559"/>
      <c r="N5798" s="559"/>
      <c r="O5798" s="559"/>
    </row>
    <row r="5799" spans="1:15" x14ac:dyDescent="0.25">
      <c r="A5799" s="560"/>
      <c r="B5799" s="559"/>
      <c r="C5799" s="559"/>
      <c r="D5799" s="561"/>
      <c r="E5799" s="561"/>
      <c r="F5799" s="561"/>
      <c r="G5799" s="559"/>
      <c r="H5799" s="559"/>
      <c r="I5799" s="559"/>
      <c r="J5799" s="559"/>
      <c r="K5799" s="559"/>
      <c r="L5799" s="559"/>
      <c r="M5799" s="559"/>
      <c r="N5799" s="559"/>
      <c r="O5799" s="559"/>
    </row>
    <row r="5800" spans="1:15" x14ac:dyDescent="0.25">
      <c r="A5800" s="560"/>
      <c r="B5800" s="559"/>
      <c r="C5800" s="559"/>
      <c r="D5800" s="561"/>
      <c r="E5800" s="561"/>
      <c r="F5800" s="561"/>
      <c r="G5800" s="559"/>
      <c r="H5800" s="559"/>
      <c r="I5800" s="559"/>
      <c r="J5800" s="559"/>
      <c r="K5800" s="559"/>
      <c r="L5800" s="559"/>
      <c r="M5800" s="559"/>
      <c r="N5800" s="559"/>
      <c r="O5800" s="559"/>
    </row>
    <row r="5801" spans="1:15" x14ac:dyDescent="0.25">
      <c r="A5801" s="560"/>
      <c r="B5801" s="559"/>
      <c r="C5801" s="559"/>
      <c r="D5801" s="561"/>
      <c r="E5801" s="561"/>
      <c r="F5801" s="561"/>
      <c r="G5801" s="559"/>
      <c r="H5801" s="559"/>
      <c r="I5801" s="559"/>
      <c r="J5801" s="559"/>
      <c r="K5801" s="559"/>
      <c r="L5801" s="559"/>
      <c r="M5801" s="559"/>
      <c r="N5801" s="559"/>
      <c r="O5801" s="559"/>
    </row>
    <row r="5802" spans="1:15" x14ac:dyDescent="0.25">
      <c r="A5802" s="560"/>
      <c r="B5802" s="559"/>
      <c r="C5802" s="559"/>
      <c r="D5802" s="561"/>
      <c r="E5802" s="561"/>
      <c r="F5802" s="561"/>
      <c r="G5802" s="559"/>
      <c r="H5802" s="559"/>
      <c r="I5802" s="559"/>
      <c r="J5802" s="559"/>
      <c r="K5802" s="559"/>
      <c r="L5802" s="559"/>
      <c r="M5802" s="559"/>
      <c r="N5802" s="559"/>
      <c r="O5802" s="559"/>
    </row>
    <row r="5803" spans="1:15" x14ac:dyDescent="0.25">
      <c r="A5803" s="560"/>
      <c r="B5803" s="559"/>
      <c r="C5803" s="559"/>
      <c r="D5803" s="561"/>
      <c r="E5803" s="561"/>
      <c r="F5803" s="561"/>
      <c r="G5803" s="559"/>
      <c r="H5803" s="559"/>
      <c r="I5803" s="559"/>
      <c r="J5803" s="559"/>
      <c r="K5803" s="559"/>
      <c r="L5803" s="559"/>
      <c r="M5803" s="559"/>
      <c r="N5803" s="559"/>
      <c r="O5803" s="559"/>
    </row>
    <row r="5804" spans="1:15" x14ac:dyDescent="0.25">
      <c r="A5804" s="560"/>
      <c r="B5804" s="559"/>
      <c r="C5804" s="559"/>
      <c r="D5804" s="561"/>
      <c r="E5804" s="561"/>
      <c r="F5804" s="561"/>
      <c r="G5804" s="559"/>
      <c r="H5804" s="559"/>
      <c r="I5804" s="559"/>
      <c r="J5804" s="559"/>
      <c r="K5804" s="559"/>
      <c r="L5804" s="559"/>
      <c r="M5804" s="559"/>
      <c r="N5804" s="559"/>
      <c r="O5804" s="559"/>
    </row>
    <row r="5805" spans="1:15" x14ac:dyDescent="0.25">
      <c r="A5805" s="560"/>
      <c r="B5805" s="559"/>
      <c r="C5805" s="559"/>
      <c r="D5805" s="561"/>
      <c r="E5805" s="561"/>
      <c r="F5805" s="561"/>
      <c r="G5805" s="559"/>
      <c r="H5805" s="559"/>
      <c r="I5805" s="559"/>
      <c r="J5805" s="559"/>
      <c r="K5805" s="559"/>
      <c r="L5805" s="559"/>
      <c r="M5805" s="559"/>
      <c r="N5805" s="559"/>
      <c r="O5805" s="559"/>
    </row>
    <row r="5806" spans="1:15" x14ac:dyDescent="0.25">
      <c r="A5806" s="560"/>
      <c r="B5806" s="559"/>
      <c r="C5806" s="559"/>
      <c r="D5806" s="561"/>
      <c r="E5806" s="561"/>
      <c r="F5806" s="561"/>
      <c r="G5806" s="559"/>
      <c r="H5806" s="559"/>
      <c r="I5806" s="559"/>
      <c r="J5806" s="559"/>
      <c r="K5806" s="559"/>
      <c r="L5806" s="559"/>
      <c r="M5806" s="559"/>
      <c r="N5806" s="559"/>
      <c r="O5806" s="559"/>
    </row>
    <row r="5807" spans="1:15" x14ac:dyDescent="0.25">
      <c r="A5807" s="560"/>
      <c r="B5807" s="559"/>
      <c r="C5807" s="559"/>
      <c r="D5807" s="561"/>
      <c r="E5807" s="561"/>
      <c r="F5807" s="561"/>
      <c r="G5807" s="559"/>
      <c r="H5807" s="559"/>
      <c r="I5807" s="559"/>
      <c r="J5807" s="559"/>
      <c r="K5807" s="559"/>
      <c r="L5807" s="559"/>
      <c r="M5807" s="559"/>
      <c r="N5807" s="559"/>
      <c r="O5807" s="559"/>
    </row>
    <row r="5808" spans="1:15" x14ac:dyDescent="0.25">
      <c r="A5808" s="560"/>
      <c r="B5808" s="559"/>
      <c r="C5808" s="559"/>
      <c r="D5808" s="561"/>
      <c r="E5808" s="561"/>
      <c r="F5808" s="561"/>
      <c r="G5808" s="559"/>
      <c r="H5808" s="559"/>
      <c r="I5808" s="559"/>
      <c r="J5808" s="559"/>
      <c r="K5808" s="559"/>
      <c r="L5808" s="559"/>
      <c r="M5808" s="559"/>
      <c r="N5808" s="559"/>
      <c r="O5808" s="559"/>
    </row>
    <row r="5809" spans="1:15" x14ac:dyDescent="0.25">
      <c r="A5809" s="560"/>
      <c r="B5809" s="559"/>
      <c r="C5809" s="559"/>
      <c r="D5809" s="561"/>
      <c r="E5809" s="561"/>
      <c r="F5809" s="561"/>
      <c r="G5809" s="559"/>
      <c r="H5809" s="559"/>
      <c r="I5809" s="559"/>
      <c r="J5809" s="559"/>
      <c r="K5809" s="559"/>
      <c r="L5809" s="559"/>
      <c r="M5809" s="559"/>
      <c r="N5809" s="559"/>
      <c r="O5809" s="559"/>
    </row>
    <row r="5810" spans="1:15" x14ac:dyDescent="0.25">
      <c r="A5810" s="560"/>
      <c r="B5810" s="559"/>
      <c r="C5810" s="559"/>
      <c r="D5810" s="561"/>
      <c r="E5810" s="561"/>
      <c r="F5810" s="561"/>
      <c r="G5810" s="559"/>
      <c r="H5810" s="559"/>
      <c r="I5810" s="559"/>
      <c r="J5810" s="559"/>
      <c r="K5810" s="559"/>
      <c r="L5810" s="559"/>
      <c r="M5810" s="559"/>
      <c r="N5810" s="559"/>
      <c r="O5810" s="559"/>
    </row>
    <row r="5811" spans="1:15" x14ac:dyDescent="0.25">
      <c r="A5811" s="560"/>
      <c r="B5811" s="559"/>
      <c r="C5811" s="559"/>
      <c r="D5811" s="561"/>
      <c r="E5811" s="561"/>
      <c r="F5811" s="561"/>
      <c r="G5811" s="559"/>
      <c r="H5811" s="559"/>
      <c r="I5811" s="559"/>
      <c r="J5811" s="559"/>
      <c r="K5811" s="559"/>
      <c r="L5811" s="559"/>
      <c r="M5811" s="559"/>
      <c r="N5811" s="559"/>
      <c r="O5811" s="559"/>
    </row>
    <row r="5812" spans="1:15" x14ac:dyDescent="0.25">
      <c r="A5812" s="560"/>
      <c r="B5812" s="559"/>
      <c r="C5812" s="559"/>
      <c r="D5812" s="561"/>
      <c r="E5812" s="561"/>
      <c r="F5812" s="561"/>
      <c r="G5812" s="559"/>
      <c r="H5812" s="559"/>
      <c r="I5812" s="559"/>
      <c r="J5812" s="559"/>
      <c r="K5812" s="559"/>
      <c r="L5812" s="559"/>
      <c r="M5812" s="559"/>
      <c r="N5812" s="559"/>
      <c r="O5812" s="559"/>
    </row>
    <row r="5813" spans="1:15" x14ac:dyDescent="0.25">
      <c r="A5813" s="560"/>
      <c r="B5813" s="559"/>
      <c r="C5813" s="559"/>
      <c r="D5813" s="561"/>
      <c r="E5813" s="561"/>
      <c r="F5813" s="561"/>
      <c r="G5813" s="559"/>
      <c r="H5813" s="559"/>
      <c r="I5813" s="559"/>
      <c r="J5813" s="559"/>
      <c r="K5813" s="559"/>
      <c r="L5813" s="559"/>
      <c r="M5813" s="559"/>
      <c r="N5813" s="559"/>
      <c r="O5813" s="559"/>
    </row>
    <row r="5814" spans="1:15" x14ac:dyDescent="0.25">
      <c r="A5814" s="560"/>
      <c r="B5814" s="559"/>
      <c r="C5814" s="559"/>
      <c r="D5814" s="561"/>
      <c r="E5814" s="561"/>
      <c r="F5814" s="561"/>
      <c r="G5814" s="559"/>
      <c r="H5814" s="559"/>
      <c r="I5814" s="559"/>
      <c r="J5814" s="559"/>
      <c r="K5814" s="559"/>
      <c r="L5814" s="559"/>
      <c r="M5814" s="559"/>
      <c r="N5814" s="559"/>
      <c r="O5814" s="559"/>
    </row>
    <row r="5815" spans="1:15" x14ac:dyDescent="0.25">
      <c r="A5815" s="560"/>
      <c r="B5815" s="559"/>
      <c r="C5815" s="559"/>
      <c r="D5815" s="561"/>
      <c r="E5815" s="561"/>
      <c r="F5815" s="561"/>
      <c r="G5815" s="559"/>
      <c r="H5815" s="559"/>
      <c r="I5815" s="559"/>
      <c r="J5815" s="559"/>
      <c r="K5815" s="559"/>
      <c r="L5815" s="559"/>
      <c r="M5815" s="559"/>
      <c r="N5815" s="559"/>
      <c r="O5815" s="559"/>
    </row>
    <row r="5816" spans="1:15" x14ac:dyDescent="0.25">
      <c r="A5816" s="560"/>
      <c r="B5816" s="559"/>
      <c r="C5816" s="559"/>
      <c r="D5816" s="561"/>
      <c r="E5816" s="561"/>
      <c r="F5816" s="561"/>
      <c r="G5816" s="559"/>
      <c r="H5816" s="559"/>
      <c r="I5816" s="559"/>
      <c r="J5816" s="559"/>
      <c r="K5816" s="559"/>
      <c r="L5816" s="559"/>
      <c r="M5816" s="559"/>
      <c r="N5816" s="559"/>
      <c r="O5816" s="559"/>
    </row>
    <row r="5817" spans="1:15" x14ac:dyDescent="0.25">
      <c r="A5817" s="560"/>
      <c r="B5817" s="559"/>
      <c r="C5817" s="559"/>
      <c r="D5817" s="561"/>
      <c r="E5817" s="561"/>
      <c r="F5817" s="561"/>
      <c r="G5817" s="559"/>
      <c r="H5817" s="559"/>
      <c r="I5817" s="559"/>
      <c r="J5817" s="559"/>
      <c r="K5817" s="559"/>
      <c r="L5817" s="559"/>
      <c r="M5817" s="559"/>
      <c r="N5817" s="559"/>
      <c r="O5817" s="559"/>
    </row>
    <row r="5818" spans="1:15" x14ac:dyDescent="0.25">
      <c r="A5818" s="560"/>
      <c r="B5818" s="559"/>
      <c r="C5818" s="559"/>
      <c r="D5818" s="561"/>
      <c r="E5818" s="561"/>
      <c r="F5818" s="561"/>
      <c r="G5818" s="559"/>
      <c r="H5818" s="559"/>
      <c r="I5818" s="559"/>
      <c r="J5818" s="559"/>
      <c r="K5818" s="559"/>
      <c r="L5818" s="559"/>
      <c r="M5818" s="559"/>
      <c r="N5818" s="559"/>
      <c r="O5818" s="559"/>
    </row>
    <row r="5819" spans="1:15" x14ac:dyDescent="0.25">
      <c r="A5819" s="560"/>
      <c r="B5819" s="559"/>
      <c r="C5819" s="559"/>
      <c r="D5819" s="561"/>
      <c r="E5819" s="561"/>
      <c r="F5819" s="561"/>
      <c r="G5819" s="559"/>
      <c r="H5819" s="559"/>
      <c r="I5819" s="559"/>
      <c r="J5819" s="559"/>
      <c r="K5819" s="559"/>
      <c r="L5819" s="559"/>
      <c r="M5819" s="559"/>
      <c r="N5819" s="559"/>
      <c r="O5819" s="559"/>
    </row>
    <row r="5820" spans="1:15" x14ac:dyDescent="0.25">
      <c r="A5820" s="560"/>
      <c r="B5820" s="559"/>
      <c r="C5820" s="559"/>
      <c r="D5820" s="561"/>
      <c r="E5820" s="561"/>
      <c r="F5820" s="561"/>
      <c r="G5820" s="559"/>
      <c r="H5820" s="559"/>
      <c r="I5820" s="559"/>
      <c r="J5820" s="559"/>
      <c r="K5820" s="559"/>
      <c r="L5820" s="559"/>
      <c r="M5820" s="559"/>
      <c r="N5820" s="559"/>
      <c r="O5820" s="559"/>
    </row>
    <row r="5821" spans="1:15" x14ac:dyDescent="0.25">
      <c r="A5821" s="560"/>
      <c r="B5821" s="559"/>
      <c r="C5821" s="559"/>
      <c r="D5821" s="561"/>
      <c r="E5821" s="561"/>
      <c r="F5821" s="561"/>
      <c r="G5821" s="559"/>
      <c r="H5821" s="559"/>
      <c r="I5821" s="559"/>
      <c r="J5821" s="559"/>
      <c r="K5821" s="559"/>
      <c r="L5821" s="559"/>
      <c r="M5821" s="559"/>
      <c r="N5821" s="559"/>
      <c r="O5821" s="559"/>
    </row>
    <row r="5822" spans="1:15" x14ac:dyDescent="0.25">
      <c r="A5822" s="560"/>
      <c r="B5822" s="559"/>
      <c r="C5822" s="559"/>
      <c r="D5822" s="561"/>
      <c r="E5822" s="561"/>
      <c r="F5822" s="561"/>
      <c r="G5822" s="559"/>
      <c r="H5822" s="559"/>
      <c r="I5822" s="559"/>
      <c r="J5822" s="559"/>
      <c r="K5822" s="559"/>
      <c r="L5822" s="559"/>
      <c r="M5822" s="559"/>
      <c r="N5822" s="559"/>
      <c r="O5822" s="559"/>
    </row>
    <row r="5823" spans="1:15" x14ac:dyDescent="0.25">
      <c r="A5823" s="560"/>
      <c r="B5823" s="559"/>
      <c r="C5823" s="559"/>
      <c r="D5823" s="561"/>
      <c r="E5823" s="561"/>
      <c r="F5823" s="561"/>
      <c r="G5823" s="559"/>
      <c r="H5823" s="559"/>
      <c r="I5823" s="559"/>
      <c r="J5823" s="559"/>
      <c r="K5823" s="559"/>
      <c r="L5823" s="559"/>
      <c r="M5823" s="559"/>
      <c r="N5823" s="559"/>
      <c r="O5823" s="559"/>
    </row>
    <row r="5824" spans="1:15" x14ac:dyDescent="0.25">
      <c r="A5824" s="560"/>
      <c r="B5824" s="559"/>
      <c r="C5824" s="559"/>
      <c r="D5824" s="561"/>
      <c r="E5824" s="561"/>
      <c r="F5824" s="561"/>
      <c r="G5824" s="559"/>
      <c r="H5824" s="559"/>
      <c r="I5824" s="559"/>
      <c r="J5824" s="559"/>
      <c r="K5824" s="559"/>
      <c r="L5824" s="559"/>
      <c r="M5824" s="559"/>
      <c r="N5824" s="559"/>
      <c r="O5824" s="559"/>
    </row>
    <row r="5825" spans="1:15" x14ac:dyDescent="0.25">
      <c r="A5825" s="560"/>
      <c r="B5825" s="559"/>
      <c r="C5825" s="559"/>
      <c r="D5825" s="561"/>
      <c r="E5825" s="561"/>
      <c r="F5825" s="561"/>
      <c r="G5825" s="559"/>
      <c r="H5825" s="559"/>
      <c r="I5825" s="559"/>
      <c r="J5825" s="559"/>
      <c r="K5825" s="559"/>
      <c r="L5825" s="559"/>
      <c r="M5825" s="559"/>
      <c r="N5825" s="559"/>
      <c r="O5825" s="559"/>
    </row>
    <row r="5826" spans="1:15" x14ac:dyDescent="0.25">
      <c r="A5826" s="560"/>
      <c r="B5826" s="559"/>
      <c r="C5826" s="559"/>
      <c r="D5826" s="561"/>
      <c r="E5826" s="561"/>
      <c r="F5826" s="561"/>
      <c r="G5826" s="559"/>
      <c r="H5826" s="559"/>
      <c r="I5826" s="559"/>
      <c r="J5826" s="559"/>
      <c r="K5826" s="559"/>
      <c r="L5826" s="559"/>
      <c r="M5826" s="559"/>
      <c r="N5826" s="559"/>
      <c r="O5826" s="559"/>
    </row>
    <row r="5827" spans="1:15" x14ac:dyDescent="0.25">
      <c r="A5827" s="560"/>
      <c r="B5827" s="559"/>
      <c r="C5827" s="559"/>
      <c r="D5827" s="561"/>
      <c r="E5827" s="561"/>
      <c r="F5827" s="561"/>
      <c r="G5827" s="559"/>
      <c r="H5827" s="559"/>
      <c r="I5827" s="559"/>
      <c r="J5827" s="559"/>
      <c r="K5827" s="559"/>
      <c r="L5827" s="559"/>
      <c r="M5827" s="559"/>
      <c r="N5827" s="559"/>
      <c r="O5827" s="559"/>
    </row>
    <row r="5828" spans="1:15" x14ac:dyDescent="0.25">
      <c r="A5828" s="560"/>
      <c r="B5828" s="559"/>
      <c r="C5828" s="559"/>
      <c r="D5828" s="561"/>
      <c r="E5828" s="561"/>
      <c r="F5828" s="561"/>
      <c r="G5828" s="559"/>
      <c r="H5828" s="559"/>
      <c r="I5828" s="559"/>
      <c r="J5828" s="559"/>
      <c r="K5828" s="559"/>
      <c r="L5828" s="559"/>
      <c r="M5828" s="559"/>
      <c r="N5828" s="559"/>
      <c r="O5828" s="559"/>
    </row>
    <row r="5829" spans="1:15" x14ac:dyDescent="0.25">
      <c r="A5829" s="560"/>
      <c r="B5829" s="559"/>
      <c r="C5829" s="559"/>
      <c r="D5829" s="561"/>
      <c r="E5829" s="561"/>
      <c r="F5829" s="561"/>
      <c r="G5829" s="559"/>
      <c r="H5829" s="559"/>
      <c r="I5829" s="559"/>
      <c r="J5829" s="559"/>
      <c r="K5829" s="559"/>
      <c r="L5829" s="559"/>
      <c r="M5829" s="559"/>
      <c r="N5829" s="559"/>
      <c r="O5829" s="559"/>
    </row>
    <row r="5830" spans="1:15" x14ac:dyDescent="0.25">
      <c r="A5830" s="560"/>
      <c r="B5830" s="559"/>
      <c r="C5830" s="559"/>
      <c r="D5830" s="561"/>
      <c r="E5830" s="561"/>
      <c r="F5830" s="561"/>
      <c r="G5830" s="559"/>
      <c r="H5830" s="559"/>
      <c r="I5830" s="559"/>
      <c r="J5830" s="559"/>
      <c r="K5830" s="559"/>
      <c r="L5830" s="559"/>
      <c r="M5830" s="559"/>
      <c r="N5830" s="559"/>
      <c r="O5830" s="559"/>
    </row>
    <row r="5831" spans="1:15" x14ac:dyDescent="0.25">
      <c r="A5831" s="560"/>
      <c r="B5831" s="559"/>
      <c r="C5831" s="559"/>
      <c r="D5831" s="561"/>
      <c r="E5831" s="561"/>
      <c r="F5831" s="561"/>
      <c r="G5831" s="559"/>
      <c r="H5831" s="559"/>
      <c r="I5831" s="559"/>
      <c r="J5831" s="559"/>
      <c r="K5831" s="559"/>
      <c r="L5831" s="559"/>
      <c r="M5831" s="559"/>
      <c r="N5831" s="559"/>
      <c r="O5831" s="559"/>
    </row>
    <row r="5832" spans="1:15" x14ac:dyDescent="0.25">
      <c r="A5832" s="560"/>
      <c r="B5832" s="559"/>
      <c r="C5832" s="559"/>
      <c r="D5832" s="561"/>
      <c r="E5832" s="561"/>
      <c r="F5832" s="561"/>
      <c r="G5832" s="559"/>
      <c r="H5832" s="559"/>
      <c r="I5832" s="559"/>
      <c r="J5832" s="559"/>
      <c r="K5832" s="559"/>
      <c r="L5832" s="559"/>
      <c r="M5832" s="559"/>
      <c r="N5832" s="559"/>
      <c r="O5832" s="559"/>
    </row>
    <row r="5833" spans="1:15" x14ac:dyDescent="0.25">
      <c r="A5833" s="560"/>
      <c r="B5833" s="559"/>
      <c r="C5833" s="559"/>
      <c r="D5833" s="561"/>
      <c r="E5833" s="561"/>
      <c r="F5833" s="561"/>
      <c r="G5833" s="559"/>
      <c r="H5833" s="559"/>
      <c r="I5833" s="559"/>
      <c r="J5833" s="559"/>
      <c r="K5833" s="559"/>
      <c r="L5833" s="559"/>
      <c r="M5833" s="559"/>
      <c r="N5833" s="559"/>
      <c r="O5833" s="559"/>
    </row>
    <row r="5834" spans="1:15" x14ac:dyDescent="0.25">
      <c r="A5834" s="560"/>
      <c r="B5834" s="559"/>
      <c r="C5834" s="559"/>
      <c r="D5834" s="561"/>
      <c r="E5834" s="561"/>
      <c r="F5834" s="561"/>
      <c r="G5834" s="559"/>
      <c r="H5834" s="559"/>
      <c r="I5834" s="559"/>
      <c r="J5834" s="559"/>
      <c r="K5834" s="559"/>
      <c r="L5834" s="559"/>
      <c r="M5834" s="559"/>
      <c r="N5834" s="559"/>
      <c r="O5834" s="559"/>
    </row>
    <row r="5835" spans="1:15" x14ac:dyDescent="0.25">
      <c r="A5835" s="560"/>
      <c r="B5835" s="559"/>
      <c r="C5835" s="559"/>
      <c r="D5835" s="561"/>
      <c r="E5835" s="561"/>
      <c r="F5835" s="561"/>
      <c r="G5835" s="559"/>
      <c r="H5835" s="559"/>
      <c r="I5835" s="559"/>
      <c r="J5835" s="559"/>
      <c r="K5835" s="559"/>
      <c r="L5835" s="559"/>
      <c r="M5835" s="559"/>
      <c r="N5835" s="559"/>
      <c r="O5835" s="559"/>
    </row>
    <row r="5836" spans="1:15" x14ac:dyDescent="0.25">
      <c r="A5836" s="560"/>
      <c r="B5836" s="559"/>
      <c r="C5836" s="559"/>
      <c r="D5836" s="561"/>
      <c r="E5836" s="561"/>
      <c r="F5836" s="561"/>
      <c r="G5836" s="559"/>
      <c r="H5836" s="559"/>
      <c r="I5836" s="559"/>
      <c r="J5836" s="559"/>
      <c r="K5836" s="559"/>
      <c r="L5836" s="559"/>
      <c r="M5836" s="559"/>
      <c r="N5836" s="559"/>
      <c r="O5836" s="559"/>
    </row>
    <row r="5837" spans="1:15" x14ac:dyDescent="0.25">
      <c r="A5837" s="560"/>
      <c r="B5837" s="559"/>
      <c r="C5837" s="559"/>
      <c r="D5837" s="561"/>
      <c r="E5837" s="561"/>
      <c r="F5837" s="561"/>
      <c r="G5837" s="559"/>
      <c r="H5837" s="559"/>
      <c r="I5837" s="559"/>
      <c r="J5837" s="559"/>
      <c r="K5837" s="559"/>
      <c r="L5837" s="559"/>
      <c r="M5837" s="559"/>
      <c r="N5837" s="559"/>
      <c r="O5837" s="559"/>
    </row>
    <row r="5838" spans="1:15" x14ac:dyDescent="0.25">
      <c r="A5838" s="560"/>
      <c r="B5838" s="559"/>
      <c r="C5838" s="559"/>
      <c r="D5838" s="561"/>
      <c r="E5838" s="561"/>
      <c r="F5838" s="561"/>
      <c r="G5838" s="559"/>
      <c r="H5838" s="559"/>
      <c r="I5838" s="559"/>
      <c r="J5838" s="559"/>
      <c r="K5838" s="559"/>
      <c r="L5838" s="559"/>
      <c r="M5838" s="559"/>
      <c r="N5838" s="559"/>
      <c r="O5838" s="559"/>
    </row>
    <row r="5839" spans="1:15" x14ac:dyDescent="0.25">
      <c r="A5839" s="560"/>
      <c r="B5839" s="559"/>
      <c r="C5839" s="559"/>
      <c r="D5839" s="561"/>
      <c r="E5839" s="561"/>
      <c r="F5839" s="561"/>
      <c r="G5839" s="559"/>
      <c r="H5839" s="559"/>
      <c r="I5839" s="559"/>
      <c r="J5839" s="559"/>
      <c r="K5839" s="559"/>
      <c r="L5839" s="559"/>
      <c r="M5839" s="559"/>
      <c r="N5839" s="559"/>
      <c r="O5839" s="559"/>
    </row>
    <row r="5840" spans="1:15" x14ac:dyDescent="0.25">
      <c r="A5840" s="560"/>
      <c r="B5840" s="559"/>
      <c r="C5840" s="559"/>
      <c r="D5840" s="561"/>
      <c r="E5840" s="561"/>
      <c r="F5840" s="561"/>
      <c r="G5840" s="559"/>
      <c r="H5840" s="559"/>
      <c r="I5840" s="559"/>
      <c r="J5840" s="559"/>
      <c r="K5840" s="559"/>
      <c r="L5840" s="559"/>
      <c r="M5840" s="559"/>
      <c r="N5840" s="559"/>
      <c r="O5840" s="559"/>
    </row>
    <row r="5841" spans="1:15" x14ac:dyDescent="0.25">
      <c r="A5841" s="560"/>
      <c r="B5841" s="559"/>
      <c r="C5841" s="559"/>
      <c r="D5841" s="561"/>
      <c r="E5841" s="561"/>
      <c r="F5841" s="561"/>
      <c r="G5841" s="559"/>
      <c r="H5841" s="559"/>
      <c r="I5841" s="559"/>
      <c r="J5841" s="559"/>
      <c r="K5841" s="559"/>
      <c r="L5841" s="559"/>
      <c r="M5841" s="559"/>
      <c r="N5841" s="559"/>
      <c r="O5841" s="559"/>
    </row>
    <row r="5842" spans="1:15" x14ac:dyDescent="0.25">
      <c r="A5842" s="560"/>
      <c r="B5842" s="559"/>
      <c r="C5842" s="559"/>
      <c r="D5842" s="561"/>
      <c r="E5842" s="561"/>
      <c r="F5842" s="561"/>
      <c r="G5842" s="559"/>
      <c r="H5842" s="559"/>
      <c r="I5842" s="559"/>
      <c r="J5842" s="559"/>
      <c r="K5842" s="559"/>
      <c r="L5842" s="559"/>
      <c r="M5842" s="559"/>
      <c r="N5842" s="559"/>
      <c r="O5842" s="559"/>
    </row>
    <row r="5843" spans="1:15" x14ac:dyDescent="0.25">
      <c r="A5843" s="560"/>
      <c r="B5843" s="559"/>
      <c r="C5843" s="559"/>
      <c r="D5843" s="561"/>
      <c r="E5843" s="561"/>
      <c r="F5843" s="561"/>
      <c r="G5843" s="559"/>
      <c r="H5843" s="559"/>
      <c r="I5843" s="559"/>
      <c r="J5843" s="559"/>
      <c r="K5843" s="559"/>
      <c r="L5843" s="559"/>
      <c r="M5843" s="559"/>
      <c r="N5843" s="559"/>
      <c r="O5843" s="559"/>
    </row>
    <row r="5844" spans="1:15" x14ac:dyDescent="0.25">
      <c r="A5844" s="560"/>
      <c r="B5844" s="559"/>
      <c r="C5844" s="559"/>
      <c r="D5844" s="561"/>
      <c r="E5844" s="561"/>
      <c r="F5844" s="561"/>
      <c r="G5844" s="559"/>
      <c r="H5844" s="559"/>
      <c r="I5844" s="559"/>
      <c r="J5844" s="559"/>
      <c r="K5844" s="559"/>
      <c r="L5844" s="559"/>
      <c r="M5844" s="559"/>
      <c r="N5844" s="559"/>
      <c r="O5844" s="559"/>
    </row>
    <row r="5845" spans="1:15" x14ac:dyDescent="0.25">
      <c r="A5845" s="560"/>
      <c r="B5845" s="559"/>
      <c r="C5845" s="559"/>
      <c r="D5845" s="561"/>
      <c r="E5845" s="561"/>
      <c r="F5845" s="561"/>
      <c r="G5845" s="559"/>
      <c r="H5845" s="559"/>
      <c r="I5845" s="559"/>
      <c r="J5845" s="559"/>
      <c r="K5845" s="559"/>
      <c r="L5845" s="559"/>
      <c r="M5845" s="559"/>
      <c r="N5845" s="559"/>
      <c r="O5845" s="559"/>
    </row>
    <row r="5846" spans="1:15" x14ac:dyDescent="0.25">
      <c r="A5846" s="560"/>
      <c r="B5846" s="559"/>
      <c r="C5846" s="559"/>
      <c r="D5846" s="561"/>
      <c r="E5846" s="561"/>
      <c r="F5846" s="561"/>
      <c r="G5846" s="559"/>
      <c r="H5846" s="559"/>
      <c r="I5846" s="559"/>
      <c r="J5846" s="559"/>
      <c r="K5846" s="559"/>
      <c r="L5846" s="559"/>
      <c r="M5846" s="559"/>
      <c r="N5846" s="559"/>
      <c r="O5846" s="559"/>
    </row>
    <row r="5847" spans="1:15" x14ac:dyDescent="0.25">
      <c r="A5847" s="560"/>
      <c r="B5847" s="559"/>
      <c r="C5847" s="559"/>
      <c r="D5847" s="561"/>
      <c r="E5847" s="561"/>
      <c r="F5847" s="561"/>
      <c r="G5847" s="559"/>
      <c r="H5847" s="559"/>
      <c r="I5847" s="559"/>
      <c r="J5847" s="559"/>
      <c r="K5847" s="559"/>
      <c r="L5847" s="559"/>
      <c r="M5847" s="559"/>
      <c r="N5847" s="559"/>
      <c r="O5847" s="559"/>
    </row>
    <row r="5848" spans="1:15" x14ac:dyDescent="0.25">
      <c r="A5848" s="560"/>
      <c r="B5848" s="559"/>
      <c r="C5848" s="559"/>
      <c r="D5848" s="561"/>
      <c r="E5848" s="561"/>
      <c r="F5848" s="561"/>
      <c r="G5848" s="559"/>
      <c r="H5848" s="559"/>
      <c r="I5848" s="559"/>
      <c r="J5848" s="559"/>
      <c r="K5848" s="559"/>
      <c r="L5848" s="559"/>
      <c r="M5848" s="559"/>
      <c r="N5848" s="559"/>
      <c r="O5848" s="559"/>
    </row>
    <row r="5849" spans="1:15" x14ac:dyDescent="0.25">
      <c r="A5849" s="560"/>
      <c r="B5849" s="559"/>
      <c r="C5849" s="559"/>
      <c r="D5849" s="561"/>
      <c r="E5849" s="561"/>
      <c r="F5849" s="561"/>
      <c r="G5849" s="559"/>
      <c r="H5849" s="559"/>
      <c r="I5849" s="559"/>
      <c r="J5849" s="559"/>
      <c r="K5849" s="559"/>
      <c r="L5849" s="559"/>
      <c r="M5849" s="559"/>
      <c r="N5849" s="559"/>
      <c r="O5849" s="559"/>
    </row>
    <row r="5850" spans="1:15" x14ac:dyDescent="0.25">
      <c r="A5850" s="560"/>
      <c r="B5850" s="559"/>
      <c r="C5850" s="559"/>
      <c r="D5850" s="561"/>
      <c r="E5850" s="561"/>
      <c r="F5850" s="561"/>
      <c r="G5850" s="559"/>
      <c r="H5850" s="559"/>
      <c r="I5850" s="559"/>
      <c r="J5850" s="559"/>
      <c r="K5850" s="559"/>
      <c r="L5850" s="559"/>
      <c r="M5850" s="559"/>
      <c r="N5850" s="559"/>
      <c r="O5850" s="559"/>
    </row>
    <row r="5851" spans="1:15" x14ac:dyDescent="0.25">
      <c r="A5851" s="560"/>
      <c r="B5851" s="559"/>
      <c r="C5851" s="559"/>
      <c r="D5851" s="561"/>
      <c r="E5851" s="561"/>
      <c r="F5851" s="561"/>
      <c r="G5851" s="559"/>
      <c r="H5851" s="559"/>
      <c r="I5851" s="559"/>
      <c r="J5851" s="559"/>
      <c r="K5851" s="559"/>
      <c r="L5851" s="559"/>
      <c r="M5851" s="559"/>
      <c r="N5851" s="559"/>
      <c r="O5851" s="559"/>
    </row>
    <row r="5852" spans="1:15" x14ac:dyDescent="0.25">
      <c r="A5852" s="560"/>
      <c r="B5852" s="559"/>
      <c r="C5852" s="559"/>
      <c r="D5852" s="561"/>
      <c r="E5852" s="561"/>
      <c r="F5852" s="561"/>
      <c r="G5852" s="559"/>
      <c r="H5852" s="559"/>
      <c r="I5852" s="559"/>
      <c r="J5852" s="559"/>
      <c r="K5852" s="559"/>
      <c r="L5852" s="559"/>
      <c r="M5852" s="559"/>
      <c r="N5852" s="559"/>
      <c r="O5852" s="559"/>
    </row>
    <row r="5853" spans="1:15" x14ac:dyDescent="0.25">
      <c r="A5853" s="560"/>
      <c r="B5853" s="559"/>
      <c r="C5853" s="559"/>
      <c r="D5853" s="561"/>
      <c r="E5853" s="561"/>
      <c r="F5853" s="561"/>
      <c r="G5853" s="559"/>
      <c r="H5853" s="559"/>
      <c r="I5853" s="559"/>
      <c r="J5853" s="559"/>
      <c r="K5853" s="559"/>
      <c r="L5853" s="559"/>
      <c r="M5853" s="559"/>
      <c r="N5853" s="559"/>
      <c r="O5853" s="559"/>
    </row>
    <row r="5854" spans="1:15" x14ac:dyDescent="0.25">
      <c r="A5854" s="560"/>
      <c r="B5854" s="559"/>
      <c r="C5854" s="559"/>
      <c r="D5854" s="561"/>
      <c r="E5854" s="561"/>
      <c r="F5854" s="561"/>
      <c r="G5854" s="559"/>
      <c r="H5854" s="559"/>
      <c r="I5854" s="559"/>
      <c r="J5854" s="559"/>
      <c r="K5854" s="559"/>
      <c r="L5854" s="559"/>
      <c r="M5854" s="559"/>
      <c r="N5854" s="559"/>
      <c r="O5854" s="559"/>
    </row>
    <row r="5855" spans="1:15" x14ac:dyDescent="0.25">
      <c r="A5855" s="560"/>
      <c r="B5855" s="559"/>
      <c r="C5855" s="559"/>
      <c r="D5855" s="561"/>
      <c r="E5855" s="561"/>
      <c r="F5855" s="561"/>
      <c r="G5855" s="559"/>
      <c r="H5855" s="559"/>
      <c r="I5855" s="559"/>
      <c r="J5855" s="559"/>
      <c r="K5855" s="559"/>
      <c r="L5855" s="559"/>
      <c r="M5855" s="559"/>
      <c r="N5855" s="559"/>
      <c r="O5855" s="559"/>
    </row>
    <row r="5856" spans="1:15" x14ac:dyDescent="0.25">
      <c r="A5856" s="560"/>
      <c r="B5856" s="559"/>
      <c r="C5856" s="559"/>
      <c r="D5856" s="561"/>
      <c r="E5856" s="561"/>
      <c r="F5856" s="561"/>
      <c r="G5856" s="559"/>
      <c r="H5856" s="559"/>
      <c r="I5856" s="559"/>
      <c r="J5856" s="559"/>
      <c r="K5856" s="559"/>
      <c r="L5856" s="559"/>
      <c r="M5856" s="559"/>
      <c r="N5856" s="559"/>
      <c r="O5856" s="559"/>
    </row>
    <row r="5857" spans="1:15" x14ac:dyDescent="0.25">
      <c r="A5857" s="560"/>
      <c r="B5857" s="559"/>
      <c r="C5857" s="559"/>
      <c r="D5857" s="561"/>
      <c r="E5857" s="561"/>
      <c r="F5857" s="561"/>
      <c r="G5857" s="559"/>
      <c r="H5857" s="559"/>
      <c r="I5857" s="559"/>
      <c r="J5857" s="559"/>
      <c r="K5857" s="559"/>
      <c r="L5857" s="559"/>
      <c r="M5857" s="559"/>
      <c r="N5857" s="559"/>
      <c r="O5857" s="559"/>
    </row>
    <row r="5858" spans="1:15" x14ac:dyDescent="0.25">
      <c r="A5858" s="560"/>
      <c r="B5858" s="559"/>
      <c r="C5858" s="559"/>
      <c r="D5858" s="561"/>
      <c r="E5858" s="561"/>
      <c r="F5858" s="561"/>
      <c r="G5858" s="559"/>
      <c r="H5858" s="559"/>
      <c r="I5858" s="559"/>
      <c r="J5858" s="559"/>
      <c r="K5858" s="559"/>
      <c r="L5858" s="559"/>
      <c r="M5858" s="559"/>
      <c r="N5858" s="559"/>
      <c r="O5858" s="559"/>
    </row>
    <row r="5859" spans="1:15" x14ac:dyDescent="0.25">
      <c r="A5859" s="560"/>
      <c r="B5859" s="559"/>
      <c r="C5859" s="559"/>
      <c r="D5859" s="561"/>
      <c r="E5859" s="561"/>
      <c r="F5859" s="561"/>
      <c r="G5859" s="559"/>
      <c r="H5859" s="559"/>
      <c r="I5859" s="559"/>
      <c r="J5859" s="559"/>
      <c r="K5859" s="559"/>
      <c r="L5859" s="559"/>
      <c r="M5859" s="559"/>
      <c r="N5859" s="559"/>
      <c r="O5859" s="559"/>
    </row>
    <row r="5860" spans="1:15" x14ac:dyDescent="0.25">
      <c r="A5860" s="560"/>
      <c r="B5860" s="559"/>
      <c r="C5860" s="559"/>
      <c r="D5860" s="561"/>
      <c r="E5860" s="561"/>
      <c r="F5860" s="561"/>
      <c r="G5860" s="559"/>
      <c r="H5860" s="559"/>
      <c r="I5860" s="559"/>
      <c r="J5860" s="559"/>
      <c r="K5860" s="559"/>
      <c r="L5860" s="559"/>
      <c r="M5860" s="559"/>
      <c r="N5860" s="559"/>
      <c r="O5860" s="559"/>
    </row>
    <row r="5861" spans="1:15" x14ac:dyDescent="0.25">
      <c r="A5861" s="560"/>
      <c r="B5861" s="559"/>
      <c r="C5861" s="559"/>
      <c r="D5861" s="561"/>
      <c r="E5861" s="561"/>
      <c r="F5861" s="561"/>
      <c r="G5861" s="559"/>
      <c r="H5861" s="559"/>
      <c r="I5861" s="559"/>
      <c r="J5861" s="559"/>
      <c r="K5861" s="559"/>
      <c r="L5861" s="559"/>
      <c r="M5861" s="559"/>
      <c r="N5861" s="559"/>
      <c r="O5861" s="559"/>
    </row>
    <row r="5862" spans="1:15" x14ac:dyDescent="0.25">
      <c r="A5862" s="560"/>
      <c r="B5862" s="559"/>
      <c r="C5862" s="559"/>
      <c r="D5862" s="561"/>
      <c r="E5862" s="561"/>
      <c r="F5862" s="561"/>
      <c r="G5862" s="559"/>
      <c r="H5862" s="559"/>
      <c r="I5862" s="559"/>
      <c r="J5862" s="559"/>
      <c r="K5862" s="559"/>
      <c r="L5862" s="559"/>
      <c r="M5862" s="559"/>
      <c r="N5862" s="559"/>
      <c r="O5862" s="559"/>
    </row>
    <row r="5863" spans="1:15" x14ac:dyDescent="0.25">
      <c r="A5863" s="560"/>
      <c r="B5863" s="559"/>
      <c r="C5863" s="559"/>
      <c r="D5863" s="561"/>
      <c r="E5863" s="561"/>
      <c r="F5863" s="561"/>
      <c r="G5863" s="559"/>
      <c r="H5863" s="559"/>
      <c r="I5863" s="559"/>
      <c r="J5863" s="559"/>
      <c r="K5863" s="559"/>
      <c r="L5863" s="559"/>
      <c r="M5863" s="559"/>
      <c r="N5863" s="559"/>
      <c r="O5863" s="559"/>
    </row>
    <row r="5864" spans="1:15" x14ac:dyDescent="0.25">
      <c r="A5864" s="560"/>
      <c r="B5864" s="559"/>
      <c r="C5864" s="559"/>
      <c r="D5864" s="561"/>
      <c r="E5864" s="561"/>
      <c r="F5864" s="561"/>
      <c r="G5864" s="559"/>
      <c r="H5864" s="559"/>
      <c r="I5864" s="559"/>
      <c r="J5864" s="559"/>
      <c r="K5864" s="559"/>
      <c r="L5864" s="559"/>
      <c r="M5864" s="559"/>
      <c r="N5864" s="559"/>
      <c r="O5864" s="559"/>
    </row>
    <row r="5865" spans="1:15" x14ac:dyDescent="0.25">
      <c r="A5865" s="560"/>
      <c r="B5865" s="559"/>
      <c r="C5865" s="559"/>
      <c r="D5865" s="561"/>
      <c r="E5865" s="561"/>
      <c r="F5865" s="561"/>
      <c r="G5865" s="559"/>
      <c r="H5865" s="559"/>
      <c r="I5865" s="559"/>
      <c r="J5865" s="559"/>
      <c r="K5865" s="559"/>
      <c r="L5865" s="559"/>
      <c r="M5865" s="559"/>
      <c r="N5865" s="559"/>
      <c r="O5865" s="559"/>
    </row>
    <row r="5866" spans="1:15" x14ac:dyDescent="0.25">
      <c r="A5866" s="560"/>
      <c r="B5866" s="559"/>
      <c r="C5866" s="559"/>
      <c r="D5866" s="561"/>
      <c r="E5866" s="561"/>
      <c r="F5866" s="561"/>
      <c r="G5866" s="559"/>
      <c r="H5866" s="559"/>
      <c r="I5866" s="559"/>
      <c r="J5866" s="559"/>
      <c r="K5866" s="559"/>
      <c r="L5866" s="559"/>
      <c r="M5866" s="559"/>
      <c r="N5866" s="559"/>
      <c r="O5866" s="559"/>
    </row>
    <row r="5867" spans="1:15" x14ac:dyDescent="0.25">
      <c r="A5867" s="560"/>
      <c r="B5867" s="559"/>
      <c r="C5867" s="559"/>
      <c r="D5867" s="561"/>
      <c r="E5867" s="561"/>
      <c r="F5867" s="561"/>
      <c r="G5867" s="559"/>
      <c r="H5867" s="559"/>
      <c r="I5867" s="559"/>
      <c r="J5867" s="559"/>
      <c r="K5867" s="559"/>
      <c r="L5867" s="559"/>
      <c r="M5867" s="559"/>
      <c r="N5867" s="559"/>
      <c r="O5867" s="559"/>
    </row>
    <row r="5868" spans="1:15" x14ac:dyDescent="0.25">
      <c r="A5868" s="560"/>
      <c r="B5868" s="559"/>
      <c r="C5868" s="559"/>
      <c r="D5868" s="561"/>
      <c r="E5868" s="561"/>
      <c r="F5868" s="561"/>
      <c r="G5868" s="559"/>
      <c r="H5868" s="559"/>
      <c r="I5868" s="559"/>
      <c r="J5868" s="559"/>
      <c r="K5868" s="559"/>
      <c r="L5868" s="559"/>
      <c r="M5868" s="559"/>
      <c r="N5868" s="559"/>
      <c r="O5868" s="559"/>
    </row>
    <row r="5869" spans="1:15" x14ac:dyDescent="0.25">
      <c r="A5869" s="560"/>
      <c r="B5869" s="559"/>
      <c r="C5869" s="559"/>
      <c r="D5869" s="561"/>
      <c r="E5869" s="561"/>
      <c r="F5869" s="561"/>
      <c r="G5869" s="559"/>
      <c r="H5869" s="559"/>
      <c r="I5869" s="559"/>
      <c r="J5869" s="559"/>
      <c r="K5869" s="559"/>
      <c r="L5869" s="559"/>
      <c r="M5869" s="559"/>
      <c r="N5869" s="559"/>
      <c r="O5869" s="559"/>
    </row>
    <row r="5870" spans="1:15" x14ac:dyDescent="0.25">
      <c r="A5870" s="560"/>
      <c r="B5870" s="559"/>
      <c r="C5870" s="559"/>
      <c r="D5870" s="561"/>
      <c r="E5870" s="561"/>
      <c r="F5870" s="561"/>
      <c r="G5870" s="559"/>
      <c r="H5870" s="559"/>
      <c r="I5870" s="559"/>
      <c r="J5870" s="559"/>
      <c r="K5870" s="559"/>
      <c r="L5870" s="559"/>
      <c r="M5870" s="559"/>
      <c r="N5870" s="559"/>
      <c r="O5870" s="559"/>
    </row>
    <row r="5871" spans="1:15" x14ac:dyDescent="0.25">
      <c r="A5871" s="560"/>
      <c r="B5871" s="559"/>
      <c r="C5871" s="559"/>
      <c r="D5871" s="561"/>
      <c r="E5871" s="561"/>
      <c r="F5871" s="561"/>
      <c r="G5871" s="559"/>
      <c r="H5871" s="559"/>
      <c r="I5871" s="559"/>
      <c r="J5871" s="559"/>
      <c r="K5871" s="559"/>
      <c r="L5871" s="559"/>
      <c r="M5871" s="559"/>
      <c r="N5871" s="559"/>
      <c r="O5871" s="559"/>
    </row>
    <row r="5872" spans="1:15" x14ac:dyDescent="0.25">
      <c r="A5872" s="560"/>
      <c r="B5872" s="559"/>
      <c r="C5872" s="559"/>
      <c r="D5872" s="561"/>
      <c r="E5872" s="561"/>
      <c r="F5872" s="561"/>
      <c r="G5872" s="559"/>
      <c r="H5872" s="559"/>
      <c r="I5872" s="559"/>
      <c r="J5872" s="559"/>
      <c r="K5872" s="559"/>
      <c r="L5872" s="559"/>
      <c r="M5872" s="559"/>
      <c r="N5872" s="559"/>
      <c r="O5872" s="559"/>
    </row>
    <row r="5873" spans="1:15" x14ac:dyDescent="0.25">
      <c r="A5873" s="560"/>
      <c r="B5873" s="559"/>
      <c r="C5873" s="559"/>
      <c r="D5873" s="561"/>
      <c r="E5873" s="561"/>
      <c r="F5873" s="561"/>
      <c r="G5873" s="559"/>
      <c r="H5873" s="559"/>
      <c r="I5873" s="559"/>
      <c r="J5873" s="559"/>
      <c r="K5873" s="559"/>
      <c r="L5873" s="559"/>
      <c r="M5873" s="559"/>
      <c r="N5873" s="559"/>
      <c r="O5873" s="559"/>
    </row>
    <row r="5874" spans="1:15" x14ac:dyDescent="0.25">
      <c r="A5874" s="560"/>
      <c r="B5874" s="559"/>
      <c r="C5874" s="559"/>
      <c r="D5874" s="561"/>
      <c r="E5874" s="561"/>
      <c r="F5874" s="561"/>
      <c r="G5874" s="559"/>
      <c r="H5874" s="559"/>
      <c r="I5874" s="559"/>
      <c r="J5874" s="559"/>
      <c r="K5874" s="559"/>
      <c r="L5874" s="559"/>
      <c r="M5874" s="559"/>
      <c r="N5874" s="559"/>
      <c r="O5874" s="559"/>
    </row>
    <row r="5875" spans="1:15" x14ac:dyDescent="0.25">
      <c r="A5875" s="560"/>
      <c r="B5875" s="559"/>
      <c r="C5875" s="559"/>
      <c r="D5875" s="561"/>
      <c r="E5875" s="561"/>
      <c r="F5875" s="561"/>
      <c r="G5875" s="559"/>
      <c r="H5875" s="559"/>
      <c r="I5875" s="559"/>
      <c r="J5875" s="559"/>
      <c r="K5875" s="559"/>
      <c r="L5875" s="559"/>
      <c r="M5875" s="559"/>
      <c r="N5875" s="559"/>
      <c r="O5875" s="559"/>
    </row>
    <row r="5876" spans="1:15" x14ac:dyDescent="0.25">
      <c r="A5876" s="560"/>
      <c r="B5876" s="559"/>
      <c r="C5876" s="559"/>
      <c r="D5876" s="561"/>
      <c r="E5876" s="561"/>
      <c r="F5876" s="561"/>
      <c r="G5876" s="559"/>
      <c r="H5876" s="559"/>
      <c r="I5876" s="559"/>
      <c r="J5876" s="559"/>
      <c r="K5876" s="559"/>
      <c r="L5876" s="559"/>
      <c r="M5876" s="559"/>
      <c r="N5876" s="559"/>
      <c r="O5876" s="559"/>
    </row>
    <row r="5877" spans="1:15" x14ac:dyDescent="0.25">
      <c r="A5877" s="560"/>
      <c r="B5877" s="559"/>
      <c r="C5877" s="559"/>
      <c r="D5877" s="561"/>
      <c r="E5877" s="561"/>
      <c r="F5877" s="561"/>
      <c r="G5877" s="559"/>
      <c r="H5877" s="559"/>
      <c r="I5877" s="559"/>
      <c r="J5877" s="559"/>
      <c r="K5877" s="559"/>
      <c r="L5877" s="559"/>
      <c r="M5877" s="559"/>
      <c r="N5877" s="559"/>
      <c r="O5877" s="559"/>
    </row>
    <row r="5878" spans="1:15" x14ac:dyDescent="0.25">
      <c r="A5878" s="560"/>
      <c r="B5878" s="559"/>
      <c r="C5878" s="559"/>
      <c r="D5878" s="561"/>
      <c r="E5878" s="561"/>
      <c r="F5878" s="561"/>
      <c r="G5878" s="559"/>
      <c r="H5878" s="559"/>
      <c r="I5878" s="559"/>
      <c r="J5878" s="559"/>
      <c r="K5878" s="559"/>
      <c r="L5878" s="559"/>
      <c r="M5878" s="559"/>
      <c r="N5878" s="559"/>
      <c r="O5878" s="559"/>
    </row>
    <row r="5879" spans="1:15" x14ac:dyDescent="0.25">
      <c r="A5879" s="560"/>
      <c r="B5879" s="559"/>
      <c r="C5879" s="559"/>
      <c r="D5879" s="561"/>
      <c r="E5879" s="561"/>
      <c r="F5879" s="561"/>
      <c r="G5879" s="559"/>
      <c r="H5879" s="559"/>
      <c r="I5879" s="559"/>
      <c r="J5879" s="559"/>
      <c r="K5879" s="559"/>
      <c r="L5879" s="559"/>
      <c r="M5879" s="559"/>
      <c r="N5879" s="559"/>
      <c r="O5879" s="559"/>
    </row>
    <row r="5880" spans="1:15" x14ac:dyDescent="0.25">
      <c r="A5880" s="560"/>
      <c r="B5880" s="559"/>
      <c r="C5880" s="559"/>
      <c r="D5880" s="561"/>
      <c r="E5880" s="561"/>
      <c r="F5880" s="561"/>
      <c r="G5880" s="559"/>
      <c r="H5880" s="559"/>
      <c r="I5880" s="559"/>
      <c r="J5880" s="559"/>
      <c r="K5880" s="559"/>
      <c r="L5880" s="559"/>
      <c r="M5880" s="559"/>
      <c r="N5880" s="559"/>
      <c r="O5880" s="559"/>
    </row>
    <row r="5881" spans="1:15" x14ac:dyDescent="0.25">
      <c r="A5881" s="560"/>
      <c r="B5881" s="559"/>
      <c r="C5881" s="559"/>
      <c r="D5881" s="561"/>
      <c r="E5881" s="561"/>
      <c r="F5881" s="561"/>
      <c r="G5881" s="559"/>
      <c r="H5881" s="559"/>
      <c r="I5881" s="559"/>
      <c r="J5881" s="559"/>
      <c r="K5881" s="559"/>
      <c r="L5881" s="559"/>
      <c r="M5881" s="559"/>
      <c r="N5881" s="559"/>
      <c r="O5881" s="559"/>
    </row>
    <row r="5882" spans="1:15" x14ac:dyDescent="0.25">
      <c r="A5882" s="560"/>
      <c r="B5882" s="559"/>
      <c r="C5882" s="559"/>
      <c r="D5882" s="561"/>
      <c r="E5882" s="561"/>
      <c r="F5882" s="561"/>
      <c r="G5882" s="559"/>
      <c r="H5882" s="559"/>
      <c r="I5882" s="559"/>
      <c r="J5882" s="559"/>
      <c r="K5882" s="559"/>
      <c r="L5882" s="559"/>
      <c r="M5882" s="559"/>
      <c r="N5882" s="559"/>
      <c r="O5882" s="559"/>
    </row>
    <row r="5883" spans="1:15" x14ac:dyDescent="0.25">
      <c r="A5883" s="560"/>
      <c r="B5883" s="559"/>
      <c r="C5883" s="559"/>
      <c r="D5883" s="561"/>
      <c r="E5883" s="561"/>
      <c r="F5883" s="561"/>
      <c r="G5883" s="559"/>
      <c r="H5883" s="559"/>
      <c r="I5883" s="559"/>
      <c r="J5883" s="559"/>
      <c r="K5883" s="559"/>
      <c r="L5883" s="559"/>
      <c r="M5883" s="559"/>
      <c r="N5883" s="559"/>
      <c r="O5883" s="559"/>
    </row>
    <row r="5884" spans="1:15" x14ac:dyDescent="0.25">
      <c r="A5884" s="560"/>
      <c r="B5884" s="559"/>
      <c r="C5884" s="559"/>
      <c r="D5884" s="561"/>
      <c r="E5884" s="561"/>
      <c r="F5884" s="561"/>
      <c r="G5884" s="559"/>
      <c r="H5884" s="559"/>
      <c r="I5884" s="559"/>
      <c r="J5884" s="559"/>
      <c r="K5884" s="559"/>
      <c r="L5884" s="559"/>
      <c r="M5884" s="559"/>
      <c r="N5884" s="559"/>
      <c r="O5884" s="559"/>
    </row>
    <row r="5885" spans="1:15" x14ac:dyDescent="0.25">
      <c r="A5885" s="560"/>
      <c r="B5885" s="559"/>
      <c r="C5885" s="559"/>
      <c r="D5885" s="561"/>
      <c r="E5885" s="561"/>
      <c r="F5885" s="561"/>
      <c r="G5885" s="559"/>
      <c r="H5885" s="559"/>
      <c r="I5885" s="559"/>
      <c r="J5885" s="559"/>
      <c r="K5885" s="559"/>
      <c r="L5885" s="559"/>
      <c r="M5885" s="559"/>
      <c r="N5885" s="559"/>
      <c r="O5885" s="559"/>
    </row>
    <row r="5886" spans="1:15" x14ac:dyDescent="0.25">
      <c r="A5886" s="560"/>
      <c r="B5886" s="559"/>
      <c r="C5886" s="559"/>
      <c r="D5886" s="561"/>
      <c r="E5886" s="561"/>
      <c r="F5886" s="561"/>
      <c r="G5886" s="559"/>
      <c r="H5886" s="559"/>
      <c r="I5886" s="559"/>
      <c r="J5886" s="559"/>
      <c r="K5886" s="559"/>
      <c r="L5886" s="559"/>
      <c r="M5886" s="559"/>
      <c r="N5886" s="559"/>
      <c r="O5886" s="559"/>
    </row>
    <row r="5887" spans="1:15" x14ac:dyDescent="0.25">
      <c r="A5887" s="560"/>
      <c r="B5887" s="559"/>
      <c r="C5887" s="559"/>
      <c r="D5887" s="561"/>
      <c r="E5887" s="561"/>
      <c r="F5887" s="561"/>
      <c r="G5887" s="559"/>
      <c r="H5887" s="559"/>
      <c r="I5887" s="559"/>
      <c r="J5887" s="559"/>
      <c r="K5887" s="559"/>
      <c r="L5887" s="559"/>
      <c r="M5887" s="559"/>
      <c r="N5887" s="559"/>
      <c r="O5887" s="559"/>
    </row>
    <row r="5888" spans="1:15" x14ac:dyDescent="0.25">
      <c r="A5888" s="560"/>
      <c r="B5888" s="559"/>
      <c r="C5888" s="559"/>
      <c r="D5888" s="561"/>
      <c r="E5888" s="561"/>
      <c r="F5888" s="561"/>
      <c r="G5888" s="559"/>
      <c r="H5888" s="559"/>
      <c r="I5888" s="559"/>
      <c r="J5888" s="559"/>
      <c r="K5888" s="559"/>
      <c r="L5888" s="559"/>
      <c r="M5888" s="559"/>
      <c r="N5888" s="559"/>
      <c r="O5888" s="559"/>
    </row>
    <row r="5889" spans="1:15" x14ac:dyDescent="0.25">
      <c r="A5889" s="560"/>
      <c r="B5889" s="559"/>
      <c r="C5889" s="559"/>
      <c r="D5889" s="561"/>
      <c r="E5889" s="561"/>
      <c r="F5889" s="561"/>
      <c r="G5889" s="559"/>
      <c r="H5889" s="559"/>
      <c r="I5889" s="559"/>
      <c r="J5889" s="559"/>
      <c r="K5889" s="559"/>
      <c r="L5889" s="559"/>
      <c r="M5889" s="559"/>
      <c r="N5889" s="559"/>
      <c r="O5889" s="559"/>
    </row>
    <row r="5890" spans="1:15" x14ac:dyDescent="0.25">
      <c r="A5890" s="560"/>
      <c r="B5890" s="559"/>
      <c r="C5890" s="559"/>
      <c r="D5890" s="561"/>
      <c r="E5890" s="561"/>
      <c r="F5890" s="561"/>
      <c r="G5890" s="559"/>
      <c r="H5890" s="559"/>
      <c r="I5890" s="559"/>
      <c r="J5890" s="559"/>
      <c r="K5890" s="559"/>
      <c r="L5890" s="559"/>
      <c r="M5890" s="559"/>
      <c r="N5890" s="559"/>
      <c r="O5890" s="559"/>
    </row>
    <row r="5891" spans="1:15" x14ac:dyDescent="0.25">
      <c r="A5891" s="560"/>
      <c r="B5891" s="559"/>
      <c r="C5891" s="559"/>
      <c r="D5891" s="561"/>
      <c r="E5891" s="561"/>
      <c r="F5891" s="561"/>
      <c r="G5891" s="559"/>
      <c r="H5891" s="559"/>
      <c r="I5891" s="559"/>
      <c r="J5891" s="559"/>
      <c r="K5891" s="559"/>
      <c r="L5891" s="559"/>
      <c r="M5891" s="559"/>
      <c r="N5891" s="559"/>
      <c r="O5891" s="559"/>
    </row>
    <row r="5892" spans="1:15" x14ac:dyDescent="0.25">
      <c r="A5892" s="560"/>
      <c r="B5892" s="559"/>
      <c r="C5892" s="559"/>
      <c r="D5892" s="561"/>
      <c r="E5892" s="561"/>
      <c r="F5892" s="561"/>
      <c r="G5892" s="559"/>
      <c r="H5892" s="559"/>
      <c r="I5892" s="559"/>
      <c r="J5892" s="559"/>
      <c r="K5892" s="559"/>
      <c r="L5892" s="559"/>
      <c r="M5892" s="559"/>
      <c r="N5892" s="559"/>
      <c r="O5892" s="559"/>
    </row>
    <row r="5893" spans="1:15" x14ac:dyDescent="0.25">
      <c r="A5893" s="560"/>
      <c r="B5893" s="559"/>
      <c r="C5893" s="559"/>
      <c r="D5893" s="561"/>
      <c r="E5893" s="561"/>
      <c r="F5893" s="561"/>
      <c r="G5893" s="559"/>
      <c r="H5893" s="559"/>
      <c r="I5893" s="559"/>
      <c r="J5893" s="559"/>
      <c r="K5893" s="559"/>
      <c r="L5893" s="559"/>
      <c r="M5893" s="559"/>
      <c r="N5893" s="559"/>
      <c r="O5893" s="559"/>
    </row>
    <row r="5894" spans="1:15" x14ac:dyDescent="0.25">
      <c r="A5894" s="560"/>
      <c r="B5894" s="559"/>
      <c r="C5894" s="559"/>
      <c r="D5894" s="561"/>
      <c r="E5894" s="561"/>
      <c r="F5894" s="561"/>
      <c r="G5894" s="559"/>
      <c r="H5894" s="559"/>
      <c r="I5894" s="559"/>
      <c r="J5894" s="559"/>
      <c r="K5894" s="559"/>
      <c r="L5894" s="559"/>
      <c r="M5894" s="559"/>
      <c r="N5894" s="559"/>
      <c r="O5894" s="559"/>
    </row>
    <row r="5895" spans="1:15" x14ac:dyDescent="0.25">
      <c r="A5895" s="560"/>
      <c r="B5895" s="559"/>
      <c r="C5895" s="559"/>
      <c r="D5895" s="561"/>
      <c r="E5895" s="561"/>
      <c r="F5895" s="561"/>
      <c r="G5895" s="559"/>
      <c r="H5895" s="559"/>
      <c r="I5895" s="559"/>
      <c r="J5895" s="559"/>
      <c r="K5895" s="559"/>
      <c r="L5895" s="559"/>
      <c r="M5895" s="559"/>
      <c r="N5895" s="559"/>
      <c r="O5895" s="559"/>
    </row>
    <row r="5896" spans="1:15" x14ac:dyDescent="0.25">
      <c r="A5896" s="560"/>
      <c r="B5896" s="559"/>
      <c r="C5896" s="559"/>
      <c r="D5896" s="561"/>
      <c r="E5896" s="561"/>
      <c r="F5896" s="561"/>
      <c r="G5896" s="559"/>
      <c r="H5896" s="559"/>
      <c r="I5896" s="559"/>
      <c r="J5896" s="559"/>
      <c r="K5896" s="559"/>
      <c r="L5896" s="559"/>
      <c r="M5896" s="559"/>
      <c r="N5896" s="559"/>
      <c r="O5896" s="559"/>
    </row>
    <row r="5897" spans="1:15" x14ac:dyDescent="0.25">
      <c r="A5897" s="560"/>
      <c r="B5897" s="559"/>
      <c r="C5897" s="559"/>
      <c r="D5897" s="561"/>
      <c r="E5897" s="561"/>
      <c r="F5897" s="561"/>
      <c r="G5897" s="559"/>
      <c r="H5897" s="559"/>
      <c r="I5897" s="559"/>
      <c r="J5897" s="559"/>
      <c r="K5897" s="559"/>
      <c r="L5897" s="559"/>
      <c r="M5897" s="559"/>
      <c r="N5897" s="559"/>
      <c r="O5897" s="559"/>
    </row>
    <row r="5898" spans="1:15" x14ac:dyDescent="0.25">
      <c r="A5898" s="560"/>
      <c r="B5898" s="559"/>
      <c r="C5898" s="559"/>
      <c r="D5898" s="561"/>
      <c r="E5898" s="561"/>
      <c r="F5898" s="561"/>
      <c r="G5898" s="559"/>
      <c r="H5898" s="559"/>
      <c r="I5898" s="559"/>
      <c r="J5898" s="559"/>
      <c r="K5898" s="559"/>
      <c r="L5898" s="559"/>
      <c r="M5898" s="559"/>
      <c r="N5898" s="559"/>
      <c r="O5898" s="559"/>
    </row>
    <row r="5899" spans="1:15" x14ac:dyDescent="0.25">
      <c r="A5899" s="560"/>
      <c r="B5899" s="559"/>
      <c r="C5899" s="559"/>
      <c r="D5899" s="561"/>
      <c r="E5899" s="561"/>
      <c r="F5899" s="561"/>
      <c r="G5899" s="559"/>
      <c r="H5899" s="559"/>
      <c r="I5899" s="559"/>
      <c r="J5899" s="559"/>
      <c r="K5899" s="559"/>
      <c r="L5899" s="559"/>
      <c r="M5899" s="559"/>
      <c r="N5899" s="559"/>
      <c r="O5899" s="559"/>
    </row>
    <row r="5900" spans="1:15" x14ac:dyDescent="0.25">
      <c r="A5900" s="560"/>
      <c r="B5900" s="559"/>
      <c r="C5900" s="559"/>
      <c r="D5900" s="561"/>
      <c r="E5900" s="561"/>
      <c r="F5900" s="561"/>
      <c r="G5900" s="559"/>
      <c r="H5900" s="559"/>
      <c r="I5900" s="559"/>
      <c r="J5900" s="559"/>
      <c r="K5900" s="559"/>
      <c r="L5900" s="559"/>
      <c r="M5900" s="559"/>
      <c r="N5900" s="559"/>
      <c r="O5900" s="559"/>
    </row>
    <row r="5901" spans="1:15" x14ac:dyDescent="0.25">
      <c r="A5901" s="560"/>
      <c r="B5901" s="559"/>
      <c r="C5901" s="559"/>
      <c r="D5901" s="561"/>
      <c r="E5901" s="561"/>
      <c r="F5901" s="561"/>
      <c r="G5901" s="559"/>
      <c r="H5901" s="559"/>
      <c r="I5901" s="559"/>
      <c r="J5901" s="559"/>
      <c r="K5901" s="559"/>
      <c r="L5901" s="559"/>
      <c r="M5901" s="559"/>
      <c r="N5901" s="559"/>
      <c r="O5901" s="559"/>
    </row>
    <row r="5902" spans="1:15" x14ac:dyDescent="0.25">
      <c r="A5902" s="560"/>
      <c r="B5902" s="559"/>
      <c r="C5902" s="559"/>
      <c r="D5902" s="561"/>
      <c r="E5902" s="561"/>
      <c r="F5902" s="561"/>
      <c r="G5902" s="559"/>
      <c r="H5902" s="559"/>
      <c r="I5902" s="559"/>
      <c r="J5902" s="559"/>
      <c r="K5902" s="559"/>
      <c r="L5902" s="559"/>
      <c r="M5902" s="559"/>
      <c r="N5902" s="559"/>
      <c r="O5902" s="559"/>
    </row>
    <row r="5903" spans="1:15" x14ac:dyDescent="0.25">
      <c r="A5903" s="560"/>
      <c r="B5903" s="559"/>
      <c r="C5903" s="559"/>
      <c r="D5903" s="561"/>
      <c r="E5903" s="561"/>
      <c r="F5903" s="561"/>
      <c r="G5903" s="559"/>
      <c r="H5903" s="559"/>
      <c r="I5903" s="559"/>
      <c r="J5903" s="559"/>
      <c r="K5903" s="559"/>
      <c r="L5903" s="559"/>
      <c r="M5903" s="559"/>
      <c r="N5903" s="559"/>
      <c r="O5903" s="559"/>
    </row>
    <row r="5904" spans="1:15" x14ac:dyDescent="0.25">
      <c r="A5904" s="560"/>
      <c r="B5904" s="559"/>
      <c r="C5904" s="559"/>
      <c r="D5904" s="561"/>
      <c r="E5904" s="561"/>
      <c r="F5904" s="561"/>
      <c r="G5904" s="559"/>
      <c r="H5904" s="559"/>
      <c r="I5904" s="559"/>
      <c r="J5904" s="559"/>
      <c r="K5904" s="559"/>
      <c r="L5904" s="559"/>
      <c r="M5904" s="559"/>
      <c r="N5904" s="559"/>
      <c r="O5904" s="559"/>
    </row>
    <row r="5905" spans="1:15" x14ac:dyDescent="0.25">
      <c r="A5905" s="560"/>
      <c r="B5905" s="559"/>
      <c r="C5905" s="559"/>
      <c r="D5905" s="561"/>
      <c r="E5905" s="561"/>
      <c r="F5905" s="561"/>
      <c r="G5905" s="559"/>
      <c r="H5905" s="559"/>
      <c r="I5905" s="559"/>
      <c r="J5905" s="559"/>
      <c r="K5905" s="559"/>
      <c r="L5905" s="559"/>
      <c r="M5905" s="559"/>
      <c r="N5905" s="559"/>
      <c r="O5905" s="559"/>
    </row>
    <row r="5906" spans="1:15" x14ac:dyDescent="0.25">
      <c r="A5906" s="560"/>
      <c r="B5906" s="559"/>
      <c r="C5906" s="559"/>
      <c r="D5906" s="561"/>
      <c r="E5906" s="561"/>
      <c r="F5906" s="561"/>
      <c r="G5906" s="559"/>
      <c r="H5906" s="559"/>
      <c r="I5906" s="559"/>
      <c r="J5906" s="559"/>
      <c r="K5906" s="559"/>
      <c r="L5906" s="559"/>
      <c r="M5906" s="559"/>
      <c r="N5906" s="559"/>
      <c r="O5906" s="559"/>
    </row>
    <row r="5907" spans="1:15" x14ac:dyDescent="0.25">
      <c r="A5907" s="560"/>
      <c r="B5907" s="559"/>
      <c r="C5907" s="559"/>
      <c r="D5907" s="561"/>
      <c r="E5907" s="561"/>
      <c r="F5907" s="561"/>
      <c r="G5907" s="559"/>
      <c r="H5907" s="559"/>
      <c r="I5907" s="559"/>
      <c r="J5907" s="559"/>
      <c r="K5907" s="559"/>
      <c r="L5907" s="559"/>
      <c r="M5907" s="559"/>
      <c r="N5907" s="559"/>
      <c r="O5907" s="559"/>
    </row>
    <row r="5908" spans="1:15" x14ac:dyDescent="0.25">
      <c r="A5908" s="560"/>
      <c r="B5908" s="559"/>
      <c r="C5908" s="559"/>
      <c r="D5908" s="561"/>
      <c r="E5908" s="561"/>
      <c r="F5908" s="561"/>
      <c r="G5908" s="559"/>
      <c r="H5908" s="559"/>
      <c r="I5908" s="559"/>
      <c r="J5908" s="559"/>
      <c r="K5908" s="559"/>
      <c r="L5908" s="559"/>
      <c r="M5908" s="559"/>
      <c r="N5908" s="559"/>
      <c r="O5908" s="559"/>
    </row>
    <row r="5909" spans="1:15" x14ac:dyDescent="0.25">
      <c r="A5909" s="560"/>
      <c r="B5909" s="559"/>
      <c r="C5909" s="559"/>
      <c r="D5909" s="561"/>
      <c r="E5909" s="561"/>
      <c r="F5909" s="561"/>
      <c r="G5909" s="559"/>
      <c r="H5909" s="559"/>
      <c r="I5909" s="559"/>
      <c r="J5909" s="559"/>
      <c r="K5909" s="559"/>
      <c r="L5909" s="559"/>
      <c r="M5909" s="559"/>
      <c r="N5909" s="559"/>
      <c r="O5909" s="559"/>
    </row>
    <row r="5910" spans="1:15" x14ac:dyDescent="0.25">
      <c r="A5910" s="560"/>
      <c r="B5910" s="559"/>
      <c r="C5910" s="559"/>
      <c r="D5910" s="561"/>
      <c r="E5910" s="561"/>
      <c r="F5910" s="561"/>
      <c r="G5910" s="559"/>
      <c r="H5910" s="559"/>
      <c r="I5910" s="559"/>
      <c r="J5910" s="559"/>
      <c r="K5910" s="559"/>
      <c r="L5910" s="559"/>
      <c r="M5910" s="559"/>
      <c r="N5910" s="559"/>
      <c r="O5910" s="559"/>
    </row>
    <row r="5911" spans="1:15" x14ac:dyDescent="0.25">
      <c r="A5911" s="560"/>
      <c r="B5911" s="559"/>
      <c r="C5911" s="559"/>
      <c r="D5911" s="561"/>
      <c r="E5911" s="561"/>
      <c r="F5911" s="561"/>
      <c r="G5911" s="559"/>
      <c r="H5911" s="559"/>
      <c r="I5911" s="559"/>
      <c r="J5911" s="559"/>
      <c r="K5911" s="559"/>
      <c r="L5911" s="559"/>
      <c r="M5911" s="559"/>
      <c r="N5911" s="559"/>
      <c r="O5911" s="559"/>
    </row>
    <row r="5912" spans="1:15" x14ac:dyDescent="0.25">
      <c r="A5912" s="560"/>
      <c r="B5912" s="559"/>
      <c r="C5912" s="559"/>
      <c r="D5912" s="561"/>
      <c r="E5912" s="561"/>
      <c r="F5912" s="561"/>
      <c r="G5912" s="559"/>
      <c r="H5912" s="559"/>
      <c r="I5912" s="559"/>
      <c r="J5912" s="559"/>
      <c r="K5912" s="559"/>
      <c r="L5912" s="559"/>
      <c r="M5912" s="559"/>
      <c r="N5912" s="559"/>
      <c r="O5912" s="559"/>
    </row>
    <row r="5913" spans="1:15" x14ac:dyDescent="0.25">
      <c r="A5913" s="560"/>
      <c r="B5913" s="559"/>
      <c r="C5913" s="559"/>
      <c r="D5913" s="561"/>
      <c r="E5913" s="561"/>
      <c r="F5913" s="561"/>
      <c r="G5913" s="559"/>
      <c r="H5913" s="559"/>
      <c r="I5913" s="559"/>
      <c r="J5913" s="559"/>
      <c r="K5913" s="559"/>
      <c r="L5913" s="559"/>
      <c r="M5913" s="559"/>
      <c r="N5913" s="559"/>
      <c r="O5913" s="559"/>
    </row>
    <row r="5914" spans="1:15" x14ac:dyDescent="0.25">
      <c r="A5914" s="560"/>
      <c r="B5914" s="559"/>
      <c r="C5914" s="559"/>
      <c r="D5914" s="561"/>
      <c r="E5914" s="561"/>
      <c r="F5914" s="561"/>
      <c r="G5914" s="559"/>
      <c r="H5914" s="559"/>
      <c r="I5914" s="559"/>
      <c r="J5914" s="559"/>
      <c r="K5914" s="559"/>
      <c r="L5914" s="559"/>
      <c r="M5914" s="559"/>
      <c r="N5914" s="559"/>
      <c r="O5914" s="559"/>
    </row>
    <row r="5915" spans="1:15" x14ac:dyDescent="0.25">
      <c r="A5915" s="560"/>
      <c r="B5915" s="559"/>
      <c r="C5915" s="559"/>
      <c r="D5915" s="561"/>
      <c r="E5915" s="561"/>
      <c r="F5915" s="561"/>
      <c r="G5915" s="559"/>
      <c r="H5915" s="559"/>
      <c r="I5915" s="559"/>
      <c r="J5915" s="559"/>
      <c r="K5915" s="559"/>
      <c r="L5915" s="559"/>
      <c r="M5915" s="559"/>
      <c r="N5915" s="559"/>
      <c r="O5915" s="559"/>
    </row>
    <row r="5916" spans="1:15" x14ac:dyDescent="0.25">
      <c r="A5916" s="560"/>
      <c r="B5916" s="559"/>
      <c r="C5916" s="559"/>
      <c r="D5916" s="561"/>
      <c r="E5916" s="561"/>
      <c r="F5916" s="561"/>
      <c r="G5916" s="559"/>
      <c r="H5916" s="559"/>
      <c r="I5916" s="559"/>
      <c r="J5916" s="559"/>
      <c r="K5916" s="559"/>
      <c r="L5916" s="559"/>
      <c r="M5916" s="559"/>
      <c r="N5916" s="559"/>
      <c r="O5916" s="559"/>
    </row>
    <row r="5917" spans="1:15" x14ac:dyDescent="0.25">
      <c r="A5917" s="560"/>
      <c r="B5917" s="559"/>
      <c r="C5917" s="559"/>
      <c r="D5917" s="561"/>
      <c r="E5917" s="561"/>
      <c r="F5917" s="561"/>
      <c r="G5917" s="559"/>
      <c r="H5917" s="559"/>
      <c r="I5917" s="559"/>
      <c r="J5917" s="559"/>
      <c r="K5917" s="559"/>
      <c r="L5917" s="559"/>
      <c r="M5917" s="559"/>
      <c r="N5917" s="559"/>
      <c r="O5917" s="559"/>
    </row>
    <row r="5918" spans="1:15" x14ac:dyDescent="0.25">
      <c r="A5918" s="560"/>
      <c r="B5918" s="559"/>
      <c r="C5918" s="559"/>
      <c r="D5918" s="561"/>
      <c r="E5918" s="561"/>
      <c r="F5918" s="561"/>
      <c r="G5918" s="559"/>
      <c r="H5918" s="559"/>
      <c r="I5918" s="559"/>
      <c r="J5918" s="559"/>
      <c r="K5918" s="559"/>
      <c r="L5918" s="559"/>
      <c r="M5918" s="559"/>
      <c r="N5918" s="559"/>
      <c r="O5918" s="559"/>
    </row>
    <row r="5919" spans="1:15" x14ac:dyDescent="0.25">
      <c r="A5919" s="560"/>
      <c r="B5919" s="559"/>
      <c r="C5919" s="559"/>
      <c r="D5919" s="561"/>
      <c r="E5919" s="561"/>
      <c r="F5919" s="561"/>
      <c r="G5919" s="559"/>
      <c r="H5919" s="559"/>
      <c r="I5919" s="559"/>
      <c r="J5919" s="559"/>
      <c r="K5919" s="559"/>
      <c r="L5919" s="559"/>
      <c r="M5919" s="559"/>
      <c r="N5919" s="559"/>
      <c r="O5919" s="559"/>
    </row>
    <row r="5920" spans="1:15" x14ac:dyDescent="0.25">
      <c r="A5920" s="560"/>
      <c r="B5920" s="559"/>
      <c r="C5920" s="559"/>
      <c r="D5920" s="561"/>
      <c r="E5920" s="561"/>
      <c r="F5920" s="561"/>
      <c r="G5920" s="559"/>
      <c r="H5920" s="559"/>
      <c r="I5920" s="559"/>
      <c r="J5920" s="559"/>
      <c r="K5920" s="559"/>
      <c r="L5920" s="559"/>
      <c r="M5920" s="559"/>
      <c r="N5920" s="559"/>
      <c r="O5920" s="559"/>
    </row>
    <row r="5921" spans="1:15" x14ac:dyDescent="0.25">
      <c r="A5921" s="560"/>
      <c r="B5921" s="559"/>
      <c r="C5921" s="559"/>
      <c r="D5921" s="561"/>
      <c r="E5921" s="561"/>
      <c r="F5921" s="561"/>
      <c r="G5921" s="559"/>
      <c r="H5921" s="559"/>
      <c r="I5921" s="559"/>
      <c r="J5921" s="559"/>
      <c r="K5921" s="559"/>
      <c r="L5921" s="559"/>
      <c r="M5921" s="559"/>
      <c r="N5921" s="559"/>
      <c r="O5921" s="559"/>
    </row>
    <row r="5922" spans="1:15" x14ac:dyDescent="0.25">
      <c r="A5922" s="560"/>
      <c r="B5922" s="559"/>
      <c r="C5922" s="559"/>
      <c r="D5922" s="561"/>
      <c r="E5922" s="561"/>
      <c r="F5922" s="561"/>
      <c r="G5922" s="559"/>
      <c r="H5922" s="559"/>
      <c r="I5922" s="559"/>
      <c r="J5922" s="559"/>
      <c r="K5922" s="559"/>
      <c r="L5922" s="559"/>
      <c r="M5922" s="559"/>
      <c r="N5922" s="559"/>
      <c r="O5922" s="559"/>
    </row>
    <row r="5923" spans="1:15" x14ac:dyDescent="0.25">
      <c r="A5923" s="560"/>
      <c r="B5923" s="559"/>
      <c r="C5923" s="559"/>
      <c r="D5923" s="561"/>
      <c r="E5923" s="561"/>
      <c r="F5923" s="561"/>
      <c r="G5923" s="559"/>
      <c r="H5923" s="559"/>
      <c r="I5923" s="559"/>
      <c r="J5923" s="559"/>
      <c r="K5923" s="559"/>
      <c r="L5923" s="559"/>
      <c r="M5923" s="559"/>
      <c r="N5923" s="559"/>
      <c r="O5923" s="559"/>
    </row>
    <row r="5924" spans="1:15" x14ac:dyDescent="0.25">
      <c r="A5924" s="560"/>
      <c r="B5924" s="559"/>
      <c r="C5924" s="559"/>
      <c r="D5924" s="561"/>
      <c r="E5924" s="561"/>
      <c r="F5924" s="561"/>
      <c r="G5924" s="559"/>
      <c r="H5924" s="559"/>
      <c r="I5924" s="559"/>
      <c r="J5924" s="559"/>
      <c r="K5924" s="559"/>
      <c r="L5924" s="559"/>
      <c r="M5924" s="559"/>
      <c r="N5924" s="559"/>
      <c r="O5924" s="559"/>
    </row>
    <row r="5925" spans="1:15" x14ac:dyDescent="0.25">
      <c r="A5925" s="560"/>
      <c r="B5925" s="559"/>
      <c r="C5925" s="559"/>
      <c r="D5925" s="561"/>
      <c r="E5925" s="561"/>
      <c r="F5925" s="561"/>
      <c r="G5925" s="559"/>
      <c r="H5925" s="559"/>
      <c r="I5925" s="559"/>
      <c r="J5925" s="559"/>
      <c r="K5925" s="559"/>
      <c r="L5925" s="559"/>
      <c r="M5925" s="559"/>
      <c r="N5925" s="559"/>
      <c r="O5925" s="559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oglio7">
    <pageSetUpPr fitToPage="1"/>
  </sheetPr>
  <dimension ref="A1:L50"/>
  <sheetViews>
    <sheetView showZeros="0" showOutlineSymbols="0" topLeftCell="A4" zoomScale="85" zoomScaleNormal="100" workbookViewId="0">
      <selection sqref="A1:I47"/>
    </sheetView>
  </sheetViews>
  <sheetFormatPr baseColWidth="10" defaultColWidth="11.54296875" defaultRowHeight="15" x14ac:dyDescent="0.25"/>
  <cols>
    <col min="1" max="1" width="1.6328125" style="5" customWidth="1"/>
    <col min="2" max="2" width="8.36328125" style="5" customWidth="1"/>
    <col min="3" max="6" width="9.6328125" style="5" customWidth="1"/>
    <col min="7" max="7" width="16.81640625" style="5" customWidth="1"/>
    <col min="8" max="8" width="6.81640625" style="5" customWidth="1"/>
    <col min="9" max="9" width="8.453125" style="5" customWidth="1"/>
    <col min="10" max="10" width="1.08984375" style="5" customWidth="1"/>
    <col min="11" max="12" width="9.6328125" style="5" customWidth="1"/>
    <col min="13" max="16384" width="11.54296875" style="5"/>
  </cols>
  <sheetData>
    <row r="1" spans="1:12" ht="27" customHeight="1" x14ac:dyDescent="0.25">
      <c r="A1" s="90">
        <v>9</v>
      </c>
      <c r="B1" s="91" t="s">
        <v>152</v>
      </c>
      <c r="C1" s="9"/>
      <c r="D1" s="142">
        <v>42912</v>
      </c>
      <c r="E1" s="9" t="s">
        <v>86</v>
      </c>
      <c r="F1" s="143" t="s">
        <v>70</v>
      </c>
      <c r="G1" s="92"/>
      <c r="H1" s="9" t="s">
        <v>919</v>
      </c>
      <c r="I1" s="144">
        <v>0</v>
      </c>
      <c r="J1" s="28"/>
      <c r="K1" s="2"/>
      <c r="L1" s="2"/>
    </row>
    <row r="2" spans="1:12" ht="15.9" customHeight="1" x14ac:dyDescent="0.25">
      <c r="A2" s="93"/>
      <c r="B2" s="94"/>
      <c r="C2" s="141"/>
      <c r="D2" s="94"/>
      <c r="E2" s="94"/>
      <c r="F2" s="66"/>
      <c r="G2" s="94"/>
      <c r="H2" s="94" t="s">
        <v>95</v>
      </c>
      <c r="I2" s="145">
        <v>42912</v>
      </c>
      <c r="J2" s="89"/>
      <c r="K2" s="7"/>
      <c r="L2" s="7"/>
    </row>
    <row r="3" spans="1:12" ht="15.9" customHeight="1" x14ac:dyDescent="0.25">
      <c r="A3" s="95"/>
      <c r="B3" s="94"/>
      <c r="C3" s="94"/>
      <c r="D3" s="94"/>
      <c r="E3" s="94"/>
      <c r="F3" s="66"/>
      <c r="G3" s="94"/>
      <c r="H3" s="94" t="s">
        <v>96</v>
      </c>
      <c r="I3" s="146" t="s">
        <v>1415</v>
      </c>
      <c r="J3" s="89"/>
      <c r="K3" s="7"/>
      <c r="L3" s="7"/>
    </row>
    <row r="4" spans="1:12" ht="15.9" customHeight="1" x14ac:dyDescent="0.25">
      <c r="A4" s="95"/>
      <c r="B4" s="66" t="s">
        <v>1300</v>
      </c>
      <c r="C4" s="150">
        <v>23260</v>
      </c>
      <c r="D4" s="94">
        <v>0</v>
      </c>
      <c r="E4" s="66" t="s">
        <v>1045</v>
      </c>
      <c r="F4" s="148" t="s">
        <v>863</v>
      </c>
      <c r="G4" s="97"/>
      <c r="H4" s="94"/>
      <c r="I4" s="98"/>
      <c r="J4" s="89"/>
      <c r="K4" s="7"/>
      <c r="L4" s="7"/>
    </row>
    <row r="5" spans="1:12" ht="15" customHeight="1" x14ac:dyDescent="0.25">
      <c r="A5" s="95"/>
      <c r="B5" s="66"/>
      <c r="C5" s="84"/>
      <c r="D5" s="94" t="s">
        <v>1260</v>
      </c>
      <c r="E5" s="66" t="s">
        <v>1046</v>
      </c>
      <c r="F5" s="149" t="s">
        <v>1415</v>
      </c>
      <c r="G5" s="94"/>
      <c r="H5" s="94" t="s">
        <v>97</v>
      </c>
      <c r="I5" s="146">
        <v>82567</v>
      </c>
      <c r="J5" s="89"/>
      <c r="K5" s="7"/>
      <c r="L5" s="7"/>
    </row>
    <row r="6" spans="1:12" ht="15.9" customHeight="1" x14ac:dyDescent="0.25">
      <c r="A6" s="95"/>
      <c r="B6" s="66" t="s">
        <v>1301</v>
      </c>
      <c r="C6" s="151" t="s">
        <v>635</v>
      </c>
      <c r="D6" s="97"/>
      <c r="E6" s="100"/>
      <c r="F6" s="101"/>
      <c r="G6" s="97"/>
      <c r="H6" s="94" t="s">
        <v>98</v>
      </c>
      <c r="I6" s="167">
        <v>5365</v>
      </c>
      <c r="J6" s="89"/>
      <c r="K6" s="7"/>
      <c r="L6" s="7"/>
    </row>
    <row r="7" spans="1:12" ht="6" customHeight="1" x14ac:dyDescent="0.25">
      <c r="A7" s="95"/>
      <c r="B7" s="94"/>
      <c r="C7" s="94"/>
      <c r="D7" s="94"/>
      <c r="E7" s="94"/>
      <c r="F7" s="66"/>
      <c r="G7" s="94"/>
      <c r="H7" s="94"/>
      <c r="I7" s="98"/>
      <c r="J7" s="89"/>
      <c r="K7" s="7"/>
      <c r="L7" s="7"/>
    </row>
    <row r="8" spans="1:12" ht="12" customHeight="1" x14ac:dyDescent="0.25">
      <c r="A8" s="95"/>
      <c r="B8" s="94"/>
      <c r="C8" s="94"/>
      <c r="D8" s="94"/>
      <c r="E8" s="94"/>
      <c r="F8" s="66"/>
      <c r="G8" s="94"/>
      <c r="H8" s="94" t="s">
        <v>983</v>
      </c>
      <c r="I8" s="147" t="s">
        <v>1334</v>
      </c>
      <c r="J8" s="89"/>
      <c r="K8" s="7"/>
      <c r="L8" s="7"/>
    </row>
    <row r="9" spans="1:12" ht="6" customHeight="1" x14ac:dyDescent="0.25">
      <c r="A9" s="95"/>
      <c r="B9" s="94"/>
      <c r="C9" s="94"/>
      <c r="D9" s="94"/>
      <c r="E9" s="94"/>
      <c r="F9" s="94"/>
      <c r="G9" s="94"/>
      <c r="H9" s="94"/>
      <c r="I9" s="98"/>
      <c r="J9" s="89"/>
      <c r="K9" s="7"/>
      <c r="L9" s="7"/>
    </row>
    <row r="10" spans="1:12" ht="9" customHeight="1" x14ac:dyDescent="0.25">
      <c r="A10" s="103"/>
      <c r="B10" s="104" t="s">
        <v>317</v>
      </c>
      <c r="C10" s="105" t="s">
        <v>1259</v>
      </c>
      <c r="D10" s="105" t="s">
        <v>1306</v>
      </c>
      <c r="E10" s="105" t="s">
        <v>88</v>
      </c>
      <c r="F10" s="105" t="s">
        <v>90</v>
      </c>
      <c r="G10" s="106" t="s">
        <v>91</v>
      </c>
      <c r="H10" s="107"/>
      <c r="I10" s="108" t="s">
        <v>986</v>
      </c>
      <c r="J10" s="89"/>
      <c r="K10" s="7"/>
      <c r="L10" s="7"/>
    </row>
    <row r="11" spans="1:12" ht="9" customHeight="1" x14ac:dyDescent="0.3">
      <c r="A11" s="109"/>
      <c r="B11" s="30"/>
      <c r="C11" s="110"/>
      <c r="D11" s="111"/>
      <c r="E11" s="112" t="s">
        <v>1260</v>
      </c>
      <c r="F11" s="112"/>
      <c r="G11" s="112"/>
      <c r="H11" s="113"/>
      <c r="I11" s="114"/>
      <c r="J11" s="89"/>
      <c r="K11" s="2"/>
      <c r="L11" s="2"/>
    </row>
    <row r="12" spans="1:12" ht="9" customHeight="1" x14ac:dyDescent="0.25">
      <c r="A12" s="95"/>
      <c r="B12" s="94"/>
      <c r="C12" s="115"/>
      <c r="D12" s="115"/>
      <c r="E12" s="115"/>
      <c r="F12" s="116"/>
      <c r="G12" s="115"/>
      <c r="H12" s="94"/>
      <c r="I12" s="117"/>
      <c r="J12" s="89"/>
      <c r="K12" s="7"/>
      <c r="L12" s="7"/>
    </row>
    <row r="13" spans="1:12" ht="9" customHeight="1" x14ac:dyDescent="0.25">
      <c r="A13" s="103"/>
      <c r="B13" s="107"/>
      <c r="C13" s="118"/>
      <c r="D13" s="118"/>
      <c r="E13" s="119"/>
      <c r="F13" s="119"/>
      <c r="G13" s="120"/>
      <c r="H13" s="121"/>
      <c r="I13" s="122"/>
      <c r="J13" s="89"/>
      <c r="K13" s="7"/>
      <c r="L13" s="7"/>
    </row>
    <row r="14" spans="1:12" ht="9" customHeight="1" x14ac:dyDescent="0.25">
      <c r="A14" s="95"/>
      <c r="B14" s="94" t="s">
        <v>318</v>
      </c>
      <c r="C14" s="152">
        <v>91.51</v>
      </c>
      <c r="D14" s="152">
        <v>100</v>
      </c>
      <c r="E14" s="116"/>
      <c r="F14" s="115"/>
      <c r="G14" s="115" t="s">
        <v>92</v>
      </c>
      <c r="H14" s="123" t="s">
        <v>984</v>
      </c>
      <c r="I14" s="117"/>
      <c r="J14" s="89"/>
      <c r="K14" s="7"/>
      <c r="L14" s="7"/>
    </row>
    <row r="15" spans="1:12" ht="9" customHeight="1" x14ac:dyDescent="0.25">
      <c r="A15" s="95"/>
      <c r="B15" s="94"/>
      <c r="C15" s="115"/>
      <c r="D15" s="115"/>
      <c r="E15" s="116"/>
      <c r="F15" s="115"/>
      <c r="G15" s="115"/>
      <c r="H15" s="94"/>
      <c r="I15" s="117"/>
      <c r="J15" s="89"/>
      <c r="K15" s="7"/>
      <c r="L15" s="7"/>
    </row>
    <row r="16" spans="1:12" ht="9" customHeight="1" x14ac:dyDescent="0.25">
      <c r="A16" s="103"/>
      <c r="B16" s="107"/>
      <c r="C16" s="118"/>
      <c r="D16" s="118"/>
      <c r="E16" s="119"/>
      <c r="F16" s="119"/>
      <c r="G16" s="120" t="s">
        <v>93</v>
      </c>
      <c r="H16" s="121"/>
      <c r="I16" s="122"/>
      <c r="J16" s="89"/>
      <c r="K16" s="7"/>
      <c r="L16" s="7"/>
    </row>
    <row r="17" spans="1:12" ht="9" customHeight="1" x14ac:dyDescent="0.25">
      <c r="A17" s="95"/>
      <c r="B17" s="94" t="s">
        <v>1302</v>
      </c>
      <c r="C17" s="153">
        <v>7.1</v>
      </c>
      <c r="D17" s="124"/>
      <c r="E17" s="115"/>
      <c r="F17" s="115"/>
      <c r="G17" s="159">
        <v>0</v>
      </c>
      <c r="H17" s="100"/>
      <c r="I17" s="117"/>
      <c r="J17" s="89"/>
      <c r="K17" s="7"/>
      <c r="L17" s="7"/>
    </row>
    <row r="18" spans="1:12" ht="9" customHeight="1" x14ac:dyDescent="0.25">
      <c r="A18" s="95"/>
      <c r="B18" s="94" t="s">
        <v>1303</v>
      </c>
      <c r="C18" s="154">
        <v>0</v>
      </c>
      <c r="D18" s="124"/>
      <c r="E18" s="115"/>
      <c r="F18" s="115"/>
      <c r="G18" s="124">
        <v>0</v>
      </c>
      <c r="H18" s="100"/>
      <c r="I18" s="117"/>
      <c r="J18" s="89"/>
      <c r="K18" s="7"/>
      <c r="L18" s="7"/>
    </row>
    <row r="19" spans="1:12" ht="9" customHeight="1" x14ac:dyDescent="0.25">
      <c r="A19" s="95"/>
      <c r="B19" s="94" t="s">
        <v>1304</v>
      </c>
      <c r="C19" s="153">
        <v>1.39</v>
      </c>
      <c r="D19" s="124"/>
      <c r="E19" s="115"/>
      <c r="F19" s="115"/>
      <c r="G19" s="124">
        <v>0</v>
      </c>
      <c r="H19" s="100"/>
      <c r="I19" s="117"/>
      <c r="J19" s="89"/>
      <c r="K19" s="7"/>
      <c r="L19" s="7"/>
    </row>
    <row r="20" spans="1:12" ht="9" customHeight="1" x14ac:dyDescent="0.25">
      <c r="A20" s="95"/>
      <c r="B20" s="94" t="s">
        <v>1305</v>
      </c>
      <c r="C20" s="153">
        <v>0</v>
      </c>
      <c r="D20" s="124">
        <v>0</v>
      </c>
      <c r="E20" s="115"/>
      <c r="F20" s="115"/>
      <c r="G20" s="124">
        <v>0</v>
      </c>
      <c r="H20" s="100"/>
      <c r="I20" s="117"/>
      <c r="J20" s="89"/>
      <c r="K20" s="7"/>
      <c r="L20" s="7"/>
    </row>
    <row r="21" spans="1:12" ht="9" customHeight="1" x14ac:dyDescent="0.25">
      <c r="A21" s="95"/>
      <c r="B21" s="94"/>
      <c r="C21" s="125"/>
      <c r="D21" s="125"/>
      <c r="E21" s="115"/>
      <c r="F21" s="115"/>
      <c r="G21" s="124"/>
      <c r="H21" s="100"/>
      <c r="I21" s="117"/>
      <c r="J21" s="89"/>
      <c r="K21" s="7"/>
      <c r="L21" s="7"/>
    </row>
    <row r="22" spans="1:12" ht="21" customHeight="1" x14ac:dyDescent="0.25">
      <c r="A22" s="103"/>
      <c r="B22" s="63" t="s">
        <v>79</v>
      </c>
      <c r="C22" s="155">
        <v>0.22877500000000001</v>
      </c>
      <c r="D22" s="553">
        <v>0.25</v>
      </c>
      <c r="E22" s="119"/>
      <c r="F22" s="119"/>
      <c r="G22" s="186"/>
      <c r="H22" s="64"/>
      <c r="I22" s="122"/>
      <c r="J22" s="89"/>
      <c r="K22" s="7"/>
      <c r="L22" s="7"/>
    </row>
    <row r="23" spans="1:12" ht="21" customHeight="1" x14ac:dyDescent="0.25">
      <c r="A23" s="95"/>
      <c r="B23" s="65" t="s">
        <v>1047</v>
      </c>
      <c r="C23" s="169">
        <v>4.0081379999999998</v>
      </c>
      <c r="D23" s="554">
        <v>4.38</v>
      </c>
      <c r="E23" s="115"/>
      <c r="F23" s="115"/>
      <c r="G23" s="166">
        <v>0</v>
      </c>
      <c r="H23" s="160"/>
      <c r="I23" s="117"/>
      <c r="J23" s="89"/>
      <c r="K23" s="7"/>
      <c r="L23" s="7"/>
    </row>
    <row r="24" spans="1:12" ht="21" customHeight="1" x14ac:dyDescent="0.25">
      <c r="A24" s="95"/>
      <c r="B24" s="65" t="s">
        <v>1048</v>
      </c>
      <c r="C24" s="169">
        <v>8.0620310000000011</v>
      </c>
      <c r="D24" s="554">
        <v>8.81</v>
      </c>
      <c r="E24" s="163"/>
      <c r="F24" s="115"/>
      <c r="G24" s="185">
        <v>0</v>
      </c>
      <c r="H24" s="160"/>
      <c r="I24" s="117"/>
      <c r="J24" s="89"/>
      <c r="K24" s="7"/>
      <c r="L24" s="7"/>
    </row>
    <row r="25" spans="1:12" ht="21" customHeight="1" x14ac:dyDescent="0.25">
      <c r="A25" s="95"/>
      <c r="B25" s="65" t="s">
        <v>1052</v>
      </c>
      <c r="C25" s="169">
        <v>0.45755000000000001</v>
      </c>
      <c r="D25" s="554">
        <v>0.5</v>
      </c>
      <c r="E25" s="115"/>
      <c r="F25" s="115"/>
      <c r="G25" s="185">
        <v>0</v>
      </c>
      <c r="H25" s="161"/>
      <c r="I25" s="117"/>
      <c r="J25" s="89"/>
      <c r="K25" s="7"/>
      <c r="L25" s="7"/>
    </row>
    <row r="26" spans="1:12" ht="21" customHeight="1" x14ac:dyDescent="0.25">
      <c r="A26" s="95"/>
      <c r="B26" s="65" t="s">
        <v>1049</v>
      </c>
      <c r="C26" s="153">
        <v>5.4905999999999996E-2</v>
      </c>
      <c r="D26" s="554">
        <v>0.06</v>
      </c>
      <c r="E26" s="115"/>
      <c r="F26" s="115"/>
      <c r="G26" s="189">
        <v>0</v>
      </c>
      <c r="H26" s="161"/>
      <c r="I26" s="117"/>
      <c r="J26" s="89"/>
      <c r="K26" s="7"/>
      <c r="L26" s="7"/>
    </row>
    <row r="27" spans="1:12" ht="21" customHeight="1" x14ac:dyDescent="0.25">
      <c r="A27" s="95"/>
      <c r="B27" s="65" t="s">
        <v>1050</v>
      </c>
      <c r="C27" s="153">
        <v>2.7452999999999998E-2</v>
      </c>
      <c r="D27" s="554">
        <v>0.03</v>
      </c>
      <c r="E27" s="115"/>
      <c r="F27" s="115"/>
      <c r="G27" s="185">
        <v>0</v>
      </c>
      <c r="H27" s="161"/>
      <c r="I27" s="117"/>
      <c r="J27" s="89"/>
      <c r="K27" s="7"/>
      <c r="L27" s="7"/>
    </row>
    <row r="28" spans="1:12" ht="21" customHeight="1" x14ac:dyDescent="0.25">
      <c r="A28" s="95"/>
      <c r="B28" s="65" t="s">
        <v>75</v>
      </c>
      <c r="C28" s="153">
        <v>0.95170400000000011</v>
      </c>
      <c r="D28" s="554">
        <v>1.04</v>
      </c>
      <c r="E28" s="115"/>
      <c r="F28" s="115"/>
      <c r="G28" s="172">
        <v>0</v>
      </c>
      <c r="H28" s="30"/>
      <c r="I28" s="117"/>
      <c r="J28" s="89"/>
      <c r="K28" s="7"/>
      <c r="L28" s="7"/>
    </row>
    <row r="29" spans="1:12" ht="21" customHeight="1" x14ac:dyDescent="0.25">
      <c r="A29" s="95"/>
      <c r="B29" s="65" t="s">
        <v>1253</v>
      </c>
      <c r="C29" s="153">
        <v>2.7452999999999998E-2</v>
      </c>
      <c r="D29" s="554">
        <v>0.03</v>
      </c>
      <c r="E29" s="115"/>
      <c r="F29" s="115"/>
      <c r="G29" s="165">
        <v>0</v>
      </c>
      <c r="H29" s="161"/>
      <c r="I29" s="117"/>
      <c r="J29" s="89"/>
      <c r="K29" s="7"/>
      <c r="L29" s="7"/>
    </row>
    <row r="30" spans="1:12" ht="21" customHeight="1" x14ac:dyDescent="0.25">
      <c r="A30" s="95"/>
      <c r="B30" s="65" t="s">
        <v>1250</v>
      </c>
      <c r="C30" s="156">
        <v>1.6471799999999998E-2</v>
      </c>
      <c r="D30" s="555">
        <v>1.7999999999999999E-2</v>
      </c>
      <c r="E30" s="115"/>
      <c r="F30" s="115"/>
      <c r="G30" s="185">
        <v>0</v>
      </c>
      <c r="H30" s="161"/>
      <c r="I30" s="117"/>
      <c r="J30" s="89"/>
      <c r="K30" s="7"/>
      <c r="L30" s="7"/>
    </row>
    <row r="31" spans="1:12" ht="21" customHeight="1" x14ac:dyDescent="0.25">
      <c r="A31" s="95"/>
      <c r="B31" s="65" t="s">
        <v>77</v>
      </c>
      <c r="C31" s="171">
        <v>2.3792600000000001E-2</v>
      </c>
      <c r="D31" s="555">
        <v>2.5999999999999999E-2</v>
      </c>
      <c r="E31" s="115"/>
      <c r="F31" s="115"/>
      <c r="G31" s="165">
        <v>0</v>
      </c>
      <c r="H31" s="161"/>
      <c r="I31" s="117"/>
      <c r="J31" s="89"/>
      <c r="K31" s="7"/>
      <c r="L31" s="7"/>
    </row>
    <row r="32" spans="1:12" ht="21" customHeight="1" x14ac:dyDescent="0.25">
      <c r="A32" s="95"/>
      <c r="B32" s="65" t="s">
        <v>78</v>
      </c>
      <c r="C32" s="156">
        <v>2.5622800000000005E-2</v>
      </c>
      <c r="D32" s="555">
        <v>2.8000000000000001E-2</v>
      </c>
      <c r="E32" s="115"/>
      <c r="F32" s="115"/>
      <c r="G32" s="165">
        <v>0</v>
      </c>
      <c r="H32" s="161"/>
      <c r="I32" s="117"/>
      <c r="J32" s="89"/>
      <c r="K32" s="7"/>
      <c r="L32" s="7"/>
    </row>
    <row r="33" spans="1:12" ht="21" customHeight="1" x14ac:dyDescent="0.25">
      <c r="A33" s="95"/>
      <c r="B33" s="65" t="s">
        <v>1051</v>
      </c>
      <c r="C33" s="153">
        <v>3.6603999999999998E-2</v>
      </c>
      <c r="D33" s="554">
        <v>0.04</v>
      </c>
      <c r="E33" s="115"/>
      <c r="F33" s="115"/>
      <c r="G33" s="165">
        <v>0</v>
      </c>
      <c r="H33" s="161"/>
      <c r="I33" s="117"/>
      <c r="J33" s="89"/>
      <c r="K33" s="7"/>
      <c r="L33" s="7"/>
    </row>
    <row r="34" spans="1:12" ht="21" customHeight="1" x14ac:dyDescent="0.25">
      <c r="A34" s="95"/>
      <c r="B34" s="65" t="s">
        <v>1251</v>
      </c>
      <c r="C34" s="156">
        <v>9.1510000000000007E-4</v>
      </c>
      <c r="D34" s="555">
        <v>1E-3</v>
      </c>
      <c r="E34" s="115"/>
      <c r="F34" s="115"/>
      <c r="G34" s="165">
        <v>0</v>
      </c>
      <c r="H34" s="161"/>
      <c r="I34" s="117"/>
      <c r="J34" s="89"/>
      <c r="K34" s="7"/>
      <c r="L34" s="7"/>
    </row>
    <row r="35" spans="1:12" ht="21" customHeight="1" x14ac:dyDescent="0.25">
      <c r="A35" s="95" t="s">
        <v>1260</v>
      </c>
      <c r="B35" s="65" t="s">
        <v>1254</v>
      </c>
      <c r="C35" s="153">
        <v>1.4641600000000001E-2</v>
      </c>
      <c r="D35" s="554">
        <v>1.6E-2</v>
      </c>
      <c r="E35" s="163"/>
      <c r="F35" s="115"/>
      <c r="G35" s="165">
        <v>0</v>
      </c>
      <c r="H35" s="161"/>
      <c r="I35" s="117"/>
      <c r="J35" s="89"/>
      <c r="K35" s="7"/>
      <c r="L35" s="7"/>
    </row>
    <row r="36" spans="1:12" ht="21" customHeight="1" x14ac:dyDescent="0.25">
      <c r="A36" s="95"/>
      <c r="B36" s="65" t="s">
        <v>1252</v>
      </c>
      <c r="C36" s="153">
        <v>1.3726499999999999E-2</v>
      </c>
      <c r="D36" s="554">
        <v>1.4999999999999999E-2</v>
      </c>
      <c r="E36" s="115"/>
      <c r="F36" s="115"/>
      <c r="G36" s="166">
        <v>0</v>
      </c>
      <c r="H36" s="161"/>
      <c r="I36" s="117"/>
      <c r="J36" s="89"/>
      <c r="K36" s="7"/>
      <c r="L36" s="7"/>
    </row>
    <row r="37" spans="1:12" ht="21" customHeight="1" x14ac:dyDescent="0.25">
      <c r="A37" s="95"/>
      <c r="B37" s="65" t="s">
        <v>80</v>
      </c>
      <c r="C37" s="153">
        <v>0</v>
      </c>
      <c r="D37" s="554">
        <v>0</v>
      </c>
      <c r="E37" s="115"/>
      <c r="F37" s="115"/>
      <c r="G37" s="165">
        <v>0</v>
      </c>
      <c r="H37" s="161"/>
      <c r="I37" s="117"/>
      <c r="J37" s="89"/>
      <c r="K37" s="7"/>
      <c r="L37" s="7"/>
    </row>
    <row r="38" spans="1:12" ht="21" customHeight="1" x14ac:dyDescent="0.25">
      <c r="A38" s="95"/>
      <c r="B38" s="65" t="s">
        <v>76</v>
      </c>
      <c r="C38" s="169">
        <v>0.55821100000000001</v>
      </c>
      <c r="D38" s="554">
        <v>0.61</v>
      </c>
      <c r="E38" s="115"/>
      <c r="F38" s="115"/>
      <c r="G38" s="165">
        <v>0</v>
      </c>
      <c r="H38" s="161"/>
      <c r="I38" s="117"/>
      <c r="J38" s="89"/>
      <c r="K38" s="7"/>
      <c r="L38" s="7"/>
    </row>
    <row r="39" spans="1:12" ht="21" customHeight="1" x14ac:dyDescent="0.25">
      <c r="A39" s="95"/>
      <c r="B39" s="65" t="s">
        <v>74</v>
      </c>
      <c r="C39" s="153"/>
      <c r="D39" s="554">
        <v>0</v>
      </c>
      <c r="E39" s="115"/>
      <c r="F39" s="115"/>
      <c r="G39" s="165">
        <v>0</v>
      </c>
      <c r="H39" s="161"/>
      <c r="I39" s="117"/>
      <c r="J39" s="89"/>
      <c r="K39" s="7"/>
      <c r="L39" s="7"/>
    </row>
    <row r="40" spans="1:12" ht="21" customHeight="1" x14ac:dyDescent="0.25">
      <c r="A40" s="95"/>
      <c r="B40" s="65" t="s">
        <v>1255</v>
      </c>
      <c r="C40" s="153">
        <v>0</v>
      </c>
      <c r="D40" s="554">
        <v>0</v>
      </c>
      <c r="E40" s="115"/>
      <c r="F40" s="115"/>
      <c r="G40" s="166">
        <v>0</v>
      </c>
      <c r="H40" s="161"/>
      <c r="I40" s="117"/>
      <c r="J40" s="89"/>
      <c r="K40" s="7"/>
      <c r="L40" s="7"/>
    </row>
    <row r="41" spans="1:12" ht="21" customHeight="1" x14ac:dyDescent="0.25">
      <c r="A41" s="95"/>
      <c r="B41" s="65" t="s">
        <v>614</v>
      </c>
      <c r="C41" s="153">
        <v>0</v>
      </c>
      <c r="D41" s="554"/>
      <c r="E41" s="115"/>
      <c r="F41" s="115"/>
      <c r="G41" s="165">
        <v>0</v>
      </c>
      <c r="H41" s="161"/>
      <c r="I41" s="117"/>
      <c r="J41" s="89"/>
      <c r="K41" s="7"/>
      <c r="L41" s="7"/>
    </row>
    <row r="42" spans="1:12" ht="21" customHeight="1" x14ac:dyDescent="0.25">
      <c r="A42" s="95"/>
      <c r="B42" s="65" t="s">
        <v>479</v>
      </c>
      <c r="C42" s="153">
        <v>0</v>
      </c>
      <c r="D42" s="554"/>
      <c r="E42" s="115"/>
      <c r="F42" s="115"/>
      <c r="G42" s="165">
        <v>0</v>
      </c>
      <c r="H42" s="161"/>
      <c r="I42" s="127" t="s">
        <v>480</v>
      </c>
      <c r="J42" s="89"/>
      <c r="K42" s="7"/>
      <c r="L42" s="7"/>
    </row>
    <row r="43" spans="1:12" ht="21" customHeight="1" x14ac:dyDescent="0.25">
      <c r="A43" s="95"/>
      <c r="B43" s="65" t="s">
        <v>632</v>
      </c>
      <c r="C43" s="153">
        <v>0</v>
      </c>
      <c r="D43" s="555">
        <v>0</v>
      </c>
      <c r="E43" s="115"/>
      <c r="F43" s="115"/>
      <c r="G43" s="165">
        <v>0</v>
      </c>
      <c r="H43" s="162"/>
      <c r="I43" s="158">
        <v>110</v>
      </c>
      <c r="J43" s="89"/>
      <c r="K43" s="7"/>
      <c r="L43" s="7"/>
    </row>
    <row r="44" spans="1:12" ht="21.9" customHeight="1" x14ac:dyDescent="0.25">
      <c r="A44" s="95"/>
      <c r="B44" s="66" t="s">
        <v>1256</v>
      </c>
      <c r="C44" s="153"/>
      <c r="D44" s="188">
        <v>0</v>
      </c>
      <c r="E44" s="66"/>
      <c r="F44" s="94"/>
      <c r="G44" s="137">
        <v>0</v>
      </c>
      <c r="H44" s="30"/>
      <c r="I44" s="117"/>
      <c r="J44" s="89"/>
      <c r="K44" s="7"/>
      <c r="L44" s="7"/>
    </row>
    <row r="45" spans="1:12" ht="18" customHeight="1" x14ac:dyDescent="0.25">
      <c r="A45" s="95"/>
      <c r="B45" s="66" t="s">
        <v>1257</v>
      </c>
      <c r="C45" s="153"/>
      <c r="D45" s="157" t="s">
        <v>624</v>
      </c>
      <c r="E45" s="94"/>
      <c r="F45" s="94" t="s">
        <v>918</v>
      </c>
      <c r="G45" s="85"/>
      <c r="H45" s="128"/>
      <c r="I45" s="129"/>
      <c r="J45" s="89"/>
      <c r="K45" s="7"/>
      <c r="L45" s="7"/>
    </row>
    <row r="46" spans="1:12" ht="15.9" customHeight="1" x14ac:dyDescent="0.25">
      <c r="A46" s="95"/>
      <c r="B46" s="66" t="s">
        <v>1258</v>
      </c>
      <c r="C46" s="153"/>
      <c r="D46" s="157" t="s">
        <v>617</v>
      </c>
      <c r="E46" s="94"/>
      <c r="F46" s="94"/>
      <c r="G46" s="85"/>
      <c r="H46" s="128"/>
      <c r="I46" s="129"/>
      <c r="J46" s="89"/>
      <c r="K46" s="7"/>
      <c r="L46" s="7"/>
    </row>
    <row r="47" spans="1:12" ht="12.75" customHeight="1" thickBot="1" x14ac:dyDescent="0.3">
      <c r="A47" s="130"/>
      <c r="B47" s="131"/>
      <c r="C47" s="132"/>
      <c r="D47" s="133">
        <v>0</v>
      </c>
      <c r="E47" s="131"/>
      <c r="F47" s="131"/>
      <c r="G47" s="134"/>
      <c r="H47" s="135"/>
      <c r="I47" s="136"/>
      <c r="J47" s="89"/>
      <c r="K47" s="7"/>
      <c r="L47" s="7"/>
    </row>
    <row r="48" spans="1:12" x14ac:dyDescent="0.25">
      <c r="A48" s="4"/>
      <c r="B48" s="11"/>
      <c r="C48" s="12"/>
      <c r="D48" s="82"/>
      <c r="E48" s="12"/>
      <c r="F48" s="12"/>
      <c r="G48" s="9"/>
      <c r="H48" s="4"/>
      <c r="I48" s="4"/>
      <c r="J48" s="89"/>
      <c r="K48" s="7"/>
      <c r="L48" s="7"/>
    </row>
    <row r="49" spans="1:12" x14ac:dyDescent="0.25">
      <c r="A49" s="2"/>
      <c r="B49" s="6"/>
      <c r="C49" s="7"/>
      <c r="D49" s="83"/>
      <c r="E49" s="7"/>
      <c r="F49" s="7"/>
      <c r="G49" s="10"/>
      <c r="H49" s="2"/>
      <c r="I49" s="2"/>
      <c r="J49" s="89"/>
      <c r="K49" s="7"/>
      <c r="L49" s="7"/>
    </row>
    <row r="50" spans="1:12" x14ac:dyDescent="0.25">
      <c r="A50" s="2"/>
      <c r="B50" s="6"/>
      <c r="C50" s="7"/>
      <c r="D50" s="83"/>
      <c r="E50" s="7"/>
      <c r="F50" s="7"/>
      <c r="G50" s="10"/>
      <c r="H50" s="2"/>
      <c r="I50" s="2"/>
      <c r="J50" s="89"/>
      <c r="K50" s="7"/>
      <c r="L50" s="7"/>
    </row>
  </sheetData>
  <phoneticPr fontId="41" type="noConversion"/>
  <pageMargins left="0.39370078740157483" right="0.15748031496062992" top="0.43" bottom="0" header="0" footer="0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locked="0" defaultSize="0" autoFill="0" autoLine="0" autoPict="0" macro="[0]!imprimeBORDEREAUBIS">
                <anchor moveWithCells="1" sizeWithCells="1">
                  <from>
                    <xdr:col>10</xdr:col>
                    <xdr:colOff>7620</xdr:colOff>
                    <xdr:row>2</xdr:row>
                    <xdr:rowOff>137160</xdr:rowOff>
                  </from>
                  <to>
                    <xdr:col>11</xdr:col>
                    <xdr:colOff>259080</xdr:colOff>
                    <xdr:row>4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oglio4"/>
  <dimension ref="A2:P26"/>
  <sheetViews>
    <sheetView showOutlineSymbols="0" zoomScaleNormal="121" workbookViewId="0">
      <selection activeCell="C26" sqref="C26"/>
    </sheetView>
  </sheetViews>
  <sheetFormatPr baseColWidth="10" defaultColWidth="9.6328125" defaultRowHeight="15" x14ac:dyDescent="0.25"/>
  <cols>
    <col min="1" max="1" width="14.08984375" style="5" customWidth="1"/>
    <col min="2" max="2" width="5.81640625" style="5" customWidth="1"/>
    <col min="3" max="3" width="6.1796875" style="5" customWidth="1"/>
    <col min="4" max="4" width="10.453125" style="5" customWidth="1"/>
    <col min="5" max="5" width="6.54296875" style="5" customWidth="1"/>
    <col min="6" max="6" width="6.36328125" style="5" customWidth="1"/>
    <col min="7" max="8" width="6.1796875" style="5" customWidth="1"/>
    <col min="9" max="9" width="5.81640625" style="5" customWidth="1"/>
    <col min="10" max="10" width="5.6328125" style="5" customWidth="1"/>
    <col min="11" max="11" width="5.90625" style="5" customWidth="1"/>
    <col min="12" max="12" width="5.81640625" style="5" customWidth="1"/>
    <col min="13" max="13" width="5.08984375" style="5" customWidth="1"/>
    <col min="14" max="14" width="5.1796875" style="5" customWidth="1"/>
    <col min="15" max="15" width="4.36328125" style="5" customWidth="1"/>
    <col min="16" max="16" width="5.453125" style="5" customWidth="1"/>
    <col min="17" max="16384" width="9.6328125" style="5"/>
  </cols>
  <sheetData>
    <row r="2" spans="3:14" x14ac:dyDescent="0.25">
      <c r="C2" s="26" t="s">
        <v>992</v>
      </c>
      <c r="D2" s="25"/>
    </row>
    <row r="3" spans="3:14" x14ac:dyDescent="0.25">
      <c r="C3" s="26" t="s">
        <v>154</v>
      </c>
      <c r="D3" s="25"/>
    </row>
    <row r="4" spans="3:14" x14ac:dyDescent="0.25">
      <c r="C4" s="26" t="s">
        <v>155</v>
      </c>
      <c r="D4" s="25"/>
    </row>
    <row r="5" spans="3:14" x14ac:dyDescent="0.25">
      <c r="C5" s="26" t="s">
        <v>156</v>
      </c>
      <c r="D5" s="25"/>
    </row>
    <row r="6" spans="3:14" x14ac:dyDescent="0.25">
      <c r="C6" s="26"/>
    </row>
    <row r="7" spans="3:14" x14ac:dyDescent="0.25">
      <c r="C7" s="26"/>
      <c r="N7" s="5">
        <v>0</v>
      </c>
    </row>
    <row r="8" spans="3:14" x14ac:dyDescent="0.25">
      <c r="C8" s="26" t="s">
        <v>997</v>
      </c>
      <c r="D8" s="25"/>
    </row>
    <row r="9" spans="3:14" x14ac:dyDescent="0.25">
      <c r="C9" s="26"/>
    </row>
    <row r="10" spans="3:14" x14ac:dyDescent="0.25">
      <c r="C10" s="26"/>
    </row>
    <row r="11" spans="3:14" x14ac:dyDescent="0.25">
      <c r="C11" s="26" t="s">
        <v>13</v>
      </c>
      <c r="D11" s="5" t="s">
        <v>158</v>
      </c>
      <c r="E11" s="25">
        <v>450</v>
      </c>
    </row>
    <row r="12" spans="3:14" x14ac:dyDescent="0.25">
      <c r="C12" s="26"/>
      <c r="D12" s="5" t="s">
        <v>157</v>
      </c>
      <c r="E12" s="25">
        <v>50</v>
      </c>
    </row>
    <row r="13" spans="3:14" x14ac:dyDescent="0.25">
      <c r="C13" s="26"/>
    </row>
    <row r="14" spans="3:14" x14ac:dyDescent="0.25">
      <c r="C14" s="26">
        <v>0</v>
      </c>
      <c r="D14" s="5" t="s">
        <v>159</v>
      </c>
      <c r="E14" s="25">
        <v>450</v>
      </c>
    </row>
    <row r="17" spans="1:16" x14ac:dyDescent="0.25">
      <c r="B17" s="86" t="s">
        <v>75</v>
      </c>
      <c r="C17" s="86" t="s">
        <v>78</v>
      </c>
      <c r="D17" s="86" t="s">
        <v>77</v>
      </c>
      <c r="E17" s="86" t="s">
        <v>1048</v>
      </c>
      <c r="F17" s="86" t="s">
        <v>1047</v>
      </c>
      <c r="G17" s="86" t="s">
        <v>1052</v>
      </c>
      <c r="H17" s="86" t="s">
        <v>1051</v>
      </c>
      <c r="I17" s="86" t="s">
        <v>1050</v>
      </c>
      <c r="J17" s="86" t="s">
        <v>1049</v>
      </c>
      <c r="K17" s="86" t="s">
        <v>79</v>
      </c>
      <c r="L17" s="86" t="s">
        <v>1250</v>
      </c>
      <c r="M17" s="86" t="s">
        <v>1252</v>
      </c>
      <c r="N17" s="86" t="s">
        <v>1251</v>
      </c>
      <c r="O17" s="86" t="s">
        <v>479</v>
      </c>
      <c r="P17" s="86" t="s">
        <v>1253</v>
      </c>
    </row>
    <row r="19" spans="1:16" x14ac:dyDescent="0.25">
      <c r="A19" s="5" t="s">
        <v>160</v>
      </c>
      <c r="B19" s="87">
        <v>0.16</v>
      </c>
      <c r="C19" s="87">
        <v>3.5499999999999997E-2</v>
      </c>
      <c r="D19" s="87">
        <v>2.47E-2</v>
      </c>
      <c r="E19" s="87">
        <v>0.33</v>
      </c>
      <c r="F19" s="87">
        <v>0.25</v>
      </c>
      <c r="G19" s="87">
        <v>6.28</v>
      </c>
      <c r="H19" s="87">
        <v>0.01</v>
      </c>
      <c r="I19" s="87">
        <v>0.01</v>
      </c>
      <c r="J19" s="87">
        <v>0</v>
      </c>
      <c r="K19" s="87">
        <v>0.22</v>
      </c>
      <c r="L19" s="87">
        <v>1.2E-2</v>
      </c>
      <c r="M19" s="87">
        <v>2E-3</v>
      </c>
      <c r="N19" s="87">
        <v>2.6599999999999999E-2</v>
      </c>
      <c r="O19" s="87">
        <v>2.63E-3</v>
      </c>
      <c r="P19" s="87">
        <v>0</v>
      </c>
    </row>
    <row r="20" spans="1:16" x14ac:dyDescent="0.25">
      <c r="A20" s="5" t="s">
        <v>159</v>
      </c>
      <c r="B20" s="86">
        <f t="shared" ref="B20:P20" si="0">+B19*$E$14/100</f>
        <v>0.72</v>
      </c>
      <c r="C20" s="86">
        <f t="shared" si="0"/>
        <v>0.15974999999999998</v>
      </c>
      <c r="D20" s="86">
        <f t="shared" si="0"/>
        <v>0.11115</v>
      </c>
      <c r="E20" s="86">
        <f t="shared" si="0"/>
        <v>1.4850000000000001</v>
      </c>
      <c r="F20" s="86">
        <f t="shared" si="0"/>
        <v>1.125</v>
      </c>
      <c r="G20" s="86">
        <f t="shared" si="0"/>
        <v>28.26</v>
      </c>
      <c r="H20" s="86">
        <f t="shared" si="0"/>
        <v>4.4999999999999998E-2</v>
      </c>
      <c r="I20" s="86">
        <f t="shared" si="0"/>
        <v>4.4999999999999998E-2</v>
      </c>
      <c r="J20" s="86">
        <f t="shared" si="0"/>
        <v>0</v>
      </c>
      <c r="K20" s="86">
        <f t="shared" si="0"/>
        <v>0.99</v>
      </c>
      <c r="L20" s="86">
        <f t="shared" si="0"/>
        <v>5.4000000000000006E-2</v>
      </c>
      <c r="M20" s="86">
        <f t="shared" si="0"/>
        <v>9.0000000000000011E-3</v>
      </c>
      <c r="N20" s="86">
        <f t="shared" si="0"/>
        <v>0.11969999999999999</v>
      </c>
      <c r="O20" s="86">
        <f t="shared" si="0"/>
        <v>1.1835E-2</v>
      </c>
      <c r="P20" s="86">
        <f t="shared" si="0"/>
        <v>0</v>
      </c>
    </row>
    <row r="21" spans="1:16" x14ac:dyDescent="0.25">
      <c r="B21" s="86"/>
      <c r="C21" s="86"/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</row>
    <row r="22" spans="1:16" x14ac:dyDescent="0.25">
      <c r="A22" s="5" t="s">
        <v>161</v>
      </c>
      <c r="B22" s="86">
        <v>0.88</v>
      </c>
      <c r="C22" s="86">
        <v>3.2000000000000001E-2</v>
      </c>
      <c r="D22" s="86">
        <v>2.5999999999999999E-2</v>
      </c>
      <c r="E22" s="86">
        <v>0.26</v>
      </c>
      <c r="F22" s="86">
        <v>0.1</v>
      </c>
      <c r="G22" s="86">
        <v>0.03</v>
      </c>
      <c r="H22" s="86">
        <v>0</v>
      </c>
      <c r="I22" s="86">
        <v>0</v>
      </c>
      <c r="J22" s="86">
        <v>0</v>
      </c>
      <c r="K22" s="86">
        <v>0.18</v>
      </c>
      <c r="L22" s="86">
        <v>0.01</v>
      </c>
      <c r="M22" s="86">
        <v>0</v>
      </c>
      <c r="N22" s="86">
        <v>0</v>
      </c>
      <c r="O22" s="86">
        <v>0</v>
      </c>
      <c r="P22" s="86">
        <v>0</v>
      </c>
    </row>
    <row r="23" spans="1:16" x14ac:dyDescent="0.25">
      <c r="A23" s="5" t="s">
        <v>162</v>
      </c>
      <c r="B23" s="86">
        <f t="shared" ref="B23:P23" si="1">+B22*$E$11/100</f>
        <v>3.96</v>
      </c>
      <c r="C23" s="86">
        <f t="shared" si="1"/>
        <v>0.14400000000000002</v>
      </c>
      <c r="D23" s="86">
        <f t="shared" si="1"/>
        <v>0.11699999999999999</v>
      </c>
      <c r="E23" s="86">
        <f t="shared" si="1"/>
        <v>1.17</v>
      </c>
      <c r="F23" s="86">
        <f t="shared" si="1"/>
        <v>0.45</v>
      </c>
      <c r="G23" s="86">
        <f t="shared" si="1"/>
        <v>0.13500000000000001</v>
      </c>
      <c r="H23" s="86">
        <f t="shared" si="1"/>
        <v>0</v>
      </c>
      <c r="I23" s="86">
        <f t="shared" si="1"/>
        <v>0</v>
      </c>
      <c r="J23" s="86">
        <f t="shared" si="1"/>
        <v>0</v>
      </c>
      <c r="K23" s="86">
        <f t="shared" si="1"/>
        <v>0.81</v>
      </c>
      <c r="L23" s="86">
        <f t="shared" si="1"/>
        <v>4.4999999999999998E-2</v>
      </c>
      <c r="M23" s="86">
        <f t="shared" si="1"/>
        <v>0</v>
      </c>
      <c r="N23" s="86">
        <f t="shared" si="1"/>
        <v>0</v>
      </c>
      <c r="O23" s="86">
        <f t="shared" si="1"/>
        <v>0</v>
      </c>
      <c r="P23" s="86">
        <f t="shared" si="1"/>
        <v>0</v>
      </c>
    </row>
    <row r="24" spans="1:16" ht="15" customHeight="1" x14ac:dyDescent="0.25">
      <c r="B24" s="86"/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6"/>
    </row>
    <row r="25" spans="1:16" x14ac:dyDescent="0.25">
      <c r="A25" s="5" t="s">
        <v>163</v>
      </c>
      <c r="B25" s="86">
        <f>+B20-B23</f>
        <v>-3.24</v>
      </c>
      <c r="C25" s="86">
        <f t="shared" ref="C25:P25" si="2">+C20-C23</f>
        <v>1.5749999999999958E-2</v>
      </c>
      <c r="D25" s="86">
        <f t="shared" si="2"/>
        <v>-5.8499999999999941E-3</v>
      </c>
      <c r="E25" s="86">
        <f t="shared" si="2"/>
        <v>0.31500000000000017</v>
      </c>
      <c r="F25" s="86">
        <f t="shared" si="2"/>
        <v>0.67500000000000004</v>
      </c>
      <c r="G25" s="86">
        <f t="shared" si="2"/>
        <v>28.125</v>
      </c>
      <c r="H25" s="86">
        <f t="shared" si="2"/>
        <v>4.4999999999999998E-2</v>
      </c>
      <c r="I25" s="86">
        <f t="shared" si="2"/>
        <v>4.4999999999999998E-2</v>
      </c>
      <c r="J25" s="86">
        <f t="shared" si="2"/>
        <v>0</v>
      </c>
      <c r="K25" s="86">
        <f t="shared" si="2"/>
        <v>0.17999999999999994</v>
      </c>
      <c r="L25" s="86">
        <f t="shared" si="2"/>
        <v>9.000000000000008E-3</v>
      </c>
      <c r="M25" s="86">
        <f t="shared" si="2"/>
        <v>9.0000000000000011E-3</v>
      </c>
      <c r="N25" s="86">
        <f t="shared" si="2"/>
        <v>0.11969999999999999</v>
      </c>
      <c r="O25" s="86">
        <f t="shared" si="2"/>
        <v>1.1835E-2</v>
      </c>
      <c r="P25" s="86">
        <f t="shared" si="2"/>
        <v>0</v>
      </c>
    </row>
    <row r="26" spans="1:16" x14ac:dyDescent="0.25">
      <c r="A26" s="27" t="s">
        <v>164</v>
      </c>
      <c r="B26" s="88">
        <f>IF(B25&lt;0,0.01,100*B25/$E$12)</f>
        <v>0.01</v>
      </c>
      <c r="C26" s="88">
        <f t="shared" ref="C26:P26" si="3">IF(C25&lt;0,0.01,100*C25/$E$12)</f>
        <v>3.1499999999999917E-2</v>
      </c>
      <c r="D26" s="88">
        <f t="shared" si="3"/>
        <v>0.01</v>
      </c>
      <c r="E26" s="88">
        <f t="shared" si="3"/>
        <v>0.63000000000000034</v>
      </c>
      <c r="F26" s="88">
        <f t="shared" si="3"/>
        <v>1.35</v>
      </c>
      <c r="G26" s="88">
        <f t="shared" si="3"/>
        <v>56.25</v>
      </c>
      <c r="H26" s="88">
        <f t="shared" si="3"/>
        <v>0.09</v>
      </c>
      <c r="I26" s="88">
        <f t="shared" si="3"/>
        <v>0.09</v>
      </c>
      <c r="J26" s="88">
        <f t="shared" si="3"/>
        <v>0</v>
      </c>
      <c r="K26" s="88">
        <f t="shared" si="3"/>
        <v>0.35999999999999988</v>
      </c>
      <c r="L26" s="88">
        <f t="shared" si="3"/>
        <v>1.8000000000000016E-2</v>
      </c>
      <c r="M26" s="88">
        <f t="shared" si="3"/>
        <v>1.8000000000000002E-2</v>
      </c>
      <c r="N26" s="88">
        <f t="shared" si="3"/>
        <v>0.23939999999999997</v>
      </c>
      <c r="O26" s="88">
        <f t="shared" si="3"/>
        <v>2.367E-2</v>
      </c>
      <c r="P26" s="88">
        <f t="shared" si="3"/>
        <v>0</v>
      </c>
    </row>
  </sheetData>
  <phoneticPr fontId="41" type="noConversion"/>
  <pageMargins left="0.50486111111111109" right="0.31458333333333333" top="0.2" bottom="0.62569444444444444" header="0" footer="0"/>
  <pageSetup scale="98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"/>
  <dimension ref="A4:AT46"/>
  <sheetViews>
    <sheetView topLeftCell="A31" workbookViewId="0">
      <selection activeCell="D47" sqref="D47"/>
    </sheetView>
  </sheetViews>
  <sheetFormatPr baseColWidth="10" defaultRowHeight="15" x14ac:dyDescent="0.25"/>
  <cols>
    <col min="1" max="1" width="7.36328125" customWidth="1"/>
    <col min="2" max="2" width="14.54296875" customWidth="1"/>
    <col min="3" max="3" width="1" customWidth="1"/>
    <col min="5" max="5" width="1" customWidth="1"/>
    <col min="6" max="6" width="7.36328125" customWidth="1"/>
    <col min="7" max="7" width="1.08984375" customWidth="1"/>
    <col min="8" max="8" width="6.6328125" customWidth="1"/>
    <col min="9" max="9" width="1.08984375" customWidth="1"/>
    <col min="10" max="10" width="10.6328125" customWidth="1"/>
    <col min="11" max="11" width="13.90625" customWidth="1"/>
    <col min="12" max="12" width="5.54296875" customWidth="1"/>
    <col min="13" max="13" width="1" customWidth="1"/>
    <col min="14" max="14" width="9.08984375" bestFit="1" customWidth="1"/>
    <col min="15" max="15" width="4.1796875" customWidth="1"/>
    <col min="16" max="16" width="5.81640625" customWidth="1"/>
    <col min="17" max="17" width="0.6328125" customWidth="1"/>
    <col min="18" max="18" width="5.90625" customWidth="1"/>
    <col min="19" max="19" width="0.90625" customWidth="1"/>
    <col min="20" max="20" width="6.81640625" customWidth="1"/>
    <col min="21" max="21" width="1" customWidth="1"/>
    <col min="22" max="22" width="6.08984375" customWidth="1"/>
    <col min="23" max="23" width="0.81640625" customWidth="1"/>
    <col min="24" max="24" width="5.90625" customWidth="1"/>
    <col min="25" max="25" width="0.6328125" customWidth="1"/>
    <col min="26" max="26" width="5.453125" customWidth="1"/>
    <col min="27" max="27" width="0.81640625" customWidth="1"/>
    <col min="28" max="28" width="5" customWidth="1"/>
    <col min="29" max="29" width="0.90625" customWidth="1"/>
    <col min="30" max="30" width="5.81640625" customWidth="1"/>
    <col min="31" max="31" width="0.6328125" customWidth="1"/>
    <col min="32" max="32" width="5.81640625" customWidth="1"/>
    <col min="33" max="33" width="0.90625" customWidth="1"/>
    <col min="34" max="34" width="5.36328125" customWidth="1"/>
    <col min="35" max="35" width="1" customWidth="1"/>
    <col min="36" max="36" width="6.90625" customWidth="1"/>
    <col min="37" max="37" width="1" customWidth="1"/>
    <col min="38" max="38" width="5.1796875" customWidth="1"/>
    <col min="39" max="39" width="0.81640625" customWidth="1"/>
    <col min="40" max="40" width="5.08984375" customWidth="1"/>
    <col min="41" max="41" width="1" customWidth="1"/>
    <col min="42" max="42" width="5.90625" customWidth="1"/>
    <col min="43" max="43" width="1" customWidth="1"/>
    <col min="44" max="44" width="5.6328125" customWidth="1"/>
    <col min="45" max="45" width="0.81640625" customWidth="1"/>
    <col min="46" max="46" width="5.6328125" customWidth="1"/>
  </cols>
  <sheetData>
    <row r="4" spans="1:46" x14ac:dyDescent="0.25">
      <c r="A4" t="s">
        <v>992</v>
      </c>
      <c r="B4" t="s">
        <v>169</v>
      </c>
      <c r="D4" t="s">
        <v>170</v>
      </c>
      <c r="F4" t="s">
        <v>171</v>
      </c>
      <c r="H4" t="s">
        <v>172</v>
      </c>
      <c r="J4" t="s">
        <v>173</v>
      </c>
      <c r="K4" t="s">
        <v>174</v>
      </c>
      <c r="L4" t="s">
        <v>175</v>
      </c>
      <c r="N4" t="s">
        <v>315</v>
      </c>
      <c r="O4" t="s">
        <v>176</v>
      </c>
      <c r="P4" t="s">
        <v>998</v>
      </c>
      <c r="R4" t="s">
        <v>177</v>
      </c>
      <c r="T4" t="s">
        <v>305</v>
      </c>
      <c r="V4" t="s">
        <v>306</v>
      </c>
      <c r="X4" t="s">
        <v>307</v>
      </c>
      <c r="Z4" t="s">
        <v>308</v>
      </c>
      <c r="AB4" t="s">
        <v>1050</v>
      </c>
      <c r="AD4" t="s">
        <v>309</v>
      </c>
      <c r="AF4" t="s">
        <v>310</v>
      </c>
      <c r="AH4" t="s">
        <v>311</v>
      </c>
      <c r="AJ4" t="s">
        <v>77</v>
      </c>
      <c r="AL4" t="s">
        <v>78</v>
      </c>
      <c r="AN4" t="s">
        <v>1051</v>
      </c>
      <c r="AP4" t="s">
        <v>312</v>
      </c>
      <c r="AR4" t="s">
        <v>313</v>
      </c>
      <c r="AT4" t="s">
        <v>314</v>
      </c>
    </row>
    <row r="5" spans="1:46" x14ac:dyDescent="0.25">
      <c r="A5" s="138" t="e">
        <f>+Bordereau!I5</f>
        <v>#REF!</v>
      </c>
      <c r="B5" s="138" t="e">
        <f>+Bordereau!I3</f>
        <v>#REF!</v>
      </c>
      <c r="C5" s="138"/>
      <c r="D5" s="138" t="e">
        <f>+Bordereau!F1</f>
        <v>#REF!</v>
      </c>
      <c r="E5" s="138"/>
      <c r="F5" s="138" t="e">
        <f>+Bordereau!C4</f>
        <v>#REF!</v>
      </c>
      <c r="G5" s="138"/>
      <c r="H5" s="138"/>
      <c r="I5" s="138"/>
      <c r="J5" s="138"/>
      <c r="K5" s="138"/>
      <c r="L5" s="173" t="e">
        <f>+Bordereau!C17</f>
        <v>#REF!</v>
      </c>
      <c r="M5" s="138"/>
      <c r="N5" s="173" t="e">
        <f>+Bordereau!G26</f>
        <v>#REF!</v>
      </c>
      <c r="O5" s="173" t="e">
        <f>Bordereau!G28</f>
        <v>#REF!</v>
      </c>
      <c r="P5" s="173" t="e">
        <f>+Bordereau!C19</f>
        <v>#REF!</v>
      </c>
      <c r="Q5" s="138"/>
      <c r="R5" s="173" t="e">
        <f>Bordereau!C22</f>
        <v>#REF!</v>
      </c>
      <c r="S5" s="138"/>
      <c r="T5" s="173" t="e">
        <f>Bordereau!C23</f>
        <v>#REF!</v>
      </c>
      <c r="U5" s="138"/>
      <c r="V5" s="173" t="e">
        <f>Bordereau!C24</f>
        <v>#REF!</v>
      </c>
      <c r="W5" s="138"/>
      <c r="X5" s="173" t="e">
        <f>+Bordereau!C25</f>
        <v>#REF!</v>
      </c>
      <c r="Y5" s="138"/>
      <c r="Z5" s="173" t="e">
        <f>Bordereau!C26</f>
        <v>#REF!</v>
      </c>
      <c r="AA5" s="138"/>
      <c r="AB5" s="173" t="e">
        <f>Bordereau!C27</f>
        <v>#REF!</v>
      </c>
      <c r="AC5" s="138"/>
      <c r="AD5" s="173" t="e">
        <f>Bordereau!C28</f>
        <v>#REF!</v>
      </c>
      <c r="AE5" s="138"/>
      <c r="AF5" s="173" t="e">
        <f>Bordereau!C29</f>
        <v>#REF!</v>
      </c>
      <c r="AG5" s="138"/>
      <c r="AH5" s="138" t="e">
        <f>Bordereau!C30</f>
        <v>#REF!</v>
      </c>
      <c r="AI5" s="138"/>
      <c r="AJ5" s="138" t="e">
        <f>Bordereau!C31</f>
        <v>#REF!</v>
      </c>
      <c r="AK5" s="138"/>
      <c r="AL5" s="138" t="e">
        <f>Bordereau!C32</f>
        <v>#REF!</v>
      </c>
      <c r="AM5" s="138"/>
      <c r="AN5" s="173" t="e">
        <f>Bordereau!C33</f>
        <v>#REF!</v>
      </c>
      <c r="AO5" s="138"/>
      <c r="AP5" s="138" t="e">
        <f>Bordereau!C34</f>
        <v>#REF!</v>
      </c>
      <c r="AQ5" s="138"/>
      <c r="AR5" s="173" t="e">
        <f>Bordereau!C35</f>
        <v>#REF!</v>
      </c>
      <c r="AS5" s="138"/>
      <c r="AT5" s="173" t="e">
        <f>Bordereau!C36</f>
        <v>#REF!</v>
      </c>
    </row>
    <row r="14" spans="1:46" x14ac:dyDescent="0.25">
      <c r="A14" t="s">
        <v>1435</v>
      </c>
    </row>
    <row r="15" spans="1:46" ht="15.6" x14ac:dyDescent="0.3">
      <c r="A15" s="523" t="s">
        <v>992</v>
      </c>
      <c r="B15" s="523" t="s">
        <v>1436</v>
      </c>
      <c r="C15" s="523" t="s">
        <v>171</v>
      </c>
      <c r="D15" s="523" t="s">
        <v>1437</v>
      </c>
      <c r="E15" s="523" t="s">
        <v>1438</v>
      </c>
      <c r="F15" s="523"/>
      <c r="G15" s="524" t="s">
        <v>175</v>
      </c>
      <c r="H15" s="524" t="s">
        <v>998</v>
      </c>
      <c r="I15" s="525" t="s">
        <v>1439</v>
      </c>
      <c r="J15" s="526" t="s">
        <v>1050</v>
      </c>
      <c r="K15" s="526" t="s">
        <v>307</v>
      </c>
      <c r="L15" s="526" t="s">
        <v>1051</v>
      </c>
      <c r="M15" s="527" t="s">
        <v>308</v>
      </c>
      <c r="N15" s="527" t="s">
        <v>306</v>
      </c>
      <c r="O15" s="526" t="s">
        <v>305</v>
      </c>
      <c r="P15" s="526" t="s">
        <v>177</v>
      </c>
      <c r="Q15" s="528" t="s">
        <v>311</v>
      </c>
      <c r="R15" s="528" t="s">
        <v>312</v>
      </c>
      <c r="S15" s="528" t="s">
        <v>479</v>
      </c>
      <c r="T15" s="528" t="s">
        <v>1440</v>
      </c>
      <c r="U15" s="528" t="s">
        <v>77</v>
      </c>
      <c r="V15" s="528" t="s">
        <v>78</v>
      </c>
      <c r="W15" s="528" t="s">
        <v>1441</v>
      </c>
      <c r="X15" s="528" t="s">
        <v>1442</v>
      </c>
      <c r="Y15" s="528" t="s">
        <v>75</v>
      </c>
    </row>
    <row r="16" spans="1:46" ht="15.6" x14ac:dyDescent="0.3">
      <c r="A16" t="e">
        <f>CONCATENATE("BE ",Bordereau!I5," ",Bordereau!F1)</f>
        <v>#REF!</v>
      </c>
      <c r="B16" t="e">
        <f>CONCATENATE(Bordereau!I3," AN",Bordereau!I1)</f>
        <v>#REF!</v>
      </c>
      <c r="C16" t="e">
        <f>+Bordereau!C4</f>
        <v>#REF!</v>
      </c>
      <c r="G16" s="525" t="s">
        <v>1439</v>
      </c>
      <c r="H16" s="529" t="e">
        <f>+Bordereau!C19</f>
        <v>#REF!</v>
      </c>
      <c r="I16" s="525" t="s">
        <v>1439</v>
      </c>
      <c r="J16" s="529" t="e">
        <f>+Bordereau!C27</f>
        <v>#REF!</v>
      </c>
      <c r="K16" s="529" t="e">
        <f>+Bordereau!C25</f>
        <v>#REF!</v>
      </c>
      <c r="L16" s="529" t="e">
        <f>+Bordereau!C33</f>
        <v>#REF!</v>
      </c>
      <c r="M16" s="529" t="e">
        <f>+Bordereau!C26</f>
        <v>#REF!</v>
      </c>
      <c r="N16" s="529" t="e">
        <f>+Bordereau!C24</f>
        <v>#REF!</v>
      </c>
      <c r="O16" s="529" t="e">
        <f>+Bordereau!C23</f>
        <v>#REF!</v>
      </c>
      <c r="P16" s="529" t="e">
        <f>+Bordereau!C22</f>
        <v>#REF!</v>
      </c>
      <c r="Q16" t="e">
        <f>+Bordereau!C30</f>
        <v>#REF!</v>
      </c>
      <c r="R16" t="e">
        <f>+Bordereau!C34</f>
        <v>#REF!</v>
      </c>
      <c r="T16" s="529" t="e">
        <f>+Bordereau!C40</f>
        <v>#REF!</v>
      </c>
      <c r="U16" t="e">
        <f>+Bordereau!C31</f>
        <v>#REF!</v>
      </c>
      <c r="V16" t="e">
        <f>+Bordereau!C32</f>
        <v>#REF!</v>
      </c>
      <c r="W16" s="529" t="e">
        <f>+Bordereau!C42</f>
        <v>#REF!</v>
      </c>
      <c r="X16" s="529" t="e">
        <f>+Bordereau!C29</f>
        <v>#REF!</v>
      </c>
      <c r="Y16" s="529" t="e">
        <f>+Bordereau!C28</f>
        <v>#REF!</v>
      </c>
    </row>
    <row r="24" spans="1:36" x14ac:dyDescent="0.25">
      <c r="A24" t="s">
        <v>1443</v>
      </c>
    </row>
    <row r="25" spans="1:36" x14ac:dyDescent="0.25">
      <c r="A25" s="530" t="s">
        <v>992</v>
      </c>
      <c r="B25" s="530"/>
      <c r="C25" s="530"/>
      <c r="D25" s="530" t="s">
        <v>1444</v>
      </c>
      <c r="E25" s="530" t="s">
        <v>171</v>
      </c>
      <c r="F25" s="530"/>
      <c r="G25" s="530" t="s">
        <v>172</v>
      </c>
      <c r="H25" s="530" t="s">
        <v>173</v>
      </c>
      <c r="J25" s="530" t="s">
        <v>175</v>
      </c>
      <c r="K25" s="530" t="s">
        <v>998</v>
      </c>
      <c r="L25" s="530"/>
      <c r="M25" s="530" t="s">
        <v>305</v>
      </c>
      <c r="N25" s="530" t="s">
        <v>306</v>
      </c>
      <c r="O25" s="530" t="s">
        <v>308</v>
      </c>
      <c r="P25" s="530" t="s">
        <v>307</v>
      </c>
      <c r="Q25" s="530" t="s">
        <v>1050</v>
      </c>
      <c r="R25" s="530" t="s">
        <v>309</v>
      </c>
      <c r="S25" s="530" t="s">
        <v>310</v>
      </c>
      <c r="T25" s="530" t="s">
        <v>313</v>
      </c>
      <c r="U25" s="530" t="s">
        <v>314</v>
      </c>
      <c r="V25" s="530" t="s">
        <v>1051</v>
      </c>
      <c r="W25" s="530" t="s">
        <v>177</v>
      </c>
      <c r="X25" s="530" t="s">
        <v>1440</v>
      </c>
      <c r="Y25" s="530" t="s">
        <v>311</v>
      </c>
      <c r="Z25" s="530" t="s">
        <v>312</v>
      </c>
      <c r="AA25" s="530" t="s">
        <v>1445</v>
      </c>
      <c r="AB25" s="530" t="s">
        <v>77</v>
      </c>
      <c r="AC25" s="530" t="s">
        <v>78</v>
      </c>
      <c r="AD25" s="530" t="s">
        <v>1446</v>
      </c>
      <c r="AE25" s="530" t="s">
        <v>1447</v>
      </c>
      <c r="AF25" s="530" t="s">
        <v>1441</v>
      </c>
      <c r="AG25" s="530" t="s">
        <v>1448</v>
      </c>
      <c r="AH25" s="530"/>
      <c r="AI25" s="530" t="s">
        <v>1449</v>
      </c>
      <c r="AJ25" s="530" t="s">
        <v>1450</v>
      </c>
    </row>
    <row r="38" spans="1:28" x14ac:dyDescent="0.25">
      <c r="A38" t="s">
        <v>1451</v>
      </c>
    </row>
    <row r="39" spans="1:28" x14ac:dyDescent="0.25">
      <c r="A39" s="531" t="s">
        <v>1452</v>
      </c>
      <c r="B39" s="532"/>
      <c r="C39" s="531" t="s">
        <v>1453</v>
      </c>
      <c r="D39" s="531" t="s">
        <v>171</v>
      </c>
      <c r="E39" s="531" t="s">
        <v>172</v>
      </c>
      <c r="F39" s="531" t="s">
        <v>173</v>
      </c>
      <c r="G39" s="533" t="s">
        <v>1439</v>
      </c>
      <c r="H39" s="531" t="s">
        <v>1454</v>
      </c>
      <c r="I39" s="531" t="s">
        <v>305</v>
      </c>
      <c r="J39" s="531" t="s">
        <v>308</v>
      </c>
      <c r="K39" s="531" t="s">
        <v>306</v>
      </c>
      <c r="L39" s="531" t="s">
        <v>1050</v>
      </c>
      <c r="M39" s="531" t="s">
        <v>307</v>
      </c>
      <c r="N39" s="531" t="s">
        <v>1449</v>
      </c>
      <c r="O39" s="531" t="s">
        <v>310</v>
      </c>
      <c r="P39" s="531" t="s">
        <v>1445</v>
      </c>
      <c r="Q39" s="531" t="s">
        <v>1051</v>
      </c>
      <c r="R39" s="531" t="s">
        <v>177</v>
      </c>
      <c r="S39" s="531" t="s">
        <v>314</v>
      </c>
      <c r="T39" s="531" t="s">
        <v>313</v>
      </c>
      <c r="U39" s="531" t="s">
        <v>311</v>
      </c>
      <c r="V39" s="531" t="s">
        <v>312</v>
      </c>
      <c r="W39" s="531" t="s">
        <v>77</v>
      </c>
      <c r="X39" s="531" t="s">
        <v>78</v>
      </c>
      <c r="Y39" s="531" t="s">
        <v>1455</v>
      </c>
      <c r="Z39" s="534"/>
      <c r="AA39" s="531" t="s">
        <v>1441</v>
      </c>
      <c r="AB39" s="531" t="s">
        <v>1051</v>
      </c>
    </row>
    <row r="40" spans="1:28" x14ac:dyDescent="0.25">
      <c r="A40" t="e">
        <f>CONCATENATE("BE ",Bordereau!I5," ",Bordereau!F1)</f>
        <v>#REF!</v>
      </c>
      <c r="C40" t="e">
        <f>CONCATENATE(Bordereau!I3," AN",Bordereau!I1," ",Bordereau!C6)</f>
        <v>#REF!</v>
      </c>
      <c r="D40" t="e">
        <f>+Bordereau!C4</f>
        <v>#REF!</v>
      </c>
      <c r="H40" s="529" t="e">
        <f>+Bordereau!C17+Bordereau!C19</f>
        <v>#REF!</v>
      </c>
      <c r="I40" s="529" t="e">
        <f>+Bordereau!C23</f>
        <v>#REF!</v>
      </c>
      <c r="J40" s="529" t="e">
        <f>+Bordereau!C26</f>
        <v>#REF!</v>
      </c>
      <c r="K40" s="529" t="e">
        <f>+Bordereau!C24</f>
        <v>#REF!</v>
      </c>
      <c r="L40" s="529" t="e">
        <f>+Bordereau!C27</f>
        <v>#REF!</v>
      </c>
      <c r="M40" s="529" t="e">
        <f>+Bordereau!C25</f>
        <v>#REF!</v>
      </c>
      <c r="O40" s="529" t="e">
        <f>+Bordereau!C29</f>
        <v>#REF!</v>
      </c>
      <c r="Q40" s="529" t="e">
        <f>+Bordereau!C33</f>
        <v>#REF!</v>
      </c>
      <c r="R40" s="529" t="e">
        <f>+Bordereau!C22</f>
        <v>#REF!</v>
      </c>
      <c r="S40" s="529" t="e">
        <f>+Bordereau!C36</f>
        <v>#REF!</v>
      </c>
      <c r="T40" s="529" t="e">
        <f>+Bordereau!C35</f>
        <v>#REF!</v>
      </c>
      <c r="U40" t="e">
        <f>+Bordereau!C30</f>
        <v>#REF!</v>
      </c>
      <c r="V40" t="e">
        <f>+Bordereau!C34</f>
        <v>#REF!</v>
      </c>
      <c r="W40" t="e">
        <f>+Bordereau!C31</f>
        <v>#REF!</v>
      </c>
      <c r="X40" t="e">
        <f>+Bordereau!C32</f>
        <v>#REF!</v>
      </c>
      <c r="AA40" s="529" t="e">
        <f>+Bordereau!C42</f>
        <v>#REF!</v>
      </c>
    </row>
    <row r="44" spans="1:28" x14ac:dyDescent="0.25">
      <c r="A44" t="s">
        <v>1456</v>
      </c>
    </row>
    <row r="45" spans="1:28" ht="15.6" x14ac:dyDescent="0.3">
      <c r="A45" s="535" t="s">
        <v>1457</v>
      </c>
      <c r="B45" s="536" t="s">
        <v>1458</v>
      </c>
      <c r="C45" s="537" t="s">
        <v>1459</v>
      </c>
      <c r="D45" s="538" t="s">
        <v>1256</v>
      </c>
      <c r="E45" s="539" t="s">
        <v>1460</v>
      </c>
      <c r="F45" s="539" t="s">
        <v>1461</v>
      </c>
      <c r="G45" s="540" t="s">
        <v>998</v>
      </c>
      <c r="H45" s="539" t="s">
        <v>177</v>
      </c>
      <c r="I45" s="539" t="s">
        <v>305</v>
      </c>
      <c r="J45" s="541" t="s">
        <v>306</v>
      </c>
      <c r="K45" s="539" t="s">
        <v>308</v>
      </c>
      <c r="L45" s="541" t="s">
        <v>1050</v>
      </c>
      <c r="M45" s="539" t="s">
        <v>307</v>
      </c>
      <c r="N45" s="539" t="s">
        <v>309</v>
      </c>
      <c r="O45" s="539" t="s">
        <v>311</v>
      </c>
      <c r="P45" s="539" t="s">
        <v>77</v>
      </c>
      <c r="Q45" s="539" t="s">
        <v>78</v>
      </c>
      <c r="R45" s="539" t="s">
        <v>310</v>
      </c>
      <c r="S45" s="539" t="s">
        <v>1436</v>
      </c>
    </row>
    <row r="46" spans="1:28" x14ac:dyDescent="0.25">
      <c r="A46" t="e">
        <f>CONCATENATE(Bordereau!F1," ",Bordereau!C6)</f>
        <v>#REF!</v>
      </c>
      <c r="C46" t="e">
        <f>+Bordereau!C4</f>
        <v>#REF!</v>
      </c>
      <c r="E46" t="e">
        <f>+Bordereau!I3</f>
        <v>#REF!</v>
      </c>
      <c r="F46" t="e">
        <f>CONCATENATE("AN",Bordereau!I1)</f>
        <v>#REF!</v>
      </c>
      <c r="G46" s="529" t="e">
        <f>+Bordereau!C17+Bordereau!C19</f>
        <v>#REF!</v>
      </c>
      <c r="H46" s="529" t="e">
        <f>+Bordereau!C22</f>
        <v>#REF!</v>
      </c>
      <c r="I46" s="529" t="e">
        <f>+Bordereau!C23</f>
        <v>#REF!</v>
      </c>
      <c r="J46" s="529" t="e">
        <f>+Bordereau!C24</f>
        <v>#REF!</v>
      </c>
      <c r="K46" s="529" t="e">
        <f>+Bordereau!C26</f>
        <v>#REF!</v>
      </c>
      <c r="L46" s="529" t="e">
        <f>+Bordereau!C27</f>
        <v>#REF!</v>
      </c>
      <c r="M46" s="529" t="e">
        <f>+Bordereau!C25</f>
        <v>#REF!</v>
      </c>
      <c r="N46" s="529" t="e">
        <f>+Bordereau!C28</f>
        <v>#REF!</v>
      </c>
      <c r="O46" t="e">
        <f>+Bordereau!C30</f>
        <v>#REF!</v>
      </c>
      <c r="P46" t="e">
        <f>+Bordereau!C31</f>
        <v>#REF!</v>
      </c>
      <c r="Q46" t="e">
        <f>+Bordereau!C32</f>
        <v>#REF!</v>
      </c>
      <c r="R46" s="529" t="e">
        <f>+Bordereau!C29</f>
        <v>#REF!</v>
      </c>
      <c r="S46" t="e">
        <f>+Bordereau!G23</f>
        <v>#REF!</v>
      </c>
    </row>
  </sheetData>
  <phoneticPr fontId="41" type="noConversion"/>
  <pageMargins left="0.78740157499999996" right="0.78740157499999996" top="0.984251969" bottom="0.984251969" header="0.4921259845" footer="0.4921259845"/>
  <pageSetup paperSize="9" orientation="portrait" verticalDpi="2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oglio5"/>
  <dimension ref="A1:IS1643"/>
  <sheetViews>
    <sheetView zoomScale="75" workbookViewId="0">
      <selection activeCell="D22" sqref="D22"/>
    </sheetView>
  </sheetViews>
  <sheetFormatPr baseColWidth="10" defaultColWidth="8.81640625" defaultRowHeight="13.8" x14ac:dyDescent="0.25"/>
  <cols>
    <col min="1" max="1" width="11.453125" style="424" customWidth="1"/>
    <col min="2" max="2" width="9.36328125" style="420" customWidth="1"/>
    <col min="3" max="3" width="6.08984375" style="425" customWidth="1"/>
    <col min="4" max="4" width="18.54296875" style="218" customWidth="1"/>
    <col min="5" max="5" width="11.6328125" style="218" customWidth="1"/>
    <col min="6" max="6" width="6.08984375" style="218" customWidth="1"/>
    <col min="7" max="7" width="8" style="426" customWidth="1"/>
    <col min="8" max="8" width="11" style="420" customWidth="1"/>
    <col min="9" max="9" width="10" style="420" customWidth="1"/>
    <col min="10" max="10" width="24.6328125" style="427" customWidth="1"/>
    <col min="11" max="11" width="6.90625" style="428" customWidth="1"/>
    <col min="12" max="12" width="8.36328125" style="429" customWidth="1"/>
    <col min="13" max="13" width="33.81640625" style="218" customWidth="1"/>
    <col min="14" max="14" width="6.6328125" style="430" customWidth="1"/>
    <col min="15" max="15" width="14.6328125" style="431" customWidth="1"/>
    <col min="16" max="16" width="11.6328125" style="432" customWidth="1"/>
    <col min="17" max="17" width="10.453125" style="433" customWidth="1"/>
    <col min="18" max="18" width="10.81640625" style="217" customWidth="1"/>
    <col min="19" max="19" width="22.36328125" style="218" customWidth="1"/>
    <col min="20" max="20" width="9.90625" style="420" customWidth="1"/>
    <col min="21" max="21" width="8.90625" style="421" customWidth="1"/>
    <col min="22" max="22" width="9.54296875" style="221" customWidth="1"/>
    <col min="23" max="23" width="11.90625" style="222" customWidth="1"/>
    <col min="24" max="24" width="10.36328125" style="223" customWidth="1"/>
    <col min="25" max="25" width="47.81640625" style="224" customWidth="1"/>
    <col min="26" max="26" width="8.90625" style="225" customWidth="1"/>
    <col min="27" max="27" width="5.6328125" style="226" customWidth="1"/>
    <col min="28" max="28" width="5.90625" style="226" customWidth="1"/>
    <col min="29" max="29" width="6.54296875" style="226" customWidth="1"/>
    <col min="30" max="30" width="11.90625" style="227" customWidth="1"/>
    <col min="31" max="31" width="7.90625" style="228" customWidth="1"/>
    <col min="32" max="32" width="27.6328125" style="225" customWidth="1"/>
    <col min="33" max="33" width="8.90625" style="226" customWidth="1"/>
    <col min="34" max="34" width="5.6328125" style="226" customWidth="1"/>
    <col min="35" max="35" width="5.90625" style="226" customWidth="1"/>
    <col min="36" max="36" width="6.54296875" style="229" customWidth="1"/>
    <col min="37" max="37" width="8" style="227" customWidth="1"/>
    <col min="38" max="38" width="7" style="225" customWidth="1"/>
    <col min="39" max="39" width="21.453125" style="226" customWidth="1"/>
    <col min="40" max="40" width="8.90625" style="226" customWidth="1"/>
    <col min="41" max="41" width="5.6328125" style="226" customWidth="1"/>
    <col min="42" max="42" width="5.90625" style="226" customWidth="1"/>
    <col min="43" max="43" width="6.54296875" style="230" customWidth="1"/>
    <col min="44" max="44" width="8" style="227" customWidth="1"/>
    <col min="45" max="45" width="7" style="226" customWidth="1"/>
    <col min="46" max="46" width="25.54296875" style="226" customWidth="1"/>
    <col min="47" max="47" width="8.90625" style="226" customWidth="1"/>
    <col min="48" max="48" width="5.6328125" style="229" customWidth="1"/>
    <col min="49" max="49" width="5.90625" style="226" customWidth="1"/>
    <col min="50" max="50" width="6.54296875" style="225" customWidth="1"/>
    <col min="51" max="51" width="8" style="227" customWidth="1"/>
    <col min="52" max="52" width="7" style="226" customWidth="1"/>
    <col min="53" max="53" width="19.54296875" style="226" customWidth="1"/>
    <col min="54" max="54" width="8.6328125" style="229" customWidth="1"/>
    <col min="55" max="55" width="5.6328125" style="226" customWidth="1"/>
    <col min="56" max="56" width="7.453125" style="229" customWidth="1"/>
    <col min="57" max="57" width="9.1796875" style="226" customWidth="1"/>
    <col min="58" max="58" width="8" style="227" customWidth="1"/>
    <col min="59" max="59" width="7" style="226" customWidth="1"/>
    <col min="60" max="60" width="23.90625" style="229" customWidth="1"/>
    <col min="61" max="61" width="8.6328125" style="225" customWidth="1"/>
    <col min="62" max="62" width="5.6328125" style="225" customWidth="1"/>
    <col min="63" max="63" width="5.90625" style="225" customWidth="1"/>
    <col min="64" max="64" width="6.54296875" style="225" customWidth="1"/>
    <col min="65" max="65" width="8" style="227" customWidth="1"/>
    <col min="66" max="66" width="7" style="225" customWidth="1"/>
    <col min="67" max="67" width="10.36328125" style="225" customWidth="1"/>
    <col min="68" max="68" width="9.90625" style="225" customWidth="1"/>
    <col min="69" max="69" width="8.6328125" style="229" customWidth="1"/>
    <col min="70" max="70" width="7.81640625" style="225" customWidth="1"/>
    <col min="71" max="71" width="9.90625" style="225" customWidth="1"/>
    <col min="72" max="72" width="8.6328125" style="226" customWidth="1"/>
    <col min="73" max="73" width="7.81640625" style="225" customWidth="1"/>
    <col min="74" max="74" width="9.90625" style="225" customWidth="1"/>
    <col min="75" max="75" width="8.6328125" style="225" customWidth="1"/>
    <col min="76" max="76" width="7.81640625" style="229" customWidth="1"/>
    <col min="77" max="77" width="9.90625" style="225" customWidth="1"/>
    <col min="78" max="78" width="8.6328125" style="225" customWidth="1"/>
    <col min="79" max="79" width="7.81640625" style="225" customWidth="1"/>
    <col min="80" max="80" width="9.90625" style="225" customWidth="1"/>
    <col min="81" max="81" width="19.81640625" style="225" customWidth="1"/>
    <col min="82" max="82" width="7.81640625" style="225" customWidth="1"/>
    <col min="83" max="83" width="9.90625" style="225" customWidth="1"/>
    <col min="84" max="84" width="13.81640625" style="225" customWidth="1"/>
    <col min="85" max="85" width="9.90625" style="225" customWidth="1"/>
    <col min="86" max="86" width="7.6328125" style="225" customWidth="1"/>
    <col min="87" max="87" width="13.453125" style="225" customWidth="1"/>
    <col min="88" max="88" width="9.6328125" style="225" customWidth="1"/>
    <col min="89" max="89" width="7.6328125" style="229" customWidth="1"/>
    <col min="90" max="90" width="8.6328125" style="225" customWidth="1"/>
    <col min="91" max="91" width="9.6328125" style="225" customWidth="1"/>
    <col min="92" max="92" width="7.6328125" style="225" customWidth="1"/>
    <col min="93" max="93" width="8.6328125" style="225" customWidth="1"/>
    <col min="94" max="94" width="9.6328125" style="225" customWidth="1"/>
    <col min="95" max="95" width="7.6328125" style="225" customWidth="1"/>
    <col min="96" max="96" width="8.6328125" style="225" customWidth="1"/>
    <col min="97" max="97" width="9.6328125" style="225" customWidth="1"/>
    <col min="98" max="98" width="7.6328125" style="225" customWidth="1"/>
    <col min="99" max="99" width="8.6328125" style="225" customWidth="1"/>
    <col min="100" max="100" width="9.6328125" style="225" customWidth="1"/>
    <col min="101" max="101" width="7.6328125" style="225" customWidth="1"/>
    <col min="102" max="102" width="8.6328125" style="225" customWidth="1"/>
    <col min="103" max="103" width="9.6328125" style="225" customWidth="1"/>
    <col min="104" max="122" width="8.81640625" style="225" customWidth="1"/>
    <col min="123" max="128" width="8.81640625" style="228" customWidth="1"/>
    <col min="129" max="129" width="8.81640625" style="223" customWidth="1"/>
    <col min="130" max="130" width="8.81640625" style="222" customWidth="1"/>
    <col min="131" max="16384" width="8.81640625" style="228"/>
  </cols>
  <sheetData>
    <row r="1" spans="1:253" ht="15.75" customHeight="1" x14ac:dyDescent="0.25">
      <c r="A1" s="232" t="s">
        <v>1053</v>
      </c>
      <c r="B1" s="233" t="s">
        <v>989</v>
      </c>
      <c r="C1" s="234" t="s">
        <v>987</v>
      </c>
      <c r="D1" s="234" t="s">
        <v>154</v>
      </c>
      <c r="E1" s="235" t="s">
        <v>988</v>
      </c>
      <c r="F1" s="235" t="s">
        <v>992</v>
      </c>
      <c r="G1" s="235" t="s">
        <v>993</v>
      </c>
      <c r="H1" s="235" t="s">
        <v>1054</v>
      </c>
      <c r="I1" s="235" t="s">
        <v>1055</v>
      </c>
      <c r="J1" s="236" t="s">
        <v>167</v>
      </c>
      <c r="K1" s="233" t="s">
        <v>155</v>
      </c>
      <c r="L1" s="237" t="s">
        <v>168</v>
      </c>
      <c r="M1" s="236" t="s">
        <v>996</v>
      </c>
      <c r="N1" s="238" t="s">
        <v>1056</v>
      </c>
      <c r="O1" s="239" t="s">
        <v>810</v>
      </c>
      <c r="P1" s="235" t="s">
        <v>168</v>
      </c>
      <c r="Q1" s="240" t="s">
        <v>1057</v>
      </c>
      <c r="R1" s="241" t="s">
        <v>1058</v>
      </c>
      <c r="S1" s="242" t="s">
        <v>1059</v>
      </c>
      <c r="T1" s="242" t="s">
        <v>1060</v>
      </c>
      <c r="U1" s="242" t="s">
        <v>1061</v>
      </c>
      <c r="V1" s="243" t="s">
        <v>1062</v>
      </c>
      <c r="W1" s="242" t="s">
        <v>1063</v>
      </c>
      <c r="X1" s="242" t="s">
        <v>1064</v>
      </c>
      <c r="Y1" s="244" t="s">
        <v>1173</v>
      </c>
      <c r="Z1" s="242" t="s">
        <v>1174</v>
      </c>
      <c r="AA1" s="242" t="s">
        <v>1175</v>
      </c>
      <c r="AB1" s="243" t="s">
        <v>1176</v>
      </c>
      <c r="AC1" s="245" t="s">
        <v>1177</v>
      </c>
      <c r="AD1" s="246" t="s">
        <v>1178</v>
      </c>
      <c r="AE1" s="244" t="s">
        <v>1179</v>
      </c>
      <c r="AF1" s="244" t="s">
        <v>1180</v>
      </c>
      <c r="AG1" s="246" t="s">
        <v>1181</v>
      </c>
      <c r="AH1" s="245" t="s">
        <v>1182</v>
      </c>
      <c r="AI1" s="245" t="s">
        <v>1183</v>
      </c>
      <c r="AJ1" s="247" t="s">
        <v>1184</v>
      </c>
      <c r="AK1" s="248" t="s">
        <v>1185</v>
      </c>
      <c r="AL1" s="249" t="s">
        <v>1186</v>
      </c>
      <c r="AM1" s="249" t="s">
        <v>1187</v>
      </c>
      <c r="AN1" s="250" t="s">
        <v>1188</v>
      </c>
      <c r="AO1" s="251" t="s">
        <v>1189</v>
      </c>
      <c r="AP1" s="247" t="s">
        <v>1190</v>
      </c>
      <c r="AQ1" s="252" t="s">
        <v>1191</v>
      </c>
      <c r="AR1" s="248" t="s">
        <v>1192</v>
      </c>
      <c r="AS1" s="253" t="s">
        <v>1193</v>
      </c>
      <c r="AT1" s="253" t="s">
        <v>1065</v>
      </c>
      <c r="AU1" s="254" t="s">
        <v>1066</v>
      </c>
      <c r="AV1" s="251" t="s">
        <v>1067</v>
      </c>
      <c r="AW1" s="251" t="s">
        <v>1068</v>
      </c>
      <c r="AX1" s="251" t="s">
        <v>1069</v>
      </c>
      <c r="AY1" s="255" t="s">
        <v>1070</v>
      </c>
      <c r="AZ1" s="251" t="s">
        <v>1071</v>
      </c>
      <c r="BA1" s="251" t="s">
        <v>1072</v>
      </c>
      <c r="BB1" s="251" t="s">
        <v>1073</v>
      </c>
      <c r="BC1" s="251" t="s">
        <v>1074</v>
      </c>
      <c r="BD1" s="256" t="s">
        <v>1075</v>
      </c>
      <c r="BE1" s="251" t="s">
        <v>1076</v>
      </c>
      <c r="BF1" s="255" t="s">
        <v>1077</v>
      </c>
      <c r="BG1" s="251" t="s">
        <v>1078</v>
      </c>
      <c r="BH1" s="251" t="s">
        <v>1079</v>
      </c>
      <c r="BI1" s="251" t="s">
        <v>1080</v>
      </c>
      <c r="BJ1" s="251" t="s">
        <v>1081</v>
      </c>
      <c r="BK1" s="251" t="s">
        <v>1082</v>
      </c>
      <c r="BL1" s="251" t="s">
        <v>1083</v>
      </c>
      <c r="BM1" s="255" t="s">
        <v>1084</v>
      </c>
      <c r="BN1" s="257" t="s">
        <v>1085</v>
      </c>
      <c r="BO1" s="257" t="s">
        <v>1086</v>
      </c>
      <c r="BP1" s="257" t="s">
        <v>1087</v>
      </c>
      <c r="BQ1" s="256" t="s">
        <v>1088</v>
      </c>
      <c r="BR1" s="257" t="s">
        <v>1089</v>
      </c>
      <c r="BS1" s="257" t="s">
        <v>1090</v>
      </c>
      <c r="BT1" s="251" t="s">
        <v>1091</v>
      </c>
      <c r="BU1" s="257" t="s">
        <v>1092</v>
      </c>
      <c r="BV1" s="257" t="s">
        <v>1093</v>
      </c>
      <c r="BW1" s="257" t="s">
        <v>1094</v>
      </c>
      <c r="BX1" s="256" t="s">
        <v>1095</v>
      </c>
      <c r="BY1" s="257" t="s">
        <v>1096</v>
      </c>
      <c r="BZ1" s="257" t="s">
        <v>1097</v>
      </c>
      <c r="CA1" s="257" t="s">
        <v>1098</v>
      </c>
      <c r="CB1" s="257" t="s">
        <v>1099</v>
      </c>
      <c r="CC1" s="257" t="s">
        <v>1100</v>
      </c>
      <c r="CD1" s="257" t="s">
        <v>1101</v>
      </c>
      <c r="CE1" s="256" t="s">
        <v>1102</v>
      </c>
      <c r="CF1" s="257" t="s">
        <v>1103</v>
      </c>
      <c r="CG1" s="257" t="s">
        <v>1104</v>
      </c>
      <c r="CH1" s="251" t="s">
        <v>1105</v>
      </c>
      <c r="CI1" s="257" t="s">
        <v>1106</v>
      </c>
      <c r="CJ1" s="257" t="s">
        <v>1107</v>
      </c>
      <c r="CK1" s="256" t="s">
        <v>1108</v>
      </c>
      <c r="CL1" s="256" t="s">
        <v>1109</v>
      </c>
      <c r="CM1" s="257" t="s">
        <v>1110</v>
      </c>
      <c r="CN1" s="257" t="s">
        <v>1111</v>
      </c>
      <c r="CO1" s="257" t="s">
        <v>1112</v>
      </c>
      <c r="CP1" s="257" t="s">
        <v>1113</v>
      </c>
      <c r="CQ1" s="257" t="s">
        <v>1114</v>
      </c>
      <c r="CR1" s="257" t="s">
        <v>1115</v>
      </c>
      <c r="CS1" s="257" t="s">
        <v>1116</v>
      </c>
      <c r="CT1" s="257" t="s">
        <v>1117</v>
      </c>
      <c r="CU1" s="257" t="s">
        <v>1118</v>
      </c>
      <c r="CV1" s="257" t="s">
        <v>1119</v>
      </c>
      <c r="CW1" s="257" t="s">
        <v>1120</v>
      </c>
      <c r="CX1" s="257" t="s">
        <v>1121</v>
      </c>
      <c r="CY1" s="257" t="s">
        <v>1122</v>
      </c>
      <c r="CZ1" s="258" t="s">
        <v>1123</v>
      </c>
      <c r="DA1" s="258" t="s">
        <v>1124</v>
      </c>
      <c r="DB1" s="258" t="s">
        <v>1125</v>
      </c>
      <c r="DC1" s="258" t="s">
        <v>1126</v>
      </c>
      <c r="DD1" s="258" t="s">
        <v>1127</v>
      </c>
      <c r="DE1" s="258" t="s">
        <v>1128</v>
      </c>
      <c r="DF1" s="258" t="s">
        <v>1129</v>
      </c>
      <c r="DG1" s="258" t="s">
        <v>1130</v>
      </c>
      <c r="DH1" s="258" t="s">
        <v>1131</v>
      </c>
      <c r="DI1" s="258" t="s">
        <v>1132</v>
      </c>
      <c r="DJ1" s="258" t="s">
        <v>1133</v>
      </c>
      <c r="DK1" s="258" t="s">
        <v>1134</v>
      </c>
      <c r="DL1" s="258" t="s">
        <v>1135</v>
      </c>
      <c r="DM1" s="258" t="s">
        <v>1136</v>
      </c>
      <c r="DN1" s="258" t="s">
        <v>1137</v>
      </c>
      <c r="DO1" s="258" t="s">
        <v>1138</v>
      </c>
      <c r="DP1" s="258" t="s">
        <v>1139</v>
      </c>
      <c r="DQ1" s="258" t="s">
        <v>1140</v>
      </c>
      <c r="DR1" s="258" t="s">
        <v>1141</v>
      </c>
      <c r="DS1" s="258" t="s">
        <v>1142</v>
      </c>
      <c r="DT1" s="258" t="s">
        <v>1143</v>
      </c>
      <c r="DU1" s="258" t="s">
        <v>1144</v>
      </c>
      <c r="DV1" s="259" t="s">
        <v>1145</v>
      </c>
      <c r="DW1" s="259" t="s">
        <v>1146</v>
      </c>
      <c r="DX1" s="259" t="s">
        <v>1147</v>
      </c>
      <c r="DY1" s="260" t="s">
        <v>1148</v>
      </c>
      <c r="DZ1" s="221" t="s">
        <v>1149</v>
      </c>
      <c r="IO1" s="261"/>
      <c r="IP1" s="261"/>
      <c r="IQ1" s="261"/>
      <c r="IR1" s="261"/>
      <c r="IS1" s="261"/>
    </row>
    <row r="2" spans="1:253" s="8" customFormat="1" ht="15.6" thickBot="1" x14ac:dyDescent="0.3">
      <c r="A2" s="262"/>
      <c r="B2" s="434" t="s">
        <v>1332</v>
      </c>
      <c r="C2" s="264"/>
      <c r="D2" s="265"/>
      <c r="E2" s="264"/>
      <c r="F2" s="264"/>
      <c r="G2" s="266"/>
      <c r="H2" s="267"/>
      <c r="I2" s="266"/>
      <c r="J2" s="268"/>
      <c r="K2" s="269"/>
      <c r="L2" s="270"/>
      <c r="M2" s="264"/>
      <c r="N2" s="263"/>
      <c r="O2" s="271"/>
      <c r="P2" s="272"/>
      <c r="Q2" s="264"/>
      <c r="R2" s="273"/>
      <c r="S2" s="274"/>
      <c r="T2" s="275"/>
      <c r="U2" s="276"/>
      <c r="V2" s="277"/>
      <c r="W2" s="275"/>
      <c r="X2" s="271"/>
      <c r="Y2" s="278"/>
      <c r="Z2" s="279"/>
      <c r="AA2" s="280"/>
      <c r="AB2" s="280"/>
      <c r="AC2" s="280"/>
      <c r="AD2" s="281"/>
      <c r="AE2" s="282"/>
      <c r="AF2" s="278"/>
      <c r="AG2" s="283"/>
      <c r="AH2" s="283"/>
      <c r="AI2" s="283"/>
      <c r="AJ2" s="283"/>
      <c r="AK2" s="281"/>
      <c r="AL2" s="282"/>
      <c r="AM2" s="278"/>
      <c r="AN2" s="284"/>
      <c r="AO2" s="283"/>
      <c r="AP2" s="283"/>
      <c r="AQ2" s="285"/>
      <c r="AR2" s="281"/>
      <c r="AS2" s="279"/>
      <c r="AT2" s="278"/>
      <c r="AU2" s="278"/>
      <c r="AV2" s="278"/>
      <c r="AW2" s="278"/>
      <c r="AX2" s="278"/>
      <c r="AY2" s="281"/>
      <c r="AZ2" s="279"/>
      <c r="BA2" s="278"/>
      <c r="BB2" s="278"/>
      <c r="BC2" s="283"/>
      <c r="BD2" s="281"/>
      <c r="BE2" s="278"/>
      <c r="BF2" s="281"/>
      <c r="BG2" s="279"/>
      <c r="BH2" s="278"/>
      <c r="BI2" s="278"/>
      <c r="BJ2" s="278"/>
      <c r="BK2" s="278"/>
      <c r="BL2" s="278"/>
      <c r="BM2" s="281"/>
      <c r="BN2" s="279"/>
      <c r="BO2" s="278"/>
      <c r="BP2" s="278"/>
      <c r="BQ2" s="278"/>
      <c r="BR2" s="278"/>
      <c r="BS2" s="278"/>
      <c r="BT2" s="281"/>
      <c r="BU2" s="279"/>
      <c r="BV2" s="278"/>
      <c r="BW2" s="278"/>
      <c r="BX2" s="278"/>
      <c r="BY2" s="278"/>
      <c r="BZ2" s="278"/>
      <c r="CA2" s="281"/>
      <c r="CB2" s="279"/>
      <c r="CC2" s="286"/>
      <c r="CD2" s="287"/>
      <c r="CE2" s="287"/>
      <c r="CF2" s="288"/>
      <c r="CG2" s="288"/>
      <c r="CH2" s="288"/>
      <c r="CI2" s="286"/>
      <c r="CJ2" s="287"/>
      <c r="CK2" s="286"/>
      <c r="CL2" s="288"/>
      <c r="CM2" s="288"/>
      <c r="CN2" s="288"/>
      <c r="CO2" s="286"/>
      <c r="CP2" s="287"/>
      <c r="CQ2" s="287"/>
      <c r="CR2" s="288"/>
      <c r="CS2" s="288"/>
      <c r="CT2" s="288"/>
      <c r="CU2" s="286"/>
      <c r="CV2" s="287"/>
      <c r="CW2" s="287"/>
      <c r="CX2" s="288"/>
      <c r="CY2" s="288"/>
      <c r="CZ2" s="288"/>
      <c r="DA2" s="287"/>
      <c r="DB2" s="287"/>
      <c r="DC2" s="288"/>
      <c r="DD2" s="288"/>
      <c r="DE2" s="288"/>
      <c r="DF2" s="286"/>
      <c r="DG2" s="289"/>
      <c r="DH2" s="289"/>
      <c r="DI2" s="289"/>
      <c r="DJ2" s="289"/>
      <c r="DK2" s="289"/>
      <c r="DL2" s="289"/>
      <c r="DM2" s="289"/>
      <c r="DN2" s="289"/>
      <c r="DO2" s="289"/>
      <c r="DP2" s="289"/>
      <c r="DQ2" s="289"/>
      <c r="DR2" s="289"/>
      <c r="DS2" s="289"/>
      <c r="DT2" s="289"/>
      <c r="DU2" s="289"/>
      <c r="DV2" s="289"/>
      <c r="DW2" s="289"/>
      <c r="DX2" s="289"/>
      <c r="DY2" s="290"/>
      <c r="DZ2" s="291"/>
      <c r="EA2" s="228"/>
      <c r="EB2" s="228"/>
    </row>
    <row r="3" spans="1:253" ht="15" x14ac:dyDescent="0.25">
      <c r="A3" s="292" t="s">
        <v>1053</v>
      </c>
      <c r="B3" s="293" t="s">
        <v>989</v>
      </c>
      <c r="C3" s="294" t="s">
        <v>987</v>
      </c>
      <c r="D3" s="295" t="s">
        <v>154</v>
      </c>
      <c r="E3" s="295" t="s">
        <v>988</v>
      </c>
      <c r="F3" s="295" t="s">
        <v>992</v>
      </c>
      <c r="G3" s="296" t="s">
        <v>993</v>
      </c>
      <c r="H3" s="293" t="s">
        <v>1054</v>
      </c>
      <c r="I3" s="297" t="s">
        <v>1055</v>
      </c>
      <c r="J3" s="298" t="s">
        <v>167</v>
      </c>
      <c r="K3" s="299" t="s">
        <v>155</v>
      </c>
      <c r="L3" s="300" t="s">
        <v>168</v>
      </c>
      <c r="M3" s="295" t="s">
        <v>996</v>
      </c>
      <c r="N3" s="301" t="s">
        <v>1056</v>
      </c>
      <c r="O3" s="296" t="s">
        <v>810</v>
      </c>
      <c r="P3" s="302" t="s">
        <v>168</v>
      </c>
      <c r="Q3" s="303" t="s">
        <v>1057</v>
      </c>
      <c r="R3" s="304" t="s">
        <v>1058</v>
      </c>
      <c r="S3" s="305" t="s">
        <v>1059</v>
      </c>
      <c r="T3" s="306" t="s">
        <v>1060</v>
      </c>
      <c r="U3" s="306" t="s">
        <v>1061</v>
      </c>
      <c r="V3" s="307" t="s">
        <v>1062</v>
      </c>
      <c r="W3" s="306" t="s">
        <v>1063</v>
      </c>
      <c r="X3" s="306" t="s">
        <v>1064</v>
      </c>
      <c r="Y3" s="295" t="s">
        <v>1173</v>
      </c>
      <c r="Z3" s="305" t="s">
        <v>1174</v>
      </c>
      <c r="AA3" s="305" t="s">
        <v>1175</v>
      </c>
      <c r="AB3" s="308" t="s">
        <v>1176</v>
      </c>
      <c r="AC3" s="309" t="s">
        <v>1177</v>
      </c>
      <c r="AD3" s="310" t="s">
        <v>1178</v>
      </c>
      <c r="AE3" s="295" t="s">
        <v>1179</v>
      </c>
      <c r="AF3" s="295" t="s">
        <v>1180</v>
      </c>
      <c r="AG3" s="293" t="s">
        <v>1181</v>
      </c>
      <c r="AH3" s="309" t="s">
        <v>1182</v>
      </c>
      <c r="AI3" s="309" t="s">
        <v>1183</v>
      </c>
      <c r="AJ3" s="309" t="s">
        <v>1184</v>
      </c>
      <c r="AK3" s="310" t="s">
        <v>1185</v>
      </c>
      <c r="AL3" s="295" t="s">
        <v>1186</v>
      </c>
      <c r="AM3" s="295" t="s">
        <v>1187</v>
      </c>
      <c r="AN3" s="293" t="s">
        <v>1188</v>
      </c>
      <c r="AO3" s="311" t="s">
        <v>1189</v>
      </c>
      <c r="AP3" s="309" t="s">
        <v>1190</v>
      </c>
      <c r="AQ3" s="294" t="s">
        <v>1191</v>
      </c>
      <c r="AR3" s="310" t="s">
        <v>1192</v>
      </c>
      <c r="AS3" s="312" t="s">
        <v>1193</v>
      </c>
      <c r="AT3" s="312" t="s">
        <v>1065</v>
      </c>
      <c r="AU3" s="297" t="s">
        <v>1066</v>
      </c>
      <c r="AV3" s="311" t="s">
        <v>1067</v>
      </c>
      <c r="AW3" s="311" t="s">
        <v>1068</v>
      </c>
      <c r="AX3" s="311" t="s">
        <v>1069</v>
      </c>
      <c r="AY3" s="313" t="s">
        <v>1070</v>
      </c>
      <c r="AZ3" s="311" t="s">
        <v>1071</v>
      </c>
      <c r="BA3" s="311" t="s">
        <v>1072</v>
      </c>
      <c r="BB3" s="311" t="s">
        <v>1073</v>
      </c>
      <c r="BC3" s="311" t="s">
        <v>1074</v>
      </c>
      <c r="BD3" s="314" t="s">
        <v>1075</v>
      </c>
      <c r="BE3" s="311" t="s">
        <v>1076</v>
      </c>
      <c r="BF3" s="313" t="s">
        <v>1077</v>
      </c>
      <c r="BG3" s="311" t="s">
        <v>1078</v>
      </c>
      <c r="BH3" s="311" t="s">
        <v>1079</v>
      </c>
      <c r="BI3" s="311" t="s">
        <v>1080</v>
      </c>
      <c r="BJ3" s="311" t="s">
        <v>1081</v>
      </c>
      <c r="BK3" s="311" t="s">
        <v>1082</v>
      </c>
      <c r="BL3" s="311" t="s">
        <v>1083</v>
      </c>
      <c r="BM3" s="313" t="s">
        <v>1084</v>
      </c>
      <c r="BN3" s="315" t="s">
        <v>1085</v>
      </c>
      <c r="BO3" s="315" t="s">
        <v>1086</v>
      </c>
      <c r="BP3" s="315" t="s">
        <v>1087</v>
      </c>
      <c r="BQ3" t="s">
        <v>1088</v>
      </c>
      <c r="BR3" t="s">
        <v>1089</v>
      </c>
      <c r="BS3" t="s">
        <v>1090</v>
      </c>
      <c r="BT3" t="s">
        <v>1091</v>
      </c>
      <c r="BU3" t="s">
        <v>1092</v>
      </c>
      <c r="BV3" t="s">
        <v>1093</v>
      </c>
      <c r="BW3" t="s">
        <v>1094</v>
      </c>
      <c r="BX3" t="s">
        <v>1095</v>
      </c>
      <c r="BY3" t="s">
        <v>1096</v>
      </c>
      <c r="BZ3" t="s">
        <v>1097</v>
      </c>
      <c r="CA3" t="s">
        <v>1098</v>
      </c>
      <c r="CB3" t="s">
        <v>1099</v>
      </c>
      <c r="CC3" t="s">
        <v>1100</v>
      </c>
      <c r="CD3" t="s">
        <v>1101</v>
      </c>
      <c r="CE3" t="s">
        <v>1102</v>
      </c>
      <c r="CF3" t="s">
        <v>1103</v>
      </c>
      <c r="CG3" t="s">
        <v>1104</v>
      </c>
      <c r="CH3" t="s">
        <v>1105</v>
      </c>
      <c r="CI3" t="s">
        <v>1106</v>
      </c>
      <c r="CJ3" t="s">
        <v>1107</v>
      </c>
      <c r="CK3" s="316" t="s">
        <v>1108</v>
      </c>
      <c r="CL3" t="s">
        <v>1109</v>
      </c>
      <c r="CM3" t="s">
        <v>1110</v>
      </c>
      <c r="CN3" t="s">
        <v>1111</v>
      </c>
      <c r="CO3" t="s">
        <v>1112</v>
      </c>
      <c r="CP3" t="s">
        <v>1113</v>
      </c>
      <c r="CQ3" t="s">
        <v>1114</v>
      </c>
      <c r="CR3" t="s">
        <v>1115</v>
      </c>
      <c r="CS3" t="s">
        <v>1116</v>
      </c>
      <c r="CT3" t="s">
        <v>1117</v>
      </c>
      <c r="CU3" t="s">
        <v>1118</v>
      </c>
      <c r="CV3" t="s">
        <v>1119</v>
      </c>
      <c r="CW3" t="s">
        <v>1120</v>
      </c>
      <c r="CX3" t="s">
        <v>1121</v>
      </c>
      <c r="CY3" t="s">
        <v>1122</v>
      </c>
      <c r="CZ3" s="225" t="s">
        <v>1123</v>
      </c>
      <c r="DA3" s="225" t="s">
        <v>1124</v>
      </c>
      <c r="DB3" s="225" t="s">
        <v>1125</v>
      </c>
      <c r="DC3" s="225" t="s">
        <v>1126</v>
      </c>
      <c r="DD3" s="225" t="s">
        <v>1127</v>
      </c>
      <c r="DE3" s="225" t="s">
        <v>1128</v>
      </c>
      <c r="DF3" s="225" t="s">
        <v>1129</v>
      </c>
      <c r="DG3" s="225" t="s">
        <v>1130</v>
      </c>
      <c r="DH3" s="225" t="s">
        <v>1131</v>
      </c>
      <c r="DI3" s="225" t="s">
        <v>1132</v>
      </c>
      <c r="DJ3" s="225" t="s">
        <v>1133</v>
      </c>
      <c r="DK3" s="225" t="s">
        <v>1134</v>
      </c>
      <c r="DL3" s="225" t="s">
        <v>1135</v>
      </c>
      <c r="DM3" s="225" t="s">
        <v>1136</v>
      </c>
      <c r="DN3" s="225" t="s">
        <v>1137</v>
      </c>
      <c r="DO3" s="225" t="s">
        <v>1138</v>
      </c>
      <c r="DP3" s="225" t="s">
        <v>1139</v>
      </c>
      <c r="DQ3" s="225" t="s">
        <v>1140</v>
      </c>
      <c r="DR3" s="225" t="s">
        <v>1141</v>
      </c>
      <c r="DS3" s="225" t="s">
        <v>1142</v>
      </c>
      <c r="DT3" s="225" t="s">
        <v>1143</v>
      </c>
      <c r="DU3" s="225" t="s">
        <v>1144</v>
      </c>
      <c r="DV3" s="228" t="s">
        <v>1145</v>
      </c>
      <c r="DW3" s="228" t="s">
        <v>1146</v>
      </c>
      <c r="DX3" s="228" t="s">
        <v>1147</v>
      </c>
      <c r="DY3" s="223" t="s">
        <v>1148</v>
      </c>
      <c r="DZ3" s="222" t="s">
        <v>1149</v>
      </c>
      <c r="IO3" s="261"/>
      <c r="IP3" s="261"/>
      <c r="IQ3" s="261"/>
      <c r="IR3" s="261"/>
      <c r="IS3" s="261"/>
    </row>
    <row r="4" spans="1:253" ht="15" x14ac:dyDescent="0.25">
      <c r="A4" s="208"/>
      <c r="B4" s="209"/>
      <c r="C4" s="212"/>
      <c r="D4" s="212"/>
      <c r="E4" s="211"/>
      <c r="F4" s="211"/>
      <c r="G4" s="211"/>
      <c r="H4" s="216"/>
      <c r="I4" s="211"/>
      <c r="J4" s="212"/>
      <c r="K4" s="209"/>
      <c r="L4" s="475"/>
      <c r="M4" s="212"/>
      <c r="N4" s="231"/>
      <c r="O4" s="215"/>
      <c r="P4" s="475"/>
      <c r="Q4" s="208"/>
      <c r="S4" s="476"/>
      <c r="T4" s="219"/>
      <c r="U4" s="477"/>
      <c r="Y4" s="478"/>
      <c r="Z4" s="479"/>
      <c r="AA4" s="480"/>
      <c r="AB4" s="480"/>
      <c r="AC4" s="480"/>
      <c r="AE4" s="478"/>
      <c r="AF4" s="479"/>
      <c r="AG4" s="480"/>
      <c r="AH4" s="480"/>
      <c r="AI4" s="480"/>
      <c r="AJ4" s="481"/>
      <c r="AL4" s="479"/>
      <c r="AM4" s="480"/>
      <c r="AN4" s="480"/>
      <c r="AO4" s="480"/>
      <c r="AP4" s="481"/>
      <c r="AQ4" s="478"/>
      <c r="AS4" s="480"/>
      <c r="AT4" s="480"/>
      <c r="AU4" s="333">
        <v>0</v>
      </c>
      <c r="AV4" s="333">
        <v>0</v>
      </c>
      <c r="AW4" s="333">
        <v>0</v>
      </c>
      <c r="AX4" s="334">
        <v>0</v>
      </c>
      <c r="AY4" s="335">
        <v>0</v>
      </c>
      <c r="AZ4" s="318">
        <v>0</v>
      </c>
      <c r="BA4" s="318" t="s">
        <v>93</v>
      </c>
      <c r="BB4" s="333">
        <v>0</v>
      </c>
      <c r="BC4" s="333">
        <v>0</v>
      </c>
      <c r="BD4" s="334">
        <v>0</v>
      </c>
      <c r="BE4" s="334">
        <v>0</v>
      </c>
      <c r="BF4" s="335">
        <v>0</v>
      </c>
      <c r="BG4" s="318">
        <v>0</v>
      </c>
      <c r="BH4" s="318" t="s">
        <v>93</v>
      </c>
      <c r="BI4" s="333">
        <v>0</v>
      </c>
      <c r="BJ4" s="333">
        <v>0</v>
      </c>
      <c r="BK4" s="333">
        <v>0</v>
      </c>
      <c r="BL4" s="334">
        <v>0</v>
      </c>
      <c r="BM4" s="335">
        <v>0</v>
      </c>
      <c r="BN4" s="318">
        <v>0</v>
      </c>
      <c r="BO4" s="318" t="s">
        <v>93</v>
      </c>
      <c r="BP4" s="318">
        <v>0</v>
      </c>
      <c r="BQ4">
        <v>0</v>
      </c>
      <c r="BR4">
        <v>0</v>
      </c>
      <c r="BS4">
        <v>0</v>
      </c>
      <c r="BT4">
        <v>0</v>
      </c>
      <c r="BU4">
        <v>0</v>
      </c>
      <c r="BV4" t="s">
        <v>93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 s="229">
        <v>1.4160750518986025</v>
      </c>
      <c r="DB4" s="225">
        <v>2885.7</v>
      </c>
      <c r="DC4" s="225">
        <v>1852.3123029610206</v>
      </c>
      <c r="DD4" s="229">
        <v>3.1059678228256637</v>
      </c>
      <c r="DE4" s="225" t="s">
        <v>93</v>
      </c>
      <c r="DF4" s="225">
        <v>0</v>
      </c>
      <c r="DG4" s="229">
        <v>0.19821691117916376</v>
      </c>
      <c r="DH4" s="225" t="s">
        <v>93</v>
      </c>
      <c r="DI4" s="225">
        <v>0</v>
      </c>
      <c r="DJ4" s="229">
        <v>0.1142266945778232</v>
      </c>
      <c r="DK4" s="225">
        <v>0</v>
      </c>
      <c r="DL4" s="225">
        <v>0</v>
      </c>
      <c r="DM4" s="229">
        <v>0.65432840930217095</v>
      </c>
      <c r="DN4" s="225">
        <v>0</v>
      </c>
      <c r="DO4" s="225">
        <v>0</v>
      </c>
      <c r="DP4" s="229">
        <v>1.8780212432059753</v>
      </c>
      <c r="DQ4" s="225">
        <v>0</v>
      </c>
      <c r="DR4" s="225">
        <v>0</v>
      </c>
      <c r="DS4" s="229">
        <v>2.6574947755681402</v>
      </c>
      <c r="DT4" s="225" t="s">
        <v>93</v>
      </c>
      <c r="DU4" s="225">
        <v>0</v>
      </c>
      <c r="DV4" s="229">
        <v>6.959429347587081</v>
      </c>
      <c r="DW4" s="228" t="s">
        <v>93</v>
      </c>
      <c r="DX4" s="228">
        <v>0</v>
      </c>
      <c r="DY4" s="223">
        <v>6.8000000000000005E-2</v>
      </c>
      <c r="DZ4" s="222">
        <v>2885.7</v>
      </c>
    </row>
    <row r="5" spans="1:253" ht="15" x14ac:dyDescent="0.25">
      <c r="A5" s="317"/>
      <c r="B5" s="318"/>
      <c r="C5" s="319"/>
      <c r="D5" s="320"/>
      <c r="E5" s="320"/>
      <c r="F5" s="336"/>
      <c r="G5" s="322"/>
      <c r="H5" s="323"/>
      <c r="I5" s="324"/>
      <c r="J5" s="325"/>
      <c r="K5" s="318"/>
      <c r="L5" s="326"/>
      <c r="M5" s="320"/>
      <c r="N5" s="327"/>
      <c r="O5" s="322"/>
      <c r="P5" s="328"/>
      <c r="Q5" s="329"/>
      <c r="R5" s="330"/>
      <c r="S5" s="331"/>
      <c r="T5" s="332"/>
      <c r="U5" s="337"/>
      <c r="V5" s="245"/>
      <c r="W5" s="338"/>
      <c r="X5" s="338"/>
      <c r="Y5" s="327"/>
      <c r="Z5" s="333"/>
      <c r="AA5" s="333"/>
      <c r="AB5" s="333"/>
      <c r="AC5" s="334"/>
      <c r="AD5" s="335"/>
      <c r="AE5" s="318"/>
      <c r="AF5" s="318"/>
      <c r="AG5" s="333"/>
      <c r="AH5" s="333"/>
      <c r="AI5" s="333"/>
      <c r="AJ5" s="334"/>
      <c r="AK5" s="335"/>
      <c r="AL5" s="318"/>
      <c r="AM5" s="318"/>
      <c r="AN5" s="333"/>
      <c r="AO5" s="333"/>
      <c r="AP5" s="333"/>
      <c r="AQ5" s="321"/>
      <c r="AR5" s="335"/>
      <c r="AS5" s="318"/>
      <c r="AT5" s="318"/>
      <c r="AU5" s="333">
        <v>0</v>
      </c>
      <c r="AV5" s="333">
        <v>0</v>
      </c>
      <c r="AW5" s="333">
        <v>0</v>
      </c>
      <c r="AX5" s="334">
        <v>0</v>
      </c>
      <c r="AY5" s="335">
        <v>0</v>
      </c>
      <c r="AZ5" s="318">
        <v>0</v>
      </c>
      <c r="BA5" s="318" t="s">
        <v>93</v>
      </c>
      <c r="BB5" s="333">
        <v>0</v>
      </c>
      <c r="BC5" s="333">
        <v>0</v>
      </c>
      <c r="BD5" s="334">
        <v>0</v>
      </c>
      <c r="BE5" s="334">
        <v>0</v>
      </c>
      <c r="BF5" s="335">
        <v>0</v>
      </c>
      <c r="BG5" s="318">
        <v>0</v>
      </c>
      <c r="BH5" s="318" t="s">
        <v>93</v>
      </c>
      <c r="BI5" s="333">
        <v>0</v>
      </c>
      <c r="BJ5" s="333">
        <v>0</v>
      </c>
      <c r="BK5" s="333">
        <v>0</v>
      </c>
      <c r="BL5" s="334">
        <v>0</v>
      </c>
      <c r="BM5" s="335">
        <v>0</v>
      </c>
      <c r="BN5" s="318">
        <v>0</v>
      </c>
      <c r="BO5" s="318" t="s">
        <v>93</v>
      </c>
      <c r="BP5" s="318">
        <v>0</v>
      </c>
      <c r="BQ5">
        <v>0</v>
      </c>
      <c r="BR5">
        <v>0</v>
      </c>
      <c r="BS5">
        <v>0</v>
      </c>
      <c r="BT5">
        <v>0</v>
      </c>
      <c r="BU5">
        <v>0</v>
      </c>
      <c r="BV5" t="s">
        <v>93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 s="229">
        <v>3.9111130833462506</v>
      </c>
      <c r="DB5" s="225">
        <v>14884.88</v>
      </c>
      <c r="DC5" s="225">
        <v>0</v>
      </c>
      <c r="DD5" s="229">
        <v>2.1098334413284272</v>
      </c>
      <c r="DE5" s="225" t="s">
        <v>93</v>
      </c>
      <c r="DF5" s="225">
        <v>0</v>
      </c>
      <c r="DG5" s="229">
        <v>4.2526730214538206</v>
      </c>
      <c r="DH5" s="225" t="s">
        <v>93</v>
      </c>
      <c r="DI5" s="225">
        <v>0</v>
      </c>
      <c r="DJ5" s="229">
        <v>5.3313496778574567</v>
      </c>
      <c r="DK5" s="225" t="s">
        <v>93</v>
      </c>
      <c r="DL5" s="225">
        <v>0</v>
      </c>
      <c r="DM5" s="229">
        <v>3.9111130833462502</v>
      </c>
      <c r="DN5" s="225">
        <v>0</v>
      </c>
      <c r="DO5" s="225">
        <v>0</v>
      </c>
      <c r="DP5" s="229">
        <v>3.5488665025599908</v>
      </c>
      <c r="DQ5" s="225">
        <v>0</v>
      </c>
      <c r="DR5" s="225">
        <v>0</v>
      </c>
      <c r="DS5" s="229">
        <v>0</v>
      </c>
      <c r="DT5" s="225" t="s">
        <v>93</v>
      </c>
      <c r="DU5" s="225">
        <v>0</v>
      </c>
      <c r="DV5" s="229">
        <v>0</v>
      </c>
      <c r="DW5" s="228" t="s">
        <v>93</v>
      </c>
      <c r="DX5" s="228">
        <v>0</v>
      </c>
      <c r="DY5" s="223">
        <v>6.8000000000000005E-2</v>
      </c>
      <c r="DZ5" s="222">
        <v>14884.88</v>
      </c>
    </row>
    <row r="6" spans="1:253" ht="15" x14ac:dyDescent="0.25">
      <c r="A6" s="317"/>
      <c r="B6" s="318"/>
      <c r="C6" s="319"/>
      <c r="D6" s="320"/>
      <c r="E6" s="320"/>
      <c r="F6" s="321"/>
      <c r="G6" s="322"/>
      <c r="H6" s="323"/>
      <c r="I6" s="324"/>
      <c r="J6" s="325"/>
      <c r="K6" s="318"/>
      <c r="L6" s="339"/>
      <c r="M6" s="320"/>
      <c r="N6" s="327"/>
      <c r="O6" s="322"/>
      <c r="P6" s="328"/>
      <c r="Q6" s="329"/>
      <c r="R6" s="330"/>
      <c r="S6" s="331"/>
      <c r="T6" s="332"/>
      <c r="U6" s="337"/>
      <c r="V6" s="245"/>
      <c r="W6" s="338"/>
      <c r="X6" s="338"/>
      <c r="Y6" s="327"/>
      <c r="Z6" s="333"/>
      <c r="AA6" s="333"/>
      <c r="AB6" s="333"/>
      <c r="AC6" s="334"/>
      <c r="AD6" s="335"/>
      <c r="AE6" s="318"/>
      <c r="AF6" s="318"/>
      <c r="AG6" s="333"/>
      <c r="AH6" s="333"/>
      <c r="AI6" s="333"/>
      <c r="AJ6" s="334"/>
      <c r="AK6" s="335"/>
      <c r="AL6" s="318"/>
      <c r="AM6" s="318"/>
      <c r="AN6" s="333"/>
      <c r="AO6" s="333"/>
      <c r="AP6" s="333"/>
      <c r="AQ6" s="321"/>
      <c r="AR6" s="335"/>
      <c r="AS6" s="318"/>
      <c r="AT6" s="318"/>
      <c r="AU6" s="333">
        <v>0</v>
      </c>
      <c r="AV6" s="333">
        <v>0</v>
      </c>
      <c r="AW6" s="333">
        <v>0</v>
      </c>
      <c r="AX6" s="334">
        <v>0</v>
      </c>
      <c r="AY6" s="335">
        <v>0</v>
      </c>
      <c r="AZ6" s="318">
        <v>0</v>
      </c>
      <c r="BA6" s="318" t="s">
        <v>93</v>
      </c>
      <c r="BB6" s="333">
        <v>0</v>
      </c>
      <c r="BC6" s="333">
        <v>0</v>
      </c>
      <c r="BD6" s="334">
        <v>0</v>
      </c>
      <c r="BE6" s="334">
        <v>0</v>
      </c>
      <c r="BF6" s="335">
        <v>0</v>
      </c>
      <c r="BG6" s="318">
        <v>0</v>
      </c>
      <c r="BH6" s="318" t="s">
        <v>93</v>
      </c>
      <c r="BI6" s="333">
        <v>0</v>
      </c>
      <c r="BJ6" s="333">
        <v>0</v>
      </c>
      <c r="BK6" s="333">
        <v>0</v>
      </c>
      <c r="BL6" s="334">
        <v>0</v>
      </c>
      <c r="BM6" s="335">
        <v>0</v>
      </c>
      <c r="BN6" s="318">
        <v>0</v>
      </c>
      <c r="BO6" s="318" t="s">
        <v>93</v>
      </c>
      <c r="BP6" s="318">
        <v>0</v>
      </c>
      <c r="BQ6">
        <v>0</v>
      </c>
      <c r="BR6">
        <v>0</v>
      </c>
      <c r="BS6">
        <v>0</v>
      </c>
      <c r="BT6">
        <v>0</v>
      </c>
      <c r="BU6">
        <v>0</v>
      </c>
      <c r="BV6" t="s">
        <v>93</v>
      </c>
      <c r="BW6">
        <v>0</v>
      </c>
      <c r="BX6">
        <v>0</v>
      </c>
      <c r="BY6">
        <v>0</v>
      </c>
      <c r="BZ6">
        <v>0</v>
      </c>
      <c r="CA6">
        <v>0</v>
      </c>
      <c r="CB6">
        <v>0</v>
      </c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 s="229">
        <v>0</v>
      </c>
      <c r="DB6" s="225">
        <v>0</v>
      </c>
      <c r="DC6" s="225">
        <v>0</v>
      </c>
      <c r="DD6" s="229">
        <v>0</v>
      </c>
      <c r="DE6" s="225" t="s">
        <v>93</v>
      </c>
      <c r="DF6" s="225">
        <v>0</v>
      </c>
      <c r="DG6" s="229">
        <v>0</v>
      </c>
      <c r="DH6" s="225">
        <v>0</v>
      </c>
      <c r="DI6" s="225">
        <v>0</v>
      </c>
      <c r="DJ6" s="229">
        <v>0</v>
      </c>
      <c r="DK6" s="225" t="s">
        <v>93</v>
      </c>
      <c r="DL6" s="225">
        <v>0</v>
      </c>
      <c r="DM6" s="229">
        <v>0</v>
      </c>
      <c r="DN6" s="225" t="s">
        <v>93</v>
      </c>
      <c r="DO6" s="225">
        <v>0</v>
      </c>
      <c r="DP6" s="229">
        <v>0</v>
      </c>
      <c r="DQ6" s="225">
        <v>0</v>
      </c>
      <c r="DR6" s="225">
        <v>0</v>
      </c>
      <c r="DS6" s="229">
        <v>0</v>
      </c>
      <c r="DT6" s="225" t="s">
        <v>93</v>
      </c>
      <c r="DU6" s="225">
        <v>0</v>
      </c>
      <c r="DV6" s="229">
        <v>0</v>
      </c>
      <c r="DW6" s="228" t="s">
        <v>93</v>
      </c>
      <c r="DX6" s="228">
        <v>0</v>
      </c>
      <c r="DY6" s="223">
        <v>0</v>
      </c>
      <c r="DZ6" s="222">
        <v>0</v>
      </c>
    </row>
    <row r="7" spans="1:253" ht="15" x14ac:dyDescent="0.25">
      <c r="A7" s="208"/>
      <c r="B7" s="209"/>
      <c r="C7" s="211"/>
      <c r="D7" s="210"/>
      <c r="E7" s="211"/>
      <c r="F7" s="211"/>
      <c r="G7" s="340"/>
      <c r="H7" s="341"/>
      <c r="I7" s="340"/>
      <c r="J7" s="342"/>
      <c r="K7" s="209"/>
      <c r="L7" s="213"/>
      <c r="M7" s="211"/>
      <c r="N7" s="209"/>
      <c r="O7" s="215"/>
      <c r="P7" s="344"/>
      <c r="Q7" s="216"/>
      <c r="R7" s="345"/>
      <c r="S7" s="346"/>
      <c r="T7" s="244"/>
      <c r="U7" s="245"/>
      <c r="V7" s="245"/>
      <c r="W7" s="338"/>
      <c r="X7" s="338"/>
      <c r="Y7" s="327"/>
      <c r="Z7" s="333"/>
      <c r="AA7" s="333"/>
      <c r="AB7" s="333"/>
      <c r="AC7" s="334"/>
      <c r="AD7" s="335"/>
      <c r="AE7" s="318"/>
      <c r="AF7" s="318"/>
      <c r="AG7" s="333"/>
      <c r="AH7" s="333"/>
      <c r="AI7" s="333"/>
      <c r="AJ7" s="334"/>
      <c r="AK7" s="335"/>
      <c r="AL7" s="318"/>
      <c r="AM7" s="318"/>
      <c r="AN7" s="333"/>
      <c r="AO7" s="333"/>
      <c r="AP7" s="333"/>
      <c r="AQ7" s="321"/>
      <c r="AR7" s="335"/>
      <c r="AS7" s="318"/>
      <c r="AT7" s="318"/>
      <c r="AU7" s="333">
        <v>0</v>
      </c>
      <c r="AV7" s="333">
        <v>0</v>
      </c>
      <c r="AW7" s="333">
        <v>0</v>
      </c>
      <c r="AX7" s="334">
        <v>0</v>
      </c>
      <c r="AY7" s="335">
        <v>0</v>
      </c>
      <c r="AZ7" s="318">
        <v>0</v>
      </c>
      <c r="BA7" s="318" t="s">
        <v>93</v>
      </c>
      <c r="BB7" s="333">
        <v>0</v>
      </c>
      <c r="BC7" s="333">
        <v>0</v>
      </c>
      <c r="BD7" s="334">
        <v>0</v>
      </c>
      <c r="BE7" s="334">
        <v>0</v>
      </c>
      <c r="BF7" s="335">
        <v>0</v>
      </c>
      <c r="BG7" s="318">
        <v>0</v>
      </c>
      <c r="BH7" s="318" t="s">
        <v>93</v>
      </c>
      <c r="BI7" s="333">
        <v>0</v>
      </c>
      <c r="BJ7" s="333">
        <v>0</v>
      </c>
      <c r="BK7" s="333">
        <v>0</v>
      </c>
      <c r="BL7" s="334">
        <v>0</v>
      </c>
      <c r="BM7" s="335">
        <v>0</v>
      </c>
      <c r="BN7" s="318">
        <v>0</v>
      </c>
      <c r="BO7" s="318" t="s">
        <v>93</v>
      </c>
      <c r="BP7" s="318">
        <v>0</v>
      </c>
      <c r="BQ7">
        <v>0</v>
      </c>
      <c r="BR7">
        <v>0</v>
      </c>
      <c r="BS7">
        <v>0</v>
      </c>
      <c r="BT7">
        <v>0</v>
      </c>
      <c r="BU7">
        <v>0</v>
      </c>
      <c r="BV7" t="s">
        <v>93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 s="229">
        <v>0</v>
      </c>
      <c r="DB7" s="225">
        <v>0</v>
      </c>
      <c r="DC7" s="225">
        <v>0</v>
      </c>
      <c r="DD7" s="229">
        <v>0</v>
      </c>
      <c r="DE7" s="225" t="s">
        <v>93</v>
      </c>
      <c r="DF7" s="225">
        <v>0</v>
      </c>
      <c r="DG7" s="229">
        <v>0</v>
      </c>
      <c r="DH7" s="225" t="s">
        <v>93</v>
      </c>
      <c r="DI7" s="225">
        <v>0</v>
      </c>
      <c r="DJ7" s="229">
        <v>0</v>
      </c>
      <c r="DK7" s="225" t="s">
        <v>93</v>
      </c>
      <c r="DL7" s="225">
        <v>0</v>
      </c>
      <c r="DM7" s="229">
        <v>0</v>
      </c>
      <c r="DN7" s="225">
        <v>0</v>
      </c>
      <c r="DO7" s="225">
        <v>0</v>
      </c>
      <c r="DP7" s="229">
        <v>0</v>
      </c>
      <c r="DQ7" s="225">
        <v>0</v>
      </c>
      <c r="DR7" s="225">
        <v>0</v>
      </c>
      <c r="DS7" s="229">
        <v>0</v>
      </c>
      <c r="DT7" s="225" t="s">
        <v>93</v>
      </c>
      <c r="DU7" s="225">
        <v>0</v>
      </c>
      <c r="DV7" s="229">
        <v>0</v>
      </c>
      <c r="DW7" s="228" t="s">
        <v>93</v>
      </c>
      <c r="DX7" s="228">
        <v>0</v>
      </c>
      <c r="DY7" s="223">
        <v>0</v>
      </c>
      <c r="DZ7" s="222">
        <v>0</v>
      </c>
    </row>
    <row r="8" spans="1:253" ht="15" x14ac:dyDescent="0.25">
      <c r="A8" s="208"/>
      <c r="B8" s="209"/>
      <c r="C8" s="210"/>
      <c r="D8" s="210"/>
      <c r="E8" s="211"/>
      <c r="F8" s="211"/>
      <c r="G8" s="211"/>
      <c r="H8" s="211"/>
      <c r="I8" s="211"/>
      <c r="J8" s="212"/>
      <c r="K8" s="209"/>
      <c r="L8" s="213"/>
      <c r="M8" s="212"/>
      <c r="N8" s="214"/>
      <c r="O8" s="215"/>
      <c r="P8" s="211"/>
      <c r="Q8" s="216"/>
      <c r="R8" s="345"/>
      <c r="S8" s="346"/>
      <c r="T8" s="244"/>
      <c r="U8" s="245"/>
      <c r="V8" s="245"/>
      <c r="W8" s="338"/>
      <c r="X8" s="338"/>
      <c r="Y8" s="327"/>
      <c r="Z8" s="333"/>
      <c r="AA8" s="333"/>
      <c r="AB8" s="333"/>
      <c r="AC8" s="334"/>
      <c r="AD8" s="335"/>
      <c r="AE8" s="318"/>
      <c r="AF8" s="318"/>
      <c r="AG8" s="333"/>
      <c r="AH8" s="333"/>
      <c r="AI8" s="333"/>
      <c r="AJ8" s="334"/>
      <c r="AK8" s="335"/>
      <c r="AL8" s="318"/>
      <c r="AM8" s="318"/>
      <c r="AN8" s="333"/>
      <c r="AO8" s="333"/>
      <c r="AP8" s="333"/>
      <c r="AQ8" s="321"/>
      <c r="AR8" s="335"/>
      <c r="AS8" s="318"/>
      <c r="AT8" s="318"/>
      <c r="AU8" s="333">
        <v>0</v>
      </c>
      <c r="AV8" s="333">
        <v>0</v>
      </c>
      <c r="AW8" s="333">
        <v>0</v>
      </c>
      <c r="AX8" s="334">
        <v>0</v>
      </c>
      <c r="AY8" s="335">
        <v>0</v>
      </c>
      <c r="AZ8" s="318">
        <v>0</v>
      </c>
      <c r="BA8" s="318" t="s">
        <v>93</v>
      </c>
      <c r="BB8" s="333">
        <v>0</v>
      </c>
      <c r="BC8" s="333">
        <v>0</v>
      </c>
      <c r="BD8" s="334">
        <v>0</v>
      </c>
      <c r="BE8" s="334">
        <v>0</v>
      </c>
      <c r="BF8" s="335">
        <v>0</v>
      </c>
      <c r="BG8" s="318">
        <v>0</v>
      </c>
      <c r="BH8" s="318" t="s">
        <v>93</v>
      </c>
      <c r="BI8" s="333">
        <v>0</v>
      </c>
      <c r="BJ8" s="333">
        <v>0</v>
      </c>
      <c r="BK8" s="333">
        <v>0</v>
      </c>
      <c r="BL8" s="334">
        <v>0</v>
      </c>
      <c r="BM8" s="335">
        <v>0</v>
      </c>
      <c r="BN8" s="318">
        <v>0</v>
      </c>
      <c r="BO8" s="318" t="s">
        <v>93</v>
      </c>
      <c r="BP8" s="318">
        <v>0</v>
      </c>
      <c r="BQ8">
        <v>0</v>
      </c>
      <c r="BR8">
        <v>0</v>
      </c>
      <c r="BS8">
        <v>0</v>
      </c>
      <c r="BT8">
        <v>0</v>
      </c>
      <c r="BU8">
        <v>0</v>
      </c>
      <c r="BV8" t="s">
        <v>93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 s="229">
        <v>0</v>
      </c>
      <c r="DB8" s="225">
        <v>0</v>
      </c>
      <c r="DC8" s="225">
        <v>0</v>
      </c>
      <c r="DD8" s="229">
        <v>0</v>
      </c>
      <c r="DE8" s="225" t="s">
        <v>93</v>
      </c>
      <c r="DF8" s="225">
        <v>0</v>
      </c>
      <c r="DG8" s="229">
        <v>0</v>
      </c>
      <c r="DH8" s="225" t="s">
        <v>93</v>
      </c>
      <c r="DI8" s="225">
        <v>0</v>
      </c>
      <c r="DJ8" s="229">
        <v>0</v>
      </c>
      <c r="DK8" s="225" t="s">
        <v>93</v>
      </c>
      <c r="DL8" s="225">
        <v>0</v>
      </c>
      <c r="DM8" s="229">
        <v>0</v>
      </c>
      <c r="DN8" s="225">
        <v>0</v>
      </c>
      <c r="DO8" s="225">
        <v>0</v>
      </c>
      <c r="DP8" s="229">
        <v>0</v>
      </c>
      <c r="DQ8" s="225">
        <v>0</v>
      </c>
      <c r="DR8" s="225">
        <v>0</v>
      </c>
      <c r="DS8" s="229">
        <v>0</v>
      </c>
      <c r="DT8" s="225" t="s">
        <v>93</v>
      </c>
      <c r="DU8" s="225">
        <v>0</v>
      </c>
      <c r="DV8" s="229">
        <v>0</v>
      </c>
      <c r="DW8" s="228" t="s">
        <v>93</v>
      </c>
      <c r="DX8" s="228">
        <v>0</v>
      </c>
      <c r="DY8" s="223">
        <v>0</v>
      </c>
      <c r="DZ8" s="222">
        <v>0</v>
      </c>
    </row>
    <row r="9" spans="1:253" ht="15" x14ac:dyDescent="0.25">
      <c r="A9" s="208"/>
      <c r="B9" s="209"/>
      <c r="C9" s="210"/>
      <c r="D9" s="210"/>
      <c r="E9" s="211"/>
      <c r="F9" s="211"/>
      <c r="G9" s="211"/>
      <c r="H9" s="211"/>
      <c r="I9" s="211"/>
      <c r="J9" s="212"/>
      <c r="K9" s="209"/>
      <c r="L9" s="213"/>
      <c r="M9" s="212"/>
      <c r="N9" s="214"/>
      <c r="O9" s="215"/>
      <c r="P9" s="211"/>
      <c r="Q9" s="216"/>
      <c r="R9" s="345"/>
      <c r="S9" s="346"/>
      <c r="T9" s="244"/>
      <c r="U9" s="245"/>
      <c r="V9" s="245"/>
      <c r="W9" s="338"/>
      <c r="X9" s="338"/>
      <c r="Y9" s="327"/>
      <c r="Z9" s="333"/>
      <c r="AA9" s="333"/>
      <c r="AB9" s="333"/>
      <c r="AC9" s="334"/>
      <c r="AD9" s="335"/>
      <c r="AE9" s="318"/>
      <c r="AF9" s="318"/>
      <c r="AG9" s="333"/>
      <c r="AH9" s="333"/>
      <c r="AI9" s="333"/>
      <c r="AJ9" s="334"/>
      <c r="AK9" s="335"/>
      <c r="AL9" s="318"/>
      <c r="AM9" s="318"/>
      <c r="AN9" s="333"/>
      <c r="AO9" s="333"/>
      <c r="AP9" s="333"/>
      <c r="AQ9" s="321"/>
      <c r="AR9" s="335"/>
      <c r="AS9" s="318"/>
      <c r="AT9" s="318"/>
      <c r="AU9" s="333">
        <v>0</v>
      </c>
      <c r="AV9" s="333">
        <v>0</v>
      </c>
      <c r="AW9" s="333">
        <v>0</v>
      </c>
      <c r="AX9" s="334">
        <v>0</v>
      </c>
      <c r="AY9" s="335">
        <v>0</v>
      </c>
      <c r="AZ9" s="318">
        <v>0</v>
      </c>
      <c r="BA9" s="318" t="s">
        <v>93</v>
      </c>
      <c r="BB9" s="333">
        <v>0</v>
      </c>
      <c r="BC9" s="333">
        <v>0</v>
      </c>
      <c r="BD9" s="334">
        <v>0</v>
      </c>
      <c r="BE9" s="334">
        <v>0</v>
      </c>
      <c r="BF9" s="335">
        <v>0</v>
      </c>
      <c r="BG9" s="318">
        <v>0</v>
      </c>
      <c r="BH9" s="318" t="s">
        <v>93</v>
      </c>
      <c r="BI9" s="333">
        <v>0</v>
      </c>
      <c r="BJ9" s="333">
        <v>0</v>
      </c>
      <c r="BK9" s="333">
        <v>0</v>
      </c>
      <c r="BL9" s="334">
        <v>0</v>
      </c>
      <c r="BM9" s="335">
        <v>0</v>
      </c>
      <c r="BN9" s="318">
        <v>0</v>
      </c>
      <c r="BO9" s="318" t="s">
        <v>93</v>
      </c>
      <c r="BP9" s="318">
        <v>0</v>
      </c>
      <c r="BQ9">
        <v>0</v>
      </c>
      <c r="BR9">
        <v>0</v>
      </c>
      <c r="BS9">
        <v>0</v>
      </c>
      <c r="BT9">
        <v>0</v>
      </c>
      <c r="BU9">
        <v>0</v>
      </c>
      <c r="BV9" t="s">
        <v>93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 s="229">
        <v>0</v>
      </c>
      <c r="DB9" s="225">
        <v>0</v>
      </c>
      <c r="DC9" s="225">
        <v>0</v>
      </c>
      <c r="DD9" s="229">
        <v>0</v>
      </c>
      <c r="DE9" s="225" t="s">
        <v>93</v>
      </c>
      <c r="DF9" s="225">
        <v>0</v>
      </c>
      <c r="DG9" s="229">
        <v>0</v>
      </c>
      <c r="DH9" s="225" t="s">
        <v>93</v>
      </c>
      <c r="DI9" s="225">
        <v>0</v>
      </c>
      <c r="DJ9" s="229">
        <v>0</v>
      </c>
      <c r="DK9" s="225" t="s">
        <v>93</v>
      </c>
      <c r="DL9" s="225">
        <v>0</v>
      </c>
      <c r="DM9" s="229">
        <v>0</v>
      </c>
      <c r="DN9" s="225">
        <v>0</v>
      </c>
      <c r="DO9" s="225">
        <v>0</v>
      </c>
      <c r="DP9" s="229">
        <v>0</v>
      </c>
      <c r="DQ9" s="225">
        <v>0</v>
      </c>
      <c r="DR9" s="225">
        <v>0</v>
      </c>
      <c r="DS9" s="229">
        <v>0</v>
      </c>
      <c r="DT9" s="225" t="s">
        <v>93</v>
      </c>
      <c r="DU9" s="225">
        <v>0</v>
      </c>
      <c r="DV9" s="229">
        <v>0</v>
      </c>
      <c r="DW9" s="228" t="s">
        <v>93</v>
      </c>
      <c r="DX9" s="228">
        <v>0</v>
      </c>
      <c r="DY9" s="223">
        <v>0</v>
      </c>
      <c r="DZ9" s="222">
        <v>0</v>
      </c>
    </row>
    <row r="10" spans="1:253" ht="15" x14ac:dyDescent="0.25">
      <c r="A10" s="208"/>
      <c r="B10" s="209"/>
      <c r="C10" s="210"/>
      <c r="D10" s="210"/>
      <c r="E10" s="211"/>
      <c r="F10" s="211"/>
      <c r="G10" s="211"/>
      <c r="H10" s="211"/>
      <c r="I10" s="211"/>
      <c r="J10" s="212"/>
      <c r="K10" s="209"/>
      <c r="L10" s="213"/>
      <c r="M10" s="212"/>
      <c r="N10" s="214"/>
      <c r="O10" s="215"/>
      <c r="P10" s="211"/>
      <c r="Q10" s="216"/>
      <c r="R10" s="345"/>
      <c r="S10" s="346"/>
      <c r="T10" s="244"/>
      <c r="U10" s="245"/>
      <c r="V10" s="245"/>
      <c r="W10" s="338"/>
      <c r="X10" s="338"/>
      <c r="Y10" s="327"/>
      <c r="Z10" s="333"/>
      <c r="AA10" s="333"/>
      <c r="AB10" s="333"/>
      <c r="AC10" s="334"/>
      <c r="AD10" s="335"/>
      <c r="AE10" s="318"/>
      <c r="AF10" s="318"/>
      <c r="AG10" s="333"/>
      <c r="AH10" s="333"/>
      <c r="AI10" s="333"/>
      <c r="AJ10" s="334"/>
      <c r="AK10" s="335"/>
      <c r="AL10" s="318"/>
      <c r="AM10" s="318"/>
      <c r="AN10" s="333"/>
      <c r="AO10" s="333"/>
      <c r="AP10" s="333"/>
      <c r="AQ10" s="321"/>
      <c r="AR10" s="335"/>
      <c r="AS10" s="318"/>
      <c r="AT10" s="318"/>
      <c r="AU10" s="333">
        <v>0</v>
      </c>
      <c r="AV10" s="333">
        <v>0</v>
      </c>
      <c r="AW10" s="333">
        <v>0</v>
      </c>
      <c r="AX10" s="334">
        <v>0</v>
      </c>
      <c r="AY10" s="335">
        <v>0</v>
      </c>
      <c r="AZ10" s="318">
        <v>0</v>
      </c>
      <c r="BA10" s="318" t="s">
        <v>93</v>
      </c>
      <c r="BB10" s="333">
        <v>0</v>
      </c>
      <c r="BC10" s="333">
        <v>0</v>
      </c>
      <c r="BD10" s="334">
        <v>0</v>
      </c>
      <c r="BE10" s="334">
        <v>0</v>
      </c>
      <c r="BF10" s="335">
        <v>0</v>
      </c>
      <c r="BG10" s="318">
        <v>0</v>
      </c>
      <c r="BH10" s="318" t="s">
        <v>93</v>
      </c>
      <c r="BI10" s="333">
        <v>0</v>
      </c>
      <c r="BJ10" s="333">
        <v>0</v>
      </c>
      <c r="BK10" s="333">
        <v>0</v>
      </c>
      <c r="BL10" s="334">
        <v>0</v>
      </c>
      <c r="BM10" s="335">
        <v>0</v>
      </c>
      <c r="BN10" s="318">
        <v>0</v>
      </c>
      <c r="BO10" s="318" t="s">
        <v>93</v>
      </c>
      <c r="BP10" s="318">
        <v>0</v>
      </c>
      <c r="BQ10" s="334">
        <v>0</v>
      </c>
      <c r="BR10" s="318">
        <v>0</v>
      </c>
      <c r="BS10" s="318">
        <v>0</v>
      </c>
      <c r="BT10" s="333">
        <v>0</v>
      </c>
      <c r="BU10" s="318">
        <v>0</v>
      </c>
      <c r="BV10" s="318" t="s">
        <v>93</v>
      </c>
      <c r="BW10" s="318">
        <v>0</v>
      </c>
      <c r="BX10" s="334">
        <v>0</v>
      </c>
      <c r="BY10" s="318">
        <v>0</v>
      </c>
      <c r="BZ10" s="318">
        <v>0</v>
      </c>
      <c r="CA10" s="318">
        <v>0</v>
      </c>
      <c r="CB10" s="318">
        <v>0</v>
      </c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 s="229">
        <v>0</v>
      </c>
      <c r="DB10" s="225">
        <v>0</v>
      </c>
      <c r="DC10" s="225">
        <v>0</v>
      </c>
      <c r="DD10" s="229">
        <v>0</v>
      </c>
      <c r="DE10" s="225" t="s">
        <v>93</v>
      </c>
      <c r="DF10" s="225">
        <v>0</v>
      </c>
      <c r="DG10" s="229">
        <v>0</v>
      </c>
      <c r="DH10" s="225" t="s">
        <v>93</v>
      </c>
      <c r="DI10" s="225">
        <v>0</v>
      </c>
      <c r="DJ10" s="229">
        <v>0</v>
      </c>
      <c r="DK10" s="225" t="s">
        <v>93</v>
      </c>
      <c r="DL10" s="225">
        <v>0</v>
      </c>
      <c r="DM10" s="229">
        <v>0</v>
      </c>
      <c r="DN10" s="225">
        <v>0</v>
      </c>
      <c r="DO10" s="225">
        <v>0</v>
      </c>
      <c r="DP10" s="229">
        <v>0</v>
      </c>
      <c r="DQ10" s="225">
        <v>0</v>
      </c>
      <c r="DR10" s="225">
        <v>0</v>
      </c>
      <c r="DS10" s="229">
        <v>0</v>
      </c>
      <c r="DT10" s="225" t="s">
        <v>93</v>
      </c>
      <c r="DU10" s="225">
        <v>0</v>
      </c>
      <c r="DV10" s="229">
        <v>0</v>
      </c>
      <c r="DW10" s="228" t="s">
        <v>93</v>
      </c>
      <c r="DX10" s="228">
        <v>0</v>
      </c>
      <c r="DY10" s="223">
        <v>0</v>
      </c>
      <c r="DZ10" s="222">
        <v>0</v>
      </c>
    </row>
    <row r="11" spans="1:253" ht="15" x14ac:dyDescent="0.25">
      <c r="A11" s="208"/>
      <c r="B11" s="209"/>
      <c r="C11" s="210"/>
      <c r="D11" s="210"/>
      <c r="E11" s="211"/>
      <c r="F11" s="211"/>
      <c r="G11" s="211"/>
      <c r="H11" s="211"/>
      <c r="I11" s="211"/>
      <c r="J11" s="212"/>
      <c r="K11" s="209"/>
      <c r="L11" s="213"/>
      <c r="M11" s="212"/>
      <c r="N11" s="214"/>
      <c r="O11" s="215"/>
      <c r="P11" s="211"/>
      <c r="Q11" s="216"/>
      <c r="R11" s="345"/>
      <c r="S11" s="346"/>
      <c r="T11" s="332"/>
      <c r="U11" s="337"/>
      <c r="V11" s="245"/>
      <c r="W11" s="338"/>
      <c r="X11" s="338"/>
      <c r="Y11" s="327"/>
      <c r="Z11" s="333"/>
      <c r="AA11" s="333"/>
      <c r="AB11" s="333"/>
      <c r="AC11" s="334"/>
      <c r="AD11" s="335"/>
      <c r="AE11" s="318"/>
      <c r="AF11" s="318"/>
      <c r="AG11" s="333"/>
      <c r="AH11" s="333"/>
      <c r="AI11" s="333"/>
      <c r="AJ11" s="334"/>
      <c r="AK11" s="335"/>
      <c r="AL11" s="318"/>
      <c r="AM11" s="318"/>
      <c r="AN11" s="333"/>
      <c r="AO11" s="333"/>
      <c r="AP11" s="333"/>
      <c r="AQ11" s="321"/>
      <c r="AR11" s="335"/>
      <c r="AS11" s="318"/>
      <c r="AT11" s="318"/>
      <c r="AU11" s="333">
        <v>0</v>
      </c>
      <c r="AV11" s="333">
        <v>0</v>
      </c>
      <c r="AW11" s="333">
        <v>0</v>
      </c>
      <c r="AX11" s="334">
        <v>0</v>
      </c>
      <c r="AY11" s="335">
        <v>0</v>
      </c>
      <c r="AZ11" s="318">
        <v>0</v>
      </c>
      <c r="BA11" s="318" t="s">
        <v>93</v>
      </c>
      <c r="BB11" s="333">
        <v>0</v>
      </c>
      <c r="BC11" s="333">
        <v>0</v>
      </c>
      <c r="BD11" s="334">
        <v>0</v>
      </c>
      <c r="BE11" s="334">
        <v>0</v>
      </c>
      <c r="BF11" s="335">
        <v>0</v>
      </c>
      <c r="BG11" s="318">
        <v>0</v>
      </c>
      <c r="BH11" s="318" t="s">
        <v>93</v>
      </c>
      <c r="BI11" s="333">
        <v>0</v>
      </c>
      <c r="BJ11" s="333">
        <v>0</v>
      </c>
      <c r="BK11" s="333">
        <v>0</v>
      </c>
      <c r="BL11" s="334">
        <v>0</v>
      </c>
      <c r="BM11" s="335">
        <v>0</v>
      </c>
      <c r="BN11" s="318">
        <v>0</v>
      </c>
      <c r="BO11" s="318" t="s">
        <v>93</v>
      </c>
      <c r="BP11" s="318">
        <v>0</v>
      </c>
      <c r="BQ11" s="334">
        <v>0</v>
      </c>
      <c r="BR11" s="318">
        <v>0</v>
      </c>
      <c r="BS11" s="318">
        <v>0</v>
      </c>
      <c r="BT11" s="333">
        <v>0</v>
      </c>
      <c r="BU11" s="318">
        <v>0</v>
      </c>
      <c r="BV11" s="318" t="s">
        <v>93</v>
      </c>
      <c r="BW11" s="318">
        <v>0</v>
      </c>
      <c r="BX11" s="334">
        <v>0</v>
      </c>
      <c r="BY11" s="318">
        <v>0</v>
      </c>
      <c r="BZ11" s="318">
        <v>0</v>
      </c>
      <c r="CA11" s="318">
        <v>0</v>
      </c>
      <c r="CB11" s="318">
        <v>0</v>
      </c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 s="229">
        <v>0</v>
      </c>
      <c r="DB11" s="225">
        <v>0</v>
      </c>
      <c r="DC11" s="225">
        <v>0</v>
      </c>
      <c r="DD11" s="229">
        <v>0</v>
      </c>
      <c r="DE11" s="225" t="s">
        <v>93</v>
      </c>
      <c r="DF11" s="225">
        <v>0</v>
      </c>
      <c r="DG11" s="229">
        <v>0</v>
      </c>
      <c r="DH11" s="225" t="s">
        <v>93</v>
      </c>
      <c r="DI11" s="225">
        <v>0</v>
      </c>
      <c r="DJ11" s="229">
        <v>0</v>
      </c>
      <c r="DK11" s="225" t="s">
        <v>93</v>
      </c>
      <c r="DL11" s="225">
        <v>0</v>
      </c>
      <c r="DM11" s="229">
        <v>0</v>
      </c>
      <c r="DN11" s="225">
        <v>0</v>
      </c>
      <c r="DO11" s="225">
        <v>0</v>
      </c>
      <c r="DP11" s="229">
        <v>0</v>
      </c>
      <c r="DQ11" s="225">
        <v>0</v>
      </c>
      <c r="DR11" s="225">
        <v>0</v>
      </c>
      <c r="DS11" s="229">
        <v>0</v>
      </c>
      <c r="DT11" s="225">
        <v>0</v>
      </c>
      <c r="DU11" s="225">
        <v>0</v>
      </c>
      <c r="DV11" s="229">
        <v>0</v>
      </c>
      <c r="DW11" s="228" t="s">
        <v>93</v>
      </c>
      <c r="DX11" s="228">
        <v>0</v>
      </c>
      <c r="DY11" s="223">
        <v>0</v>
      </c>
      <c r="DZ11" s="222">
        <v>0</v>
      </c>
    </row>
    <row r="12" spans="1:253" ht="15.75" customHeight="1" x14ac:dyDescent="0.25">
      <c r="A12" s="232" t="s">
        <v>1053</v>
      </c>
      <c r="B12" s="233" t="s">
        <v>989</v>
      </c>
      <c r="C12" s="234" t="s">
        <v>987</v>
      </c>
      <c r="D12" s="234" t="s">
        <v>154</v>
      </c>
      <c r="E12" s="235" t="s">
        <v>988</v>
      </c>
      <c r="F12" s="235" t="s">
        <v>992</v>
      </c>
      <c r="G12" s="235" t="s">
        <v>993</v>
      </c>
      <c r="H12" s="235" t="s">
        <v>1054</v>
      </c>
      <c r="I12" s="235" t="s">
        <v>1055</v>
      </c>
      <c r="J12" s="236" t="s">
        <v>167</v>
      </c>
      <c r="K12" s="233" t="s">
        <v>155</v>
      </c>
      <c r="L12" s="237" t="s">
        <v>168</v>
      </c>
      <c r="M12" s="236" t="s">
        <v>996</v>
      </c>
      <c r="N12" s="238" t="s">
        <v>1056</v>
      </c>
      <c r="O12" s="239" t="s">
        <v>810</v>
      </c>
      <c r="P12" s="235" t="s">
        <v>168</v>
      </c>
      <c r="Q12" s="240" t="s">
        <v>1057</v>
      </c>
      <c r="R12" s="241" t="s">
        <v>1058</v>
      </c>
      <c r="S12" s="242" t="s">
        <v>1059</v>
      </c>
      <c r="T12" s="242" t="s">
        <v>1060</v>
      </c>
      <c r="U12" s="242" t="s">
        <v>1061</v>
      </c>
      <c r="V12" s="243" t="s">
        <v>1062</v>
      </c>
      <c r="W12" s="242" t="s">
        <v>1063</v>
      </c>
      <c r="X12" s="242" t="s">
        <v>1064</v>
      </c>
      <c r="Y12" s="244" t="s">
        <v>1173</v>
      </c>
      <c r="Z12" s="242" t="s">
        <v>1174</v>
      </c>
      <c r="AA12" s="242" t="s">
        <v>1175</v>
      </c>
      <c r="AB12" s="243" t="s">
        <v>1176</v>
      </c>
      <c r="AC12" s="245" t="s">
        <v>1177</v>
      </c>
      <c r="AD12" s="246" t="s">
        <v>1178</v>
      </c>
      <c r="AE12" s="244" t="s">
        <v>1179</v>
      </c>
      <c r="AF12" s="244" t="s">
        <v>1180</v>
      </c>
      <c r="AG12" s="246" t="s">
        <v>1181</v>
      </c>
      <c r="AH12" s="245" t="s">
        <v>1182</v>
      </c>
      <c r="AI12" s="245" t="s">
        <v>1183</v>
      </c>
      <c r="AJ12" s="247" t="s">
        <v>1184</v>
      </c>
      <c r="AK12" s="248" t="s">
        <v>1185</v>
      </c>
      <c r="AL12" s="249" t="s">
        <v>1186</v>
      </c>
      <c r="AM12" s="249" t="s">
        <v>1187</v>
      </c>
      <c r="AN12" s="250" t="s">
        <v>1188</v>
      </c>
      <c r="AO12" s="251" t="s">
        <v>1189</v>
      </c>
      <c r="AP12" s="247" t="s">
        <v>1190</v>
      </c>
      <c r="AQ12" s="252" t="s">
        <v>1191</v>
      </c>
      <c r="AR12" s="248" t="s">
        <v>1192</v>
      </c>
      <c r="AS12" s="253" t="s">
        <v>1193</v>
      </c>
      <c r="AT12" s="253" t="s">
        <v>1065</v>
      </c>
      <c r="AU12" s="254" t="s">
        <v>1066</v>
      </c>
      <c r="AV12" s="251" t="s">
        <v>1067</v>
      </c>
      <c r="AW12" s="251" t="s">
        <v>1068</v>
      </c>
      <c r="AX12" s="251" t="s">
        <v>1069</v>
      </c>
      <c r="AY12" s="255" t="s">
        <v>1070</v>
      </c>
      <c r="AZ12" s="251" t="s">
        <v>1071</v>
      </c>
      <c r="BA12" s="251" t="s">
        <v>1072</v>
      </c>
      <c r="BB12" s="251" t="s">
        <v>1073</v>
      </c>
      <c r="BC12" s="251" t="s">
        <v>1074</v>
      </c>
      <c r="BD12" s="256" t="s">
        <v>1075</v>
      </c>
      <c r="BE12" s="251" t="s">
        <v>1076</v>
      </c>
      <c r="BF12" s="255" t="s">
        <v>1077</v>
      </c>
      <c r="BG12" s="251" t="s">
        <v>1078</v>
      </c>
      <c r="BH12" s="251" t="s">
        <v>1079</v>
      </c>
      <c r="BI12" s="251" t="s">
        <v>1080</v>
      </c>
      <c r="BJ12" s="251" t="s">
        <v>1081</v>
      </c>
      <c r="BK12" s="251" t="s">
        <v>1082</v>
      </c>
      <c r="BL12" s="251" t="s">
        <v>1083</v>
      </c>
      <c r="BM12" s="255" t="s">
        <v>1084</v>
      </c>
      <c r="BN12" s="257" t="s">
        <v>1085</v>
      </c>
      <c r="BO12" s="257" t="s">
        <v>1086</v>
      </c>
      <c r="BP12" s="257" t="s">
        <v>1087</v>
      </c>
      <c r="BQ12" s="256" t="s">
        <v>1088</v>
      </c>
      <c r="BR12" s="257" t="s">
        <v>1089</v>
      </c>
      <c r="BS12" s="257" t="s">
        <v>1090</v>
      </c>
      <c r="BT12" s="251" t="s">
        <v>1091</v>
      </c>
      <c r="BU12" s="257" t="s">
        <v>1092</v>
      </c>
      <c r="BV12" s="257" t="s">
        <v>1093</v>
      </c>
      <c r="BW12" s="257" t="s">
        <v>1094</v>
      </c>
      <c r="BX12" s="256" t="s">
        <v>1095</v>
      </c>
      <c r="BY12" s="257" t="s">
        <v>1096</v>
      </c>
      <c r="BZ12" s="257" t="s">
        <v>1097</v>
      </c>
      <c r="CA12" s="257" t="s">
        <v>1098</v>
      </c>
      <c r="CB12" s="257" t="s">
        <v>1099</v>
      </c>
      <c r="CC12" s="257" t="s">
        <v>1100</v>
      </c>
      <c r="CD12" s="257" t="s">
        <v>1101</v>
      </c>
      <c r="CE12" s="256" t="s">
        <v>1102</v>
      </c>
      <c r="CF12" s="257" t="s">
        <v>1103</v>
      </c>
      <c r="CG12" s="257" t="s">
        <v>1104</v>
      </c>
      <c r="CH12" s="251" t="s">
        <v>1105</v>
      </c>
      <c r="CI12" s="257" t="s">
        <v>1106</v>
      </c>
      <c r="CJ12" s="257" t="s">
        <v>1107</v>
      </c>
      <c r="CK12" s="256" t="s">
        <v>1108</v>
      </c>
      <c r="CL12" s="256" t="s">
        <v>1109</v>
      </c>
      <c r="CM12" s="257" t="s">
        <v>1110</v>
      </c>
      <c r="CN12" s="257" t="s">
        <v>1111</v>
      </c>
      <c r="CO12" s="257" t="s">
        <v>1112</v>
      </c>
      <c r="CP12" s="257" t="s">
        <v>1113</v>
      </c>
      <c r="CQ12" s="257" t="s">
        <v>1114</v>
      </c>
      <c r="CR12" s="257" t="s">
        <v>1115</v>
      </c>
      <c r="CS12" s="257" t="s">
        <v>1116</v>
      </c>
      <c r="CT12" s="257" t="s">
        <v>1117</v>
      </c>
      <c r="CU12" s="257" t="s">
        <v>1118</v>
      </c>
      <c r="CV12" s="257" t="s">
        <v>1119</v>
      </c>
      <c r="CW12" s="257" t="s">
        <v>1120</v>
      </c>
      <c r="CX12" s="257" t="s">
        <v>1121</v>
      </c>
      <c r="CY12" s="257" t="s">
        <v>1122</v>
      </c>
      <c r="CZ12" s="258" t="s">
        <v>1123</v>
      </c>
      <c r="DA12" s="258" t="s">
        <v>1124</v>
      </c>
      <c r="DB12" s="258" t="s">
        <v>1125</v>
      </c>
      <c r="DC12" s="258" t="s">
        <v>1126</v>
      </c>
      <c r="DD12" s="258" t="s">
        <v>1127</v>
      </c>
      <c r="DE12" s="258" t="s">
        <v>1128</v>
      </c>
      <c r="DF12" s="258" t="s">
        <v>1129</v>
      </c>
      <c r="DG12" s="258" t="s">
        <v>1130</v>
      </c>
      <c r="DH12" s="258" t="s">
        <v>1131</v>
      </c>
      <c r="DI12" s="258" t="s">
        <v>1132</v>
      </c>
      <c r="DJ12" s="258" t="s">
        <v>1133</v>
      </c>
      <c r="DK12" s="258" t="s">
        <v>1134</v>
      </c>
      <c r="DL12" s="258" t="s">
        <v>1135</v>
      </c>
      <c r="DM12" s="258" t="s">
        <v>1136</v>
      </c>
      <c r="DN12" s="258" t="s">
        <v>1137</v>
      </c>
      <c r="DO12" s="258" t="s">
        <v>1138</v>
      </c>
      <c r="DP12" s="258" t="s">
        <v>1139</v>
      </c>
      <c r="DQ12" s="258" t="s">
        <v>1140</v>
      </c>
      <c r="DR12" s="258" t="s">
        <v>1141</v>
      </c>
      <c r="DS12" s="258" t="s">
        <v>1142</v>
      </c>
      <c r="DT12" s="258" t="s">
        <v>1143</v>
      </c>
      <c r="DU12" s="258" t="s">
        <v>1144</v>
      </c>
      <c r="DV12" s="259" t="s">
        <v>1145</v>
      </c>
      <c r="DW12" s="259" t="s">
        <v>1146</v>
      </c>
      <c r="DX12" s="259" t="s">
        <v>1147</v>
      </c>
      <c r="DY12" s="260" t="s">
        <v>1148</v>
      </c>
      <c r="DZ12" s="221" t="s">
        <v>1149</v>
      </c>
      <c r="IO12" s="261"/>
      <c r="IP12" s="261"/>
      <c r="IQ12" s="261"/>
      <c r="IR12" s="261"/>
      <c r="IS12" s="261"/>
    </row>
    <row r="13" spans="1:253" x14ac:dyDescent="0.25">
      <c r="A13" s="461">
        <v>39608</v>
      </c>
      <c r="B13" s="209" t="s">
        <v>1171</v>
      </c>
      <c r="C13" s="210" t="s">
        <v>621</v>
      </c>
      <c r="D13" s="210" t="s">
        <v>1151</v>
      </c>
      <c r="E13" s="211" t="s">
        <v>1152</v>
      </c>
      <c r="F13" s="211">
        <v>56788</v>
      </c>
      <c r="G13" s="211">
        <v>0</v>
      </c>
      <c r="H13" s="211" t="s">
        <v>1153</v>
      </c>
      <c r="I13" s="211" t="s">
        <v>1154</v>
      </c>
      <c r="J13" s="212" t="s">
        <v>1155</v>
      </c>
      <c r="K13" s="209">
        <v>5</v>
      </c>
      <c r="L13" s="213" t="s">
        <v>1156</v>
      </c>
      <c r="M13" s="212" t="s">
        <v>1157</v>
      </c>
      <c r="N13" s="214">
        <v>0.1</v>
      </c>
      <c r="O13" s="215" t="s">
        <v>1158</v>
      </c>
      <c r="P13" s="211" t="s">
        <v>1156</v>
      </c>
      <c r="Q13" s="216">
        <v>105</v>
      </c>
      <c r="R13" s="217">
        <v>38395</v>
      </c>
      <c r="S13" s="218">
        <v>0</v>
      </c>
      <c r="T13" s="219"/>
      <c r="U13" s="220"/>
      <c r="Y13" s="224" t="s">
        <v>1201</v>
      </c>
      <c r="Z13" s="225">
        <v>70</v>
      </c>
      <c r="AA13" s="226">
        <v>5</v>
      </c>
      <c r="AB13" s="226">
        <v>1.6</v>
      </c>
      <c r="AC13" s="226">
        <v>0.5</v>
      </c>
      <c r="AD13" s="227">
        <v>0</v>
      </c>
      <c r="AE13" s="228">
        <v>0</v>
      </c>
      <c r="AF13" s="225" t="s">
        <v>1202</v>
      </c>
      <c r="AG13" s="226">
        <v>25</v>
      </c>
      <c r="AH13" s="226">
        <v>2</v>
      </c>
      <c r="AI13" s="226">
        <v>2</v>
      </c>
      <c r="AJ13" s="229">
        <v>0</v>
      </c>
      <c r="AK13" s="227">
        <v>0</v>
      </c>
      <c r="AL13" s="225">
        <v>0</v>
      </c>
      <c r="AM13" s="226" t="s">
        <v>1203</v>
      </c>
      <c r="AN13" s="226">
        <v>5</v>
      </c>
      <c r="AO13" s="226">
        <v>1</v>
      </c>
      <c r="AP13" s="226">
        <v>0</v>
      </c>
      <c r="AQ13" s="230">
        <v>0</v>
      </c>
      <c r="AR13" s="227">
        <v>0</v>
      </c>
      <c r="AS13" s="226">
        <v>0</v>
      </c>
      <c r="AT13" s="226" t="s">
        <v>93</v>
      </c>
      <c r="AU13" s="226">
        <v>0</v>
      </c>
      <c r="AV13" s="229">
        <v>0</v>
      </c>
      <c r="AW13" s="226">
        <v>0</v>
      </c>
      <c r="AX13" s="225">
        <v>0</v>
      </c>
      <c r="AY13" s="227">
        <v>0</v>
      </c>
      <c r="AZ13" s="226">
        <v>0</v>
      </c>
      <c r="BA13" s="226" t="s">
        <v>93</v>
      </c>
      <c r="BB13" s="229">
        <v>0</v>
      </c>
      <c r="BC13" s="226">
        <v>0</v>
      </c>
      <c r="BD13" s="229">
        <v>0</v>
      </c>
      <c r="BE13" s="226">
        <v>0</v>
      </c>
      <c r="BF13" s="227">
        <v>0</v>
      </c>
      <c r="BG13" s="226">
        <v>0</v>
      </c>
      <c r="BH13" s="229" t="s">
        <v>93</v>
      </c>
      <c r="BI13" s="225">
        <v>0</v>
      </c>
      <c r="BJ13" s="225">
        <v>0</v>
      </c>
      <c r="BK13" s="225">
        <v>0</v>
      </c>
      <c r="BL13" s="225">
        <v>0</v>
      </c>
      <c r="BM13" s="227">
        <v>0</v>
      </c>
      <c r="BN13" s="225">
        <v>0</v>
      </c>
      <c r="BO13" s="225" t="s">
        <v>93</v>
      </c>
      <c r="BP13" s="225">
        <v>0</v>
      </c>
      <c r="BQ13" s="229">
        <v>0</v>
      </c>
      <c r="BR13" s="225">
        <v>0</v>
      </c>
      <c r="BS13" s="225">
        <v>0</v>
      </c>
      <c r="BT13" s="226">
        <v>0</v>
      </c>
      <c r="BU13" s="225">
        <v>0</v>
      </c>
      <c r="BV13" s="225" t="s">
        <v>93</v>
      </c>
      <c r="BW13" s="225">
        <v>0</v>
      </c>
      <c r="BX13" s="229">
        <v>0</v>
      </c>
      <c r="BY13" s="225">
        <v>0</v>
      </c>
      <c r="BZ13" s="225">
        <v>0</v>
      </c>
      <c r="CA13" s="225">
        <v>0</v>
      </c>
      <c r="CB13" s="225">
        <v>0</v>
      </c>
      <c r="DS13" s="225"/>
      <c r="DV13" s="225"/>
      <c r="DY13" s="229"/>
      <c r="DZ13" s="226"/>
    </row>
    <row r="14" spans="1:253" x14ac:dyDescent="0.25">
      <c r="A14" s="208">
        <v>39608</v>
      </c>
      <c r="B14" s="209" t="s">
        <v>1172</v>
      </c>
      <c r="C14" s="210" t="s">
        <v>621</v>
      </c>
      <c r="D14" s="210" t="s">
        <v>1151</v>
      </c>
      <c r="E14" s="211" t="s">
        <v>1152</v>
      </c>
      <c r="F14" s="211">
        <v>56788</v>
      </c>
      <c r="G14" s="211">
        <v>0</v>
      </c>
      <c r="H14" s="211" t="s">
        <v>1153</v>
      </c>
      <c r="I14" s="211" t="s">
        <v>1154</v>
      </c>
      <c r="J14" s="212" t="s">
        <v>1159</v>
      </c>
      <c r="K14" s="209">
        <v>6</v>
      </c>
      <c r="L14" s="213" t="s">
        <v>1160</v>
      </c>
      <c r="M14" s="212" t="s">
        <v>1161</v>
      </c>
      <c r="N14" s="214">
        <v>0.1</v>
      </c>
      <c r="O14" s="215" t="s">
        <v>1162</v>
      </c>
      <c r="P14" s="211" t="s">
        <v>1160</v>
      </c>
      <c r="Q14" s="216">
        <v>106</v>
      </c>
      <c r="R14" s="217">
        <v>38395</v>
      </c>
      <c r="S14" s="218">
        <v>0</v>
      </c>
      <c r="T14" s="219"/>
      <c r="U14" s="220"/>
      <c r="Y14" s="224" t="s">
        <v>93</v>
      </c>
      <c r="Z14" s="225">
        <v>0</v>
      </c>
      <c r="AA14" s="226">
        <v>0</v>
      </c>
      <c r="AB14" s="226">
        <v>0</v>
      </c>
      <c r="AC14" s="226">
        <v>0</v>
      </c>
      <c r="AD14" s="227">
        <v>0</v>
      </c>
      <c r="AE14" s="228">
        <v>0</v>
      </c>
      <c r="AF14" s="225" t="s">
        <v>93</v>
      </c>
      <c r="AG14" s="226">
        <v>0</v>
      </c>
      <c r="AH14" s="226">
        <v>0</v>
      </c>
      <c r="AI14" s="226">
        <v>0</v>
      </c>
      <c r="AJ14" s="229">
        <v>0</v>
      </c>
      <c r="AK14" s="227">
        <v>0</v>
      </c>
      <c r="AL14" s="225">
        <v>0</v>
      </c>
      <c r="AM14" s="226" t="s">
        <v>93</v>
      </c>
      <c r="AN14" s="226">
        <v>0</v>
      </c>
      <c r="AO14" s="226">
        <v>0</v>
      </c>
      <c r="AP14" s="229">
        <v>0</v>
      </c>
      <c r="AQ14" s="228">
        <v>0</v>
      </c>
      <c r="AR14" s="227">
        <v>0</v>
      </c>
      <c r="AS14" s="226">
        <v>0</v>
      </c>
      <c r="AT14" s="226" t="s">
        <v>93</v>
      </c>
      <c r="AU14" s="226">
        <v>0</v>
      </c>
      <c r="AV14" s="229">
        <v>0</v>
      </c>
      <c r="AW14" s="226">
        <v>0</v>
      </c>
      <c r="AX14" s="225">
        <v>0</v>
      </c>
      <c r="AY14" s="227">
        <v>0</v>
      </c>
      <c r="AZ14" s="226">
        <v>0</v>
      </c>
      <c r="BA14" s="226" t="s">
        <v>93</v>
      </c>
      <c r="BB14" s="229">
        <v>0</v>
      </c>
      <c r="BC14" s="226">
        <v>0</v>
      </c>
      <c r="BD14" s="225">
        <v>0</v>
      </c>
      <c r="BE14" s="226">
        <v>0</v>
      </c>
      <c r="BF14" s="227">
        <v>0</v>
      </c>
      <c r="BG14" s="226">
        <v>0</v>
      </c>
      <c r="BH14" s="229" t="s">
        <v>93</v>
      </c>
      <c r="BI14" s="225">
        <v>0</v>
      </c>
      <c r="BJ14" s="225">
        <v>0</v>
      </c>
      <c r="BK14" s="225">
        <v>0</v>
      </c>
      <c r="BL14" s="225">
        <v>0</v>
      </c>
      <c r="BM14" s="227">
        <v>0</v>
      </c>
      <c r="BN14" s="225">
        <v>0</v>
      </c>
      <c r="BO14" s="225" t="s">
        <v>93</v>
      </c>
      <c r="BP14" s="225">
        <v>0</v>
      </c>
      <c r="BQ14" s="229">
        <v>0</v>
      </c>
      <c r="BR14" s="225">
        <v>0</v>
      </c>
      <c r="BS14" s="225">
        <v>0</v>
      </c>
      <c r="BT14" s="226">
        <v>0</v>
      </c>
      <c r="BU14" s="225">
        <v>0</v>
      </c>
      <c r="BV14" s="225" t="s">
        <v>93</v>
      </c>
      <c r="BW14" s="225">
        <v>0</v>
      </c>
      <c r="BX14" s="229">
        <v>0</v>
      </c>
      <c r="BY14" s="225">
        <v>0</v>
      </c>
      <c r="BZ14" s="225">
        <v>0</v>
      </c>
      <c r="CA14" s="225">
        <v>0</v>
      </c>
      <c r="CB14" s="225">
        <v>0</v>
      </c>
      <c r="CE14" s="229"/>
      <c r="CH14" s="226"/>
      <c r="CK14" s="225"/>
      <c r="CL14" s="229"/>
      <c r="DS14" s="225"/>
      <c r="DV14" s="225"/>
      <c r="DY14" s="229"/>
      <c r="DZ14" s="226"/>
    </row>
    <row r="15" spans="1:253" x14ac:dyDescent="0.25">
      <c r="A15" s="208">
        <v>39608</v>
      </c>
      <c r="B15" s="209" t="s">
        <v>1150</v>
      </c>
      <c r="C15" s="210" t="s">
        <v>621</v>
      </c>
      <c r="D15" s="210" t="s">
        <v>1151</v>
      </c>
      <c r="E15" s="211" t="s">
        <v>1152</v>
      </c>
      <c r="F15" s="211">
        <v>56788</v>
      </c>
      <c r="G15" s="211">
        <v>0</v>
      </c>
      <c r="H15" s="211" t="s">
        <v>1153</v>
      </c>
      <c r="I15" s="211" t="s">
        <v>1154</v>
      </c>
      <c r="J15" s="212" t="s">
        <v>1163</v>
      </c>
      <c r="K15" s="209">
        <v>7</v>
      </c>
      <c r="L15" s="213" t="s">
        <v>878</v>
      </c>
      <c r="M15" s="212" t="s">
        <v>1164</v>
      </c>
      <c r="N15" s="214">
        <v>0.6</v>
      </c>
      <c r="O15" s="215" t="s">
        <v>1165</v>
      </c>
      <c r="P15" s="211" t="s">
        <v>878</v>
      </c>
      <c r="Q15" s="216">
        <v>107</v>
      </c>
      <c r="R15" s="217">
        <v>38395</v>
      </c>
      <c r="S15" s="218">
        <v>0</v>
      </c>
      <c r="T15" s="219"/>
      <c r="U15" s="220"/>
      <c r="X15" s="225"/>
      <c r="Y15" s="224" t="s">
        <v>93</v>
      </c>
      <c r="Z15" s="225">
        <v>0</v>
      </c>
      <c r="AA15" s="226">
        <v>0</v>
      </c>
      <c r="AB15" s="226">
        <v>0</v>
      </c>
      <c r="AC15" s="226">
        <v>0</v>
      </c>
      <c r="AD15" s="227">
        <v>0</v>
      </c>
      <c r="AE15" s="228">
        <v>0</v>
      </c>
      <c r="AF15" s="225" t="s">
        <v>93</v>
      </c>
      <c r="AG15" s="226">
        <v>0</v>
      </c>
      <c r="AH15" s="226">
        <v>0</v>
      </c>
      <c r="AI15" s="226">
        <v>0</v>
      </c>
      <c r="AJ15" s="229">
        <v>0</v>
      </c>
      <c r="AK15" s="227">
        <v>0</v>
      </c>
      <c r="AL15" s="225">
        <v>0</v>
      </c>
      <c r="AM15" s="226" t="s">
        <v>93</v>
      </c>
      <c r="AN15" s="226">
        <v>0</v>
      </c>
      <c r="AO15" s="226">
        <v>0</v>
      </c>
      <c r="AP15" s="229">
        <v>0</v>
      </c>
      <c r="AQ15" s="228">
        <v>0</v>
      </c>
      <c r="AR15" s="227">
        <v>0</v>
      </c>
      <c r="AS15" s="226">
        <v>0</v>
      </c>
      <c r="AT15" s="226" t="s">
        <v>93</v>
      </c>
      <c r="AU15" s="226">
        <v>0</v>
      </c>
      <c r="AV15" s="229">
        <v>0</v>
      </c>
      <c r="AW15" s="226">
        <v>0</v>
      </c>
      <c r="AX15" s="225">
        <v>0</v>
      </c>
      <c r="AY15" s="227">
        <v>0</v>
      </c>
      <c r="AZ15" s="226">
        <v>0</v>
      </c>
      <c r="BA15" s="226" t="s">
        <v>93</v>
      </c>
      <c r="BB15" s="229">
        <v>0</v>
      </c>
      <c r="BC15" s="226">
        <v>0</v>
      </c>
      <c r="BD15" s="225">
        <v>0</v>
      </c>
      <c r="BE15" s="226">
        <v>0</v>
      </c>
      <c r="BF15" s="227">
        <v>0</v>
      </c>
      <c r="BG15" s="226">
        <v>0</v>
      </c>
      <c r="BH15" s="229" t="s">
        <v>93</v>
      </c>
      <c r="BI15" s="225">
        <v>0</v>
      </c>
      <c r="BJ15" s="225">
        <v>0</v>
      </c>
      <c r="BK15" s="225">
        <v>0</v>
      </c>
      <c r="BL15" s="225">
        <v>0</v>
      </c>
      <c r="BM15" s="227">
        <v>0</v>
      </c>
      <c r="BN15" s="225">
        <v>0</v>
      </c>
      <c r="BO15" s="225" t="s">
        <v>93</v>
      </c>
      <c r="BP15" s="225">
        <v>0</v>
      </c>
      <c r="BQ15" s="229">
        <v>0</v>
      </c>
      <c r="BR15" s="225">
        <v>0</v>
      </c>
      <c r="BS15" s="225">
        <v>0</v>
      </c>
      <c r="BT15" s="226">
        <v>0</v>
      </c>
      <c r="BU15" s="225">
        <v>0</v>
      </c>
      <c r="BV15" s="225" t="s">
        <v>93</v>
      </c>
      <c r="BW15" s="225">
        <v>0</v>
      </c>
      <c r="BX15" s="229">
        <v>0</v>
      </c>
      <c r="BY15" s="225">
        <v>0</v>
      </c>
      <c r="BZ15" s="225">
        <v>0</v>
      </c>
      <c r="CA15" s="225">
        <v>0</v>
      </c>
      <c r="CB15" s="225">
        <v>0</v>
      </c>
      <c r="CE15" s="229"/>
      <c r="CH15" s="226"/>
      <c r="CK15" s="225"/>
      <c r="CL15" s="229"/>
      <c r="DS15" s="225"/>
      <c r="DV15" s="225"/>
      <c r="DY15" s="229"/>
      <c r="DZ15" s="226"/>
    </row>
    <row r="16" spans="1:253" x14ac:dyDescent="0.25">
      <c r="A16" s="208">
        <v>39608</v>
      </c>
      <c r="B16" s="209" t="s">
        <v>1204</v>
      </c>
      <c r="C16" s="210" t="s">
        <v>621</v>
      </c>
      <c r="D16" s="210" t="s">
        <v>1151</v>
      </c>
      <c r="E16" s="211" t="s">
        <v>1152</v>
      </c>
      <c r="F16" s="211">
        <v>56788</v>
      </c>
      <c r="G16" s="211">
        <v>0</v>
      </c>
      <c r="H16" s="211" t="s">
        <v>1153</v>
      </c>
      <c r="I16" s="211" t="s">
        <v>1154</v>
      </c>
      <c r="J16" s="212" t="s">
        <v>1168</v>
      </c>
      <c r="K16" s="209">
        <v>18000</v>
      </c>
      <c r="L16" s="213" t="s">
        <v>117</v>
      </c>
      <c r="M16" s="212" t="s">
        <v>1169</v>
      </c>
      <c r="N16" s="231">
        <v>98.1</v>
      </c>
      <c r="O16" s="215" t="s">
        <v>627</v>
      </c>
      <c r="P16" s="215" t="s">
        <v>117</v>
      </c>
      <c r="Q16" s="216">
        <v>100</v>
      </c>
      <c r="R16" s="217">
        <v>38395</v>
      </c>
      <c r="S16" s="218">
        <v>0</v>
      </c>
      <c r="T16" s="219"/>
      <c r="U16" s="220"/>
      <c r="Y16" s="224" t="s">
        <v>1205</v>
      </c>
      <c r="Z16" s="225">
        <v>100</v>
      </c>
      <c r="AA16" s="226">
        <v>2.1</v>
      </c>
      <c r="AB16" s="226">
        <v>2.5</v>
      </c>
      <c r="AC16" s="226">
        <v>0</v>
      </c>
      <c r="AD16" s="227">
        <v>11</v>
      </c>
      <c r="AE16" s="228" t="s">
        <v>1170</v>
      </c>
      <c r="AF16" s="225" t="s">
        <v>93</v>
      </c>
      <c r="AG16" s="226">
        <v>0</v>
      </c>
      <c r="AH16" s="226">
        <v>0</v>
      </c>
      <c r="AI16" s="226">
        <v>0</v>
      </c>
      <c r="AJ16" s="229">
        <v>0</v>
      </c>
      <c r="AK16" s="227">
        <v>0</v>
      </c>
      <c r="AL16" s="225">
        <v>0</v>
      </c>
      <c r="AM16" s="226" t="s">
        <v>93</v>
      </c>
      <c r="AN16" s="226">
        <v>0</v>
      </c>
      <c r="AO16" s="226">
        <v>0</v>
      </c>
      <c r="AP16" s="229">
        <v>0</v>
      </c>
      <c r="AQ16" s="228">
        <v>0</v>
      </c>
      <c r="AR16" s="227">
        <v>0</v>
      </c>
      <c r="AS16" s="226">
        <v>0</v>
      </c>
      <c r="AT16" s="226" t="s">
        <v>93</v>
      </c>
      <c r="AU16" s="226">
        <v>0</v>
      </c>
      <c r="AV16" s="229">
        <v>0</v>
      </c>
      <c r="AW16" s="226">
        <v>0</v>
      </c>
      <c r="AX16" s="225">
        <v>0</v>
      </c>
      <c r="AY16" s="227">
        <v>0</v>
      </c>
      <c r="AZ16" s="226">
        <v>0</v>
      </c>
      <c r="BA16" s="226" t="s">
        <v>93</v>
      </c>
      <c r="BB16" s="229">
        <v>0</v>
      </c>
      <c r="BC16" s="226">
        <v>0</v>
      </c>
      <c r="BD16" s="225">
        <v>0</v>
      </c>
      <c r="BE16" s="226">
        <v>0</v>
      </c>
      <c r="BF16" s="227">
        <v>0</v>
      </c>
      <c r="BG16" s="226">
        <v>0</v>
      </c>
      <c r="BH16" s="229" t="s">
        <v>93</v>
      </c>
      <c r="BI16" s="225">
        <v>0</v>
      </c>
      <c r="BJ16" s="225">
        <v>0</v>
      </c>
      <c r="BK16" s="225">
        <v>0</v>
      </c>
      <c r="BL16" s="225">
        <v>0</v>
      </c>
      <c r="BM16" s="227">
        <v>0</v>
      </c>
      <c r="BN16" s="225">
        <v>0</v>
      </c>
      <c r="BO16" s="225" t="s">
        <v>93</v>
      </c>
      <c r="BP16" s="225">
        <v>0</v>
      </c>
      <c r="BQ16" s="229">
        <v>0</v>
      </c>
      <c r="BR16" s="225">
        <v>0</v>
      </c>
      <c r="BS16" s="225">
        <v>0</v>
      </c>
      <c r="BT16" s="226">
        <v>0</v>
      </c>
      <c r="BU16" s="225">
        <v>0</v>
      </c>
      <c r="BV16" s="225" t="s">
        <v>93</v>
      </c>
      <c r="BW16" s="225">
        <v>0</v>
      </c>
      <c r="BX16" s="229">
        <v>0</v>
      </c>
      <c r="BY16" s="225">
        <v>0</v>
      </c>
      <c r="BZ16" s="225">
        <v>0</v>
      </c>
      <c r="CA16" s="225">
        <v>0</v>
      </c>
      <c r="CB16" s="225">
        <v>0</v>
      </c>
      <c r="CE16" s="229"/>
      <c r="CH16" s="226"/>
      <c r="CK16" s="225"/>
      <c r="CL16" s="229"/>
      <c r="DS16" s="225"/>
      <c r="DV16" s="225"/>
      <c r="DY16" s="229"/>
      <c r="DZ16" s="226"/>
    </row>
    <row r="17" spans="1:130" x14ac:dyDescent="0.25">
      <c r="A17" s="208">
        <v>39608</v>
      </c>
      <c r="B17" s="209" t="s">
        <v>1166</v>
      </c>
      <c r="C17" s="210" t="s">
        <v>1167</v>
      </c>
      <c r="D17" s="210" t="s">
        <v>1151</v>
      </c>
      <c r="E17" s="211" t="s">
        <v>1152</v>
      </c>
      <c r="F17" s="211">
        <v>56788</v>
      </c>
      <c r="G17" s="211">
        <v>0</v>
      </c>
      <c r="H17" s="211" t="s">
        <v>1153</v>
      </c>
      <c r="I17" s="211" t="s">
        <v>1154</v>
      </c>
      <c r="J17" s="212" t="s">
        <v>1168</v>
      </c>
      <c r="K17" s="209">
        <v>18000</v>
      </c>
      <c r="L17" s="213" t="s">
        <v>117</v>
      </c>
      <c r="M17" s="212" t="s">
        <v>1169</v>
      </c>
      <c r="N17" s="231">
        <v>98.1</v>
      </c>
      <c r="O17" s="215" t="s">
        <v>627</v>
      </c>
      <c r="P17" s="215" t="s">
        <v>117</v>
      </c>
      <c r="Q17" s="208">
        <v>100</v>
      </c>
      <c r="R17" s="217">
        <v>38395</v>
      </c>
      <c r="S17" s="218">
        <v>0</v>
      </c>
      <c r="T17" s="219"/>
      <c r="U17" s="220"/>
      <c r="Y17" s="224" t="s">
        <v>1194</v>
      </c>
      <c r="Z17" s="225">
        <v>100</v>
      </c>
      <c r="AA17" s="226">
        <v>0</v>
      </c>
      <c r="AB17" s="226">
        <v>0</v>
      </c>
      <c r="AC17" s="226">
        <v>0</v>
      </c>
      <c r="AD17" s="227">
        <v>0</v>
      </c>
      <c r="AE17" s="228">
        <v>0</v>
      </c>
      <c r="AF17" s="225" t="s">
        <v>93</v>
      </c>
      <c r="AG17" s="226">
        <v>0</v>
      </c>
      <c r="AH17" s="226">
        <v>0</v>
      </c>
      <c r="AI17" s="226">
        <v>0</v>
      </c>
      <c r="AJ17" s="229">
        <v>0</v>
      </c>
      <c r="AK17" s="227">
        <v>0</v>
      </c>
      <c r="AL17" s="225">
        <v>0</v>
      </c>
      <c r="AM17" s="226" t="s">
        <v>93</v>
      </c>
      <c r="AN17" s="226">
        <v>0</v>
      </c>
      <c r="AO17" s="226">
        <v>0</v>
      </c>
      <c r="AP17" s="229">
        <v>0</v>
      </c>
      <c r="AQ17" s="228">
        <v>0</v>
      </c>
      <c r="AR17" s="227">
        <v>0</v>
      </c>
      <c r="AS17" s="226">
        <v>0</v>
      </c>
      <c r="AT17" s="226" t="s">
        <v>93</v>
      </c>
      <c r="AU17" s="226">
        <v>0</v>
      </c>
      <c r="AV17" s="229">
        <v>0</v>
      </c>
      <c r="AW17" s="226">
        <v>0</v>
      </c>
      <c r="AX17" s="225">
        <v>0</v>
      </c>
      <c r="AY17" s="227">
        <v>0</v>
      </c>
      <c r="AZ17" s="226">
        <v>0</v>
      </c>
      <c r="BA17" s="226" t="s">
        <v>93</v>
      </c>
      <c r="BB17" s="229">
        <v>0</v>
      </c>
      <c r="BC17" s="226">
        <v>0</v>
      </c>
      <c r="BD17" s="225">
        <v>0</v>
      </c>
      <c r="BE17" s="226">
        <v>0</v>
      </c>
      <c r="BF17" s="227">
        <v>0</v>
      </c>
      <c r="BG17" s="226">
        <v>0</v>
      </c>
      <c r="BH17" s="229" t="s">
        <v>93</v>
      </c>
      <c r="BI17" s="225">
        <v>0</v>
      </c>
      <c r="BJ17" s="225">
        <v>0</v>
      </c>
      <c r="BK17" s="225">
        <v>0</v>
      </c>
      <c r="BL17" s="225">
        <v>0</v>
      </c>
      <c r="BM17" s="227">
        <v>0</v>
      </c>
      <c r="BN17" s="225">
        <v>0</v>
      </c>
      <c r="BO17" s="225" t="s">
        <v>93</v>
      </c>
      <c r="BP17" s="225">
        <v>0</v>
      </c>
      <c r="BQ17" s="229">
        <v>0</v>
      </c>
      <c r="BR17" s="225">
        <v>0</v>
      </c>
      <c r="BS17" s="225">
        <v>0</v>
      </c>
      <c r="BT17" s="226">
        <v>0</v>
      </c>
      <c r="BU17" s="225">
        <v>0</v>
      </c>
      <c r="BV17" s="225" t="s">
        <v>93</v>
      </c>
      <c r="BW17" s="225">
        <v>0</v>
      </c>
      <c r="BX17" s="229">
        <v>0</v>
      </c>
      <c r="BY17" s="225">
        <v>0</v>
      </c>
      <c r="BZ17" s="225">
        <v>0</v>
      </c>
      <c r="CA17" s="225">
        <v>0</v>
      </c>
      <c r="CB17" s="225">
        <v>0</v>
      </c>
      <c r="CE17" s="229"/>
      <c r="CH17" s="226"/>
      <c r="CK17" s="225"/>
      <c r="CL17" s="229"/>
      <c r="DS17" s="225"/>
      <c r="DV17" s="225"/>
      <c r="DY17" s="229"/>
      <c r="DZ17" s="226"/>
    </row>
    <row r="18" spans="1:130" x14ac:dyDescent="0.25">
      <c r="A18" s="208">
        <v>39608</v>
      </c>
      <c r="B18" s="209" t="s">
        <v>1166</v>
      </c>
      <c r="C18" s="210" t="s">
        <v>1167</v>
      </c>
      <c r="D18" s="210" t="s">
        <v>1151</v>
      </c>
      <c r="E18" s="211" t="s">
        <v>1152</v>
      </c>
      <c r="F18" s="211">
        <v>56788</v>
      </c>
      <c r="G18" s="211">
        <v>0</v>
      </c>
      <c r="H18" s="211" t="s">
        <v>1153</v>
      </c>
      <c r="I18" s="211" t="s">
        <v>1154</v>
      </c>
      <c r="J18" s="212" t="s">
        <v>1195</v>
      </c>
      <c r="K18" s="209">
        <v>1</v>
      </c>
      <c r="L18" s="213" t="s">
        <v>89</v>
      </c>
      <c r="M18" s="212" t="s">
        <v>1196</v>
      </c>
      <c r="N18" s="231">
        <v>0.5</v>
      </c>
      <c r="O18" s="215" t="s">
        <v>479</v>
      </c>
      <c r="P18" s="215" t="s">
        <v>89</v>
      </c>
      <c r="Q18" s="208">
        <v>101</v>
      </c>
      <c r="R18" s="217">
        <v>38395</v>
      </c>
      <c r="S18" s="218">
        <v>0</v>
      </c>
      <c r="T18" s="219"/>
      <c r="U18" s="220"/>
      <c r="Y18" s="224" t="s">
        <v>1197</v>
      </c>
      <c r="Z18" s="225">
        <v>100</v>
      </c>
      <c r="AA18" s="226">
        <v>0</v>
      </c>
      <c r="AB18" s="226">
        <v>0</v>
      </c>
      <c r="AC18" s="226">
        <v>0</v>
      </c>
      <c r="AD18" s="227">
        <v>0</v>
      </c>
      <c r="AE18" s="228">
        <v>0</v>
      </c>
      <c r="AF18" s="225" t="s">
        <v>93</v>
      </c>
      <c r="AG18" s="226">
        <v>0</v>
      </c>
      <c r="AH18" s="226">
        <v>0</v>
      </c>
      <c r="AI18" s="226">
        <v>0</v>
      </c>
      <c r="AJ18" s="229">
        <v>0</v>
      </c>
      <c r="AK18" s="227">
        <v>0</v>
      </c>
      <c r="AL18" s="225">
        <v>0</v>
      </c>
      <c r="AM18" s="226" t="s">
        <v>93</v>
      </c>
      <c r="AN18" s="226">
        <v>0</v>
      </c>
      <c r="AO18" s="226">
        <v>0</v>
      </c>
      <c r="AP18" s="229">
        <v>0</v>
      </c>
      <c r="AQ18" s="228">
        <v>0</v>
      </c>
      <c r="AR18" s="227">
        <v>0</v>
      </c>
      <c r="AS18" s="226">
        <v>0</v>
      </c>
      <c r="AT18" s="226" t="s">
        <v>93</v>
      </c>
      <c r="AU18" s="226">
        <v>0</v>
      </c>
      <c r="AV18" s="229">
        <v>0</v>
      </c>
      <c r="AW18" s="226">
        <v>0</v>
      </c>
      <c r="AX18" s="225">
        <v>0</v>
      </c>
      <c r="AY18" s="227">
        <v>0</v>
      </c>
      <c r="AZ18" s="226">
        <v>0</v>
      </c>
      <c r="BA18" s="226" t="s">
        <v>93</v>
      </c>
      <c r="BB18" s="229">
        <v>0</v>
      </c>
      <c r="BC18" s="226">
        <v>0</v>
      </c>
      <c r="BD18" s="225">
        <v>0</v>
      </c>
      <c r="BE18" s="226">
        <v>0</v>
      </c>
      <c r="BF18" s="227">
        <v>0</v>
      </c>
      <c r="BG18" s="226">
        <v>0</v>
      </c>
      <c r="BH18" s="229" t="s">
        <v>93</v>
      </c>
      <c r="BI18" s="225">
        <v>0</v>
      </c>
      <c r="BJ18" s="225">
        <v>0</v>
      </c>
      <c r="BK18" s="225">
        <v>0</v>
      </c>
      <c r="BL18" s="225">
        <v>0</v>
      </c>
      <c r="BM18" s="227">
        <v>0</v>
      </c>
      <c r="BN18" s="225">
        <v>0</v>
      </c>
      <c r="BO18" s="225" t="s">
        <v>93</v>
      </c>
      <c r="BP18" s="225">
        <v>0</v>
      </c>
      <c r="BQ18" s="229">
        <v>0</v>
      </c>
      <c r="BR18" s="225">
        <v>0</v>
      </c>
      <c r="BS18" s="225">
        <v>0</v>
      </c>
      <c r="BT18" s="226">
        <v>0</v>
      </c>
      <c r="BU18" s="225">
        <v>0</v>
      </c>
      <c r="BV18" s="225" t="s">
        <v>93</v>
      </c>
      <c r="BW18" s="225">
        <v>0</v>
      </c>
      <c r="BX18" s="229">
        <v>0</v>
      </c>
      <c r="BY18" s="225">
        <v>0</v>
      </c>
      <c r="BZ18" s="225">
        <v>0</v>
      </c>
      <c r="CA18" s="225">
        <v>0</v>
      </c>
      <c r="CB18" s="225">
        <v>0</v>
      </c>
      <c r="CE18" s="229"/>
      <c r="CH18" s="226"/>
      <c r="CK18" s="225"/>
      <c r="CL18" s="229"/>
      <c r="DS18" s="225"/>
      <c r="DV18" s="225"/>
      <c r="DY18" s="229"/>
      <c r="DZ18" s="226"/>
    </row>
    <row r="19" spans="1:130" x14ac:dyDescent="0.25">
      <c r="A19" s="208">
        <v>39608</v>
      </c>
      <c r="B19" s="209" t="s">
        <v>1166</v>
      </c>
      <c r="C19" s="210" t="s">
        <v>1167</v>
      </c>
      <c r="D19" s="210" t="s">
        <v>1151</v>
      </c>
      <c r="E19" s="211" t="s">
        <v>1152</v>
      </c>
      <c r="F19" s="211">
        <v>56788</v>
      </c>
      <c r="G19" s="211">
        <v>0</v>
      </c>
      <c r="H19" s="211" t="s">
        <v>1153</v>
      </c>
      <c r="I19" s="211" t="s">
        <v>1154</v>
      </c>
      <c r="J19" s="212" t="s">
        <v>1198</v>
      </c>
      <c r="K19" s="209">
        <v>2</v>
      </c>
      <c r="L19" s="213" t="s">
        <v>658</v>
      </c>
      <c r="M19" s="212" t="s">
        <v>1199</v>
      </c>
      <c r="N19" s="231">
        <v>0.3</v>
      </c>
      <c r="O19" s="215" t="s">
        <v>74</v>
      </c>
      <c r="P19" s="215" t="s">
        <v>658</v>
      </c>
      <c r="Q19" s="208">
        <v>102</v>
      </c>
      <c r="R19" s="217">
        <v>38395</v>
      </c>
      <c r="S19" s="218">
        <v>0</v>
      </c>
      <c r="T19" s="219"/>
      <c r="U19" s="220"/>
      <c r="Y19" s="224" t="s">
        <v>1200</v>
      </c>
      <c r="Z19" s="225">
        <v>100</v>
      </c>
      <c r="AA19" s="226">
        <v>0</v>
      </c>
      <c r="AB19" s="226">
        <v>0</v>
      </c>
      <c r="AC19" s="226">
        <v>0</v>
      </c>
      <c r="AD19" s="227">
        <v>0</v>
      </c>
      <c r="AE19" s="228">
        <v>0</v>
      </c>
      <c r="AF19" s="225" t="s">
        <v>93</v>
      </c>
      <c r="AG19" s="226">
        <v>0</v>
      </c>
      <c r="AH19" s="226">
        <v>0</v>
      </c>
      <c r="AI19" s="226">
        <v>0</v>
      </c>
      <c r="AJ19" s="229">
        <v>0</v>
      </c>
      <c r="AK19" s="227">
        <v>0</v>
      </c>
      <c r="AL19" s="225">
        <v>0</v>
      </c>
      <c r="AM19" s="226" t="s">
        <v>93</v>
      </c>
      <c r="AN19" s="226">
        <v>0</v>
      </c>
      <c r="AO19" s="226">
        <v>0</v>
      </c>
      <c r="AP19" s="229">
        <v>0</v>
      </c>
      <c r="AQ19" s="228">
        <v>0</v>
      </c>
      <c r="AR19" s="227">
        <v>0</v>
      </c>
      <c r="AS19" s="226">
        <v>0</v>
      </c>
      <c r="AT19" s="226" t="s">
        <v>93</v>
      </c>
      <c r="AU19" s="226">
        <v>0</v>
      </c>
      <c r="AV19" s="229">
        <v>0</v>
      </c>
      <c r="AW19" s="226">
        <v>0</v>
      </c>
      <c r="AX19" s="225">
        <v>0</v>
      </c>
      <c r="AY19" s="227">
        <v>0</v>
      </c>
      <c r="AZ19" s="226">
        <v>0</v>
      </c>
      <c r="BA19" s="226" t="s">
        <v>93</v>
      </c>
      <c r="BB19" s="229">
        <v>0</v>
      </c>
      <c r="BC19" s="226">
        <v>0</v>
      </c>
      <c r="BD19" s="225">
        <v>0</v>
      </c>
      <c r="BE19" s="226">
        <v>0</v>
      </c>
      <c r="BF19" s="227">
        <v>0</v>
      </c>
      <c r="BG19" s="226">
        <v>0</v>
      </c>
      <c r="BH19" s="229" t="s">
        <v>93</v>
      </c>
      <c r="BI19" s="225">
        <v>0</v>
      </c>
      <c r="BJ19" s="225">
        <v>0</v>
      </c>
      <c r="BK19" s="225">
        <v>0</v>
      </c>
      <c r="BL19" s="225">
        <v>0</v>
      </c>
      <c r="BM19" s="227">
        <v>0</v>
      </c>
      <c r="BN19" s="225">
        <v>0</v>
      </c>
      <c r="BO19" s="225" t="s">
        <v>93</v>
      </c>
      <c r="BP19" s="225">
        <v>0</v>
      </c>
      <c r="BQ19" s="229">
        <v>0</v>
      </c>
      <c r="BR19" s="225">
        <v>0</v>
      </c>
      <c r="BS19" s="225">
        <v>0</v>
      </c>
      <c r="BT19" s="226">
        <v>0</v>
      </c>
      <c r="BU19" s="225">
        <v>0</v>
      </c>
      <c r="BV19" s="225" t="s">
        <v>93</v>
      </c>
      <c r="BW19" s="225">
        <v>0</v>
      </c>
      <c r="BX19" s="229">
        <v>0</v>
      </c>
      <c r="BY19" s="225">
        <v>0</v>
      </c>
      <c r="BZ19" s="225">
        <v>0</v>
      </c>
      <c r="CA19" s="225">
        <v>0</v>
      </c>
      <c r="CB19" s="225">
        <v>0</v>
      </c>
      <c r="CE19" s="229"/>
      <c r="CH19" s="226"/>
      <c r="CK19" s="225"/>
      <c r="CL19" s="229"/>
      <c r="DS19" s="225"/>
      <c r="DV19" s="225"/>
      <c r="DY19" s="229"/>
      <c r="DZ19" s="226"/>
    </row>
    <row r="20" spans="1:130" x14ac:dyDescent="0.25">
      <c r="A20" s="208">
        <v>39608</v>
      </c>
      <c r="B20" s="209" t="s">
        <v>1206</v>
      </c>
      <c r="C20" s="210" t="s">
        <v>621</v>
      </c>
      <c r="D20" s="210" t="s">
        <v>1151</v>
      </c>
      <c r="E20" s="211" t="s">
        <v>1152</v>
      </c>
      <c r="F20" s="211">
        <v>56788</v>
      </c>
      <c r="G20" s="211">
        <v>0</v>
      </c>
      <c r="H20" s="211" t="s">
        <v>1153</v>
      </c>
      <c r="I20" s="211" t="s">
        <v>1154</v>
      </c>
      <c r="J20" s="212" t="s">
        <v>1207</v>
      </c>
      <c r="K20" s="209">
        <v>3</v>
      </c>
      <c r="L20" s="213" t="s">
        <v>1208</v>
      </c>
      <c r="M20" s="212" t="s">
        <v>1209</v>
      </c>
      <c r="N20" s="231">
        <v>0.2</v>
      </c>
      <c r="O20" s="215" t="s">
        <v>1210</v>
      </c>
      <c r="P20" s="215" t="s">
        <v>1208</v>
      </c>
      <c r="Q20" s="208">
        <v>103</v>
      </c>
      <c r="R20" s="217">
        <v>38395</v>
      </c>
      <c r="S20" s="218">
        <v>0</v>
      </c>
      <c r="T20" s="219"/>
      <c r="U20" s="220"/>
      <c r="AP20" s="229"/>
      <c r="AQ20" s="228"/>
      <c r="BD20" s="225"/>
      <c r="CE20" s="229"/>
      <c r="CH20" s="226"/>
      <c r="CK20" s="225"/>
      <c r="CL20" s="229"/>
      <c r="DS20" s="225"/>
      <c r="DV20" s="225"/>
      <c r="DY20" s="229"/>
      <c r="DZ20" s="226"/>
    </row>
    <row r="21" spans="1:130" x14ac:dyDescent="0.25">
      <c r="A21" s="208">
        <v>39608</v>
      </c>
      <c r="B21" s="209" t="s">
        <v>1206</v>
      </c>
      <c r="C21" s="210" t="s">
        <v>621</v>
      </c>
      <c r="D21" s="210" t="s">
        <v>1151</v>
      </c>
      <c r="E21" s="211" t="s">
        <v>1152</v>
      </c>
      <c r="F21" s="211">
        <v>56788</v>
      </c>
      <c r="G21" s="211">
        <v>0</v>
      </c>
      <c r="H21" s="211" t="s">
        <v>1153</v>
      </c>
      <c r="I21" s="211" t="s">
        <v>1154</v>
      </c>
      <c r="J21" s="212" t="s">
        <v>1211</v>
      </c>
      <c r="K21" s="209">
        <v>4</v>
      </c>
      <c r="L21" s="213" t="s">
        <v>864</v>
      </c>
      <c r="M21" s="212" t="s">
        <v>1212</v>
      </c>
      <c r="N21" s="231">
        <v>0.1</v>
      </c>
      <c r="O21" s="215" t="s">
        <v>628</v>
      </c>
      <c r="P21" s="215" t="s">
        <v>864</v>
      </c>
      <c r="Q21" s="208">
        <v>104</v>
      </c>
      <c r="R21" s="217">
        <v>38395</v>
      </c>
      <c r="S21" s="218">
        <v>0</v>
      </c>
      <c r="T21" s="219"/>
      <c r="U21" s="220"/>
      <c r="AP21" s="229"/>
      <c r="AQ21" s="228"/>
      <c r="BD21" s="225"/>
      <c r="CE21" s="229"/>
      <c r="CH21" s="226"/>
      <c r="CK21" s="225"/>
      <c r="CL21" s="229"/>
      <c r="DS21" s="225"/>
      <c r="DV21" s="225"/>
      <c r="DY21" s="229"/>
      <c r="DZ21" s="226"/>
    </row>
    <row r="22" spans="1:130" x14ac:dyDescent="0.25">
      <c r="A22" s="208">
        <v>39608</v>
      </c>
      <c r="B22" s="209" t="s">
        <v>1206</v>
      </c>
      <c r="C22" s="210" t="s">
        <v>621</v>
      </c>
      <c r="D22" s="210" t="s">
        <v>1151</v>
      </c>
      <c r="E22" s="211" t="s">
        <v>1152</v>
      </c>
      <c r="F22" s="211">
        <v>56788</v>
      </c>
      <c r="G22" s="211">
        <v>0</v>
      </c>
      <c r="H22" s="211" t="s">
        <v>1153</v>
      </c>
      <c r="I22" s="211" t="s">
        <v>1154</v>
      </c>
      <c r="J22" s="212" t="s">
        <v>1155</v>
      </c>
      <c r="K22" s="209">
        <v>5</v>
      </c>
      <c r="L22" s="213" t="s">
        <v>1156</v>
      </c>
      <c r="M22" s="212" t="s">
        <v>1157</v>
      </c>
      <c r="N22" s="231">
        <v>0.1</v>
      </c>
      <c r="O22" s="215" t="s">
        <v>1158</v>
      </c>
      <c r="P22" s="215" t="s">
        <v>1156</v>
      </c>
      <c r="Q22" s="208">
        <v>105</v>
      </c>
      <c r="R22" s="217">
        <v>38395</v>
      </c>
      <c r="S22" s="218">
        <v>0</v>
      </c>
      <c r="T22" s="219"/>
      <c r="U22" s="220"/>
      <c r="AP22" s="229"/>
      <c r="AQ22" s="228"/>
      <c r="BD22" s="225"/>
      <c r="CE22" s="229"/>
      <c r="CH22" s="226"/>
      <c r="CK22" s="225"/>
      <c r="CL22" s="229"/>
      <c r="DS22" s="225"/>
      <c r="DV22" s="225"/>
      <c r="DY22" s="229"/>
      <c r="DZ22" s="226"/>
    </row>
    <row r="23" spans="1:130" x14ac:dyDescent="0.25">
      <c r="A23" s="208">
        <v>39608</v>
      </c>
      <c r="B23" s="209" t="s">
        <v>1213</v>
      </c>
      <c r="C23" s="210" t="s">
        <v>621</v>
      </c>
      <c r="D23" s="210" t="s">
        <v>1151</v>
      </c>
      <c r="E23" s="211" t="s">
        <v>1152</v>
      </c>
      <c r="F23" s="211">
        <v>56788</v>
      </c>
      <c r="G23" s="211">
        <v>0</v>
      </c>
      <c r="H23" s="211" t="s">
        <v>1153</v>
      </c>
      <c r="I23" s="211" t="s">
        <v>1154</v>
      </c>
      <c r="J23" s="212" t="s">
        <v>1159</v>
      </c>
      <c r="K23" s="209">
        <v>6</v>
      </c>
      <c r="L23" s="213" t="s">
        <v>1160</v>
      </c>
      <c r="M23" s="212" t="s">
        <v>1161</v>
      </c>
      <c r="N23" s="231">
        <v>0.1</v>
      </c>
      <c r="O23" s="215" t="s">
        <v>1162</v>
      </c>
      <c r="P23" s="215" t="s">
        <v>1160</v>
      </c>
      <c r="Q23" s="208">
        <v>106</v>
      </c>
      <c r="R23" s="217">
        <v>38395</v>
      </c>
      <c r="S23" s="218">
        <v>0</v>
      </c>
      <c r="T23" s="219"/>
      <c r="U23" s="220"/>
      <c r="AP23" s="229"/>
      <c r="AQ23" s="228"/>
      <c r="BD23" s="225"/>
      <c r="CE23" s="229"/>
      <c r="CH23" s="226"/>
      <c r="CK23" s="225"/>
      <c r="CL23" s="229"/>
      <c r="DS23" s="225"/>
      <c r="DV23" s="225"/>
      <c r="DY23" s="229"/>
      <c r="DZ23" s="226"/>
    </row>
    <row r="24" spans="1:130" x14ac:dyDescent="0.25">
      <c r="A24" s="208">
        <v>39608</v>
      </c>
      <c r="B24" s="209" t="s">
        <v>1321</v>
      </c>
      <c r="C24" s="210" t="s">
        <v>621</v>
      </c>
      <c r="D24" s="210" t="s">
        <v>1151</v>
      </c>
      <c r="E24" s="211" t="s">
        <v>1152</v>
      </c>
      <c r="F24" s="211">
        <v>56788</v>
      </c>
      <c r="G24" s="211">
        <v>0</v>
      </c>
      <c r="H24" s="211" t="s">
        <v>1153</v>
      </c>
      <c r="I24" s="211" t="s">
        <v>1154</v>
      </c>
      <c r="J24" s="212" t="s">
        <v>1163</v>
      </c>
      <c r="K24" s="209">
        <v>7</v>
      </c>
      <c r="L24" s="213" t="s">
        <v>878</v>
      </c>
      <c r="M24" s="212" t="s">
        <v>1164</v>
      </c>
      <c r="N24" s="231">
        <v>0.6</v>
      </c>
      <c r="O24" s="215" t="s">
        <v>1165</v>
      </c>
      <c r="P24" s="215" t="s">
        <v>878</v>
      </c>
      <c r="Q24" s="208">
        <v>107</v>
      </c>
      <c r="R24" s="217">
        <v>38395</v>
      </c>
      <c r="S24" s="218">
        <v>0</v>
      </c>
      <c r="T24" s="219"/>
      <c r="U24" s="220"/>
      <c r="AP24" s="229"/>
      <c r="AQ24" s="228"/>
      <c r="BD24" s="225"/>
      <c r="CE24" s="229"/>
      <c r="CH24" s="226"/>
      <c r="CK24" s="225"/>
      <c r="CL24" s="229"/>
      <c r="DS24" s="225"/>
      <c r="DV24" s="225"/>
      <c r="DY24" s="229"/>
      <c r="DZ24" s="226"/>
    </row>
    <row r="25" spans="1:130" x14ac:dyDescent="0.25">
      <c r="A25" s="208">
        <v>39609</v>
      </c>
      <c r="B25" s="209" t="s">
        <v>1322</v>
      </c>
      <c r="C25" s="210" t="s">
        <v>1167</v>
      </c>
      <c r="D25" s="210" t="s">
        <v>1244</v>
      </c>
      <c r="E25" s="211" t="s">
        <v>1245</v>
      </c>
      <c r="F25" s="211" t="s">
        <v>1057</v>
      </c>
      <c r="G25" s="211"/>
      <c r="H25" s="211" t="s">
        <v>1246</v>
      </c>
      <c r="I25" s="211"/>
      <c r="J25" s="212" t="s">
        <v>1247</v>
      </c>
      <c r="K25" s="209">
        <v>130000</v>
      </c>
      <c r="L25" s="213" t="s">
        <v>862</v>
      </c>
      <c r="M25" s="212" t="s">
        <v>1248</v>
      </c>
      <c r="N25" s="231">
        <v>100</v>
      </c>
      <c r="O25" s="215"/>
      <c r="P25" s="215" t="s">
        <v>862</v>
      </c>
      <c r="Q25" s="216" t="s">
        <v>873</v>
      </c>
      <c r="T25" s="219"/>
      <c r="U25" s="220"/>
      <c r="Y25" s="224" t="s">
        <v>1249</v>
      </c>
      <c r="Z25" s="225">
        <v>100</v>
      </c>
      <c r="AA25" s="226">
        <v>3.5</v>
      </c>
      <c r="AB25" s="226">
        <v>5.21</v>
      </c>
      <c r="AC25" s="226">
        <v>0</v>
      </c>
      <c r="AD25" s="227">
        <v>110</v>
      </c>
      <c r="AE25" s="228" t="s">
        <v>1170</v>
      </c>
      <c r="AF25" s="225" t="s">
        <v>93</v>
      </c>
      <c r="AG25" s="226">
        <v>0</v>
      </c>
      <c r="AH25" s="226">
        <v>0</v>
      </c>
      <c r="AI25" s="226">
        <v>0</v>
      </c>
      <c r="AJ25" s="229">
        <v>0</v>
      </c>
      <c r="AK25" s="227">
        <v>0</v>
      </c>
      <c r="AL25" s="225">
        <v>0</v>
      </c>
      <c r="AM25" s="226" t="s">
        <v>93</v>
      </c>
      <c r="AN25" s="226">
        <v>0</v>
      </c>
      <c r="AO25" s="226">
        <v>0</v>
      </c>
      <c r="AP25" s="229">
        <v>0</v>
      </c>
      <c r="AQ25" s="228">
        <v>0</v>
      </c>
      <c r="AR25" s="227">
        <v>0</v>
      </c>
      <c r="AS25" s="226">
        <v>0</v>
      </c>
      <c r="AT25" s="226" t="s">
        <v>93</v>
      </c>
      <c r="AU25" s="226">
        <v>0</v>
      </c>
      <c r="AV25" s="229">
        <v>0</v>
      </c>
      <c r="AW25" s="226">
        <v>0</v>
      </c>
      <c r="AX25" s="225">
        <v>0</v>
      </c>
      <c r="AY25" s="227">
        <v>0</v>
      </c>
      <c r="AZ25" s="226">
        <v>0</v>
      </c>
      <c r="BA25" s="226" t="s">
        <v>93</v>
      </c>
      <c r="BB25" s="229">
        <v>0</v>
      </c>
      <c r="BC25" s="226">
        <v>0</v>
      </c>
      <c r="BD25" s="225">
        <v>0</v>
      </c>
      <c r="BE25" s="226">
        <v>0</v>
      </c>
      <c r="BF25" s="227">
        <v>0</v>
      </c>
      <c r="BG25" s="226">
        <v>0</v>
      </c>
      <c r="BH25" s="229" t="s">
        <v>93</v>
      </c>
      <c r="BI25" s="225">
        <v>0</v>
      </c>
      <c r="BJ25" s="225">
        <v>0</v>
      </c>
      <c r="BK25" s="225">
        <v>0</v>
      </c>
      <c r="BL25" s="225">
        <v>0</v>
      </c>
      <c r="BM25" s="227">
        <v>0</v>
      </c>
      <c r="BN25" s="225">
        <v>0</v>
      </c>
      <c r="BO25" s="225" t="s">
        <v>93</v>
      </c>
      <c r="BP25" s="225">
        <v>0</v>
      </c>
      <c r="BQ25" s="229">
        <v>0</v>
      </c>
      <c r="BR25" s="225">
        <v>0</v>
      </c>
      <c r="BS25" s="225">
        <v>0</v>
      </c>
      <c r="BT25" s="226">
        <v>0</v>
      </c>
      <c r="BU25" s="225">
        <v>0</v>
      </c>
      <c r="BV25" s="225" t="s">
        <v>93</v>
      </c>
      <c r="BW25" s="225">
        <v>0</v>
      </c>
      <c r="BX25" s="229">
        <v>0</v>
      </c>
      <c r="BY25" s="225">
        <v>0</v>
      </c>
      <c r="BZ25" s="225">
        <v>0</v>
      </c>
      <c r="CA25" s="225">
        <v>0</v>
      </c>
      <c r="CB25" s="225">
        <v>0</v>
      </c>
      <c r="CE25" s="229"/>
      <c r="CH25" s="226"/>
      <c r="CK25" s="225"/>
      <c r="CL25" s="229"/>
      <c r="DS25" s="225"/>
      <c r="DV25" s="225"/>
      <c r="DY25" s="229"/>
      <c r="DZ25" s="226"/>
    </row>
    <row r="26" spans="1:130" s="478" customFormat="1" x14ac:dyDescent="0.25">
      <c r="A26" s="208">
        <v>39610</v>
      </c>
      <c r="B26" s="209" t="s">
        <v>7</v>
      </c>
      <c r="C26" s="212" t="s">
        <v>1167</v>
      </c>
      <c r="D26" s="212" t="s">
        <v>625</v>
      </c>
      <c r="E26" s="211" t="s">
        <v>1324</v>
      </c>
      <c r="F26" s="211">
        <v>58265</v>
      </c>
      <c r="G26" s="211">
        <v>0</v>
      </c>
      <c r="H26" s="211" t="s">
        <v>312</v>
      </c>
      <c r="I26" s="211" t="s">
        <v>1325</v>
      </c>
      <c r="J26" s="212" t="s">
        <v>618</v>
      </c>
      <c r="K26" s="209">
        <v>24980</v>
      </c>
      <c r="L26" s="475" t="s">
        <v>658</v>
      </c>
      <c r="M26" s="212">
        <v>0</v>
      </c>
      <c r="N26" s="231">
        <v>0</v>
      </c>
      <c r="O26" s="215" t="s">
        <v>1326</v>
      </c>
      <c r="P26" s="215" t="s">
        <v>658</v>
      </c>
      <c r="Q26" s="208">
        <v>0</v>
      </c>
      <c r="R26" s="217">
        <v>0</v>
      </c>
      <c r="S26" s="476">
        <v>0</v>
      </c>
      <c r="T26" s="219"/>
      <c r="U26" s="477"/>
      <c r="V26" s="221"/>
      <c r="W26" s="222"/>
      <c r="X26" s="223"/>
      <c r="Y26" s="478" t="s">
        <v>1327</v>
      </c>
      <c r="Z26" s="479">
        <v>100</v>
      </c>
      <c r="AA26" s="480">
        <v>0</v>
      </c>
      <c r="AB26" s="480">
        <v>1.39</v>
      </c>
      <c r="AC26" s="480">
        <v>0</v>
      </c>
      <c r="AD26" s="227">
        <v>0</v>
      </c>
      <c r="AE26" s="478" t="s">
        <v>1328</v>
      </c>
      <c r="AF26" s="479" t="s">
        <v>93</v>
      </c>
      <c r="AG26" s="480">
        <v>0</v>
      </c>
      <c r="AH26" s="480">
        <v>0</v>
      </c>
      <c r="AI26" s="480">
        <v>0</v>
      </c>
      <c r="AJ26" s="481">
        <v>0</v>
      </c>
      <c r="AK26" s="227">
        <v>0</v>
      </c>
      <c r="AL26" s="479">
        <v>0</v>
      </c>
      <c r="AM26" s="480" t="s">
        <v>93</v>
      </c>
      <c r="AN26" s="480">
        <v>0</v>
      </c>
      <c r="AO26" s="480">
        <v>0</v>
      </c>
      <c r="AP26" s="481">
        <v>0</v>
      </c>
      <c r="AQ26" s="478">
        <v>0</v>
      </c>
      <c r="AR26" s="227">
        <v>0</v>
      </c>
      <c r="AS26" s="480">
        <v>0</v>
      </c>
      <c r="AT26" s="480" t="s">
        <v>93</v>
      </c>
      <c r="AU26" s="480">
        <v>0</v>
      </c>
      <c r="AV26" s="481">
        <v>0</v>
      </c>
      <c r="AW26" s="480">
        <v>0</v>
      </c>
      <c r="AX26" s="479">
        <v>0</v>
      </c>
      <c r="AY26" s="227">
        <v>0</v>
      </c>
      <c r="AZ26" s="480">
        <v>0</v>
      </c>
      <c r="BA26" s="480" t="s">
        <v>93</v>
      </c>
      <c r="BB26" s="481">
        <v>0</v>
      </c>
      <c r="BC26" s="480">
        <v>0</v>
      </c>
      <c r="BD26" s="479">
        <v>0</v>
      </c>
      <c r="BE26" s="480">
        <v>0</v>
      </c>
      <c r="BF26" s="227">
        <v>0</v>
      </c>
      <c r="BG26" s="480">
        <v>0</v>
      </c>
      <c r="BH26" s="481" t="s">
        <v>93</v>
      </c>
      <c r="BI26" s="479">
        <v>0</v>
      </c>
      <c r="BJ26" s="479">
        <v>0</v>
      </c>
      <c r="BK26" s="479">
        <v>0</v>
      </c>
      <c r="BL26" s="479">
        <v>0</v>
      </c>
      <c r="BM26" s="227">
        <v>0</v>
      </c>
      <c r="BN26" s="479">
        <v>0</v>
      </c>
      <c r="BO26" s="479" t="s">
        <v>93</v>
      </c>
      <c r="BP26" s="479">
        <v>0</v>
      </c>
      <c r="BQ26" s="481">
        <v>0</v>
      </c>
      <c r="BR26" s="479">
        <v>0</v>
      </c>
      <c r="BS26" s="479">
        <v>0</v>
      </c>
      <c r="BT26" s="480">
        <v>0</v>
      </c>
      <c r="BU26" s="479">
        <v>0</v>
      </c>
      <c r="BV26" s="479" t="s">
        <v>93</v>
      </c>
      <c r="BW26" s="479">
        <v>0</v>
      </c>
      <c r="BX26" s="481">
        <v>0</v>
      </c>
      <c r="BY26" s="479">
        <v>0</v>
      </c>
      <c r="BZ26" s="479">
        <v>0</v>
      </c>
      <c r="CA26" s="479">
        <v>0</v>
      </c>
      <c r="CB26" s="479">
        <v>0</v>
      </c>
      <c r="CC26" s="479"/>
      <c r="CD26" s="479"/>
      <c r="CE26" s="481"/>
      <c r="CF26" s="479"/>
      <c r="CG26" s="479"/>
      <c r="CH26" s="480"/>
      <c r="CI26" s="479"/>
      <c r="CJ26" s="479"/>
      <c r="CK26" s="479"/>
      <c r="CL26" s="481"/>
      <c r="CM26" s="479"/>
      <c r="CN26" s="479"/>
      <c r="CO26" s="479"/>
      <c r="CP26" s="479"/>
      <c r="CQ26" s="479"/>
      <c r="CR26" s="479"/>
      <c r="CS26" s="479"/>
      <c r="CT26" s="479"/>
      <c r="CU26" s="479"/>
      <c r="CV26" s="479"/>
      <c r="CW26" s="479"/>
      <c r="CX26" s="479"/>
      <c r="CY26" s="479"/>
      <c r="CZ26" s="479"/>
      <c r="DA26" s="479"/>
      <c r="DB26" s="479"/>
      <c r="DC26" s="479"/>
      <c r="DD26" s="479"/>
      <c r="DE26" s="479"/>
      <c r="DF26" s="479"/>
      <c r="DG26" s="479"/>
      <c r="DH26" s="479"/>
      <c r="DI26" s="479"/>
      <c r="DJ26" s="479"/>
      <c r="DK26" s="479"/>
      <c r="DL26" s="479"/>
      <c r="DM26" s="479"/>
      <c r="DN26" s="479"/>
      <c r="DO26" s="479"/>
      <c r="DP26" s="479"/>
      <c r="DQ26" s="479"/>
      <c r="DR26" s="479"/>
      <c r="DS26" s="479"/>
      <c r="DV26" s="479"/>
      <c r="DY26" s="481"/>
      <c r="DZ26" s="480"/>
    </row>
    <row r="27" spans="1:130" s="478" customFormat="1" x14ac:dyDescent="0.25">
      <c r="A27" s="208">
        <v>39695</v>
      </c>
      <c r="B27" s="209" t="s">
        <v>1329</v>
      </c>
      <c r="C27" s="212" t="s">
        <v>621</v>
      </c>
      <c r="D27" s="212" t="s">
        <v>70</v>
      </c>
      <c r="E27" s="211" t="s">
        <v>1324</v>
      </c>
      <c r="F27" s="211">
        <v>58872</v>
      </c>
      <c r="G27" s="211">
        <v>0</v>
      </c>
      <c r="H27" s="211">
        <v>0</v>
      </c>
      <c r="I27" s="211">
        <v>0</v>
      </c>
      <c r="J27" s="212" t="s">
        <v>635</v>
      </c>
      <c r="K27" s="209">
        <v>15740</v>
      </c>
      <c r="L27" s="475" t="s">
        <v>1160</v>
      </c>
      <c r="M27" s="212">
        <v>0</v>
      </c>
      <c r="N27" s="231">
        <v>0</v>
      </c>
      <c r="O27" s="215">
        <v>0</v>
      </c>
      <c r="P27" s="215" t="s">
        <v>1160</v>
      </c>
      <c r="Q27" s="208">
        <v>0</v>
      </c>
      <c r="R27" s="217">
        <v>0</v>
      </c>
      <c r="S27" s="476">
        <v>0</v>
      </c>
      <c r="T27" s="219"/>
      <c r="U27" s="477"/>
      <c r="V27" s="221"/>
      <c r="W27" s="222"/>
      <c r="X27" s="223"/>
      <c r="Z27" s="479"/>
      <c r="AA27" s="480"/>
      <c r="AB27" s="480"/>
      <c r="AC27" s="480"/>
      <c r="AD27" s="227"/>
      <c r="AF27" s="479"/>
      <c r="AG27" s="480"/>
      <c r="AH27" s="480"/>
      <c r="AI27" s="480"/>
      <c r="AJ27" s="481"/>
      <c r="AK27" s="227"/>
      <c r="AL27" s="479"/>
      <c r="AM27" s="480"/>
      <c r="AN27" s="480"/>
      <c r="AO27" s="480"/>
      <c r="AP27" s="481"/>
      <c r="AR27" s="227"/>
      <c r="AS27" s="480"/>
      <c r="AT27" s="480"/>
      <c r="AU27" s="480"/>
      <c r="AV27" s="481"/>
      <c r="AW27" s="480"/>
      <c r="AX27" s="479"/>
      <c r="AY27" s="227"/>
      <c r="AZ27" s="480"/>
      <c r="BA27" s="480"/>
      <c r="BB27" s="481"/>
      <c r="BC27" s="480"/>
      <c r="BD27" s="479"/>
      <c r="BE27" s="480"/>
      <c r="BF27" s="227"/>
      <c r="BG27" s="480"/>
      <c r="BH27" s="481"/>
      <c r="BI27" s="479"/>
      <c r="BJ27" s="479"/>
      <c r="BK27" s="479"/>
      <c r="BL27" s="479"/>
      <c r="BM27" s="227"/>
      <c r="BN27" s="479"/>
      <c r="BO27" s="479"/>
      <c r="BP27" s="479"/>
      <c r="BQ27" s="481"/>
      <c r="BR27" s="479"/>
      <c r="BS27" s="479"/>
      <c r="BT27" s="480"/>
      <c r="BU27" s="479"/>
      <c r="BV27" s="479"/>
      <c r="BW27" s="479"/>
      <c r="BX27" s="481"/>
      <c r="BY27" s="479"/>
      <c r="BZ27" s="479"/>
      <c r="CA27" s="479"/>
      <c r="CB27" s="479"/>
      <c r="CC27" s="479"/>
      <c r="CD27" s="479"/>
      <c r="CE27" s="481"/>
      <c r="CF27" s="479"/>
      <c r="CG27" s="479"/>
      <c r="CH27" s="480"/>
      <c r="CI27" s="479"/>
      <c r="CJ27" s="479"/>
      <c r="CK27" s="479"/>
      <c r="CL27" s="481"/>
      <c r="CM27" s="479"/>
      <c r="CN27" s="479"/>
      <c r="CO27" s="479"/>
      <c r="CP27" s="479"/>
      <c r="CQ27" s="479"/>
      <c r="CR27" s="479"/>
      <c r="CS27" s="479"/>
      <c r="CT27" s="479"/>
      <c r="CU27" s="479"/>
      <c r="CV27" s="479"/>
      <c r="CW27" s="479"/>
      <c r="CX27" s="479"/>
      <c r="CY27" s="479"/>
      <c r="CZ27" s="479"/>
      <c r="DA27" s="479"/>
      <c r="DB27" s="479"/>
      <c r="DC27" s="479"/>
      <c r="DD27" s="479"/>
      <c r="DE27" s="479"/>
      <c r="DF27" s="479"/>
      <c r="DG27" s="479"/>
      <c r="DH27" s="479"/>
      <c r="DI27" s="479"/>
      <c r="DJ27" s="479"/>
      <c r="DK27" s="479"/>
      <c r="DL27" s="479"/>
      <c r="DM27" s="479"/>
      <c r="DN27" s="479"/>
      <c r="DO27" s="479"/>
      <c r="DP27" s="479"/>
      <c r="DQ27" s="479"/>
      <c r="DR27" s="479"/>
      <c r="DS27" s="479"/>
      <c r="DV27" s="479"/>
      <c r="DY27" s="481"/>
      <c r="DZ27" s="480"/>
    </row>
    <row r="28" spans="1:130" ht="15" customHeight="1" x14ac:dyDescent="0.25">
      <c r="A28" s="208"/>
      <c r="B28" s="209"/>
      <c r="C28" s="210"/>
      <c r="D28" s="210"/>
      <c r="E28" s="211"/>
      <c r="F28" s="211"/>
      <c r="G28" s="211"/>
      <c r="H28" s="211"/>
      <c r="I28" s="211"/>
      <c r="J28" s="212"/>
      <c r="K28" s="209"/>
      <c r="L28" s="213"/>
      <c r="M28" s="212"/>
      <c r="N28" s="231"/>
      <c r="O28" s="215"/>
      <c r="P28" s="215"/>
      <c r="Q28" s="216"/>
      <c r="T28" s="219"/>
      <c r="U28" s="220"/>
      <c r="AE28" s="347"/>
      <c r="AP28" s="229"/>
      <c r="AQ28" s="228"/>
      <c r="BD28" s="225"/>
      <c r="CE28" s="229"/>
      <c r="CH28" s="226"/>
      <c r="CK28" s="225"/>
      <c r="CL28" s="229"/>
      <c r="DS28" s="225"/>
      <c r="DV28" s="225"/>
      <c r="DY28" s="229"/>
      <c r="DZ28" s="226"/>
    </row>
    <row r="29" spans="1:130" x14ac:dyDescent="0.25">
      <c r="A29" s="208"/>
      <c r="B29" s="209"/>
      <c r="C29" s="210"/>
      <c r="D29" s="210"/>
      <c r="E29" s="211"/>
      <c r="F29" s="211"/>
      <c r="G29" s="211"/>
      <c r="H29" s="211"/>
      <c r="I29" s="211"/>
      <c r="J29" s="212"/>
      <c r="K29" s="209"/>
      <c r="L29" s="213"/>
      <c r="M29" s="212"/>
      <c r="N29" s="231"/>
      <c r="O29" s="215"/>
      <c r="P29" s="215"/>
      <c r="Q29" s="216"/>
      <c r="T29" s="219"/>
      <c r="U29" s="220"/>
      <c r="AE29" s="347"/>
      <c r="AP29" s="229"/>
      <c r="AQ29" s="228"/>
      <c r="BD29" s="225"/>
      <c r="CE29" s="229"/>
      <c r="CH29" s="226"/>
      <c r="CK29" s="225"/>
      <c r="CL29" s="229"/>
      <c r="DS29" s="225"/>
      <c r="DV29" s="225"/>
      <c r="DY29" s="229"/>
      <c r="DZ29" s="226"/>
    </row>
    <row r="30" spans="1:130" x14ac:dyDescent="0.25">
      <c r="A30" s="208"/>
      <c r="B30" s="209"/>
      <c r="C30" s="210"/>
      <c r="D30" s="210"/>
      <c r="E30" s="211"/>
      <c r="F30" s="211"/>
      <c r="G30" s="211"/>
      <c r="H30" s="211"/>
      <c r="I30" s="211"/>
      <c r="J30" s="212"/>
      <c r="K30" s="209"/>
      <c r="L30" s="213"/>
      <c r="M30" s="212"/>
      <c r="N30" s="231"/>
      <c r="O30" s="215"/>
      <c r="P30" s="215"/>
      <c r="Q30" s="216"/>
      <c r="T30" s="219"/>
      <c r="U30" s="220"/>
      <c r="AP30" s="229"/>
      <c r="AQ30" s="228"/>
      <c r="BD30" s="225"/>
      <c r="CE30" s="229"/>
      <c r="CH30" s="226"/>
      <c r="CK30" s="225"/>
      <c r="CL30" s="229"/>
      <c r="DS30" s="225"/>
      <c r="DV30" s="225"/>
      <c r="DY30" s="229"/>
      <c r="DZ30" s="226"/>
    </row>
    <row r="31" spans="1:130" x14ac:dyDescent="0.25">
      <c r="A31" s="208"/>
      <c r="B31" s="209"/>
      <c r="C31" s="210"/>
      <c r="D31" s="210"/>
      <c r="E31" s="211"/>
      <c r="F31" s="211"/>
      <c r="G31" s="211"/>
      <c r="H31" s="211"/>
      <c r="I31" s="211"/>
      <c r="J31" s="212"/>
      <c r="K31" s="209"/>
      <c r="L31" s="213"/>
      <c r="M31" s="212"/>
      <c r="N31" s="231"/>
      <c r="O31" s="215"/>
      <c r="P31" s="215"/>
      <c r="Q31" s="216"/>
      <c r="T31" s="219"/>
      <c r="U31" s="220"/>
      <c r="AP31" s="229"/>
      <c r="AQ31" s="228"/>
      <c r="BD31" s="225"/>
      <c r="CE31" s="229"/>
      <c r="CH31" s="226"/>
      <c r="CK31" s="225"/>
      <c r="CL31" s="229"/>
      <c r="DS31" s="225"/>
      <c r="DV31" s="225"/>
      <c r="DY31" s="229"/>
      <c r="DZ31" s="226"/>
    </row>
    <row r="32" spans="1:130" x14ac:dyDescent="0.25">
      <c r="A32" s="208"/>
      <c r="B32" s="209"/>
      <c r="C32" s="210"/>
      <c r="D32" s="210"/>
      <c r="E32" s="211"/>
      <c r="F32" s="211"/>
      <c r="G32" s="340"/>
      <c r="H32" s="341"/>
      <c r="I32" s="340"/>
      <c r="J32" s="342"/>
      <c r="K32" s="348"/>
      <c r="L32" s="349"/>
      <c r="M32" s="211"/>
      <c r="N32" s="209"/>
      <c r="O32" s="215"/>
      <c r="P32" s="344"/>
      <c r="Q32" s="216"/>
      <c r="T32" s="219"/>
      <c r="U32" s="220"/>
      <c r="AP32" s="229"/>
      <c r="AQ32" s="228"/>
      <c r="BD32" s="225"/>
      <c r="CE32" s="229"/>
      <c r="CH32" s="226"/>
      <c r="CK32" s="225"/>
      <c r="CL32" s="229"/>
      <c r="DS32" s="225"/>
      <c r="DV32" s="225"/>
      <c r="DY32" s="229"/>
      <c r="DZ32" s="226"/>
    </row>
    <row r="33" spans="1:130" x14ac:dyDescent="0.25">
      <c r="A33" s="208"/>
      <c r="B33" s="209"/>
      <c r="C33" s="210"/>
      <c r="D33" s="210"/>
      <c r="E33" s="211"/>
      <c r="F33" s="211"/>
      <c r="G33" s="340"/>
      <c r="H33" s="341"/>
      <c r="I33" s="340"/>
      <c r="J33" s="342"/>
      <c r="K33" s="348"/>
      <c r="L33" s="349"/>
      <c r="M33" s="211"/>
      <c r="N33" s="209"/>
      <c r="O33" s="215"/>
      <c r="P33" s="344"/>
      <c r="Q33" s="216"/>
      <c r="T33" s="219"/>
      <c r="U33" s="220"/>
      <c r="AP33" s="229"/>
      <c r="AQ33" s="228"/>
      <c r="BD33" s="225"/>
      <c r="CE33" s="229"/>
      <c r="CH33" s="226"/>
      <c r="CK33" s="225"/>
      <c r="CL33" s="229"/>
      <c r="DS33" s="225"/>
      <c r="DV33" s="225"/>
      <c r="DY33" s="229"/>
      <c r="DZ33" s="226"/>
    </row>
    <row r="34" spans="1:130" x14ac:dyDescent="0.25">
      <c r="A34" s="208"/>
      <c r="B34" s="209"/>
      <c r="C34" s="210"/>
      <c r="D34" s="210"/>
      <c r="E34" s="211"/>
      <c r="F34" s="211"/>
      <c r="G34" s="340"/>
      <c r="H34" s="341"/>
      <c r="I34" s="340"/>
      <c r="J34" s="342"/>
      <c r="K34" s="348"/>
      <c r="L34" s="349"/>
      <c r="M34" s="211"/>
      <c r="N34" s="209"/>
      <c r="O34" s="215"/>
      <c r="P34" s="344"/>
      <c r="Q34" s="216"/>
      <c r="T34" s="219"/>
      <c r="U34" s="220"/>
      <c r="AP34" s="229"/>
      <c r="AQ34" s="228"/>
      <c r="BD34" s="225"/>
      <c r="CE34" s="229"/>
      <c r="CH34" s="226"/>
      <c r="CK34" s="225"/>
      <c r="CL34" s="229"/>
      <c r="DS34" s="225"/>
      <c r="DV34" s="225"/>
      <c r="DY34" s="229"/>
      <c r="DZ34" s="226"/>
    </row>
    <row r="35" spans="1:130" x14ac:dyDescent="0.25">
      <c r="A35" s="208"/>
      <c r="B35" s="209"/>
      <c r="C35" s="210"/>
      <c r="D35" s="210"/>
      <c r="E35" s="211"/>
      <c r="F35" s="211"/>
      <c r="G35" s="340"/>
      <c r="H35" s="341"/>
      <c r="I35" s="340"/>
      <c r="J35" s="342"/>
      <c r="K35" s="348"/>
      <c r="L35" s="349"/>
      <c r="M35" s="211"/>
      <c r="N35" s="209"/>
      <c r="O35" s="215"/>
      <c r="P35" s="344"/>
      <c r="Q35" s="216"/>
      <c r="T35" s="219"/>
      <c r="U35" s="220"/>
      <c r="AP35" s="229"/>
      <c r="AQ35" s="228"/>
      <c r="BD35" s="225"/>
      <c r="CE35" s="229"/>
      <c r="CH35" s="226"/>
      <c r="CK35" s="225"/>
      <c r="CL35" s="229"/>
      <c r="DS35" s="225"/>
      <c r="DV35" s="225"/>
      <c r="DY35" s="229"/>
      <c r="DZ35" s="226"/>
    </row>
    <row r="36" spans="1:130" x14ac:dyDescent="0.25">
      <c r="A36" s="208"/>
      <c r="B36" s="209"/>
      <c r="C36" s="210"/>
      <c r="D36" s="210"/>
      <c r="E36" s="211"/>
      <c r="F36" s="211"/>
      <c r="G36" s="340"/>
      <c r="H36" s="341"/>
      <c r="I36" s="340"/>
      <c r="J36" s="342"/>
      <c r="K36" s="348"/>
      <c r="L36" s="349"/>
      <c r="M36" s="211"/>
      <c r="N36" s="209"/>
      <c r="O36" s="215"/>
      <c r="P36" s="344"/>
      <c r="Q36" s="216"/>
      <c r="T36" s="219"/>
      <c r="U36" s="220"/>
      <c r="AP36" s="229"/>
      <c r="AQ36" s="228"/>
      <c r="BD36" s="225"/>
      <c r="CE36" s="229"/>
      <c r="CH36" s="226"/>
      <c r="CK36" s="225"/>
      <c r="CL36" s="229"/>
      <c r="DS36" s="225"/>
      <c r="DV36" s="225"/>
      <c r="DY36" s="229"/>
      <c r="DZ36" s="226"/>
    </row>
    <row r="37" spans="1:130" x14ac:dyDescent="0.25">
      <c r="A37" s="208"/>
      <c r="B37" s="209"/>
      <c r="C37" s="210"/>
      <c r="D37" s="210"/>
      <c r="E37" s="211"/>
      <c r="F37" s="211"/>
      <c r="G37" s="340"/>
      <c r="H37" s="341"/>
      <c r="I37" s="340"/>
      <c r="J37" s="342"/>
      <c r="K37" s="343"/>
      <c r="L37" s="213"/>
      <c r="M37" s="211"/>
      <c r="N37" s="209"/>
      <c r="O37" s="215"/>
      <c r="P37" s="344"/>
      <c r="Q37" s="216"/>
      <c r="T37" s="219"/>
      <c r="U37" s="220"/>
      <c r="AP37" s="229"/>
      <c r="AQ37" s="228"/>
      <c r="BD37" s="225"/>
      <c r="CE37" s="229"/>
      <c r="CH37" s="226"/>
      <c r="CK37" s="225"/>
      <c r="CL37" s="229"/>
      <c r="DS37" s="225"/>
      <c r="DV37" s="225"/>
      <c r="DY37" s="229"/>
      <c r="DZ37" s="226"/>
    </row>
    <row r="38" spans="1:130" x14ac:dyDescent="0.25">
      <c r="A38" s="208"/>
      <c r="B38" s="209"/>
      <c r="C38" s="210"/>
      <c r="D38" s="210"/>
      <c r="E38" s="211"/>
      <c r="F38" s="211"/>
      <c r="G38" s="340"/>
      <c r="H38" s="341"/>
      <c r="I38" s="340"/>
      <c r="J38" s="342"/>
      <c r="K38" s="343"/>
      <c r="L38" s="213"/>
      <c r="M38" s="211"/>
      <c r="N38" s="209"/>
      <c r="O38" s="215"/>
      <c r="P38" s="344"/>
      <c r="Q38" s="216"/>
      <c r="T38" s="219"/>
      <c r="U38" s="220"/>
      <c r="AP38" s="229"/>
      <c r="AQ38" s="228"/>
      <c r="BD38" s="225"/>
      <c r="CE38" s="229"/>
      <c r="CH38" s="226"/>
      <c r="CK38" s="225"/>
      <c r="CL38" s="229"/>
      <c r="DS38" s="225"/>
      <c r="DV38" s="225"/>
      <c r="DY38" s="229"/>
      <c r="DZ38" s="226"/>
    </row>
    <row r="39" spans="1:130" x14ac:dyDescent="0.25">
      <c r="A39" s="208"/>
      <c r="B39" s="209"/>
      <c r="C39" s="210"/>
      <c r="D39" s="210"/>
      <c r="E39" s="211"/>
      <c r="F39" s="211"/>
      <c r="G39" s="340"/>
      <c r="H39" s="341"/>
      <c r="I39" s="340"/>
      <c r="J39" s="342"/>
      <c r="K39" s="343"/>
      <c r="L39" s="213"/>
      <c r="M39" s="211"/>
      <c r="N39" s="209"/>
      <c r="O39" s="215"/>
      <c r="P39" s="344"/>
      <c r="Q39" s="216"/>
      <c r="T39" s="219"/>
      <c r="U39" s="220"/>
      <c r="AP39" s="229"/>
      <c r="AQ39" s="228"/>
      <c r="BD39" s="225"/>
      <c r="CE39" s="229"/>
      <c r="CH39" s="226"/>
      <c r="CK39" s="225"/>
      <c r="CL39" s="229"/>
      <c r="DS39" s="225"/>
      <c r="DV39" s="225"/>
      <c r="DY39" s="229"/>
      <c r="DZ39" s="226"/>
    </row>
    <row r="40" spans="1:130" x14ac:dyDescent="0.25">
      <c r="A40" s="208"/>
      <c r="B40" s="209"/>
      <c r="C40" s="210"/>
      <c r="D40" s="210"/>
      <c r="E40" s="211"/>
      <c r="F40" s="211"/>
      <c r="G40" s="340"/>
      <c r="H40" s="341"/>
      <c r="I40" s="340"/>
      <c r="J40" s="342"/>
      <c r="K40" s="343"/>
      <c r="L40" s="213"/>
      <c r="M40" s="211"/>
      <c r="N40" s="209"/>
      <c r="O40" s="215"/>
      <c r="P40" s="344"/>
      <c r="Q40" s="216"/>
      <c r="T40" s="219"/>
      <c r="U40" s="220"/>
      <c r="AP40" s="229"/>
      <c r="AQ40" s="228"/>
      <c r="BD40" s="225"/>
      <c r="CE40" s="229"/>
      <c r="CH40" s="226"/>
      <c r="CK40" s="225"/>
      <c r="CL40" s="229"/>
      <c r="DS40" s="225"/>
      <c r="DV40" s="225"/>
      <c r="DY40" s="229"/>
      <c r="DZ40" s="226"/>
    </row>
    <row r="41" spans="1:130" x14ac:dyDescent="0.25">
      <c r="A41" s="208"/>
      <c r="B41" s="209"/>
      <c r="C41" s="210"/>
      <c r="D41" s="210"/>
      <c r="E41" s="211"/>
      <c r="F41" s="211"/>
      <c r="G41" s="340"/>
      <c r="H41" s="341"/>
      <c r="I41" s="340"/>
      <c r="J41" s="342"/>
      <c r="K41" s="343"/>
      <c r="L41" s="213"/>
      <c r="M41" s="211"/>
      <c r="N41" s="209"/>
      <c r="O41" s="215"/>
      <c r="P41" s="344"/>
      <c r="Q41" s="216"/>
      <c r="T41" s="219"/>
      <c r="U41" s="220"/>
      <c r="AP41" s="229"/>
      <c r="AQ41" s="228"/>
      <c r="BD41" s="225"/>
      <c r="CE41" s="229"/>
      <c r="CH41" s="226"/>
      <c r="CK41" s="225"/>
      <c r="CL41" s="229"/>
      <c r="DS41" s="225"/>
      <c r="DV41" s="225"/>
      <c r="DY41" s="229"/>
      <c r="DZ41" s="226"/>
    </row>
    <row r="42" spans="1:130" x14ac:dyDescent="0.25">
      <c r="A42" s="208"/>
      <c r="B42" s="209"/>
      <c r="C42" s="210"/>
      <c r="D42" s="210"/>
      <c r="E42" s="211"/>
      <c r="F42" s="211"/>
      <c r="G42" s="340"/>
      <c r="H42" s="341"/>
      <c r="I42" s="340"/>
      <c r="J42" s="342"/>
      <c r="K42" s="343"/>
      <c r="L42" s="213"/>
      <c r="M42" s="211"/>
      <c r="N42" s="209"/>
      <c r="O42" s="215"/>
      <c r="P42" s="344"/>
      <c r="Q42" s="216"/>
      <c r="T42" s="219"/>
      <c r="U42" s="220"/>
      <c r="AP42" s="229"/>
      <c r="AQ42" s="228"/>
      <c r="BD42" s="225"/>
      <c r="CE42" s="229"/>
      <c r="CH42" s="226"/>
      <c r="CK42" s="225"/>
      <c r="CL42" s="229"/>
      <c r="DS42" s="225"/>
      <c r="DV42" s="225"/>
      <c r="DY42" s="229"/>
      <c r="DZ42" s="226"/>
    </row>
    <row r="43" spans="1:130" x14ac:dyDescent="0.25">
      <c r="A43" s="208"/>
      <c r="B43" s="209"/>
      <c r="C43" s="210"/>
      <c r="D43" s="210"/>
      <c r="E43" s="211"/>
      <c r="F43" s="211"/>
      <c r="G43" s="340"/>
      <c r="H43" s="341"/>
      <c r="I43" s="340"/>
      <c r="J43" s="342"/>
      <c r="K43" s="343"/>
      <c r="L43" s="213"/>
      <c r="M43" s="211"/>
      <c r="N43" s="209"/>
      <c r="O43" s="215"/>
      <c r="P43" s="344"/>
      <c r="Q43" s="216"/>
      <c r="T43" s="219"/>
      <c r="U43" s="220"/>
      <c r="AP43" s="229"/>
      <c r="AQ43" s="228"/>
      <c r="BD43" s="225"/>
      <c r="CE43" s="229"/>
      <c r="CH43" s="226"/>
      <c r="CK43" s="225"/>
      <c r="CL43" s="229"/>
      <c r="DS43" s="225"/>
      <c r="DV43" s="225"/>
      <c r="DY43" s="229"/>
      <c r="DZ43" s="226"/>
    </row>
    <row r="44" spans="1:130" x14ac:dyDescent="0.25">
      <c r="A44" s="208"/>
      <c r="B44" s="209"/>
      <c r="C44" s="210"/>
      <c r="D44" s="210"/>
      <c r="E44" s="211"/>
      <c r="F44" s="211"/>
      <c r="G44" s="340"/>
      <c r="H44" s="341"/>
      <c r="I44" s="340"/>
      <c r="J44" s="342"/>
      <c r="K44" s="348"/>
      <c r="L44" s="349"/>
      <c r="M44" s="211"/>
      <c r="N44" s="209"/>
      <c r="O44" s="215"/>
      <c r="P44" s="344"/>
      <c r="Q44" s="216"/>
      <c r="T44" s="219"/>
      <c r="U44" s="220"/>
      <c r="AP44" s="229"/>
      <c r="AQ44" s="228"/>
      <c r="BD44" s="225"/>
      <c r="CE44" s="229"/>
      <c r="CH44" s="226"/>
      <c r="CK44" s="225"/>
      <c r="CL44" s="229"/>
      <c r="DS44" s="225"/>
      <c r="DV44" s="225"/>
      <c r="DY44" s="229"/>
      <c r="DZ44" s="226"/>
    </row>
    <row r="45" spans="1:130" x14ac:dyDescent="0.25">
      <c r="A45" s="208"/>
      <c r="B45" s="209"/>
      <c r="C45" s="210"/>
      <c r="D45" s="210"/>
      <c r="E45" s="211"/>
      <c r="F45" s="211"/>
      <c r="G45" s="340"/>
      <c r="H45" s="341"/>
      <c r="I45" s="340"/>
      <c r="J45" s="342"/>
      <c r="K45" s="348"/>
      <c r="L45" s="349"/>
      <c r="M45" s="211"/>
      <c r="N45" s="209"/>
      <c r="O45" s="215"/>
      <c r="P45" s="344"/>
      <c r="Q45" s="216"/>
      <c r="T45" s="219"/>
      <c r="U45" s="220"/>
      <c r="AP45" s="229"/>
      <c r="AQ45" s="228"/>
      <c r="BD45" s="225"/>
      <c r="CE45" s="229"/>
      <c r="CH45" s="226"/>
      <c r="CK45" s="225"/>
      <c r="CL45" s="229"/>
      <c r="DS45" s="225"/>
      <c r="DV45" s="225"/>
      <c r="DY45" s="229"/>
      <c r="DZ45" s="226"/>
    </row>
    <row r="46" spans="1:130" x14ac:dyDescent="0.25">
      <c r="A46" s="208"/>
      <c r="B46" s="209"/>
      <c r="C46" s="210"/>
      <c r="D46" s="210"/>
      <c r="E46" s="211"/>
      <c r="F46" s="211"/>
      <c r="G46" s="340"/>
      <c r="H46" s="341"/>
      <c r="I46" s="340"/>
      <c r="J46" s="342"/>
      <c r="K46" s="348"/>
      <c r="L46" s="349"/>
      <c r="M46" s="211"/>
      <c r="N46" s="209"/>
      <c r="O46" s="215"/>
      <c r="P46" s="344"/>
      <c r="Q46" s="216"/>
      <c r="T46" s="219"/>
      <c r="U46" s="220"/>
      <c r="AP46" s="229"/>
      <c r="AQ46" s="228"/>
      <c r="BD46" s="225"/>
      <c r="CE46" s="229"/>
      <c r="CH46" s="226"/>
      <c r="CK46" s="225"/>
      <c r="CL46" s="229"/>
      <c r="DS46" s="225"/>
      <c r="DV46" s="225"/>
      <c r="DY46" s="229"/>
      <c r="DZ46" s="226"/>
    </row>
    <row r="47" spans="1:130" x14ac:dyDescent="0.25">
      <c r="A47" s="208"/>
      <c r="B47" s="209"/>
      <c r="C47" s="210"/>
      <c r="D47" s="210"/>
      <c r="E47" s="211"/>
      <c r="F47" s="211"/>
      <c r="G47" s="340"/>
      <c r="H47" s="341"/>
      <c r="I47" s="340"/>
      <c r="J47" s="342"/>
      <c r="K47" s="348"/>
      <c r="L47" s="349"/>
      <c r="M47" s="211"/>
      <c r="N47" s="209"/>
      <c r="O47" s="215"/>
      <c r="P47" s="344"/>
      <c r="Q47" s="216"/>
      <c r="T47" s="219"/>
      <c r="U47" s="220"/>
      <c r="AP47" s="229"/>
      <c r="AQ47" s="228"/>
      <c r="BD47" s="225"/>
      <c r="CE47" s="229"/>
      <c r="CH47" s="226"/>
      <c r="CK47" s="225"/>
      <c r="CL47" s="229"/>
      <c r="DS47" s="225"/>
      <c r="DV47" s="225"/>
      <c r="DY47" s="229"/>
      <c r="DZ47" s="226"/>
    </row>
    <row r="48" spans="1:130" x14ac:dyDescent="0.25">
      <c r="A48" s="208"/>
      <c r="B48" s="209"/>
      <c r="C48" s="210"/>
      <c r="D48" s="210"/>
      <c r="E48" s="211"/>
      <c r="F48" s="211"/>
      <c r="G48" s="340"/>
      <c r="H48" s="341"/>
      <c r="I48" s="340"/>
      <c r="J48" s="342"/>
      <c r="K48" s="348"/>
      <c r="L48" s="349"/>
      <c r="M48" s="211"/>
      <c r="N48" s="209"/>
      <c r="O48" s="215"/>
      <c r="P48" s="344"/>
      <c r="Q48" s="216"/>
      <c r="T48" s="219"/>
      <c r="U48" s="220"/>
      <c r="AP48" s="229"/>
      <c r="AQ48" s="228"/>
      <c r="BD48" s="225"/>
      <c r="CE48" s="229"/>
      <c r="CH48" s="226"/>
      <c r="CK48" s="225"/>
      <c r="CL48" s="229"/>
      <c r="DS48" s="225"/>
      <c r="DV48" s="225"/>
      <c r="DY48" s="229"/>
      <c r="DZ48" s="226"/>
    </row>
    <row r="49" spans="1:130" x14ac:dyDescent="0.25">
      <c r="A49" s="208"/>
      <c r="B49" s="209"/>
      <c r="C49" s="210"/>
      <c r="D49" s="210"/>
      <c r="E49" s="211"/>
      <c r="F49" s="211"/>
      <c r="G49" s="340"/>
      <c r="H49" s="341"/>
      <c r="I49" s="340"/>
      <c r="J49" s="342"/>
      <c r="K49" s="348"/>
      <c r="L49" s="349"/>
      <c r="M49" s="211"/>
      <c r="N49" s="209"/>
      <c r="O49" s="215"/>
      <c r="P49" s="344"/>
      <c r="Q49" s="216"/>
      <c r="T49" s="219"/>
      <c r="U49" s="220"/>
      <c r="AP49" s="229"/>
      <c r="AQ49" s="228"/>
      <c r="BD49" s="225"/>
      <c r="CE49" s="229"/>
      <c r="CH49" s="226"/>
      <c r="CK49" s="225"/>
      <c r="CL49" s="229"/>
      <c r="DS49" s="225"/>
      <c r="DV49" s="225"/>
      <c r="DY49" s="229"/>
      <c r="DZ49" s="226"/>
    </row>
    <row r="50" spans="1:130" x14ac:dyDescent="0.25">
      <c r="A50" s="208"/>
      <c r="B50" s="209"/>
      <c r="C50" s="210"/>
      <c r="D50" s="210"/>
      <c r="E50" s="211"/>
      <c r="F50" s="211"/>
      <c r="G50" s="340"/>
      <c r="H50" s="341"/>
      <c r="I50" s="340"/>
      <c r="J50" s="342"/>
      <c r="K50" s="348"/>
      <c r="L50" s="349"/>
      <c r="M50" s="211"/>
      <c r="N50" s="209"/>
      <c r="O50" s="215"/>
      <c r="P50" s="344"/>
      <c r="Q50" s="216"/>
      <c r="T50" s="219"/>
      <c r="U50" s="220"/>
      <c r="AP50" s="229"/>
      <c r="AQ50" s="228"/>
      <c r="BD50" s="225"/>
      <c r="CE50" s="229"/>
      <c r="CH50" s="226"/>
      <c r="CK50" s="225"/>
      <c r="CL50" s="229"/>
      <c r="DS50" s="225"/>
      <c r="DV50" s="225"/>
      <c r="DY50" s="229"/>
      <c r="DZ50" s="226"/>
    </row>
    <row r="51" spans="1:130" x14ac:dyDescent="0.25">
      <c r="A51" s="208"/>
      <c r="B51" s="209"/>
      <c r="C51" s="210"/>
      <c r="D51" s="210"/>
      <c r="E51" s="211"/>
      <c r="F51" s="211"/>
      <c r="G51" s="340"/>
      <c r="H51" s="341"/>
      <c r="I51" s="340"/>
      <c r="J51" s="342"/>
      <c r="K51" s="348"/>
      <c r="L51" s="349"/>
      <c r="M51" s="211"/>
      <c r="N51" s="209"/>
      <c r="O51" s="215"/>
      <c r="P51" s="344"/>
      <c r="Q51" s="216"/>
      <c r="T51" s="219"/>
      <c r="U51" s="220"/>
      <c r="AP51" s="229"/>
      <c r="AQ51" s="228"/>
      <c r="BD51" s="225"/>
      <c r="CE51" s="229"/>
      <c r="CH51" s="226"/>
      <c r="CK51" s="225"/>
      <c r="CL51" s="229"/>
      <c r="DS51" s="225"/>
      <c r="DV51" s="225"/>
      <c r="DY51" s="229"/>
      <c r="DZ51" s="226"/>
    </row>
    <row r="52" spans="1:130" x14ac:dyDescent="0.25">
      <c r="A52" s="208"/>
      <c r="B52" s="209"/>
      <c r="C52" s="210"/>
      <c r="D52" s="210"/>
      <c r="E52" s="211"/>
      <c r="F52" s="211"/>
      <c r="G52" s="340"/>
      <c r="H52" s="341"/>
      <c r="I52" s="340"/>
      <c r="J52" s="342"/>
      <c r="K52" s="348"/>
      <c r="L52" s="349"/>
      <c r="M52" s="211"/>
      <c r="N52" s="209"/>
      <c r="O52" s="215"/>
      <c r="P52" s="344"/>
      <c r="Q52" s="216"/>
      <c r="T52" s="219"/>
      <c r="U52" s="220"/>
      <c r="AP52" s="229"/>
      <c r="AQ52" s="228"/>
      <c r="BD52" s="225"/>
      <c r="CE52" s="229"/>
      <c r="CH52" s="226"/>
      <c r="CK52" s="225"/>
      <c r="CL52" s="229"/>
      <c r="DS52" s="225"/>
      <c r="DV52" s="225"/>
      <c r="DY52" s="229"/>
      <c r="DZ52" s="226"/>
    </row>
    <row r="53" spans="1:130" x14ac:dyDescent="0.25">
      <c r="A53" s="208"/>
      <c r="B53" s="209"/>
      <c r="C53" s="210"/>
      <c r="D53" s="210"/>
      <c r="E53" s="211"/>
      <c r="F53" s="211"/>
      <c r="G53" s="340"/>
      <c r="H53" s="341"/>
      <c r="I53" s="340"/>
      <c r="J53" s="342"/>
      <c r="K53" s="348"/>
      <c r="L53" s="349"/>
      <c r="M53" s="211"/>
      <c r="N53" s="209"/>
      <c r="O53" s="215"/>
      <c r="P53" s="344"/>
      <c r="Q53" s="216"/>
      <c r="T53" s="219"/>
      <c r="U53" s="220"/>
      <c r="AP53" s="229"/>
      <c r="AQ53" s="228"/>
      <c r="BD53" s="225"/>
      <c r="CE53" s="229"/>
      <c r="CH53" s="226"/>
      <c r="CK53" s="225"/>
      <c r="CL53" s="229"/>
      <c r="DS53" s="225"/>
      <c r="DV53" s="225"/>
      <c r="DY53" s="229"/>
      <c r="DZ53" s="226"/>
    </row>
    <row r="54" spans="1:130" x14ac:dyDescent="0.25">
      <c r="A54" s="208"/>
      <c r="B54" s="209"/>
      <c r="C54" s="210"/>
      <c r="D54" s="210"/>
      <c r="E54" s="211"/>
      <c r="F54" s="211"/>
      <c r="G54" s="340"/>
      <c r="H54" s="341"/>
      <c r="I54" s="340"/>
      <c r="J54" s="342"/>
      <c r="K54" s="348"/>
      <c r="L54" s="349"/>
      <c r="M54" s="211"/>
      <c r="N54" s="209"/>
      <c r="O54" s="215"/>
      <c r="P54" s="344"/>
      <c r="Q54" s="216"/>
      <c r="T54" s="219"/>
      <c r="U54" s="220"/>
      <c r="AP54" s="229"/>
      <c r="AQ54" s="228"/>
      <c r="BD54" s="225"/>
      <c r="CE54" s="229"/>
      <c r="CH54" s="226"/>
      <c r="CK54" s="225"/>
      <c r="CL54" s="229"/>
      <c r="DS54" s="225"/>
      <c r="DV54" s="225"/>
      <c r="DY54" s="229"/>
      <c r="DZ54" s="226"/>
    </row>
    <row r="55" spans="1:130" x14ac:dyDescent="0.25">
      <c r="A55" s="208"/>
      <c r="B55" s="209"/>
      <c r="C55" s="210"/>
      <c r="D55" s="210"/>
      <c r="E55" s="211"/>
      <c r="F55" s="211"/>
      <c r="G55" s="340"/>
      <c r="H55" s="341"/>
      <c r="I55" s="340"/>
      <c r="J55" s="342"/>
      <c r="K55" s="348"/>
      <c r="L55" s="349"/>
      <c r="M55" s="211"/>
      <c r="N55" s="209"/>
      <c r="O55" s="215"/>
      <c r="P55" s="344"/>
      <c r="Q55" s="216"/>
      <c r="T55" s="219"/>
      <c r="U55" s="220"/>
      <c r="AP55" s="229"/>
      <c r="AQ55" s="228"/>
      <c r="BD55" s="225"/>
      <c r="CE55" s="229"/>
      <c r="CH55" s="226"/>
      <c r="CK55" s="225"/>
      <c r="CL55" s="229"/>
      <c r="DS55" s="225"/>
      <c r="DV55" s="225"/>
      <c r="DY55" s="229"/>
      <c r="DZ55" s="226"/>
    </row>
    <row r="56" spans="1:130" x14ac:dyDescent="0.25">
      <c r="A56" s="208"/>
      <c r="B56" s="209"/>
      <c r="C56" s="210"/>
      <c r="D56" s="210"/>
      <c r="E56" s="211"/>
      <c r="F56" s="211"/>
      <c r="G56" s="340"/>
      <c r="H56" s="341"/>
      <c r="I56" s="340"/>
      <c r="J56" s="342"/>
      <c r="K56" s="343"/>
      <c r="L56" s="213"/>
      <c r="M56" s="211"/>
      <c r="N56" s="209"/>
      <c r="O56" s="215"/>
      <c r="P56" s="344"/>
      <c r="Q56" s="216"/>
      <c r="T56" s="219"/>
      <c r="U56" s="220"/>
      <c r="AP56" s="229"/>
      <c r="AQ56" s="228"/>
      <c r="BD56" s="225"/>
      <c r="CE56" s="229"/>
      <c r="CH56" s="226"/>
      <c r="CK56" s="225"/>
      <c r="CL56" s="229"/>
      <c r="DS56" s="225"/>
      <c r="DV56" s="225"/>
      <c r="DY56" s="229"/>
      <c r="DZ56" s="226"/>
    </row>
    <row r="57" spans="1:130" x14ac:dyDescent="0.25">
      <c r="A57" s="208"/>
      <c r="B57" s="209"/>
      <c r="C57" s="210"/>
      <c r="D57" s="210"/>
      <c r="E57" s="211"/>
      <c r="F57" s="211"/>
      <c r="G57" s="340"/>
      <c r="H57" s="341"/>
      <c r="I57" s="340"/>
      <c r="J57" s="342"/>
      <c r="K57" s="343"/>
      <c r="L57" s="213"/>
      <c r="M57" s="211"/>
      <c r="N57" s="209"/>
      <c r="O57" s="215"/>
      <c r="P57" s="344"/>
      <c r="Q57" s="216"/>
      <c r="T57" s="219"/>
      <c r="U57" s="220"/>
      <c r="AP57" s="229"/>
      <c r="AQ57" s="228"/>
      <c r="BD57" s="225"/>
      <c r="CE57" s="229"/>
      <c r="CH57" s="226"/>
      <c r="CK57" s="225"/>
      <c r="CL57" s="229"/>
      <c r="DS57" s="225"/>
      <c r="DV57" s="225"/>
      <c r="DY57" s="229"/>
      <c r="DZ57" s="226"/>
    </row>
    <row r="58" spans="1:130" x14ac:dyDescent="0.25">
      <c r="A58" s="208"/>
      <c r="B58" s="209"/>
      <c r="C58" s="210"/>
      <c r="D58" s="210"/>
      <c r="E58" s="211"/>
      <c r="F58" s="211"/>
      <c r="G58" s="340"/>
      <c r="H58" s="341"/>
      <c r="I58" s="340"/>
      <c r="J58" s="342"/>
      <c r="K58" s="343"/>
      <c r="L58" s="213"/>
      <c r="M58" s="211"/>
      <c r="N58" s="209"/>
      <c r="O58" s="215"/>
      <c r="P58" s="344"/>
      <c r="Q58" s="216"/>
      <c r="T58" s="219"/>
      <c r="U58" s="220"/>
      <c r="AP58" s="229"/>
      <c r="AQ58" s="228"/>
      <c r="BD58" s="225"/>
      <c r="CE58" s="229"/>
      <c r="CH58" s="226"/>
      <c r="CK58" s="225"/>
      <c r="CL58" s="229"/>
      <c r="DS58" s="225"/>
      <c r="DV58" s="225"/>
      <c r="DY58" s="229"/>
      <c r="DZ58" s="226"/>
    </row>
    <row r="59" spans="1:130" x14ac:dyDescent="0.25">
      <c r="A59" s="208"/>
      <c r="B59" s="209"/>
      <c r="C59" s="210"/>
      <c r="D59" s="210"/>
      <c r="E59" s="211"/>
      <c r="F59" s="211"/>
      <c r="G59" s="340"/>
      <c r="H59" s="341"/>
      <c r="I59" s="340"/>
      <c r="J59" s="342"/>
      <c r="K59" s="343"/>
      <c r="L59" s="213"/>
      <c r="M59" s="211"/>
      <c r="N59" s="209"/>
      <c r="O59" s="215"/>
      <c r="P59" s="344"/>
      <c r="Q59" s="216"/>
      <c r="T59" s="219"/>
      <c r="U59" s="220"/>
      <c r="AP59" s="229"/>
      <c r="AQ59" s="228"/>
      <c r="BD59" s="225"/>
      <c r="CE59" s="229"/>
      <c r="CH59" s="226"/>
      <c r="CK59" s="225"/>
      <c r="CL59" s="229"/>
      <c r="DS59" s="225"/>
      <c r="DV59" s="225"/>
      <c r="DY59" s="229"/>
      <c r="DZ59" s="226"/>
    </row>
    <row r="60" spans="1:130" x14ac:dyDescent="0.25">
      <c r="A60" s="208"/>
      <c r="B60" s="209"/>
      <c r="C60" s="210"/>
      <c r="D60" s="210"/>
      <c r="E60" s="211"/>
      <c r="F60" s="211"/>
      <c r="G60" s="340"/>
      <c r="H60" s="341"/>
      <c r="I60" s="340"/>
      <c r="J60" s="342"/>
      <c r="K60" s="343"/>
      <c r="L60" s="213"/>
      <c r="M60" s="211"/>
      <c r="N60" s="209"/>
      <c r="O60" s="215"/>
      <c r="P60" s="344"/>
      <c r="Q60" s="216"/>
      <c r="T60" s="219"/>
      <c r="U60" s="220"/>
      <c r="AP60" s="229"/>
      <c r="AQ60" s="228"/>
      <c r="BD60" s="225"/>
      <c r="CE60" s="229"/>
      <c r="CH60" s="226"/>
      <c r="CK60" s="225"/>
      <c r="CL60" s="229"/>
      <c r="DS60" s="225"/>
      <c r="DV60" s="225"/>
      <c r="DY60" s="229"/>
      <c r="DZ60" s="226"/>
    </row>
    <row r="61" spans="1:130" x14ac:dyDescent="0.25">
      <c r="A61" s="208"/>
      <c r="B61" s="209"/>
      <c r="C61" s="210"/>
      <c r="D61" s="210"/>
      <c r="E61" s="211"/>
      <c r="F61" s="211"/>
      <c r="G61" s="340"/>
      <c r="H61" s="341"/>
      <c r="I61" s="340"/>
      <c r="J61" s="342"/>
      <c r="K61" s="343"/>
      <c r="L61" s="213"/>
      <c r="M61" s="211"/>
      <c r="N61" s="209"/>
      <c r="O61" s="215"/>
      <c r="P61" s="344"/>
      <c r="Q61" s="216"/>
      <c r="T61" s="219"/>
      <c r="U61" s="220"/>
      <c r="AP61" s="229"/>
      <c r="AQ61" s="228"/>
      <c r="BD61" s="225"/>
      <c r="CE61" s="229"/>
      <c r="CH61" s="226"/>
      <c r="CK61" s="225"/>
      <c r="CL61" s="229"/>
      <c r="DS61" s="225"/>
      <c r="DV61" s="225"/>
      <c r="DY61" s="229"/>
      <c r="DZ61" s="226"/>
    </row>
    <row r="62" spans="1:130" x14ac:dyDescent="0.25">
      <c r="A62" s="208"/>
      <c r="B62" s="209"/>
      <c r="C62" s="210"/>
      <c r="D62" s="210"/>
      <c r="E62" s="211"/>
      <c r="F62" s="211"/>
      <c r="G62" s="340"/>
      <c r="H62" s="341"/>
      <c r="I62" s="340"/>
      <c r="J62" s="342"/>
      <c r="K62" s="343"/>
      <c r="L62" s="213"/>
      <c r="M62" s="211"/>
      <c r="N62" s="209"/>
      <c r="O62" s="215"/>
      <c r="P62" s="344"/>
      <c r="Q62" s="216"/>
      <c r="T62" s="219"/>
      <c r="U62" s="220"/>
      <c r="AP62" s="229"/>
      <c r="AQ62" s="228"/>
      <c r="BD62" s="225"/>
      <c r="CE62" s="229"/>
      <c r="CH62" s="226"/>
      <c r="CK62" s="225"/>
      <c r="CL62" s="229"/>
      <c r="DS62" s="225"/>
      <c r="DV62" s="225"/>
      <c r="DY62" s="229"/>
      <c r="DZ62" s="226"/>
    </row>
    <row r="63" spans="1:130" x14ac:dyDescent="0.25">
      <c r="A63" s="208"/>
      <c r="B63" s="209"/>
      <c r="C63" s="210"/>
      <c r="D63" s="210"/>
      <c r="E63" s="211"/>
      <c r="F63" s="211"/>
      <c r="G63" s="340"/>
      <c r="H63" s="341"/>
      <c r="I63" s="340"/>
      <c r="J63" s="342"/>
      <c r="K63" s="343"/>
      <c r="L63" s="213"/>
      <c r="M63" s="211"/>
      <c r="N63" s="209"/>
      <c r="O63" s="215"/>
      <c r="P63" s="344"/>
      <c r="Q63" s="216"/>
      <c r="T63" s="219"/>
      <c r="U63" s="220"/>
      <c r="AP63" s="229"/>
      <c r="AQ63" s="228"/>
      <c r="BD63" s="225"/>
      <c r="CE63" s="229"/>
      <c r="CH63" s="226"/>
      <c r="CK63" s="225"/>
      <c r="CL63" s="229"/>
      <c r="DS63" s="225"/>
      <c r="DV63" s="225"/>
      <c r="DY63" s="229"/>
      <c r="DZ63" s="226"/>
    </row>
    <row r="64" spans="1:130" x14ac:dyDescent="0.25">
      <c r="A64" s="208"/>
      <c r="B64" s="209"/>
      <c r="C64" s="210"/>
      <c r="D64" s="210"/>
      <c r="E64" s="211"/>
      <c r="F64" s="211"/>
      <c r="G64" s="340"/>
      <c r="H64" s="341"/>
      <c r="I64" s="340"/>
      <c r="J64" s="342"/>
      <c r="K64" s="343"/>
      <c r="L64" s="213"/>
      <c r="M64" s="211"/>
      <c r="N64" s="209"/>
      <c r="O64" s="215"/>
      <c r="P64" s="344"/>
      <c r="Q64" s="216"/>
      <c r="T64" s="219"/>
      <c r="U64" s="220"/>
      <c r="AP64" s="229"/>
      <c r="AQ64" s="228"/>
      <c r="BD64" s="225"/>
      <c r="CE64" s="229"/>
      <c r="CH64" s="226"/>
      <c r="CK64" s="225"/>
      <c r="CL64" s="229"/>
      <c r="DS64" s="225"/>
      <c r="DV64" s="225"/>
      <c r="DY64" s="229"/>
      <c r="DZ64" s="226"/>
    </row>
    <row r="65" spans="1:130" x14ac:dyDescent="0.25">
      <c r="A65" s="208"/>
      <c r="B65" s="209"/>
      <c r="C65" s="210"/>
      <c r="D65" s="210"/>
      <c r="E65" s="211"/>
      <c r="F65" s="211"/>
      <c r="G65" s="340"/>
      <c r="H65" s="341"/>
      <c r="I65" s="340"/>
      <c r="J65" s="342"/>
      <c r="K65" s="343"/>
      <c r="L65" s="213"/>
      <c r="M65" s="211"/>
      <c r="N65" s="209"/>
      <c r="O65" s="215"/>
      <c r="P65" s="344"/>
      <c r="Q65" s="216"/>
      <c r="T65" s="219"/>
      <c r="U65" s="220"/>
      <c r="AP65" s="229"/>
      <c r="AQ65" s="228"/>
      <c r="BD65" s="225"/>
      <c r="CE65" s="229"/>
      <c r="CH65" s="226"/>
      <c r="CK65" s="225"/>
      <c r="CL65" s="229"/>
      <c r="DS65" s="225"/>
      <c r="DV65" s="225"/>
      <c r="DY65" s="229"/>
      <c r="DZ65" s="226"/>
    </row>
    <row r="66" spans="1:130" x14ac:dyDescent="0.25">
      <c r="A66" s="208"/>
      <c r="B66" s="209"/>
      <c r="C66" s="210"/>
      <c r="D66" s="210"/>
      <c r="E66" s="211"/>
      <c r="F66" s="211"/>
      <c r="G66" s="340"/>
      <c r="H66" s="341"/>
      <c r="I66" s="340"/>
      <c r="J66" s="342"/>
      <c r="K66" s="348"/>
      <c r="L66" s="349"/>
      <c r="M66" s="211"/>
      <c r="N66" s="209"/>
      <c r="O66" s="215"/>
      <c r="P66" s="344"/>
      <c r="Q66" s="216"/>
      <c r="T66" s="219"/>
      <c r="U66" s="220"/>
      <c r="AP66" s="229"/>
      <c r="AQ66" s="228"/>
      <c r="BD66" s="225"/>
      <c r="CE66" s="229"/>
      <c r="CH66" s="226"/>
      <c r="CK66" s="225"/>
      <c r="CL66" s="229"/>
      <c r="DS66" s="225"/>
      <c r="DV66" s="225"/>
      <c r="DY66" s="229"/>
      <c r="DZ66" s="226"/>
    </row>
    <row r="67" spans="1:130" x14ac:dyDescent="0.25">
      <c r="A67" s="208"/>
      <c r="B67" s="209"/>
      <c r="C67" s="210"/>
      <c r="D67" s="210"/>
      <c r="E67" s="211"/>
      <c r="F67" s="211"/>
      <c r="G67" s="340"/>
      <c r="H67" s="341"/>
      <c r="I67" s="340"/>
      <c r="J67" s="342"/>
      <c r="K67" s="348"/>
      <c r="L67" s="349"/>
      <c r="M67" s="211"/>
      <c r="N67" s="209"/>
      <c r="O67" s="215"/>
      <c r="P67" s="344"/>
      <c r="Q67" s="216"/>
      <c r="T67" s="219"/>
      <c r="U67" s="220"/>
      <c r="AP67" s="229"/>
      <c r="AQ67" s="228"/>
      <c r="BD67" s="225"/>
      <c r="CE67" s="229"/>
      <c r="CH67" s="226"/>
      <c r="CK67" s="225"/>
      <c r="CL67" s="229"/>
      <c r="DS67" s="225"/>
      <c r="DV67" s="225"/>
      <c r="DY67" s="229"/>
      <c r="DZ67" s="226"/>
    </row>
    <row r="68" spans="1:130" x14ac:dyDescent="0.25">
      <c r="A68" s="208"/>
      <c r="B68" s="209"/>
      <c r="C68" s="210"/>
      <c r="D68" s="210"/>
      <c r="E68" s="211"/>
      <c r="F68" s="211"/>
      <c r="G68" s="340"/>
      <c r="H68" s="341"/>
      <c r="I68" s="340"/>
      <c r="J68" s="342"/>
      <c r="K68" s="348"/>
      <c r="L68" s="349"/>
      <c r="M68" s="211"/>
      <c r="N68" s="209"/>
      <c r="O68" s="215"/>
      <c r="P68" s="344"/>
      <c r="Q68" s="216"/>
      <c r="T68" s="219"/>
      <c r="U68" s="220"/>
      <c r="AP68" s="229"/>
      <c r="AQ68" s="228"/>
      <c r="BD68" s="225"/>
      <c r="CE68" s="229"/>
      <c r="CH68" s="226"/>
      <c r="CK68" s="225"/>
      <c r="CL68" s="229"/>
      <c r="DS68" s="225"/>
      <c r="DV68" s="225"/>
      <c r="DY68" s="229"/>
      <c r="DZ68" s="226"/>
    </row>
    <row r="69" spans="1:130" x14ac:dyDescent="0.25">
      <c r="A69" s="208"/>
      <c r="B69" s="209"/>
      <c r="C69" s="210"/>
      <c r="D69" s="210"/>
      <c r="E69" s="211"/>
      <c r="F69" s="211"/>
      <c r="G69" s="340"/>
      <c r="H69" s="341"/>
      <c r="I69" s="340"/>
      <c r="J69" s="342"/>
      <c r="K69" s="348"/>
      <c r="L69" s="349"/>
      <c r="M69" s="211"/>
      <c r="N69" s="209"/>
      <c r="O69" s="215"/>
      <c r="P69" s="344"/>
      <c r="Q69" s="216"/>
      <c r="T69" s="219"/>
      <c r="U69" s="220"/>
      <c r="AP69" s="229"/>
      <c r="AQ69" s="228"/>
      <c r="BD69" s="225"/>
      <c r="CE69" s="229"/>
      <c r="CH69" s="226"/>
      <c r="CK69" s="225"/>
      <c r="CL69" s="229"/>
      <c r="DS69" s="225"/>
      <c r="DV69" s="225"/>
      <c r="DY69" s="229"/>
      <c r="DZ69" s="226"/>
    </row>
    <row r="70" spans="1:130" x14ac:dyDescent="0.25">
      <c r="A70" s="208"/>
      <c r="B70" s="209"/>
      <c r="C70" s="210"/>
      <c r="D70" s="210"/>
      <c r="E70" s="211"/>
      <c r="F70" s="211"/>
      <c r="G70" s="340"/>
      <c r="H70" s="341"/>
      <c r="I70" s="340"/>
      <c r="J70" s="342"/>
      <c r="K70" s="348"/>
      <c r="L70" s="349"/>
      <c r="M70" s="211"/>
      <c r="N70" s="209"/>
      <c r="O70" s="215"/>
      <c r="P70" s="344"/>
      <c r="Q70" s="216"/>
      <c r="T70" s="219"/>
      <c r="U70" s="220"/>
      <c r="AP70" s="229"/>
      <c r="AQ70" s="228"/>
      <c r="BD70" s="225"/>
      <c r="CE70" s="229"/>
      <c r="CH70" s="226"/>
      <c r="CK70" s="225"/>
      <c r="CL70" s="229"/>
      <c r="DS70" s="225"/>
      <c r="DV70" s="225"/>
      <c r="DY70" s="229"/>
      <c r="DZ70" s="226"/>
    </row>
    <row r="71" spans="1:130" x14ac:dyDescent="0.25">
      <c r="A71" s="208"/>
      <c r="B71" s="209"/>
      <c r="C71" s="210"/>
      <c r="D71" s="210"/>
      <c r="E71" s="211"/>
      <c r="F71" s="211"/>
      <c r="G71" s="340"/>
      <c r="H71" s="341"/>
      <c r="I71" s="340"/>
      <c r="J71" s="342"/>
      <c r="K71" s="348"/>
      <c r="L71" s="349"/>
      <c r="M71" s="211"/>
      <c r="N71" s="209"/>
      <c r="O71" s="215"/>
      <c r="P71" s="344"/>
      <c r="Q71" s="216"/>
      <c r="T71" s="219"/>
      <c r="U71" s="220"/>
      <c r="AP71" s="229"/>
      <c r="AQ71" s="228"/>
      <c r="BD71" s="225"/>
      <c r="CE71" s="229"/>
      <c r="CH71" s="226"/>
      <c r="CK71" s="225"/>
      <c r="CL71" s="229"/>
      <c r="DS71" s="225"/>
      <c r="DV71" s="225"/>
      <c r="DY71" s="229"/>
      <c r="DZ71" s="226"/>
    </row>
    <row r="72" spans="1:130" x14ac:dyDescent="0.25">
      <c r="A72" s="208"/>
      <c r="B72" s="209"/>
      <c r="C72" s="210"/>
      <c r="D72" s="210"/>
      <c r="E72" s="211"/>
      <c r="F72" s="211"/>
      <c r="G72" s="340"/>
      <c r="H72" s="341"/>
      <c r="I72" s="340"/>
      <c r="J72" s="342"/>
      <c r="K72" s="348"/>
      <c r="L72" s="349"/>
      <c r="M72" s="211"/>
      <c r="N72" s="209"/>
      <c r="O72" s="215"/>
      <c r="P72" s="344"/>
      <c r="Q72" s="216"/>
      <c r="T72" s="219"/>
      <c r="U72" s="220"/>
      <c r="AP72" s="229"/>
      <c r="AQ72" s="228"/>
      <c r="BD72" s="225"/>
      <c r="CE72" s="229"/>
      <c r="CH72" s="226"/>
      <c r="CK72" s="225"/>
      <c r="CL72" s="229"/>
      <c r="DS72" s="225"/>
      <c r="DV72" s="225"/>
      <c r="DY72" s="229"/>
      <c r="DZ72" s="226"/>
    </row>
    <row r="73" spans="1:130" x14ac:dyDescent="0.25">
      <c r="A73" s="208"/>
      <c r="B73" s="209"/>
      <c r="C73" s="210"/>
      <c r="D73" s="210"/>
      <c r="E73" s="211"/>
      <c r="F73" s="211"/>
      <c r="G73" s="340"/>
      <c r="H73" s="341"/>
      <c r="I73" s="340"/>
      <c r="J73" s="342"/>
      <c r="K73" s="348"/>
      <c r="L73" s="349"/>
      <c r="M73" s="211"/>
      <c r="N73" s="209"/>
      <c r="O73" s="215"/>
      <c r="P73" s="344"/>
      <c r="Q73" s="216"/>
      <c r="T73" s="219"/>
      <c r="U73" s="220"/>
      <c r="AP73" s="229"/>
      <c r="AQ73" s="228"/>
      <c r="BD73" s="225"/>
      <c r="CE73" s="229"/>
      <c r="CH73" s="226"/>
      <c r="CK73" s="225"/>
      <c r="CL73" s="229"/>
      <c r="DS73" s="225"/>
      <c r="DV73" s="225"/>
      <c r="DY73" s="229"/>
      <c r="DZ73" s="226"/>
    </row>
    <row r="74" spans="1:130" x14ac:dyDescent="0.25">
      <c r="A74" s="208"/>
      <c r="B74" s="209"/>
      <c r="C74" s="210"/>
      <c r="D74" s="210"/>
      <c r="E74" s="211"/>
      <c r="F74" s="211"/>
      <c r="G74" s="340"/>
      <c r="H74" s="341"/>
      <c r="I74" s="340"/>
      <c r="J74" s="342"/>
      <c r="K74" s="348"/>
      <c r="L74" s="349"/>
      <c r="M74" s="211"/>
      <c r="N74" s="209"/>
      <c r="O74" s="215"/>
      <c r="P74" s="344"/>
      <c r="Q74" s="216"/>
      <c r="T74" s="219"/>
      <c r="U74" s="220"/>
      <c r="AP74" s="229"/>
      <c r="AQ74" s="228"/>
      <c r="BD74" s="225"/>
      <c r="CE74" s="229"/>
      <c r="CH74" s="226"/>
      <c r="CK74" s="225"/>
      <c r="CL74" s="229"/>
      <c r="DS74" s="225"/>
      <c r="DV74" s="225"/>
      <c r="DY74" s="229"/>
      <c r="DZ74" s="226"/>
    </row>
    <row r="75" spans="1:130" x14ac:dyDescent="0.25">
      <c r="A75" s="208"/>
      <c r="B75" s="209"/>
      <c r="C75" s="210"/>
      <c r="D75" s="210"/>
      <c r="E75" s="211"/>
      <c r="F75" s="211"/>
      <c r="G75" s="340"/>
      <c r="H75" s="341"/>
      <c r="I75" s="340"/>
      <c r="J75" s="342"/>
      <c r="K75" s="348"/>
      <c r="L75" s="349"/>
      <c r="M75" s="211"/>
      <c r="N75" s="209"/>
      <c r="O75" s="215"/>
      <c r="P75" s="344"/>
      <c r="Q75" s="216"/>
      <c r="T75" s="219"/>
      <c r="U75" s="220"/>
      <c r="AP75" s="229"/>
      <c r="AQ75" s="228"/>
      <c r="BD75" s="225"/>
      <c r="CE75" s="229"/>
      <c r="CH75" s="226"/>
      <c r="CK75" s="225"/>
      <c r="CL75" s="229"/>
      <c r="DS75" s="225"/>
      <c r="DV75" s="225"/>
      <c r="DY75" s="229"/>
      <c r="DZ75" s="226"/>
    </row>
    <row r="76" spans="1:130" x14ac:dyDescent="0.25">
      <c r="A76" s="208"/>
      <c r="B76" s="209"/>
      <c r="C76" s="210"/>
      <c r="D76" s="210"/>
      <c r="E76" s="211"/>
      <c r="F76" s="211"/>
      <c r="G76" s="340"/>
      <c r="H76" s="341"/>
      <c r="I76" s="340"/>
      <c r="J76" s="342"/>
      <c r="K76" s="348"/>
      <c r="L76" s="349"/>
      <c r="M76" s="211"/>
      <c r="N76" s="209"/>
      <c r="O76" s="215"/>
      <c r="P76" s="344"/>
      <c r="Q76" s="216"/>
      <c r="T76" s="219"/>
      <c r="U76" s="220"/>
      <c r="AP76" s="229"/>
      <c r="AQ76" s="228"/>
      <c r="BD76" s="225"/>
      <c r="CE76" s="229"/>
      <c r="CH76" s="226"/>
      <c r="CK76" s="225"/>
      <c r="CL76" s="229"/>
      <c r="DS76" s="225"/>
      <c r="DV76" s="225"/>
      <c r="DY76" s="229"/>
      <c r="DZ76" s="226"/>
    </row>
    <row r="77" spans="1:130" x14ac:dyDescent="0.25">
      <c r="A77" s="208"/>
      <c r="B77" s="209"/>
      <c r="C77" s="210"/>
      <c r="D77" s="210"/>
      <c r="E77" s="211"/>
      <c r="F77" s="211"/>
      <c r="G77" s="340"/>
      <c r="H77" s="341"/>
      <c r="I77" s="340"/>
      <c r="J77" s="342"/>
      <c r="K77" s="348"/>
      <c r="L77" s="349"/>
      <c r="M77" s="211"/>
      <c r="N77" s="209"/>
      <c r="O77" s="215"/>
      <c r="P77" s="344"/>
      <c r="Q77" s="216"/>
      <c r="T77" s="219"/>
      <c r="U77" s="220"/>
      <c r="AP77" s="229"/>
      <c r="AQ77" s="228"/>
      <c r="BD77" s="225"/>
      <c r="CE77" s="229"/>
      <c r="CH77" s="226"/>
      <c r="CK77" s="225"/>
      <c r="CL77" s="229"/>
      <c r="DS77" s="225"/>
      <c r="DV77" s="225"/>
      <c r="DY77" s="229"/>
      <c r="DZ77" s="226"/>
    </row>
    <row r="78" spans="1:130" x14ac:dyDescent="0.25">
      <c r="A78" s="208"/>
      <c r="B78" s="209"/>
      <c r="C78" s="210"/>
      <c r="D78" s="210"/>
      <c r="E78" s="211"/>
      <c r="F78" s="211"/>
      <c r="G78" s="340"/>
      <c r="H78" s="341"/>
      <c r="I78" s="340"/>
      <c r="J78" s="342"/>
      <c r="K78" s="348"/>
      <c r="L78" s="349"/>
      <c r="M78" s="211"/>
      <c r="N78" s="209"/>
      <c r="O78" s="215"/>
      <c r="P78" s="344"/>
      <c r="Q78" s="216"/>
      <c r="T78" s="219"/>
      <c r="U78" s="220"/>
      <c r="AP78" s="229"/>
      <c r="AQ78" s="228"/>
      <c r="BD78" s="225"/>
      <c r="CE78" s="229"/>
      <c r="CH78" s="226"/>
      <c r="CK78" s="225"/>
      <c r="CL78" s="229"/>
      <c r="DS78" s="225"/>
      <c r="DV78" s="225"/>
      <c r="DY78" s="229"/>
      <c r="DZ78" s="226"/>
    </row>
    <row r="79" spans="1:130" x14ac:dyDescent="0.25">
      <c r="A79" s="208"/>
      <c r="B79" s="209"/>
      <c r="C79" s="210"/>
      <c r="D79" s="210"/>
      <c r="E79" s="211"/>
      <c r="F79" s="211"/>
      <c r="G79" s="340"/>
      <c r="H79" s="341"/>
      <c r="I79" s="340"/>
      <c r="J79" s="342"/>
      <c r="K79" s="348"/>
      <c r="L79" s="349"/>
      <c r="M79" s="211"/>
      <c r="N79" s="209"/>
      <c r="O79" s="215"/>
      <c r="P79" s="344"/>
      <c r="Q79" s="216"/>
      <c r="T79" s="219"/>
      <c r="U79" s="220"/>
      <c r="AP79" s="229"/>
      <c r="AQ79" s="228"/>
      <c r="BD79" s="225"/>
      <c r="CE79" s="229"/>
      <c r="CH79" s="226"/>
      <c r="CK79" s="225"/>
      <c r="CL79" s="229"/>
      <c r="DS79" s="225"/>
      <c r="DV79" s="225"/>
      <c r="DY79" s="229"/>
      <c r="DZ79" s="226"/>
    </row>
    <row r="80" spans="1:130" x14ac:dyDescent="0.25">
      <c r="A80" s="208"/>
      <c r="B80" s="209"/>
      <c r="C80" s="210"/>
      <c r="D80" s="210"/>
      <c r="E80" s="211"/>
      <c r="F80" s="211"/>
      <c r="G80" s="340"/>
      <c r="H80" s="341"/>
      <c r="I80" s="340"/>
      <c r="J80" s="342"/>
      <c r="K80" s="348"/>
      <c r="L80" s="349"/>
      <c r="M80" s="211"/>
      <c r="N80" s="209"/>
      <c r="O80" s="215"/>
      <c r="P80" s="344"/>
      <c r="Q80" s="216"/>
      <c r="T80" s="219"/>
      <c r="U80" s="220"/>
      <c r="AP80" s="229"/>
      <c r="AQ80" s="228"/>
      <c r="BD80" s="225"/>
      <c r="CE80" s="229"/>
      <c r="CH80" s="226"/>
      <c r="CK80" s="225"/>
      <c r="CL80" s="229"/>
      <c r="DS80" s="225"/>
      <c r="DV80" s="225"/>
      <c r="DY80" s="229"/>
      <c r="DZ80" s="226"/>
    </row>
    <row r="81" spans="1:130" x14ac:dyDescent="0.25">
      <c r="A81" s="208"/>
      <c r="B81" s="209"/>
      <c r="C81" s="210"/>
      <c r="D81" s="210"/>
      <c r="E81" s="211"/>
      <c r="F81" s="211"/>
      <c r="G81" s="340"/>
      <c r="H81" s="341"/>
      <c r="I81" s="340"/>
      <c r="J81" s="342"/>
      <c r="K81" s="348"/>
      <c r="L81" s="349"/>
      <c r="M81" s="211"/>
      <c r="N81" s="209"/>
      <c r="O81" s="215"/>
      <c r="P81" s="344"/>
      <c r="Q81" s="216"/>
      <c r="T81" s="219"/>
      <c r="U81" s="220"/>
      <c r="AP81" s="229"/>
      <c r="AQ81" s="228"/>
      <c r="BD81" s="225"/>
      <c r="CE81" s="229"/>
      <c r="CH81" s="226"/>
      <c r="CK81" s="225"/>
      <c r="CL81" s="229"/>
      <c r="DS81" s="225"/>
      <c r="DV81" s="225"/>
      <c r="DY81" s="229"/>
      <c r="DZ81" s="226"/>
    </row>
    <row r="82" spans="1:130" x14ac:dyDescent="0.25">
      <c r="A82" s="208"/>
      <c r="B82" s="209"/>
      <c r="C82" s="210"/>
      <c r="D82" s="210"/>
      <c r="E82" s="211"/>
      <c r="F82" s="211"/>
      <c r="G82" s="340"/>
      <c r="H82" s="341"/>
      <c r="I82" s="340"/>
      <c r="J82" s="342"/>
      <c r="K82" s="348"/>
      <c r="L82" s="349"/>
      <c r="M82" s="211"/>
      <c r="N82" s="209"/>
      <c r="O82" s="215"/>
      <c r="P82" s="344"/>
      <c r="Q82" s="216"/>
      <c r="T82" s="219"/>
      <c r="U82" s="220"/>
      <c r="AP82" s="229"/>
      <c r="AQ82" s="228"/>
      <c r="BD82" s="225"/>
      <c r="CE82" s="229"/>
      <c r="CH82" s="226"/>
      <c r="CK82" s="225"/>
      <c r="CL82" s="229"/>
      <c r="DS82" s="225"/>
      <c r="DV82" s="225"/>
      <c r="DY82" s="229"/>
      <c r="DZ82" s="226"/>
    </row>
    <row r="83" spans="1:130" x14ac:dyDescent="0.25">
      <c r="A83" s="208"/>
      <c r="B83" s="209"/>
      <c r="C83" s="210"/>
      <c r="D83" s="210"/>
      <c r="E83" s="211"/>
      <c r="F83" s="211"/>
      <c r="G83" s="340"/>
      <c r="H83" s="341"/>
      <c r="I83" s="340"/>
      <c r="J83" s="342"/>
      <c r="K83" s="343"/>
      <c r="L83" s="213"/>
      <c r="M83" s="211"/>
      <c r="N83" s="209"/>
      <c r="O83" s="215"/>
      <c r="P83" s="344"/>
      <c r="Q83" s="216"/>
      <c r="T83" s="219"/>
      <c r="U83" s="220"/>
      <c r="AP83" s="229"/>
      <c r="AQ83" s="228"/>
      <c r="BD83" s="225"/>
      <c r="CE83" s="229"/>
      <c r="CH83" s="226"/>
      <c r="CK83" s="225"/>
      <c r="CL83" s="229"/>
      <c r="DS83" s="225"/>
      <c r="DV83" s="225"/>
      <c r="DY83" s="229"/>
      <c r="DZ83" s="226"/>
    </row>
    <row r="84" spans="1:130" x14ac:dyDescent="0.25">
      <c r="A84" s="208"/>
      <c r="B84" s="209"/>
      <c r="C84" s="210"/>
      <c r="D84" s="210"/>
      <c r="E84" s="211"/>
      <c r="F84" s="211"/>
      <c r="G84" s="340"/>
      <c r="H84" s="341"/>
      <c r="I84" s="340"/>
      <c r="J84" s="342"/>
      <c r="K84" s="343"/>
      <c r="L84" s="213"/>
      <c r="M84" s="211"/>
      <c r="N84" s="209"/>
      <c r="O84" s="215"/>
      <c r="P84" s="344"/>
      <c r="Q84" s="216"/>
      <c r="T84" s="219"/>
      <c r="U84" s="220"/>
      <c r="AP84" s="229"/>
      <c r="AQ84" s="228"/>
      <c r="BD84" s="225"/>
      <c r="CE84" s="229"/>
      <c r="CH84" s="226"/>
      <c r="CK84" s="225"/>
      <c r="CL84" s="229"/>
      <c r="DS84" s="225"/>
      <c r="DV84" s="225"/>
      <c r="DY84" s="229"/>
      <c r="DZ84" s="226"/>
    </row>
    <row r="85" spans="1:130" x14ac:dyDescent="0.25">
      <c r="A85" s="208"/>
      <c r="B85" s="209"/>
      <c r="C85" s="210"/>
      <c r="D85" s="210"/>
      <c r="E85" s="211"/>
      <c r="F85" s="211"/>
      <c r="G85" s="340"/>
      <c r="H85" s="341"/>
      <c r="I85" s="340"/>
      <c r="J85" s="342"/>
      <c r="K85" s="343"/>
      <c r="L85" s="213"/>
      <c r="M85" s="211"/>
      <c r="N85" s="209"/>
      <c r="O85" s="215"/>
      <c r="P85" s="344"/>
      <c r="Q85" s="216"/>
      <c r="T85" s="219"/>
      <c r="U85" s="220"/>
      <c r="AP85" s="229"/>
      <c r="AQ85" s="228"/>
      <c r="BD85" s="225"/>
      <c r="CE85" s="229"/>
      <c r="CH85" s="226"/>
      <c r="CK85" s="225"/>
      <c r="CL85" s="229"/>
      <c r="DS85" s="225"/>
      <c r="DV85" s="225"/>
      <c r="DY85" s="229"/>
      <c r="DZ85" s="226"/>
    </row>
    <row r="86" spans="1:130" x14ac:dyDescent="0.25">
      <c r="A86" s="208"/>
      <c r="B86" s="209"/>
      <c r="C86" s="210"/>
      <c r="D86" s="210"/>
      <c r="E86" s="211"/>
      <c r="F86" s="211"/>
      <c r="G86" s="340"/>
      <c r="H86" s="341"/>
      <c r="I86" s="340"/>
      <c r="J86" s="342"/>
      <c r="K86" s="343"/>
      <c r="L86" s="213"/>
      <c r="M86" s="211"/>
      <c r="N86" s="209"/>
      <c r="O86" s="215"/>
      <c r="P86" s="344"/>
      <c r="Q86" s="216"/>
      <c r="T86" s="219"/>
      <c r="U86" s="220"/>
      <c r="AP86" s="229"/>
      <c r="AQ86" s="228"/>
      <c r="BD86" s="225"/>
      <c r="CE86" s="229"/>
      <c r="CH86" s="226"/>
      <c r="CK86" s="225"/>
      <c r="CL86" s="229"/>
      <c r="DS86" s="225"/>
      <c r="DV86" s="225"/>
      <c r="DY86" s="229"/>
      <c r="DZ86" s="226"/>
    </row>
    <row r="87" spans="1:130" x14ac:dyDescent="0.25">
      <c r="A87" s="208"/>
      <c r="B87" s="209"/>
      <c r="C87" s="210"/>
      <c r="D87" s="210"/>
      <c r="E87" s="211"/>
      <c r="F87" s="211"/>
      <c r="G87" s="340"/>
      <c r="H87" s="341"/>
      <c r="I87" s="340"/>
      <c r="J87" s="342"/>
      <c r="K87" s="343"/>
      <c r="L87" s="213"/>
      <c r="M87" s="211"/>
      <c r="N87" s="209"/>
      <c r="O87" s="215"/>
      <c r="P87" s="344"/>
      <c r="Q87" s="216"/>
      <c r="T87" s="219"/>
      <c r="U87" s="220"/>
      <c r="AP87" s="229"/>
      <c r="AQ87" s="228"/>
      <c r="BD87" s="225"/>
      <c r="CE87" s="229"/>
      <c r="CH87" s="226"/>
      <c r="CK87" s="225"/>
      <c r="CL87" s="229"/>
      <c r="DS87" s="225"/>
      <c r="DV87" s="225"/>
      <c r="DY87" s="229"/>
      <c r="DZ87" s="226"/>
    </row>
    <row r="88" spans="1:130" x14ac:dyDescent="0.25">
      <c r="A88" s="208"/>
      <c r="B88" s="209"/>
      <c r="C88" s="210"/>
      <c r="D88" s="210"/>
      <c r="E88" s="211"/>
      <c r="F88" s="211"/>
      <c r="G88" s="340"/>
      <c r="H88" s="341"/>
      <c r="I88" s="340"/>
      <c r="J88" s="342"/>
      <c r="K88" s="343"/>
      <c r="L88" s="213"/>
      <c r="M88" s="211"/>
      <c r="N88" s="209"/>
      <c r="O88" s="215"/>
      <c r="P88" s="344"/>
      <c r="Q88" s="216"/>
      <c r="T88" s="219"/>
      <c r="U88" s="220"/>
      <c r="AP88" s="229"/>
      <c r="AQ88" s="228"/>
      <c r="BD88" s="225"/>
      <c r="CE88" s="229"/>
      <c r="CH88" s="226"/>
      <c r="CK88" s="225"/>
      <c r="CL88" s="229"/>
      <c r="DS88" s="225"/>
      <c r="DV88" s="225"/>
      <c r="DY88" s="229"/>
      <c r="DZ88" s="226"/>
    </row>
    <row r="89" spans="1:130" x14ac:dyDescent="0.25">
      <c r="A89" s="208"/>
      <c r="B89" s="209"/>
      <c r="C89" s="210"/>
      <c r="D89" s="210"/>
      <c r="E89" s="211"/>
      <c r="F89" s="211"/>
      <c r="G89" s="340"/>
      <c r="H89" s="341"/>
      <c r="I89" s="340"/>
      <c r="J89" s="342"/>
      <c r="K89" s="343"/>
      <c r="L89" s="213"/>
      <c r="M89" s="211"/>
      <c r="N89" s="209"/>
      <c r="O89" s="215"/>
      <c r="P89" s="344"/>
      <c r="Q89" s="216"/>
      <c r="T89" s="219"/>
      <c r="U89" s="220"/>
      <c r="AP89" s="229"/>
      <c r="AQ89" s="228"/>
      <c r="BD89" s="225"/>
      <c r="CE89" s="229"/>
      <c r="CH89" s="226"/>
      <c r="CK89" s="225"/>
      <c r="CL89" s="229"/>
      <c r="DS89" s="225"/>
      <c r="DV89" s="225"/>
      <c r="DY89" s="229"/>
      <c r="DZ89" s="226"/>
    </row>
    <row r="90" spans="1:130" x14ac:dyDescent="0.25">
      <c r="A90" s="208"/>
      <c r="B90" s="209"/>
      <c r="C90" s="210"/>
      <c r="D90" s="210"/>
      <c r="E90" s="211"/>
      <c r="F90" s="211"/>
      <c r="G90" s="340"/>
      <c r="H90" s="341"/>
      <c r="I90" s="340"/>
      <c r="J90" s="342"/>
      <c r="K90" s="343"/>
      <c r="L90" s="213"/>
      <c r="M90" s="211"/>
      <c r="N90" s="209"/>
      <c r="O90" s="215"/>
      <c r="P90" s="344"/>
      <c r="Q90" s="216"/>
      <c r="T90" s="219"/>
      <c r="U90" s="220"/>
      <c r="AP90" s="229"/>
      <c r="AQ90" s="228"/>
      <c r="BD90" s="225"/>
      <c r="CE90" s="229"/>
      <c r="CH90" s="226"/>
      <c r="CK90" s="225"/>
      <c r="CL90" s="229"/>
      <c r="DS90" s="225"/>
      <c r="DV90" s="225"/>
      <c r="DY90" s="229"/>
      <c r="DZ90" s="226"/>
    </row>
    <row r="91" spans="1:130" x14ac:dyDescent="0.25">
      <c r="A91" s="208"/>
      <c r="B91" s="209"/>
      <c r="C91" s="210"/>
      <c r="D91" s="210"/>
      <c r="E91" s="211"/>
      <c r="F91" s="211"/>
      <c r="G91" s="340"/>
      <c r="H91" s="341"/>
      <c r="I91" s="340"/>
      <c r="J91" s="342"/>
      <c r="K91" s="343"/>
      <c r="L91" s="213"/>
      <c r="M91" s="211"/>
      <c r="N91" s="209"/>
      <c r="O91" s="215"/>
      <c r="P91" s="344"/>
      <c r="Q91" s="216"/>
      <c r="T91" s="219"/>
      <c r="U91" s="220"/>
      <c r="AP91" s="229"/>
      <c r="AQ91" s="228"/>
      <c r="BD91" s="225"/>
      <c r="CE91" s="229"/>
      <c r="CH91" s="226"/>
      <c r="CK91" s="225"/>
      <c r="CL91" s="229"/>
      <c r="DS91" s="225"/>
      <c r="DV91" s="225"/>
      <c r="DY91" s="229"/>
      <c r="DZ91" s="226"/>
    </row>
    <row r="92" spans="1:130" x14ac:dyDescent="0.25">
      <c r="A92" s="208"/>
      <c r="B92" s="209"/>
      <c r="C92" s="210"/>
      <c r="D92" s="210"/>
      <c r="E92" s="211"/>
      <c r="F92" s="211"/>
      <c r="G92" s="340"/>
      <c r="H92" s="341"/>
      <c r="I92" s="340"/>
      <c r="J92" s="342"/>
      <c r="K92" s="343"/>
      <c r="L92" s="213"/>
      <c r="M92" s="211"/>
      <c r="N92" s="209"/>
      <c r="O92" s="215"/>
      <c r="P92" s="344"/>
      <c r="Q92" s="216"/>
      <c r="T92" s="219"/>
      <c r="U92" s="220"/>
      <c r="AP92" s="229"/>
      <c r="AQ92" s="228"/>
      <c r="BD92" s="225"/>
      <c r="CE92" s="229"/>
      <c r="CH92" s="226"/>
      <c r="CK92" s="225"/>
      <c r="CL92" s="229"/>
      <c r="DS92" s="225"/>
      <c r="DV92" s="225"/>
      <c r="DY92" s="229"/>
      <c r="DZ92" s="226"/>
    </row>
    <row r="93" spans="1:130" x14ac:dyDescent="0.25">
      <c r="A93" s="208"/>
      <c r="B93" s="209"/>
      <c r="C93" s="210"/>
      <c r="D93" s="210"/>
      <c r="E93" s="211"/>
      <c r="F93" s="211"/>
      <c r="G93" s="340"/>
      <c r="H93" s="341"/>
      <c r="I93" s="340"/>
      <c r="J93" s="342"/>
      <c r="K93" s="343"/>
      <c r="L93" s="213"/>
      <c r="M93" s="211"/>
      <c r="N93" s="209"/>
      <c r="O93" s="215"/>
      <c r="P93" s="344"/>
      <c r="Q93" s="216"/>
      <c r="T93" s="219"/>
      <c r="U93" s="220"/>
      <c r="AP93" s="229"/>
      <c r="AQ93" s="228"/>
      <c r="BD93" s="225"/>
      <c r="CE93" s="229"/>
      <c r="CH93" s="226"/>
      <c r="CK93" s="225"/>
      <c r="CL93" s="229"/>
      <c r="DS93" s="225"/>
      <c r="DV93" s="225"/>
      <c r="DY93" s="229"/>
      <c r="DZ93" s="226"/>
    </row>
    <row r="94" spans="1:130" x14ac:dyDescent="0.25">
      <c r="A94" s="208"/>
      <c r="B94" s="209"/>
      <c r="C94" s="210"/>
      <c r="D94" s="210"/>
      <c r="E94" s="211"/>
      <c r="F94" s="211"/>
      <c r="G94" s="340"/>
      <c r="H94" s="341"/>
      <c r="I94" s="340"/>
      <c r="J94" s="342"/>
      <c r="K94" s="343"/>
      <c r="L94" s="213"/>
      <c r="M94" s="211"/>
      <c r="N94" s="209"/>
      <c r="O94" s="215"/>
      <c r="P94" s="344"/>
      <c r="Q94" s="216"/>
      <c r="T94" s="219"/>
      <c r="U94" s="220"/>
      <c r="AP94" s="229"/>
      <c r="AQ94" s="228"/>
      <c r="BD94" s="225"/>
      <c r="CE94" s="229"/>
      <c r="CH94" s="226"/>
      <c r="CK94" s="225"/>
      <c r="CL94" s="229"/>
      <c r="DS94" s="225"/>
      <c r="DV94" s="225"/>
      <c r="DY94" s="229"/>
      <c r="DZ94" s="226"/>
    </row>
    <row r="95" spans="1:130" x14ac:dyDescent="0.25">
      <c r="A95" s="208"/>
      <c r="B95" s="209"/>
      <c r="C95" s="210"/>
      <c r="D95" s="210"/>
      <c r="E95" s="211"/>
      <c r="F95" s="211"/>
      <c r="G95" s="340"/>
      <c r="H95" s="341"/>
      <c r="I95" s="340"/>
      <c r="J95" s="342"/>
      <c r="K95" s="343"/>
      <c r="L95" s="213"/>
      <c r="M95" s="211"/>
      <c r="N95" s="209"/>
      <c r="O95" s="215"/>
      <c r="P95" s="344"/>
      <c r="Q95" s="216"/>
      <c r="T95" s="219"/>
      <c r="U95" s="220"/>
      <c r="AP95" s="229"/>
      <c r="AQ95" s="228"/>
      <c r="BD95" s="225"/>
      <c r="CE95" s="229"/>
      <c r="CH95" s="226"/>
      <c r="CK95" s="225"/>
      <c r="CL95" s="229"/>
      <c r="DS95" s="225"/>
      <c r="DV95" s="225"/>
      <c r="DY95" s="229"/>
      <c r="DZ95" s="226"/>
    </row>
    <row r="96" spans="1:130" x14ac:dyDescent="0.25">
      <c r="A96" s="208"/>
      <c r="B96" s="209"/>
      <c r="C96" s="210"/>
      <c r="D96" s="210"/>
      <c r="E96" s="211"/>
      <c r="F96" s="211"/>
      <c r="G96" s="340"/>
      <c r="H96" s="341"/>
      <c r="I96" s="340"/>
      <c r="J96" s="342"/>
      <c r="K96" s="343"/>
      <c r="L96" s="213"/>
      <c r="M96" s="211"/>
      <c r="N96" s="209"/>
      <c r="O96" s="215"/>
      <c r="P96" s="344"/>
      <c r="Q96" s="216"/>
      <c r="T96" s="219"/>
      <c r="U96" s="220"/>
      <c r="AP96" s="229"/>
      <c r="AQ96" s="228"/>
      <c r="BD96" s="225"/>
      <c r="CE96" s="229"/>
      <c r="CH96" s="226"/>
      <c r="CK96" s="225"/>
      <c r="CL96" s="229"/>
      <c r="DS96" s="225"/>
      <c r="DV96" s="225"/>
      <c r="DY96" s="229"/>
      <c r="DZ96" s="226"/>
    </row>
    <row r="97" spans="1:130" x14ac:dyDescent="0.25">
      <c r="A97" s="208"/>
      <c r="B97" s="209"/>
      <c r="C97" s="210"/>
      <c r="D97" s="210"/>
      <c r="E97" s="211"/>
      <c r="F97" s="211"/>
      <c r="G97" s="340"/>
      <c r="H97" s="341"/>
      <c r="I97" s="340"/>
      <c r="J97" s="342"/>
      <c r="K97" s="343"/>
      <c r="L97" s="213"/>
      <c r="M97" s="211"/>
      <c r="N97" s="209"/>
      <c r="O97" s="215"/>
      <c r="P97" s="344"/>
      <c r="Q97" s="216"/>
      <c r="T97" s="219"/>
      <c r="U97" s="220"/>
      <c r="AP97" s="229"/>
      <c r="AQ97" s="228"/>
      <c r="BD97" s="225"/>
      <c r="CE97" s="229"/>
      <c r="CH97" s="226"/>
      <c r="CK97" s="225"/>
      <c r="CL97" s="229"/>
      <c r="DS97" s="225"/>
      <c r="DV97" s="225"/>
      <c r="DY97" s="229"/>
      <c r="DZ97" s="226"/>
    </row>
    <row r="98" spans="1:130" x14ac:dyDescent="0.25">
      <c r="A98" s="208"/>
      <c r="B98" s="209"/>
      <c r="C98" s="210"/>
      <c r="D98" s="210"/>
      <c r="E98" s="211"/>
      <c r="F98" s="211"/>
      <c r="G98" s="340"/>
      <c r="H98" s="341"/>
      <c r="I98" s="340"/>
      <c r="J98" s="342"/>
      <c r="K98" s="343"/>
      <c r="L98" s="213"/>
      <c r="M98" s="211"/>
      <c r="N98" s="209"/>
      <c r="O98" s="215"/>
      <c r="P98" s="344"/>
      <c r="Q98" s="216"/>
      <c r="T98" s="219"/>
      <c r="U98" s="220"/>
      <c r="AP98" s="229"/>
      <c r="AQ98" s="228"/>
      <c r="BD98" s="225"/>
      <c r="CE98" s="229"/>
      <c r="CH98" s="226"/>
      <c r="CK98" s="225"/>
      <c r="CL98" s="229"/>
      <c r="DS98" s="225"/>
      <c r="DV98" s="225"/>
      <c r="DY98" s="229"/>
      <c r="DZ98" s="226"/>
    </row>
    <row r="99" spans="1:130" x14ac:dyDescent="0.25">
      <c r="A99" s="208"/>
      <c r="B99" s="209"/>
      <c r="C99" s="210"/>
      <c r="D99" s="210"/>
      <c r="E99" s="211"/>
      <c r="F99" s="211"/>
      <c r="G99" s="340"/>
      <c r="H99" s="341"/>
      <c r="I99" s="340"/>
      <c r="J99" s="342"/>
      <c r="K99" s="343"/>
      <c r="L99" s="213"/>
      <c r="M99" s="211"/>
      <c r="N99" s="209"/>
      <c r="O99" s="215"/>
      <c r="P99" s="344"/>
      <c r="Q99" s="216"/>
      <c r="T99" s="219"/>
      <c r="U99" s="220"/>
      <c r="AP99" s="229"/>
      <c r="AQ99" s="228"/>
      <c r="BD99" s="225"/>
      <c r="CE99" s="229"/>
      <c r="CH99" s="226"/>
      <c r="CK99" s="225"/>
      <c r="CL99" s="229"/>
      <c r="DS99" s="225"/>
      <c r="DV99" s="225"/>
      <c r="DY99" s="229"/>
      <c r="DZ99" s="226"/>
    </row>
    <row r="100" spans="1:130" x14ac:dyDescent="0.25">
      <c r="A100" s="208"/>
      <c r="B100" s="209"/>
      <c r="C100" s="210"/>
      <c r="D100" s="210"/>
      <c r="E100" s="211"/>
      <c r="F100" s="211"/>
      <c r="G100" s="340"/>
      <c r="H100" s="341"/>
      <c r="I100" s="340"/>
      <c r="J100" s="342"/>
      <c r="K100" s="343"/>
      <c r="L100" s="213"/>
      <c r="M100" s="211"/>
      <c r="N100" s="209"/>
      <c r="O100" s="215"/>
      <c r="P100" s="344"/>
      <c r="Q100" s="216"/>
      <c r="T100" s="219"/>
      <c r="U100" s="220"/>
      <c r="AP100" s="229"/>
      <c r="AQ100" s="228"/>
      <c r="BD100" s="225"/>
      <c r="BO100" s="350"/>
      <c r="BP100" s="350"/>
      <c r="BQ100" s="351"/>
      <c r="BR100" s="350"/>
      <c r="BS100" s="350"/>
      <c r="BT100" s="352"/>
      <c r="BU100" s="350"/>
      <c r="BV100" s="350"/>
      <c r="BW100" s="350"/>
      <c r="BX100" s="351"/>
      <c r="BY100" s="350"/>
      <c r="BZ100" s="350"/>
      <c r="CA100" s="350"/>
      <c r="CB100" s="350"/>
      <c r="CE100" s="229"/>
      <c r="CH100" s="226"/>
      <c r="CK100" s="225"/>
      <c r="CL100" s="229"/>
      <c r="CU100" s="350"/>
      <c r="CV100" s="350"/>
      <c r="CW100" s="350"/>
      <c r="CX100" s="350"/>
      <c r="CY100" s="350"/>
      <c r="DS100" s="225"/>
      <c r="DV100" s="225"/>
      <c r="DY100" s="229"/>
      <c r="DZ100" s="226"/>
    </row>
    <row r="101" spans="1:130" x14ac:dyDescent="0.25">
      <c r="A101" s="208"/>
      <c r="B101" s="209"/>
      <c r="C101" s="210"/>
      <c r="D101" s="210"/>
      <c r="E101" s="211"/>
      <c r="F101" s="211"/>
      <c r="G101" s="340"/>
      <c r="H101" s="341"/>
      <c r="I101" s="340"/>
      <c r="J101" s="342"/>
      <c r="K101" s="343"/>
      <c r="L101" s="213"/>
      <c r="M101" s="211"/>
      <c r="N101" s="209"/>
      <c r="O101" s="215"/>
      <c r="P101" s="344"/>
      <c r="Q101" s="216"/>
      <c r="R101" s="353"/>
      <c r="S101" s="354"/>
      <c r="T101" s="219"/>
      <c r="U101" s="220"/>
      <c r="X101" s="355"/>
      <c r="Y101" s="356"/>
      <c r="Z101" s="350"/>
      <c r="AA101" s="352"/>
      <c r="AB101" s="352"/>
      <c r="AC101" s="352"/>
      <c r="AD101" s="357"/>
      <c r="AE101" s="358"/>
      <c r="AF101" s="350"/>
      <c r="AG101" s="352"/>
      <c r="AH101" s="352"/>
      <c r="AI101" s="352"/>
      <c r="AJ101" s="351"/>
      <c r="AK101" s="357"/>
      <c r="AL101" s="350"/>
      <c r="AM101" s="352"/>
      <c r="AN101" s="352"/>
      <c r="AO101" s="352"/>
      <c r="AP101" s="351"/>
      <c r="AQ101" s="359"/>
      <c r="AR101" s="357"/>
      <c r="AS101" s="352"/>
      <c r="AT101" s="352"/>
      <c r="AU101" s="352"/>
      <c r="AV101" s="351"/>
      <c r="AW101" s="352"/>
      <c r="AX101" s="350"/>
      <c r="AY101" s="357"/>
      <c r="AZ101" s="352"/>
      <c r="BA101" s="352"/>
      <c r="BB101" s="351"/>
      <c r="BC101" s="352"/>
      <c r="BD101" s="350"/>
      <c r="BE101" s="352"/>
      <c r="BF101" s="357"/>
      <c r="BG101" s="352"/>
      <c r="BH101" s="351"/>
      <c r="BI101" s="350"/>
      <c r="BJ101" s="350"/>
      <c r="BK101" s="350"/>
      <c r="BL101" s="350"/>
      <c r="BM101" s="357"/>
      <c r="BN101" s="350"/>
      <c r="CC101" s="350"/>
      <c r="CD101" s="350"/>
      <c r="CE101" s="351"/>
      <c r="CF101" s="350"/>
      <c r="CG101" s="350"/>
      <c r="CH101" s="352"/>
      <c r="CI101" s="350"/>
      <c r="CJ101" s="350"/>
      <c r="CK101" s="350"/>
      <c r="CL101" s="351"/>
      <c r="CM101" s="350"/>
      <c r="CN101" s="350"/>
      <c r="CO101" s="350"/>
      <c r="CP101" s="350"/>
      <c r="CQ101" s="350"/>
      <c r="CR101" s="350"/>
      <c r="CS101" s="350"/>
      <c r="CT101" s="350"/>
      <c r="DA101" s="350"/>
      <c r="DB101" s="350"/>
      <c r="DC101" s="350"/>
      <c r="DD101" s="350"/>
      <c r="DE101" s="350"/>
      <c r="DF101" s="350"/>
      <c r="DG101" s="350"/>
      <c r="DH101" s="350"/>
      <c r="DI101" s="350"/>
      <c r="DJ101" s="350"/>
      <c r="DK101" s="350"/>
      <c r="DL101" s="350"/>
      <c r="DM101" s="350"/>
      <c r="DN101" s="350"/>
      <c r="DO101" s="350"/>
      <c r="DP101" s="350"/>
      <c r="DQ101" s="350"/>
      <c r="DR101" s="350"/>
      <c r="DS101" s="350"/>
      <c r="DV101" s="350"/>
      <c r="DY101" s="229"/>
      <c r="DZ101" s="226"/>
    </row>
    <row r="102" spans="1:130" x14ac:dyDescent="0.25">
      <c r="A102" s="208"/>
      <c r="B102" s="209"/>
      <c r="C102" s="210"/>
      <c r="D102" s="210"/>
      <c r="E102" s="211"/>
      <c r="F102" s="211"/>
      <c r="G102" s="340"/>
      <c r="H102" s="341"/>
      <c r="I102" s="340"/>
      <c r="J102" s="342"/>
      <c r="K102" s="343"/>
      <c r="L102" s="213"/>
      <c r="M102" s="211"/>
      <c r="N102" s="209"/>
      <c r="O102" s="215"/>
      <c r="P102" s="344"/>
      <c r="Q102" s="216"/>
      <c r="T102" s="219"/>
      <c r="U102" s="220"/>
      <c r="AE102" s="347"/>
      <c r="AP102" s="229"/>
      <c r="AQ102" s="228"/>
      <c r="BD102" s="225"/>
      <c r="CE102" s="229"/>
      <c r="CH102" s="226"/>
      <c r="CK102" s="225"/>
      <c r="CL102" s="229"/>
      <c r="DS102" s="225"/>
      <c r="DV102" s="225"/>
      <c r="DY102" s="229"/>
      <c r="DZ102" s="226"/>
    </row>
    <row r="103" spans="1:130" s="359" customFormat="1" x14ac:dyDescent="0.25">
      <c r="A103" s="208"/>
      <c r="B103" s="209"/>
      <c r="C103" s="210"/>
      <c r="D103" s="210"/>
      <c r="E103" s="211"/>
      <c r="F103" s="211"/>
      <c r="G103" s="340"/>
      <c r="H103" s="341"/>
      <c r="I103" s="340"/>
      <c r="J103" s="342"/>
      <c r="K103" s="348"/>
      <c r="L103" s="349"/>
      <c r="M103" s="211"/>
      <c r="N103" s="209"/>
      <c r="O103" s="215"/>
      <c r="P103" s="344"/>
      <c r="Q103" s="216"/>
      <c r="R103" s="217"/>
      <c r="S103" s="218"/>
      <c r="T103" s="219"/>
      <c r="U103" s="220"/>
      <c r="V103" s="221"/>
      <c r="W103" s="222"/>
      <c r="X103" s="223"/>
      <c r="Y103" s="356"/>
      <c r="Z103" s="350"/>
      <c r="AA103" s="352"/>
      <c r="AB103" s="352"/>
      <c r="AC103" s="352"/>
      <c r="AD103" s="357"/>
      <c r="AE103" s="347"/>
      <c r="AF103" s="225"/>
      <c r="AG103" s="226"/>
      <c r="AH103" s="226"/>
      <c r="AI103" s="226"/>
      <c r="AJ103" s="229"/>
      <c r="AK103" s="227"/>
      <c r="AL103" s="225"/>
      <c r="AM103" s="226"/>
      <c r="AN103" s="226"/>
      <c r="AO103" s="226"/>
      <c r="AP103" s="229"/>
      <c r="AQ103" s="228"/>
      <c r="AR103" s="227"/>
      <c r="AS103" s="226"/>
      <c r="AT103" s="226"/>
      <c r="AU103" s="226"/>
      <c r="AV103" s="229"/>
      <c r="AW103" s="226"/>
      <c r="AX103" s="225"/>
      <c r="AY103" s="227"/>
      <c r="AZ103" s="226"/>
      <c r="BA103" s="226"/>
      <c r="BB103" s="229"/>
      <c r="BC103" s="226"/>
      <c r="BD103" s="225"/>
      <c r="BE103" s="226"/>
      <c r="BF103" s="227"/>
      <c r="BG103" s="226"/>
      <c r="BH103" s="229"/>
      <c r="BI103" s="225"/>
      <c r="BJ103" s="225"/>
      <c r="BK103" s="225"/>
      <c r="BL103" s="225"/>
      <c r="BM103" s="227"/>
      <c r="BN103" s="225"/>
      <c r="BO103" s="225"/>
      <c r="BP103" s="225"/>
      <c r="BQ103" s="229"/>
      <c r="BR103" s="225"/>
      <c r="BS103" s="225"/>
      <c r="BT103" s="226"/>
      <c r="BU103" s="225"/>
      <c r="BV103" s="225"/>
      <c r="BW103" s="225"/>
      <c r="BX103" s="229"/>
      <c r="BY103" s="225"/>
      <c r="BZ103" s="225"/>
      <c r="CA103" s="225"/>
      <c r="CB103" s="225"/>
      <c r="CC103" s="225"/>
      <c r="CD103" s="225"/>
      <c r="CE103" s="229"/>
      <c r="CF103" s="225"/>
      <c r="CG103" s="225"/>
      <c r="CH103" s="226"/>
      <c r="CI103" s="225"/>
      <c r="CJ103" s="225"/>
      <c r="CK103" s="225"/>
      <c r="CL103" s="229"/>
      <c r="CM103" s="225"/>
      <c r="CN103" s="225"/>
      <c r="CO103" s="225"/>
      <c r="CP103" s="225"/>
      <c r="CQ103" s="225"/>
      <c r="CR103" s="225"/>
      <c r="CS103" s="225"/>
      <c r="CT103" s="225"/>
      <c r="CU103" s="225"/>
      <c r="CV103" s="225"/>
      <c r="CW103" s="225"/>
      <c r="CX103" s="225"/>
      <c r="CY103" s="225"/>
      <c r="CZ103" s="350"/>
      <c r="DA103" s="225"/>
      <c r="DB103" s="225"/>
      <c r="DC103" s="225"/>
      <c r="DD103" s="225"/>
      <c r="DE103" s="225"/>
      <c r="DF103" s="225"/>
      <c r="DG103" s="225"/>
      <c r="DH103" s="225"/>
      <c r="DI103" s="225"/>
      <c r="DJ103" s="225"/>
      <c r="DK103" s="225"/>
      <c r="DL103" s="225"/>
      <c r="DM103" s="225"/>
      <c r="DN103" s="225"/>
      <c r="DO103" s="225"/>
      <c r="DP103" s="225"/>
      <c r="DQ103" s="225"/>
      <c r="DR103" s="225"/>
      <c r="DS103" s="225"/>
      <c r="DV103" s="225"/>
      <c r="DY103" s="351"/>
      <c r="DZ103" s="352"/>
    </row>
    <row r="104" spans="1:130" x14ac:dyDescent="0.25">
      <c r="A104" s="208"/>
      <c r="B104" s="209"/>
      <c r="C104" s="210"/>
      <c r="D104" s="210"/>
      <c r="E104" s="211"/>
      <c r="F104" s="211"/>
      <c r="G104" s="340"/>
      <c r="H104" s="341"/>
      <c r="I104" s="340"/>
      <c r="J104" s="342"/>
      <c r="K104" s="348"/>
      <c r="L104" s="349"/>
      <c r="M104" s="211"/>
      <c r="N104" s="209"/>
      <c r="O104" s="215"/>
      <c r="P104" s="344"/>
      <c r="Q104" s="216"/>
      <c r="T104" s="219"/>
      <c r="U104" s="220"/>
      <c r="AE104" s="347"/>
      <c r="AP104" s="229"/>
      <c r="AQ104" s="228"/>
      <c r="BD104" s="225"/>
      <c r="CE104" s="229"/>
      <c r="CH104" s="226"/>
      <c r="CK104" s="225"/>
      <c r="CL104" s="229"/>
      <c r="DS104" s="225"/>
      <c r="DV104" s="225"/>
      <c r="DY104" s="229"/>
      <c r="DZ104" s="226"/>
    </row>
    <row r="105" spans="1:130" x14ac:dyDescent="0.25">
      <c r="A105" s="208"/>
      <c r="B105" s="209"/>
      <c r="C105" s="210"/>
      <c r="D105" s="210"/>
      <c r="E105" s="211"/>
      <c r="F105" s="211"/>
      <c r="G105" s="340"/>
      <c r="H105" s="341"/>
      <c r="I105" s="340"/>
      <c r="J105" s="342"/>
      <c r="K105" s="348"/>
      <c r="L105" s="349"/>
      <c r="M105" s="211"/>
      <c r="N105" s="209"/>
      <c r="O105" s="215"/>
      <c r="P105" s="344"/>
      <c r="Q105" s="216"/>
      <c r="T105" s="219"/>
      <c r="U105" s="220"/>
      <c r="AE105" s="347"/>
      <c r="AP105" s="229"/>
      <c r="AQ105" s="228"/>
      <c r="BD105" s="225"/>
      <c r="CE105" s="229"/>
      <c r="CH105" s="226"/>
      <c r="CK105" s="225"/>
      <c r="CL105" s="229"/>
      <c r="DS105" s="225"/>
      <c r="DV105" s="225"/>
      <c r="DY105" s="229"/>
      <c r="DZ105" s="226"/>
    </row>
    <row r="106" spans="1:130" x14ac:dyDescent="0.25">
      <c r="A106" s="208"/>
      <c r="B106" s="209"/>
      <c r="C106" s="210"/>
      <c r="D106" s="210"/>
      <c r="E106" s="211"/>
      <c r="F106" s="211"/>
      <c r="G106" s="340"/>
      <c r="H106" s="341"/>
      <c r="I106" s="340"/>
      <c r="J106" s="342"/>
      <c r="K106" s="348"/>
      <c r="L106" s="349"/>
      <c r="M106" s="211"/>
      <c r="N106" s="209"/>
      <c r="O106" s="215"/>
      <c r="P106" s="344"/>
      <c r="Q106" s="216"/>
      <c r="T106" s="219"/>
      <c r="U106" s="220"/>
      <c r="AP106" s="229"/>
      <c r="AQ106" s="228"/>
      <c r="BD106" s="225"/>
      <c r="CE106" s="229"/>
      <c r="CH106" s="226"/>
      <c r="CK106" s="225"/>
      <c r="CL106" s="229"/>
      <c r="DS106" s="225"/>
      <c r="DV106" s="225"/>
      <c r="DY106" s="229"/>
      <c r="DZ106" s="226"/>
    </row>
    <row r="107" spans="1:130" x14ac:dyDescent="0.25">
      <c r="A107" s="208"/>
      <c r="B107" s="209"/>
      <c r="C107" s="210"/>
      <c r="D107" s="210"/>
      <c r="E107" s="211"/>
      <c r="F107" s="211"/>
      <c r="G107" s="340"/>
      <c r="H107" s="341"/>
      <c r="I107" s="340"/>
      <c r="J107" s="342"/>
      <c r="K107" s="348"/>
      <c r="L107" s="349"/>
      <c r="M107" s="211"/>
      <c r="N107" s="209"/>
      <c r="O107" s="215"/>
      <c r="P107" s="344"/>
      <c r="Q107" s="216"/>
      <c r="T107" s="219"/>
      <c r="U107" s="220"/>
      <c r="AP107" s="229"/>
      <c r="AQ107" s="228"/>
      <c r="BD107" s="225"/>
      <c r="CE107" s="229"/>
      <c r="CH107" s="226"/>
      <c r="CK107" s="225"/>
      <c r="CL107" s="229"/>
      <c r="DS107" s="225"/>
      <c r="DV107" s="225"/>
      <c r="DY107" s="229"/>
      <c r="DZ107" s="226"/>
    </row>
    <row r="108" spans="1:130" x14ac:dyDescent="0.25">
      <c r="A108" s="208"/>
      <c r="B108" s="209"/>
      <c r="C108" s="210"/>
      <c r="D108" s="210"/>
      <c r="E108" s="211"/>
      <c r="F108" s="211"/>
      <c r="G108" s="340"/>
      <c r="H108" s="341"/>
      <c r="I108" s="340"/>
      <c r="J108" s="342"/>
      <c r="K108" s="348"/>
      <c r="L108" s="349"/>
      <c r="M108" s="211"/>
      <c r="N108" s="209"/>
      <c r="O108" s="215"/>
      <c r="P108" s="344"/>
      <c r="Q108" s="216"/>
      <c r="T108" s="219"/>
      <c r="U108" s="220"/>
      <c r="AP108" s="229"/>
      <c r="AQ108" s="228"/>
      <c r="BD108" s="225"/>
      <c r="CE108" s="229"/>
      <c r="CH108" s="226"/>
      <c r="CK108" s="225"/>
      <c r="CL108" s="229"/>
      <c r="DS108" s="225"/>
      <c r="DV108" s="225"/>
      <c r="DY108" s="229"/>
      <c r="DZ108" s="226"/>
    </row>
    <row r="109" spans="1:130" x14ac:dyDescent="0.25">
      <c r="A109" s="208"/>
      <c r="B109" s="209"/>
      <c r="C109" s="210"/>
      <c r="D109" s="210"/>
      <c r="E109" s="211"/>
      <c r="F109" s="211"/>
      <c r="G109" s="340"/>
      <c r="H109" s="341"/>
      <c r="I109" s="340"/>
      <c r="J109" s="342"/>
      <c r="K109" s="348"/>
      <c r="L109" s="349"/>
      <c r="M109" s="211"/>
      <c r="N109" s="209"/>
      <c r="O109" s="215"/>
      <c r="P109" s="344"/>
      <c r="Q109" s="216"/>
      <c r="T109" s="219"/>
      <c r="U109" s="220"/>
      <c r="AP109" s="229"/>
      <c r="AQ109" s="228"/>
      <c r="BD109" s="225"/>
      <c r="CE109" s="229"/>
      <c r="CH109" s="226"/>
      <c r="CK109" s="225"/>
      <c r="CL109" s="229"/>
      <c r="DS109" s="225"/>
      <c r="DV109" s="225"/>
      <c r="DY109" s="229"/>
      <c r="DZ109" s="226"/>
    </row>
    <row r="110" spans="1:130" x14ac:dyDescent="0.25">
      <c r="A110" s="208"/>
      <c r="B110" s="209"/>
      <c r="C110" s="210"/>
      <c r="D110" s="210"/>
      <c r="E110" s="211"/>
      <c r="F110" s="211"/>
      <c r="G110" s="340"/>
      <c r="H110" s="341"/>
      <c r="I110" s="340"/>
      <c r="J110" s="342"/>
      <c r="K110" s="343"/>
      <c r="L110" s="213"/>
      <c r="M110" s="211"/>
      <c r="N110" s="209"/>
      <c r="O110" s="215"/>
      <c r="P110" s="344"/>
      <c r="Q110" s="216"/>
      <c r="T110" s="219"/>
      <c r="U110" s="220"/>
      <c r="AP110" s="229"/>
      <c r="AQ110" s="228"/>
      <c r="BD110" s="225"/>
      <c r="CE110" s="229"/>
      <c r="CH110" s="226"/>
      <c r="CK110" s="225"/>
      <c r="CL110" s="229"/>
      <c r="DS110" s="225"/>
      <c r="DV110" s="225"/>
      <c r="DY110" s="229"/>
      <c r="DZ110" s="226"/>
    </row>
    <row r="111" spans="1:130" x14ac:dyDescent="0.25">
      <c r="A111" s="208"/>
      <c r="B111" s="209"/>
      <c r="C111" s="210"/>
      <c r="D111" s="210"/>
      <c r="E111" s="211"/>
      <c r="F111" s="211"/>
      <c r="G111" s="340"/>
      <c r="H111" s="341"/>
      <c r="I111" s="340"/>
      <c r="J111" s="342"/>
      <c r="K111" s="343"/>
      <c r="L111" s="213"/>
      <c r="M111" s="211"/>
      <c r="N111" s="209"/>
      <c r="O111" s="215"/>
      <c r="P111" s="344"/>
      <c r="Q111" s="216"/>
      <c r="T111" s="219"/>
      <c r="U111" s="220"/>
      <c r="AP111" s="229"/>
      <c r="AQ111" s="228"/>
      <c r="BD111" s="225"/>
      <c r="CE111" s="229"/>
      <c r="CH111" s="226"/>
      <c r="CK111" s="225"/>
      <c r="CL111" s="229"/>
      <c r="DS111" s="225"/>
      <c r="DV111" s="225"/>
      <c r="DY111" s="229"/>
      <c r="DZ111" s="226"/>
    </row>
    <row r="112" spans="1:130" x14ac:dyDescent="0.25">
      <c r="A112" s="208"/>
      <c r="B112" s="209"/>
      <c r="C112" s="210"/>
      <c r="D112" s="210"/>
      <c r="E112" s="211"/>
      <c r="F112" s="211"/>
      <c r="G112" s="340"/>
      <c r="H112" s="341"/>
      <c r="I112" s="340"/>
      <c r="J112" s="342"/>
      <c r="K112" s="343"/>
      <c r="L112" s="213"/>
      <c r="M112" s="211"/>
      <c r="N112" s="209"/>
      <c r="O112" s="215"/>
      <c r="P112" s="344"/>
      <c r="Q112" s="216"/>
      <c r="T112" s="219"/>
      <c r="U112" s="220"/>
      <c r="AP112" s="229"/>
      <c r="AQ112" s="228"/>
      <c r="BD112" s="225"/>
      <c r="CE112" s="229"/>
      <c r="CH112" s="226"/>
      <c r="CK112" s="225"/>
      <c r="CL112" s="229"/>
      <c r="DS112" s="225"/>
      <c r="DV112" s="225"/>
      <c r="DY112" s="229"/>
      <c r="DZ112" s="226"/>
    </row>
    <row r="113" spans="1:130" x14ac:dyDescent="0.25">
      <c r="A113" s="208"/>
      <c r="B113" s="209"/>
      <c r="C113" s="210"/>
      <c r="D113" s="210"/>
      <c r="E113" s="211"/>
      <c r="F113" s="211"/>
      <c r="G113" s="340"/>
      <c r="H113" s="341"/>
      <c r="I113" s="340"/>
      <c r="J113" s="342"/>
      <c r="K113" s="343"/>
      <c r="L113" s="213"/>
      <c r="M113" s="211"/>
      <c r="N113" s="209"/>
      <c r="O113" s="215"/>
      <c r="P113" s="344"/>
      <c r="Q113" s="216"/>
      <c r="T113" s="219"/>
      <c r="U113" s="220"/>
      <c r="AP113" s="229"/>
      <c r="AQ113" s="228"/>
      <c r="BD113" s="225"/>
      <c r="CE113" s="229"/>
      <c r="CH113" s="226"/>
      <c r="CK113" s="225"/>
      <c r="CL113" s="229"/>
      <c r="DS113" s="225"/>
      <c r="DV113" s="225"/>
      <c r="DY113" s="229"/>
      <c r="DZ113" s="226"/>
    </row>
    <row r="114" spans="1:130" x14ac:dyDescent="0.25">
      <c r="A114" s="208"/>
      <c r="B114" s="209"/>
      <c r="C114" s="210"/>
      <c r="D114" s="210"/>
      <c r="E114" s="211"/>
      <c r="F114" s="211"/>
      <c r="G114" s="340"/>
      <c r="H114" s="341"/>
      <c r="I114" s="340"/>
      <c r="J114" s="342"/>
      <c r="K114" s="343"/>
      <c r="L114" s="213"/>
      <c r="M114" s="211"/>
      <c r="N114" s="209"/>
      <c r="O114" s="215"/>
      <c r="P114" s="344"/>
      <c r="Q114" s="216"/>
      <c r="T114" s="219"/>
      <c r="U114" s="220"/>
      <c r="AP114" s="229"/>
      <c r="AQ114" s="228"/>
      <c r="BD114" s="225"/>
      <c r="CE114" s="229"/>
      <c r="CH114" s="226"/>
      <c r="CK114" s="225"/>
      <c r="CL114" s="229"/>
      <c r="DS114" s="225"/>
      <c r="DV114" s="225"/>
      <c r="DY114" s="229"/>
      <c r="DZ114" s="226"/>
    </row>
    <row r="115" spans="1:130" x14ac:dyDescent="0.25">
      <c r="A115" s="208"/>
      <c r="B115" s="209"/>
      <c r="C115" s="210"/>
      <c r="D115" s="210"/>
      <c r="E115" s="211"/>
      <c r="F115" s="211"/>
      <c r="G115" s="340"/>
      <c r="H115" s="341"/>
      <c r="I115" s="340"/>
      <c r="J115" s="342"/>
      <c r="K115" s="343"/>
      <c r="L115" s="213"/>
      <c r="M115" s="211"/>
      <c r="N115" s="209"/>
      <c r="O115" s="215"/>
      <c r="P115" s="344"/>
      <c r="Q115" s="216"/>
      <c r="T115" s="219"/>
      <c r="U115" s="220"/>
      <c r="AP115" s="229"/>
      <c r="AQ115" s="228"/>
      <c r="BD115" s="225"/>
      <c r="CE115" s="229"/>
      <c r="CH115" s="226"/>
      <c r="CK115" s="225"/>
      <c r="CL115" s="229"/>
      <c r="DS115" s="225"/>
      <c r="DV115" s="225"/>
      <c r="DY115" s="229"/>
      <c r="DZ115" s="226"/>
    </row>
    <row r="116" spans="1:130" x14ac:dyDescent="0.25">
      <c r="A116" s="208"/>
      <c r="B116" s="209"/>
      <c r="C116" s="210"/>
      <c r="D116" s="210"/>
      <c r="E116" s="211"/>
      <c r="F116" s="211"/>
      <c r="G116" s="340"/>
      <c r="H116" s="341"/>
      <c r="I116" s="340"/>
      <c r="J116" s="342"/>
      <c r="K116" s="343"/>
      <c r="L116" s="213"/>
      <c r="M116" s="211"/>
      <c r="N116" s="209"/>
      <c r="O116" s="215"/>
      <c r="P116" s="344"/>
      <c r="Q116" s="216"/>
      <c r="T116" s="219"/>
      <c r="U116" s="220"/>
      <c r="AP116" s="229"/>
      <c r="AQ116" s="228"/>
      <c r="BD116" s="225"/>
      <c r="CE116" s="229"/>
      <c r="CH116" s="226"/>
      <c r="CK116" s="225"/>
      <c r="CL116" s="229"/>
      <c r="DS116" s="225"/>
      <c r="DV116" s="225"/>
      <c r="DY116" s="229"/>
      <c r="DZ116" s="226"/>
    </row>
    <row r="117" spans="1:130" x14ac:dyDescent="0.25">
      <c r="A117" s="208"/>
      <c r="B117" s="209"/>
      <c r="C117" s="210"/>
      <c r="D117" s="210"/>
      <c r="E117" s="211"/>
      <c r="F117" s="211"/>
      <c r="G117" s="340"/>
      <c r="H117" s="341"/>
      <c r="I117" s="340"/>
      <c r="J117" s="342"/>
      <c r="K117" s="348"/>
      <c r="L117" s="349"/>
      <c r="M117" s="211"/>
      <c r="N117" s="209"/>
      <c r="O117" s="215"/>
      <c r="P117" s="344"/>
      <c r="Q117" s="216"/>
      <c r="T117" s="219"/>
      <c r="U117" s="220"/>
      <c r="AP117" s="229"/>
      <c r="AQ117" s="228"/>
      <c r="BD117" s="225"/>
      <c r="CE117" s="229"/>
      <c r="CH117" s="226"/>
      <c r="CK117" s="225"/>
      <c r="CL117" s="229"/>
      <c r="DS117" s="225"/>
      <c r="DV117" s="225"/>
      <c r="DY117" s="229"/>
      <c r="DZ117" s="226"/>
    </row>
    <row r="118" spans="1:130" x14ac:dyDescent="0.25">
      <c r="A118" s="208"/>
      <c r="B118" s="209"/>
      <c r="C118" s="210"/>
      <c r="D118" s="210"/>
      <c r="E118" s="211"/>
      <c r="F118" s="211"/>
      <c r="G118" s="340"/>
      <c r="H118" s="341"/>
      <c r="I118" s="340"/>
      <c r="J118" s="342"/>
      <c r="K118" s="343"/>
      <c r="L118" s="213"/>
      <c r="M118" s="211"/>
      <c r="N118" s="209"/>
      <c r="O118" s="215"/>
      <c r="P118" s="344"/>
      <c r="Q118" s="216"/>
      <c r="T118" s="219"/>
      <c r="U118" s="220"/>
      <c r="AP118" s="229"/>
      <c r="AQ118" s="228"/>
      <c r="BD118" s="225"/>
      <c r="CE118" s="229"/>
      <c r="CH118" s="226"/>
      <c r="CK118" s="225"/>
      <c r="CL118" s="229"/>
      <c r="DS118" s="225"/>
      <c r="DV118" s="225"/>
      <c r="DY118" s="229"/>
      <c r="DZ118" s="226"/>
    </row>
    <row r="119" spans="1:130" x14ac:dyDescent="0.25">
      <c r="A119" s="208"/>
      <c r="B119" s="209"/>
      <c r="C119" s="210"/>
      <c r="D119" s="210"/>
      <c r="E119" s="211"/>
      <c r="F119" s="211"/>
      <c r="G119" s="340"/>
      <c r="H119" s="341"/>
      <c r="I119" s="340"/>
      <c r="J119" s="342"/>
      <c r="K119" s="348"/>
      <c r="L119" s="349"/>
      <c r="M119" s="211"/>
      <c r="N119" s="209"/>
      <c r="O119" s="215"/>
      <c r="P119" s="344"/>
      <c r="Q119" s="216"/>
      <c r="T119" s="219"/>
      <c r="U119" s="220"/>
      <c r="AP119" s="229"/>
      <c r="AQ119" s="228"/>
      <c r="BD119" s="225"/>
      <c r="CE119" s="229"/>
      <c r="CH119" s="226"/>
      <c r="CK119" s="225"/>
      <c r="CL119" s="229"/>
      <c r="DS119" s="225"/>
      <c r="DV119" s="225"/>
      <c r="DY119" s="229"/>
      <c r="DZ119" s="226"/>
    </row>
    <row r="120" spans="1:130" x14ac:dyDescent="0.25">
      <c r="A120" s="208"/>
      <c r="B120" s="209"/>
      <c r="C120" s="210"/>
      <c r="D120" s="210"/>
      <c r="E120" s="211"/>
      <c r="F120" s="211"/>
      <c r="G120" s="340"/>
      <c r="H120" s="341"/>
      <c r="I120" s="340"/>
      <c r="J120" s="342"/>
      <c r="K120" s="343"/>
      <c r="L120" s="213"/>
      <c r="M120" s="211"/>
      <c r="N120" s="209"/>
      <c r="O120" s="215"/>
      <c r="P120" s="344"/>
      <c r="Q120" s="216"/>
      <c r="T120" s="219"/>
      <c r="U120" s="220"/>
      <c r="AP120" s="229"/>
      <c r="AQ120" s="228"/>
      <c r="BD120" s="225"/>
      <c r="CE120" s="229"/>
      <c r="CH120" s="226"/>
      <c r="CK120" s="225"/>
      <c r="CL120" s="229"/>
      <c r="DS120" s="225"/>
      <c r="DV120" s="225"/>
      <c r="DY120" s="229"/>
      <c r="DZ120" s="226"/>
    </row>
    <row r="121" spans="1:130" x14ac:dyDescent="0.25">
      <c r="A121" s="208"/>
      <c r="B121" s="209"/>
      <c r="C121" s="210"/>
      <c r="D121" s="210"/>
      <c r="E121" s="211"/>
      <c r="F121" s="211"/>
      <c r="G121" s="340"/>
      <c r="H121" s="341"/>
      <c r="I121" s="340"/>
      <c r="J121" s="342"/>
      <c r="K121" s="348"/>
      <c r="L121" s="349"/>
      <c r="M121" s="211"/>
      <c r="N121" s="209"/>
      <c r="O121" s="215"/>
      <c r="P121" s="344"/>
      <c r="Q121" s="216"/>
      <c r="T121" s="219"/>
      <c r="U121" s="220"/>
      <c r="AP121" s="229"/>
      <c r="AQ121" s="228"/>
      <c r="BD121" s="225"/>
      <c r="CE121" s="229"/>
      <c r="CH121" s="226"/>
      <c r="CK121" s="225"/>
      <c r="CL121" s="229"/>
      <c r="DS121" s="225"/>
      <c r="DV121" s="225"/>
      <c r="DY121" s="229"/>
      <c r="DZ121" s="226"/>
    </row>
    <row r="122" spans="1:130" x14ac:dyDescent="0.25">
      <c r="A122" s="208"/>
      <c r="B122" s="209"/>
      <c r="C122" s="210"/>
      <c r="D122" s="210"/>
      <c r="E122" s="211"/>
      <c r="F122" s="211"/>
      <c r="G122" s="340"/>
      <c r="H122" s="341"/>
      <c r="I122" s="340"/>
      <c r="J122" s="342"/>
      <c r="K122" s="348"/>
      <c r="L122" s="349"/>
      <c r="M122" s="211"/>
      <c r="N122" s="209"/>
      <c r="O122" s="215"/>
      <c r="P122" s="344"/>
      <c r="Q122" s="216"/>
      <c r="T122" s="219"/>
      <c r="U122" s="220"/>
      <c r="AP122" s="229"/>
      <c r="AQ122" s="228"/>
      <c r="BD122" s="225"/>
      <c r="CE122" s="229"/>
      <c r="CH122" s="226"/>
      <c r="CK122" s="225"/>
      <c r="CL122" s="229"/>
      <c r="DS122" s="225"/>
      <c r="DV122" s="225"/>
      <c r="DY122" s="229"/>
      <c r="DZ122" s="226"/>
    </row>
    <row r="123" spans="1:130" x14ac:dyDescent="0.25">
      <c r="A123" s="208"/>
      <c r="B123" s="209"/>
      <c r="C123" s="210"/>
      <c r="D123" s="210"/>
      <c r="E123" s="211"/>
      <c r="F123" s="211"/>
      <c r="G123" s="340"/>
      <c r="H123" s="341"/>
      <c r="I123" s="340"/>
      <c r="J123" s="342"/>
      <c r="K123" s="348"/>
      <c r="L123" s="349"/>
      <c r="M123" s="211"/>
      <c r="N123" s="209"/>
      <c r="O123" s="215"/>
      <c r="P123" s="344"/>
      <c r="Q123" s="216"/>
      <c r="T123" s="219"/>
      <c r="U123" s="220"/>
      <c r="AP123" s="229"/>
      <c r="AQ123" s="228"/>
      <c r="BD123" s="225"/>
      <c r="CE123" s="229"/>
      <c r="CH123" s="226"/>
      <c r="CK123" s="225"/>
      <c r="CL123" s="229"/>
      <c r="DS123" s="225"/>
      <c r="DV123" s="225"/>
      <c r="DY123" s="229"/>
      <c r="DZ123" s="226"/>
    </row>
    <row r="124" spans="1:130" x14ac:dyDescent="0.25">
      <c r="A124" s="208"/>
      <c r="B124" s="209"/>
      <c r="C124" s="210"/>
      <c r="D124" s="210"/>
      <c r="E124" s="211"/>
      <c r="F124" s="211"/>
      <c r="G124" s="340"/>
      <c r="H124" s="341"/>
      <c r="I124" s="340"/>
      <c r="J124" s="342"/>
      <c r="K124" s="348"/>
      <c r="L124" s="349"/>
      <c r="M124" s="211"/>
      <c r="N124" s="209"/>
      <c r="O124" s="215"/>
      <c r="P124" s="344"/>
      <c r="Q124" s="216"/>
      <c r="T124" s="219"/>
      <c r="U124" s="220"/>
      <c r="AP124" s="229"/>
      <c r="AQ124" s="228"/>
      <c r="BD124" s="225"/>
      <c r="CE124" s="229"/>
      <c r="CH124" s="226"/>
      <c r="CK124" s="225"/>
      <c r="CL124" s="229"/>
      <c r="DS124" s="225"/>
      <c r="DV124" s="225"/>
      <c r="DY124" s="229"/>
      <c r="DZ124" s="226"/>
    </row>
    <row r="125" spans="1:130" x14ac:dyDescent="0.25">
      <c r="A125" s="208"/>
      <c r="B125" s="209"/>
      <c r="C125" s="210"/>
      <c r="D125" s="210"/>
      <c r="E125" s="211"/>
      <c r="F125" s="211"/>
      <c r="G125" s="340"/>
      <c r="H125" s="341"/>
      <c r="I125" s="340"/>
      <c r="J125" s="342"/>
      <c r="K125" s="348"/>
      <c r="L125" s="349"/>
      <c r="M125" s="211"/>
      <c r="N125" s="209"/>
      <c r="O125" s="215"/>
      <c r="P125" s="344"/>
      <c r="Q125" s="216"/>
      <c r="T125" s="219"/>
      <c r="U125" s="220"/>
      <c r="AP125" s="229"/>
      <c r="AQ125" s="228"/>
      <c r="BD125" s="225"/>
      <c r="CE125" s="229"/>
      <c r="CH125" s="226"/>
      <c r="CK125" s="225"/>
      <c r="CL125" s="229"/>
      <c r="DS125" s="225"/>
      <c r="DV125" s="225"/>
      <c r="DY125" s="229"/>
      <c r="DZ125" s="226"/>
    </row>
    <row r="126" spans="1:130" x14ac:dyDescent="0.25">
      <c r="A126" s="208"/>
      <c r="B126" s="209"/>
      <c r="C126" s="210"/>
      <c r="D126" s="210"/>
      <c r="E126" s="211"/>
      <c r="F126" s="211"/>
      <c r="G126" s="340"/>
      <c r="H126" s="341"/>
      <c r="I126" s="340"/>
      <c r="J126" s="342"/>
      <c r="K126" s="348"/>
      <c r="L126" s="349"/>
      <c r="M126" s="211"/>
      <c r="N126" s="209"/>
      <c r="O126" s="215"/>
      <c r="P126" s="344"/>
      <c r="Q126" s="216"/>
      <c r="T126" s="219"/>
      <c r="U126" s="220"/>
      <c r="AP126" s="229"/>
      <c r="AQ126" s="228"/>
      <c r="BD126" s="225"/>
      <c r="CE126" s="229"/>
      <c r="CH126" s="226"/>
      <c r="CK126" s="225"/>
      <c r="CL126" s="229"/>
      <c r="DS126" s="225"/>
      <c r="DV126" s="225"/>
      <c r="DY126" s="229"/>
      <c r="DZ126" s="226"/>
    </row>
    <row r="127" spans="1:130" x14ac:dyDescent="0.25">
      <c r="A127" s="208"/>
      <c r="B127" s="209"/>
      <c r="C127" s="210"/>
      <c r="D127" s="210"/>
      <c r="E127" s="211"/>
      <c r="F127" s="211"/>
      <c r="G127" s="340"/>
      <c r="H127" s="341"/>
      <c r="I127" s="340"/>
      <c r="J127" s="342"/>
      <c r="K127" s="348"/>
      <c r="L127" s="349"/>
      <c r="M127" s="211"/>
      <c r="N127" s="209"/>
      <c r="O127" s="215"/>
      <c r="P127" s="344"/>
      <c r="Q127" s="216"/>
      <c r="T127" s="219"/>
      <c r="U127" s="220"/>
      <c r="AP127" s="229"/>
      <c r="AQ127" s="228"/>
      <c r="BD127" s="225"/>
      <c r="CE127" s="229"/>
      <c r="CH127" s="226"/>
      <c r="CK127" s="225"/>
      <c r="CL127" s="229"/>
      <c r="DS127" s="225"/>
      <c r="DV127" s="225"/>
      <c r="DY127" s="229"/>
      <c r="DZ127" s="226"/>
    </row>
    <row r="128" spans="1:130" x14ac:dyDescent="0.25">
      <c r="A128" s="208"/>
      <c r="B128" s="209"/>
      <c r="C128" s="210"/>
      <c r="D128" s="210"/>
      <c r="E128" s="211"/>
      <c r="F128" s="211"/>
      <c r="G128" s="340"/>
      <c r="H128" s="341"/>
      <c r="I128" s="340"/>
      <c r="J128" s="342"/>
      <c r="K128" s="348"/>
      <c r="L128" s="349"/>
      <c r="M128" s="211"/>
      <c r="N128" s="209"/>
      <c r="O128" s="215"/>
      <c r="P128" s="344"/>
      <c r="Q128" s="216"/>
      <c r="T128" s="219"/>
      <c r="U128" s="220"/>
      <c r="AP128" s="229"/>
      <c r="AQ128" s="228"/>
      <c r="BD128" s="225"/>
      <c r="CE128" s="229"/>
      <c r="CH128" s="226"/>
      <c r="CK128" s="225"/>
      <c r="CL128" s="229"/>
      <c r="DS128" s="225"/>
      <c r="DV128" s="225"/>
      <c r="DY128" s="229"/>
      <c r="DZ128" s="226"/>
    </row>
    <row r="129" spans="1:130" x14ac:dyDescent="0.25">
      <c r="A129" s="208"/>
      <c r="B129" s="209"/>
      <c r="C129" s="210"/>
      <c r="D129" s="210"/>
      <c r="E129" s="211"/>
      <c r="F129" s="211"/>
      <c r="G129" s="340"/>
      <c r="H129" s="341"/>
      <c r="I129" s="340"/>
      <c r="J129" s="342"/>
      <c r="K129" s="348"/>
      <c r="L129" s="349"/>
      <c r="M129" s="211"/>
      <c r="N129" s="209"/>
      <c r="O129" s="215"/>
      <c r="P129" s="344"/>
      <c r="Q129" s="216"/>
      <c r="T129" s="219"/>
      <c r="U129" s="220"/>
      <c r="AP129" s="229"/>
      <c r="AQ129" s="228"/>
      <c r="BD129" s="225"/>
      <c r="CE129" s="229"/>
      <c r="CH129" s="226"/>
      <c r="CK129" s="225"/>
      <c r="CL129" s="229"/>
      <c r="DS129" s="225"/>
      <c r="DV129" s="225"/>
      <c r="DY129" s="229"/>
      <c r="DZ129" s="226"/>
    </row>
    <row r="130" spans="1:130" x14ac:dyDescent="0.25">
      <c r="A130" s="208"/>
      <c r="B130" s="209"/>
      <c r="C130" s="210"/>
      <c r="D130" s="210"/>
      <c r="E130" s="211"/>
      <c r="F130" s="211"/>
      <c r="G130" s="340"/>
      <c r="H130" s="341"/>
      <c r="I130" s="340"/>
      <c r="J130" s="342"/>
      <c r="K130" s="348"/>
      <c r="L130" s="349"/>
      <c r="M130" s="211"/>
      <c r="N130" s="209"/>
      <c r="O130" s="215"/>
      <c r="P130" s="344"/>
      <c r="Q130" s="216"/>
      <c r="T130" s="219"/>
      <c r="U130" s="220"/>
      <c r="AP130" s="229"/>
      <c r="AQ130" s="228"/>
      <c r="BD130" s="225"/>
      <c r="CE130" s="229"/>
      <c r="CH130" s="226"/>
      <c r="CK130" s="225"/>
      <c r="CL130" s="229"/>
      <c r="DS130" s="225"/>
      <c r="DV130" s="225"/>
      <c r="DY130" s="229"/>
      <c r="DZ130" s="226"/>
    </row>
    <row r="131" spans="1:130" x14ac:dyDescent="0.25">
      <c r="A131" s="208"/>
      <c r="B131" s="209"/>
      <c r="C131" s="210"/>
      <c r="D131" s="210"/>
      <c r="E131" s="211"/>
      <c r="F131" s="211"/>
      <c r="G131" s="340"/>
      <c r="H131" s="341"/>
      <c r="I131" s="340"/>
      <c r="J131" s="342"/>
      <c r="K131" s="348"/>
      <c r="L131" s="349"/>
      <c r="M131" s="211"/>
      <c r="N131" s="209"/>
      <c r="O131" s="215"/>
      <c r="P131" s="344"/>
      <c r="Q131" s="216"/>
      <c r="T131" s="219"/>
      <c r="U131" s="220"/>
      <c r="AP131" s="229"/>
      <c r="AQ131" s="228"/>
      <c r="BD131" s="225"/>
      <c r="CE131" s="229"/>
      <c r="CH131" s="226"/>
      <c r="CK131" s="225"/>
      <c r="CL131" s="229"/>
      <c r="DS131" s="225"/>
      <c r="DV131" s="225"/>
      <c r="DY131" s="229"/>
      <c r="DZ131" s="226"/>
    </row>
    <row r="132" spans="1:130" x14ac:dyDescent="0.25">
      <c r="A132" s="208"/>
      <c r="B132" s="209"/>
      <c r="C132" s="210"/>
      <c r="D132" s="210"/>
      <c r="E132" s="211"/>
      <c r="F132" s="211"/>
      <c r="G132" s="340"/>
      <c r="H132" s="341"/>
      <c r="I132" s="340"/>
      <c r="J132" s="342"/>
      <c r="K132" s="343"/>
      <c r="L132" s="213"/>
      <c r="M132" s="211"/>
      <c r="N132" s="209"/>
      <c r="O132" s="215"/>
      <c r="P132" s="344"/>
      <c r="Q132" s="216"/>
      <c r="T132" s="219"/>
      <c r="U132" s="220"/>
      <c r="AP132" s="229"/>
      <c r="AQ132" s="228"/>
      <c r="BD132" s="225"/>
      <c r="CE132" s="229"/>
      <c r="CH132" s="226"/>
      <c r="CK132" s="225"/>
      <c r="CL132" s="229"/>
      <c r="DS132" s="225"/>
      <c r="DV132" s="225"/>
      <c r="DY132" s="229"/>
      <c r="DZ132" s="226"/>
    </row>
    <row r="133" spans="1:130" x14ac:dyDescent="0.25">
      <c r="A133" s="208"/>
      <c r="B133" s="209"/>
      <c r="C133" s="210"/>
      <c r="D133" s="210"/>
      <c r="E133" s="211"/>
      <c r="F133" s="211"/>
      <c r="G133" s="340"/>
      <c r="H133" s="341"/>
      <c r="I133" s="340"/>
      <c r="J133" s="342"/>
      <c r="K133" s="343"/>
      <c r="L133" s="213"/>
      <c r="M133" s="211"/>
      <c r="N133" s="209"/>
      <c r="O133" s="215"/>
      <c r="P133" s="344"/>
      <c r="Q133" s="216"/>
      <c r="T133" s="219"/>
      <c r="U133" s="220"/>
      <c r="AP133" s="229"/>
      <c r="AQ133" s="228"/>
      <c r="BD133" s="225"/>
      <c r="CE133" s="229"/>
      <c r="CH133" s="226"/>
      <c r="CK133" s="225"/>
      <c r="CL133" s="229"/>
      <c r="DS133" s="225"/>
      <c r="DV133" s="225"/>
      <c r="DY133" s="229"/>
      <c r="DZ133" s="226"/>
    </row>
    <row r="134" spans="1:130" x14ac:dyDescent="0.25">
      <c r="A134" s="208"/>
      <c r="B134" s="209"/>
      <c r="C134" s="210"/>
      <c r="D134" s="210"/>
      <c r="E134" s="211"/>
      <c r="F134" s="211"/>
      <c r="G134" s="340"/>
      <c r="H134" s="341"/>
      <c r="I134" s="340"/>
      <c r="J134" s="342"/>
      <c r="K134" s="343"/>
      <c r="L134" s="213"/>
      <c r="M134" s="211"/>
      <c r="N134" s="209"/>
      <c r="O134" s="215"/>
      <c r="P134" s="344"/>
      <c r="Q134" s="216"/>
      <c r="T134" s="219"/>
      <c r="U134" s="220"/>
      <c r="AP134" s="229"/>
      <c r="AQ134" s="228"/>
      <c r="BD134" s="225"/>
      <c r="CE134" s="229"/>
      <c r="CH134" s="226"/>
      <c r="CK134" s="225"/>
      <c r="CL134" s="229"/>
      <c r="DS134" s="225"/>
      <c r="DV134" s="225"/>
      <c r="DY134" s="229"/>
      <c r="DZ134" s="226"/>
    </row>
    <row r="135" spans="1:130" x14ac:dyDescent="0.25">
      <c r="A135" s="208"/>
      <c r="B135" s="209"/>
      <c r="C135" s="210"/>
      <c r="D135" s="210"/>
      <c r="E135" s="211"/>
      <c r="F135" s="211"/>
      <c r="G135" s="340"/>
      <c r="H135" s="341"/>
      <c r="I135" s="340"/>
      <c r="J135" s="342"/>
      <c r="K135" s="343"/>
      <c r="L135" s="213"/>
      <c r="M135" s="211"/>
      <c r="N135" s="209"/>
      <c r="O135" s="215"/>
      <c r="P135" s="344"/>
      <c r="Q135" s="216"/>
      <c r="T135" s="219"/>
      <c r="U135" s="220"/>
      <c r="AP135" s="229"/>
      <c r="AQ135" s="228"/>
      <c r="BD135" s="225"/>
      <c r="CE135" s="229"/>
      <c r="CH135" s="226"/>
      <c r="CK135" s="225"/>
      <c r="CL135" s="229"/>
      <c r="DS135" s="225"/>
      <c r="DV135" s="225"/>
      <c r="DY135" s="229"/>
      <c r="DZ135" s="226"/>
    </row>
    <row r="136" spans="1:130" x14ac:dyDescent="0.25">
      <c r="A136" s="208"/>
      <c r="B136" s="209"/>
      <c r="C136" s="210"/>
      <c r="D136" s="210"/>
      <c r="E136" s="211"/>
      <c r="F136" s="211"/>
      <c r="G136" s="340"/>
      <c r="H136" s="341"/>
      <c r="I136" s="340"/>
      <c r="J136" s="342"/>
      <c r="K136" s="343"/>
      <c r="L136" s="213"/>
      <c r="M136" s="211"/>
      <c r="N136" s="209"/>
      <c r="O136" s="215"/>
      <c r="P136" s="344"/>
      <c r="Q136" s="216"/>
      <c r="T136" s="219"/>
      <c r="U136" s="220"/>
      <c r="AP136" s="229"/>
      <c r="AQ136" s="228"/>
      <c r="BD136" s="225"/>
      <c r="CE136" s="229"/>
      <c r="CH136" s="226"/>
      <c r="CK136" s="225"/>
      <c r="CL136" s="229"/>
      <c r="DS136" s="225"/>
      <c r="DV136" s="225"/>
      <c r="DY136" s="229"/>
      <c r="DZ136" s="226"/>
    </row>
    <row r="137" spans="1:130" x14ac:dyDescent="0.25">
      <c r="A137" s="208"/>
      <c r="B137" s="209"/>
      <c r="C137" s="210"/>
      <c r="D137" s="210"/>
      <c r="E137" s="211"/>
      <c r="F137" s="211"/>
      <c r="G137" s="340"/>
      <c r="H137" s="341"/>
      <c r="I137" s="340"/>
      <c r="J137" s="342"/>
      <c r="K137" s="343"/>
      <c r="L137" s="213"/>
      <c r="M137" s="211"/>
      <c r="N137" s="209"/>
      <c r="O137" s="215"/>
      <c r="P137" s="344"/>
      <c r="Q137" s="216"/>
      <c r="T137" s="219"/>
      <c r="U137" s="220"/>
      <c r="AP137" s="229"/>
      <c r="AQ137" s="228"/>
      <c r="BD137" s="225"/>
      <c r="CE137" s="229"/>
      <c r="CH137" s="226"/>
      <c r="CK137" s="225"/>
      <c r="CL137" s="229"/>
      <c r="DS137" s="225"/>
      <c r="DV137" s="225"/>
      <c r="DY137" s="229"/>
      <c r="DZ137" s="226"/>
    </row>
    <row r="138" spans="1:130" x14ac:dyDescent="0.25">
      <c r="A138" s="208"/>
      <c r="B138" s="209"/>
      <c r="C138" s="210"/>
      <c r="D138" s="210"/>
      <c r="E138" s="211"/>
      <c r="F138" s="211"/>
      <c r="G138" s="340"/>
      <c r="H138" s="341"/>
      <c r="I138" s="340"/>
      <c r="J138" s="342"/>
      <c r="K138" s="343"/>
      <c r="L138" s="213"/>
      <c r="M138" s="211"/>
      <c r="N138" s="209"/>
      <c r="O138" s="215"/>
      <c r="P138" s="344"/>
      <c r="Q138" s="216"/>
      <c r="T138" s="219"/>
      <c r="U138" s="220"/>
      <c r="AP138" s="229"/>
      <c r="AQ138" s="228"/>
      <c r="BD138" s="225"/>
      <c r="CE138" s="229"/>
      <c r="CH138" s="226"/>
      <c r="CK138" s="225"/>
      <c r="CL138" s="229"/>
      <c r="DS138" s="225"/>
      <c r="DV138" s="225"/>
      <c r="DY138" s="229"/>
      <c r="DZ138" s="226"/>
    </row>
    <row r="139" spans="1:130" x14ac:dyDescent="0.25">
      <c r="A139" s="208"/>
      <c r="B139" s="209"/>
      <c r="C139" s="210"/>
      <c r="D139" s="210"/>
      <c r="E139" s="211"/>
      <c r="F139" s="211"/>
      <c r="G139" s="340"/>
      <c r="H139" s="341"/>
      <c r="I139" s="340"/>
      <c r="J139" s="342"/>
      <c r="K139" s="343"/>
      <c r="L139" s="213"/>
      <c r="M139" s="211"/>
      <c r="N139" s="209"/>
      <c r="O139" s="215"/>
      <c r="P139" s="344"/>
      <c r="Q139" s="216"/>
      <c r="T139" s="219"/>
      <c r="U139" s="220"/>
      <c r="AP139" s="229"/>
      <c r="AQ139" s="228"/>
      <c r="BD139" s="225"/>
      <c r="CE139" s="229"/>
      <c r="CH139" s="226"/>
      <c r="CK139" s="225"/>
      <c r="CL139" s="229"/>
      <c r="DS139" s="225"/>
      <c r="DV139" s="225"/>
      <c r="DY139" s="229"/>
      <c r="DZ139" s="226"/>
    </row>
    <row r="140" spans="1:130" x14ac:dyDescent="0.25">
      <c r="A140" s="208"/>
      <c r="B140" s="209"/>
      <c r="C140" s="210"/>
      <c r="D140" s="210"/>
      <c r="E140" s="211"/>
      <c r="F140" s="211"/>
      <c r="G140" s="340"/>
      <c r="H140" s="341"/>
      <c r="I140" s="340"/>
      <c r="J140" s="342"/>
      <c r="K140" s="343"/>
      <c r="L140" s="213"/>
      <c r="M140" s="211"/>
      <c r="N140" s="209"/>
      <c r="O140" s="215"/>
      <c r="P140" s="344"/>
      <c r="Q140" s="216"/>
      <c r="T140" s="219"/>
      <c r="U140" s="220"/>
      <c r="AP140" s="229"/>
      <c r="AQ140" s="228"/>
      <c r="BD140" s="225"/>
      <c r="CE140" s="229"/>
      <c r="CH140" s="226"/>
      <c r="CK140" s="225"/>
      <c r="CL140" s="229"/>
      <c r="DS140" s="225"/>
      <c r="DV140" s="225"/>
      <c r="DY140" s="229"/>
      <c r="DZ140" s="226"/>
    </row>
    <row r="141" spans="1:130" x14ac:dyDescent="0.25">
      <c r="A141" s="208"/>
      <c r="B141" s="209"/>
      <c r="C141" s="210"/>
      <c r="D141" s="210"/>
      <c r="E141" s="211"/>
      <c r="F141" s="211"/>
      <c r="G141" s="340"/>
      <c r="H141" s="341"/>
      <c r="I141" s="340"/>
      <c r="J141" s="342"/>
      <c r="K141" s="343"/>
      <c r="L141" s="213"/>
      <c r="M141" s="211"/>
      <c r="N141" s="209"/>
      <c r="O141" s="215"/>
      <c r="P141" s="344"/>
      <c r="Q141" s="216"/>
      <c r="T141" s="219"/>
      <c r="U141" s="220"/>
      <c r="AP141" s="229"/>
      <c r="AQ141" s="228"/>
      <c r="BD141" s="225"/>
      <c r="CE141" s="229"/>
      <c r="CH141" s="226"/>
      <c r="CK141" s="225"/>
      <c r="CL141" s="229"/>
      <c r="DS141" s="225"/>
      <c r="DV141" s="225"/>
      <c r="DY141" s="229"/>
      <c r="DZ141" s="226"/>
    </row>
    <row r="142" spans="1:130" x14ac:dyDescent="0.25">
      <c r="A142" s="208"/>
      <c r="B142" s="209"/>
      <c r="C142" s="210"/>
      <c r="D142" s="210"/>
      <c r="E142" s="211"/>
      <c r="F142" s="211"/>
      <c r="G142" s="340"/>
      <c r="H142" s="341"/>
      <c r="I142" s="340"/>
      <c r="J142" s="342"/>
      <c r="K142" s="343"/>
      <c r="L142" s="213"/>
      <c r="M142" s="211"/>
      <c r="N142" s="209"/>
      <c r="O142" s="215"/>
      <c r="P142" s="344"/>
      <c r="Q142" s="216"/>
      <c r="T142" s="219"/>
      <c r="U142" s="220"/>
      <c r="AP142" s="229"/>
      <c r="AQ142" s="228"/>
      <c r="BD142" s="225"/>
      <c r="CE142" s="229"/>
      <c r="CH142" s="226"/>
      <c r="CK142" s="225"/>
      <c r="CL142" s="229"/>
      <c r="DS142" s="225"/>
      <c r="DV142" s="225"/>
      <c r="DY142" s="229"/>
      <c r="DZ142" s="226"/>
    </row>
    <row r="143" spans="1:130" x14ac:dyDescent="0.25">
      <c r="A143" s="208"/>
      <c r="B143" s="209"/>
      <c r="C143" s="210"/>
      <c r="D143" s="210"/>
      <c r="E143" s="211"/>
      <c r="F143" s="211"/>
      <c r="G143" s="340"/>
      <c r="H143" s="341"/>
      <c r="I143" s="340"/>
      <c r="J143" s="342"/>
      <c r="K143" s="343"/>
      <c r="L143" s="213"/>
      <c r="M143" s="211"/>
      <c r="N143" s="209"/>
      <c r="O143" s="215"/>
      <c r="P143" s="344"/>
      <c r="Q143" s="216"/>
      <c r="T143" s="219"/>
      <c r="U143" s="220"/>
      <c r="AP143" s="229"/>
      <c r="AQ143" s="228"/>
      <c r="BD143" s="225"/>
      <c r="CE143" s="229"/>
      <c r="CH143" s="226"/>
      <c r="CK143" s="225"/>
      <c r="CL143" s="229"/>
      <c r="DS143" s="225"/>
      <c r="DV143" s="225"/>
      <c r="DY143" s="229"/>
      <c r="DZ143" s="226"/>
    </row>
    <row r="144" spans="1:130" x14ac:dyDescent="0.25">
      <c r="A144" s="208"/>
      <c r="B144" s="209"/>
      <c r="C144" s="210"/>
      <c r="D144" s="210"/>
      <c r="E144" s="211"/>
      <c r="F144" s="211"/>
      <c r="G144" s="340"/>
      <c r="H144" s="341"/>
      <c r="I144" s="340"/>
      <c r="J144" s="342"/>
      <c r="K144" s="343"/>
      <c r="L144" s="213"/>
      <c r="M144" s="211"/>
      <c r="N144" s="209"/>
      <c r="O144" s="215"/>
      <c r="P144" s="344"/>
      <c r="Q144" s="216"/>
      <c r="T144" s="219"/>
      <c r="U144" s="220"/>
      <c r="AP144" s="229"/>
      <c r="AQ144" s="228"/>
      <c r="BD144" s="225"/>
      <c r="CE144" s="229"/>
      <c r="CH144" s="226"/>
      <c r="CK144" s="225"/>
      <c r="CL144" s="229"/>
      <c r="DS144" s="225"/>
      <c r="DV144" s="225"/>
      <c r="DY144" s="229"/>
      <c r="DZ144" s="226"/>
    </row>
    <row r="145" spans="1:130" x14ac:dyDescent="0.25">
      <c r="A145" s="208"/>
      <c r="B145" s="209"/>
      <c r="C145" s="210"/>
      <c r="D145" s="210"/>
      <c r="E145" s="211"/>
      <c r="F145" s="211"/>
      <c r="G145" s="340"/>
      <c r="H145" s="341"/>
      <c r="I145" s="340"/>
      <c r="J145" s="342"/>
      <c r="K145" s="343"/>
      <c r="L145" s="213"/>
      <c r="M145" s="211"/>
      <c r="N145" s="209"/>
      <c r="O145" s="215"/>
      <c r="P145" s="344"/>
      <c r="Q145" s="216"/>
      <c r="T145" s="219"/>
      <c r="U145" s="220"/>
      <c r="AP145" s="229"/>
      <c r="AQ145" s="228"/>
      <c r="BD145" s="225"/>
      <c r="CE145" s="229"/>
      <c r="CH145" s="226"/>
      <c r="CK145" s="225"/>
      <c r="CL145" s="229"/>
      <c r="DS145" s="225"/>
      <c r="DV145" s="225"/>
      <c r="DY145" s="229"/>
      <c r="DZ145" s="226"/>
    </row>
    <row r="146" spans="1:130" x14ac:dyDescent="0.25">
      <c r="A146" s="208"/>
      <c r="B146" s="209"/>
      <c r="C146" s="210"/>
      <c r="D146" s="210"/>
      <c r="E146" s="211"/>
      <c r="F146" s="211"/>
      <c r="G146" s="340"/>
      <c r="H146" s="341"/>
      <c r="I146" s="340"/>
      <c r="J146" s="342"/>
      <c r="K146" s="343"/>
      <c r="L146" s="213"/>
      <c r="M146" s="211"/>
      <c r="N146" s="209"/>
      <c r="O146" s="215"/>
      <c r="P146" s="344"/>
      <c r="Q146" s="216"/>
      <c r="T146" s="219"/>
      <c r="U146" s="220"/>
      <c r="AP146" s="229"/>
      <c r="AQ146" s="228"/>
      <c r="BD146" s="225"/>
      <c r="CE146" s="229"/>
      <c r="CH146" s="226"/>
      <c r="CK146" s="225"/>
      <c r="CL146" s="229"/>
      <c r="DS146" s="225"/>
      <c r="DV146" s="225"/>
      <c r="DY146" s="229"/>
      <c r="DZ146" s="226"/>
    </row>
    <row r="147" spans="1:130" x14ac:dyDescent="0.25">
      <c r="A147" s="208"/>
      <c r="B147" s="209"/>
      <c r="C147" s="210"/>
      <c r="D147" s="210"/>
      <c r="E147" s="211"/>
      <c r="F147" s="211"/>
      <c r="G147" s="340"/>
      <c r="H147" s="341"/>
      <c r="I147" s="340"/>
      <c r="J147" s="342"/>
      <c r="K147" s="348"/>
      <c r="L147" s="349"/>
      <c r="M147" s="211"/>
      <c r="N147" s="209"/>
      <c r="O147" s="215"/>
      <c r="P147" s="344"/>
      <c r="Q147" s="216"/>
      <c r="T147" s="219"/>
      <c r="U147" s="220"/>
      <c r="AP147" s="229"/>
      <c r="AQ147" s="228"/>
      <c r="BD147" s="225"/>
      <c r="CE147" s="229"/>
      <c r="CH147" s="226"/>
      <c r="CK147" s="225"/>
      <c r="CL147" s="229"/>
      <c r="DS147" s="225"/>
      <c r="DV147" s="225"/>
      <c r="DY147" s="229"/>
      <c r="DZ147" s="226"/>
    </row>
    <row r="148" spans="1:130" x14ac:dyDescent="0.25">
      <c r="A148" s="208"/>
      <c r="B148" s="209"/>
      <c r="C148" s="210"/>
      <c r="D148" s="210"/>
      <c r="E148" s="211"/>
      <c r="F148" s="211"/>
      <c r="G148" s="340"/>
      <c r="H148" s="341"/>
      <c r="I148" s="340"/>
      <c r="J148" s="342"/>
      <c r="K148" s="348"/>
      <c r="L148" s="349"/>
      <c r="M148" s="211"/>
      <c r="N148" s="209"/>
      <c r="O148" s="215"/>
      <c r="P148" s="344"/>
      <c r="Q148" s="216"/>
      <c r="T148" s="219"/>
      <c r="U148" s="220"/>
      <c r="AP148" s="229"/>
      <c r="AQ148" s="228"/>
      <c r="BD148" s="225"/>
      <c r="CE148" s="229"/>
      <c r="CH148" s="226"/>
      <c r="CK148" s="225"/>
      <c r="CL148" s="229"/>
      <c r="DS148" s="225"/>
      <c r="DV148" s="225"/>
      <c r="DY148" s="229"/>
      <c r="DZ148" s="226"/>
    </row>
    <row r="149" spans="1:130" x14ac:dyDescent="0.25">
      <c r="A149" s="208"/>
      <c r="B149" s="209"/>
      <c r="C149" s="210"/>
      <c r="D149" s="210"/>
      <c r="E149" s="211"/>
      <c r="F149" s="211"/>
      <c r="G149" s="340"/>
      <c r="H149" s="341"/>
      <c r="I149" s="340"/>
      <c r="J149" s="342"/>
      <c r="K149" s="343"/>
      <c r="L149" s="213"/>
      <c r="M149" s="211"/>
      <c r="N149" s="209"/>
      <c r="O149" s="215"/>
      <c r="P149" s="344"/>
      <c r="Q149" s="216"/>
      <c r="T149" s="219"/>
      <c r="U149" s="220"/>
      <c r="AP149" s="229"/>
      <c r="AQ149" s="228"/>
      <c r="BD149" s="225"/>
      <c r="CE149" s="229"/>
      <c r="CH149" s="226"/>
      <c r="CK149" s="225"/>
      <c r="CL149" s="229"/>
      <c r="DS149" s="225"/>
      <c r="DV149" s="225"/>
      <c r="DY149" s="229"/>
      <c r="DZ149" s="226"/>
    </row>
    <row r="150" spans="1:130" x14ac:dyDescent="0.25">
      <c r="A150" s="208"/>
      <c r="B150" s="209"/>
      <c r="C150" s="210"/>
      <c r="D150" s="210"/>
      <c r="E150" s="211"/>
      <c r="F150" s="211"/>
      <c r="G150" s="340"/>
      <c r="H150" s="341"/>
      <c r="I150" s="340"/>
      <c r="J150" s="342"/>
      <c r="K150" s="348"/>
      <c r="L150" s="349"/>
      <c r="M150" s="211"/>
      <c r="N150" s="209"/>
      <c r="O150" s="215"/>
      <c r="P150" s="344"/>
      <c r="Q150" s="216"/>
      <c r="T150" s="219"/>
      <c r="U150" s="220"/>
      <c r="AP150" s="229"/>
      <c r="AQ150" s="228"/>
      <c r="BD150" s="225"/>
      <c r="CE150" s="229"/>
      <c r="CH150" s="226"/>
      <c r="CK150" s="225"/>
      <c r="CL150" s="229"/>
      <c r="DS150" s="225"/>
      <c r="DV150" s="225"/>
      <c r="DY150" s="229"/>
      <c r="DZ150" s="226"/>
    </row>
    <row r="151" spans="1:130" x14ac:dyDescent="0.25">
      <c r="A151" s="208"/>
      <c r="B151" s="209"/>
      <c r="C151" s="210"/>
      <c r="D151" s="210"/>
      <c r="E151" s="211"/>
      <c r="F151" s="211"/>
      <c r="G151" s="340"/>
      <c r="H151" s="341"/>
      <c r="I151" s="340"/>
      <c r="J151" s="342"/>
      <c r="K151" s="348"/>
      <c r="L151" s="349"/>
      <c r="M151" s="211"/>
      <c r="N151" s="209"/>
      <c r="O151" s="215"/>
      <c r="P151" s="344"/>
      <c r="Q151" s="216"/>
      <c r="T151" s="219"/>
      <c r="U151" s="220"/>
      <c r="AP151" s="229"/>
      <c r="AQ151" s="228"/>
      <c r="BD151" s="225"/>
      <c r="CE151" s="229"/>
      <c r="CH151" s="226"/>
      <c r="CK151" s="225"/>
      <c r="CL151" s="229"/>
      <c r="DS151" s="225"/>
      <c r="DV151" s="225"/>
      <c r="DY151" s="229"/>
      <c r="DZ151" s="226"/>
    </row>
    <row r="152" spans="1:130" x14ac:dyDescent="0.25">
      <c r="A152" s="208"/>
      <c r="B152" s="209"/>
      <c r="C152" s="210"/>
      <c r="D152" s="210"/>
      <c r="E152" s="211"/>
      <c r="F152" s="211"/>
      <c r="G152" s="340"/>
      <c r="H152" s="341"/>
      <c r="I152" s="340"/>
      <c r="J152" s="342"/>
      <c r="K152" s="343"/>
      <c r="L152" s="213"/>
      <c r="M152" s="211"/>
      <c r="N152" s="209"/>
      <c r="O152" s="215"/>
      <c r="P152" s="344"/>
      <c r="Q152" s="216"/>
      <c r="T152" s="219"/>
      <c r="U152" s="220"/>
      <c r="AP152" s="229"/>
      <c r="AQ152" s="228"/>
      <c r="BD152" s="225"/>
      <c r="CE152" s="229"/>
      <c r="CH152" s="226"/>
      <c r="CK152" s="225"/>
      <c r="CL152" s="229"/>
      <c r="DS152" s="225"/>
      <c r="DV152" s="225"/>
      <c r="DY152" s="229"/>
      <c r="DZ152" s="226"/>
    </row>
    <row r="153" spans="1:130" x14ac:dyDescent="0.25">
      <c r="A153" s="208"/>
      <c r="B153" s="209"/>
      <c r="C153" s="210"/>
      <c r="D153" s="210"/>
      <c r="E153" s="211"/>
      <c r="F153" s="211"/>
      <c r="G153" s="340"/>
      <c r="H153" s="341"/>
      <c r="I153" s="340"/>
      <c r="J153" s="342"/>
      <c r="K153" s="348"/>
      <c r="L153" s="349"/>
      <c r="M153" s="211"/>
      <c r="N153" s="209"/>
      <c r="O153" s="215"/>
      <c r="P153" s="344"/>
      <c r="Q153" s="216"/>
      <c r="T153" s="219"/>
      <c r="U153" s="220"/>
      <c r="AP153" s="229"/>
      <c r="AQ153" s="228"/>
      <c r="BD153" s="225"/>
      <c r="CE153" s="229"/>
      <c r="CH153" s="226"/>
      <c r="CK153" s="225"/>
      <c r="CL153" s="229"/>
      <c r="DS153" s="225"/>
      <c r="DV153" s="225"/>
      <c r="DY153" s="229"/>
      <c r="DZ153" s="226"/>
    </row>
    <row r="154" spans="1:130" x14ac:dyDescent="0.25">
      <c r="A154" s="208"/>
      <c r="B154" s="209"/>
      <c r="C154" s="210"/>
      <c r="D154" s="210"/>
      <c r="E154" s="211"/>
      <c r="F154" s="211"/>
      <c r="G154" s="340"/>
      <c r="H154" s="341"/>
      <c r="I154" s="340"/>
      <c r="J154" s="342"/>
      <c r="K154" s="348"/>
      <c r="L154" s="349"/>
      <c r="M154" s="211"/>
      <c r="N154" s="209"/>
      <c r="O154" s="215"/>
      <c r="P154" s="344"/>
      <c r="Q154" s="216"/>
      <c r="T154" s="219"/>
      <c r="U154" s="220"/>
      <c r="AP154" s="229"/>
      <c r="AQ154" s="228"/>
      <c r="BD154" s="225"/>
      <c r="CE154" s="229"/>
      <c r="CH154" s="226"/>
      <c r="CK154" s="225"/>
      <c r="CL154" s="229"/>
      <c r="DS154" s="225"/>
      <c r="DV154" s="225"/>
      <c r="DY154" s="229"/>
      <c r="DZ154" s="226"/>
    </row>
    <row r="155" spans="1:130" x14ac:dyDescent="0.25">
      <c r="A155" s="208"/>
      <c r="B155" s="209"/>
      <c r="C155" s="210"/>
      <c r="D155" s="210"/>
      <c r="E155" s="211"/>
      <c r="F155" s="211"/>
      <c r="G155" s="340"/>
      <c r="H155" s="341"/>
      <c r="I155" s="340"/>
      <c r="J155" s="342"/>
      <c r="K155" s="348"/>
      <c r="L155" s="349"/>
      <c r="M155" s="211"/>
      <c r="N155" s="209"/>
      <c r="O155" s="215"/>
      <c r="P155" s="344"/>
      <c r="Q155" s="216"/>
      <c r="T155" s="219"/>
      <c r="U155" s="220"/>
      <c r="AP155" s="229"/>
      <c r="AQ155" s="228"/>
      <c r="BD155" s="225"/>
      <c r="CE155" s="229"/>
      <c r="CH155" s="226"/>
      <c r="CK155" s="225"/>
      <c r="CL155" s="229"/>
      <c r="DS155" s="225"/>
      <c r="DV155" s="225"/>
      <c r="DY155" s="229"/>
      <c r="DZ155" s="226"/>
    </row>
    <row r="156" spans="1:130" x14ac:dyDescent="0.25">
      <c r="A156" s="208"/>
      <c r="B156" s="209"/>
      <c r="C156" s="210"/>
      <c r="D156" s="210"/>
      <c r="E156" s="211"/>
      <c r="F156" s="211"/>
      <c r="G156" s="340"/>
      <c r="H156" s="341"/>
      <c r="I156" s="340"/>
      <c r="J156" s="342"/>
      <c r="K156" s="348"/>
      <c r="L156" s="349"/>
      <c r="M156" s="211"/>
      <c r="N156" s="209"/>
      <c r="O156" s="215"/>
      <c r="P156" s="344"/>
      <c r="Q156" s="216"/>
      <c r="T156" s="219"/>
      <c r="U156" s="220"/>
      <c r="AP156" s="229"/>
      <c r="AQ156" s="228"/>
      <c r="BD156" s="225"/>
      <c r="CE156" s="229"/>
      <c r="CH156" s="226"/>
      <c r="CK156" s="225"/>
      <c r="CL156" s="229"/>
      <c r="DS156" s="225"/>
      <c r="DV156" s="225"/>
      <c r="DY156" s="229"/>
      <c r="DZ156" s="226"/>
    </row>
    <row r="157" spans="1:130" x14ac:dyDescent="0.25">
      <c r="A157" s="208"/>
      <c r="B157" s="209"/>
      <c r="C157" s="210"/>
      <c r="D157" s="210"/>
      <c r="E157" s="211"/>
      <c r="F157" s="211"/>
      <c r="G157" s="340"/>
      <c r="H157" s="341"/>
      <c r="I157" s="340"/>
      <c r="J157" s="342"/>
      <c r="K157" s="348"/>
      <c r="L157" s="349"/>
      <c r="M157" s="211"/>
      <c r="N157" s="209"/>
      <c r="O157" s="215"/>
      <c r="P157" s="344"/>
      <c r="Q157" s="216"/>
      <c r="T157" s="219"/>
      <c r="U157" s="220"/>
      <c r="AP157" s="229"/>
      <c r="AQ157" s="228"/>
      <c r="BD157" s="225"/>
      <c r="CE157" s="229"/>
      <c r="CH157" s="226"/>
      <c r="CK157" s="225"/>
      <c r="CL157" s="229"/>
      <c r="DS157" s="225"/>
      <c r="DV157" s="225"/>
      <c r="DY157" s="229"/>
      <c r="DZ157" s="226"/>
    </row>
    <row r="158" spans="1:130" x14ac:dyDescent="0.25">
      <c r="A158" s="208"/>
      <c r="B158" s="209"/>
      <c r="C158" s="210"/>
      <c r="D158" s="210"/>
      <c r="E158" s="211"/>
      <c r="F158" s="211"/>
      <c r="G158" s="340"/>
      <c r="H158" s="341"/>
      <c r="I158" s="340"/>
      <c r="J158" s="342"/>
      <c r="K158" s="348"/>
      <c r="L158" s="349"/>
      <c r="M158" s="211"/>
      <c r="N158" s="209"/>
      <c r="O158" s="215"/>
      <c r="P158" s="344"/>
      <c r="Q158" s="216"/>
      <c r="T158" s="219"/>
      <c r="U158" s="220"/>
      <c r="AP158" s="229"/>
      <c r="AQ158" s="228"/>
      <c r="BD158" s="225"/>
      <c r="CE158" s="229"/>
      <c r="CH158" s="226"/>
      <c r="CK158" s="225"/>
      <c r="CL158" s="229"/>
      <c r="DS158" s="225"/>
      <c r="DV158" s="225"/>
      <c r="DY158" s="229"/>
      <c r="DZ158" s="226"/>
    </row>
    <row r="159" spans="1:130" x14ac:dyDescent="0.25">
      <c r="A159" s="208"/>
      <c r="B159" s="209"/>
      <c r="C159" s="210"/>
      <c r="D159" s="210"/>
      <c r="E159" s="211"/>
      <c r="F159" s="211"/>
      <c r="G159" s="340"/>
      <c r="H159" s="341"/>
      <c r="I159" s="340"/>
      <c r="J159" s="342"/>
      <c r="K159" s="348"/>
      <c r="L159" s="349"/>
      <c r="M159" s="211"/>
      <c r="N159" s="209"/>
      <c r="O159" s="215"/>
      <c r="P159" s="344"/>
      <c r="Q159" s="216"/>
      <c r="T159" s="219"/>
      <c r="U159" s="220"/>
      <c r="AP159" s="229"/>
      <c r="AQ159" s="228"/>
      <c r="BD159" s="225"/>
      <c r="CE159" s="229"/>
      <c r="CH159" s="226"/>
      <c r="CK159" s="225"/>
      <c r="CL159" s="229"/>
      <c r="DS159" s="225"/>
      <c r="DV159" s="225"/>
      <c r="DY159" s="229"/>
      <c r="DZ159" s="226"/>
    </row>
    <row r="160" spans="1:130" x14ac:dyDescent="0.25">
      <c r="A160" s="208"/>
      <c r="B160" s="209"/>
      <c r="C160" s="210"/>
      <c r="D160" s="210"/>
      <c r="E160" s="211"/>
      <c r="F160" s="211"/>
      <c r="G160" s="340"/>
      <c r="H160" s="341"/>
      <c r="I160" s="340"/>
      <c r="J160" s="342"/>
      <c r="K160" s="348"/>
      <c r="L160" s="349"/>
      <c r="M160" s="211"/>
      <c r="N160" s="209"/>
      <c r="O160" s="215"/>
      <c r="P160" s="344"/>
      <c r="Q160" s="216"/>
      <c r="T160" s="219"/>
      <c r="U160" s="220"/>
      <c r="AP160" s="229"/>
      <c r="AQ160" s="228"/>
      <c r="BD160" s="225"/>
      <c r="CE160" s="229"/>
      <c r="CH160" s="226"/>
      <c r="CK160" s="225"/>
      <c r="CL160" s="229"/>
      <c r="DS160" s="225"/>
      <c r="DV160" s="225"/>
      <c r="DY160" s="229"/>
      <c r="DZ160" s="226"/>
    </row>
    <row r="161" spans="1:130" x14ac:dyDescent="0.25">
      <c r="A161" s="208"/>
      <c r="B161" s="209"/>
      <c r="C161" s="210"/>
      <c r="D161" s="210"/>
      <c r="E161" s="211"/>
      <c r="F161" s="211"/>
      <c r="G161" s="340"/>
      <c r="H161" s="341"/>
      <c r="I161" s="340"/>
      <c r="J161" s="342"/>
      <c r="K161" s="348"/>
      <c r="L161" s="349"/>
      <c r="M161" s="211"/>
      <c r="N161" s="209"/>
      <c r="O161" s="215"/>
      <c r="P161" s="344"/>
      <c r="Q161" s="216"/>
      <c r="T161" s="219"/>
      <c r="U161" s="220"/>
      <c r="AP161" s="229"/>
      <c r="AQ161" s="228"/>
      <c r="BD161" s="225"/>
      <c r="CE161" s="229"/>
      <c r="CH161" s="226"/>
      <c r="CK161" s="225"/>
      <c r="CL161" s="229"/>
      <c r="DS161" s="225"/>
      <c r="DV161" s="225"/>
      <c r="DY161" s="229"/>
      <c r="DZ161" s="226"/>
    </row>
    <row r="162" spans="1:130" x14ac:dyDescent="0.25">
      <c r="A162" s="208"/>
      <c r="B162" s="209"/>
      <c r="C162" s="210"/>
      <c r="D162" s="210"/>
      <c r="E162" s="211"/>
      <c r="F162" s="211"/>
      <c r="G162" s="340"/>
      <c r="H162" s="341"/>
      <c r="I162" s="340"/>
      <c r="J162" s="342"/>
      <c r="K162" s="348"/>
      <c r="L162" s="349"/>
      <c r="M162" s="211"/>
      <c r="N162" s="209"/>
      <c r="O162" s="215"/>
      <c r="P162" s="344"/>
      <c r="Q162" s="216"/>
      <c r="T162" s="219"/>
      <c r="U162" s="220"/>
      <c r="AP162" s="229"/>
      <c r="AQ162" s="228"/>
      <c r="BD162" s="225"/>
      <c r="CE162" s="229"/>
      <c r="CH162" s="226"/>
      <c r="CK162" s="225"/>
      <c r="CL162" s="229"/>
      <c r="DS162" s="225"/>
      <c r="DV162" s="225"/>
      <c r="DY162" s="229"/>
      <c r="DZ162" s="226"/>
    </row>
    <row r="163" spans="1:130" x14ac:dyDescent="0.25">
      <c r="A163" s="208"/>
      <c r="B163" s="209"/>
      <c r="C163" s="210"/>
      <c r="D163" s="210"/>
      <c r="E163" s="211"/>
      <c r="F163" s="211"/>
      <c r="G163" s="340"/>
      <c r="H163" s="341"/>
      <c r="I163" s="340"/>
      <c r="J163" s="342"/>
      <c r="K163" s="348"/>
      <c r="L163" s="349"/>
      <c r="M163" s="211"/>
      <c r="N163" s="209"/>
      <c r="O163" s="215"/>
      <c r="P163" s="344"/>
      <c r="Q163" s="216"/>
      <c r="T163" s="219"/>
      <c r="U163" s="220"/>
      <c r="AP163" s="229"/>
      <c r="AQ163" s="228"/>
      <c r="BD163" s="225"/>
      <c r="CE163" s="229"/>
      <c r="CH163" s="226"/>
      <c r="CK163" s="225"/>
      <c r="CL163" s="229"/>
      <c r="DS163" s="225"/>
      <c r="DV163" s="225"/>
      <c r="DY163" s="229"/>
      <c r="DZ163" s="226"/>
    </row>
    <row r="164" spans="1:130" x14ac:dyDescent="0.25">
      <c r="A164" s="208"/>
      <c r="B164" s="209"/>
      <c r="C164" s="210"/>
      <c r="D164" s="210"/>
      <c r="E164" s="211"/>
      <c r="F164" s="211"/>
      <c r="G164" s="340"/>
      <c r="H164" s="341"/>
      <c r="I164" s="340"/>
      <c r="J164" s="342"/>
      <c r="K164" s="348"/>
      <c r="L164" s="349"/>
      <c r="M164" s="211"/>
      <c r="N164" s="209"/>
      <c r="O164" s="215"/>
      <c r="P164" s="344"/>
      <c r="Q164" s="216"/>
      <c r="T164" s="219"/>
      <c r="U164" s="220"/>
      <c r="AP164" s="229"/>
      <c r="AQ164" s="228"/>
      <c r="BD164" s="225"/>
      <c r="CE164" s="229"/>
      <c r="CH164" s="226"/>
      <c r="CK164" s="225"/>
      <c r="CL164" s="229"/>
      <c r="DS164" s="225"/>
      <c r="DV164" s="225"/>
      <c r="DY164" s="229"/>
      <c r="DZ164" s="226"/>
    </row>
    <row r="165" spans="1:130" x14ac:dyDescent="0.25">
      <c r="A165" s="208"/>
      <c r="B165" s="209"/>
      <c r="C165" s="210"/>
      <c r="D165" s="210"/>
      <c r="E165" s="211"/>
      <c r="F165" s="211"/>
      <c r="G165" s="340"/>
      <c r="H165" s="341"/>
      <c r="I165" s="340"/>
      <c r="J165" s="342"/>
      <c r="K165" s="348"/>
      <c r="L165" s="349"/>
      <c r="M165" s="211"/>
      <c r="N165" s="209"/>
      <c r="O165" s="215"/>
      <c r="P165" s="344"/>
      <c r="Q165" s="216"/>
      <c r="T165" s="219"/>
      <c r="U165" s="220"/>
      <c r="AP165" s="229"/>
      <c r="AQ165" s="228"/>
      <c r="BD165" s="225"/>
      <c r="CE165" s="229"/>
      <c r="CH165" s="226"/>
      <c r="CK165" s="225"/>
      <c r="CL165" s="229"/>
      <c r="DS165" s="225"/>
      <c r="DV165" s="225"/>
      <c r="DY165" s="229"/>
      <c r="DZ165" s="226"/>
    </row>
    <row r="166" spans="1:130" x14ac:dyDescent="0.25">
      <c r="A166" s="208"/>
      <c r="B166" s="209"/>
      <c r="C166" s="210"/>
      <c r="D166" s="210"/>
      <c r="E166" s="211"/>
      <c r="F166" s="211"/>
      <c r="G166" s="340"/>
      <c r="H166" s="341"/>
      <c r="I166" s="340"/>
      <c r="J166" s="342"/>
      <c r="K166" s="348"/>
      <c r="L166" s="349"/>
      <c r="M166" s="211"/>
      <c r="N166" s="209"/>
      <c r="O166" s="215"/>
      <c r="P166" s="344"/>
      <c r="Q166" s="216"/>
      <c r="T166" s="219"/>
      <c r="U166" s="220"/>
      <c r="AP166" s="229"/>
      <c r="AQ166" s="228"/>
      <c r="BD166" s="225"/>
      <c r="CE166" s="229"/>
      <c r="CH166" s="226"/>
      <c r="CK166" s="225"/>
      <c r="CL166" s="229"/>
      <c r="DS166" s="225"/>
      <c r="DV166" s="225"/>
      <c r="DY166" s="229"/>
      <c r="DZ166" s="226"/>
    </row>
    <row r="167" spans="1:130" x14ac:dyDescent="0.25">
      <c r="A167" s="208"/>
      <c r="B167" s="209"/>
      <c r="C167" s="210"/>
      <c r="D167" s="210"/>
      <c r="E167" s="211"/>
      <c r="F167" s="211"/>
      <c r="G167" s="340"/>
      <c r="H167" s="341"/>
      <c r="I167" s="340"/>
      <c r="J167" s="342"/>
      <c r="K167" s="348"/>
      <c r="L167" s="349"/>
      <c r="M167" s="211"/>
      <c r="N167" s="209"/>
      <c r="O167" s="215"/>
      <c r="P167" s="344"/>
      <c r="Q167" s="216"/>
      <c r="T167" s="219"/>
      <c r="U167" s="220"/>
      <c r="AP167" s="229"/>
      <c r="AQ167" s="228"/>
      <c r="BD167" s="225"/>
      <c r="CE167" s="229"/>
      <c r="CH167" s="226"/>
      <c r="CK167" s="225"/>
      <c r="CL167" s="229"/>
      <c r="DS167" s="225"/>
      <c r="DV167" s="225"/>
      <c r="DY167" s="229"/>
      <c r="DZ167" s="226"/>
    </row>
    <row r="168" spans="1:130" x14ac:dyDescent="0.25">
      <c r="A168" s="208"/>
      <c r="B168" s="209"/>
      <c r="C168" s="210"/>
      <c r="D168" s="210"/>
      <c r="E168" s="211"/>
      <c r="F168" s="211"/>
      <c r="G168" s="340"/>
      <c r="H168" s="341"/>
      <c r="I168" s="340"/>
      <c r="J168" s="342"/>
      <c r="K168" s="348"/>
      <c r="L168" s="349"/>
      <c r="M168" s="211"/>
      <c r="N168" s="209"/>
      <c r="O168" s="215"/>
      <c r="P168" s="344"/>
      <c r="Q168" s="216"/>
      <c r="T168" s="219"/>
      <c r="U168" s="220"/>
      <c r="AP168" s="229"/>
      <c r="AQ168" s="228"/>
      <c r="BD168" s="225"/>
      <c r="CE168" s="229"/>
      <c r="CH168" s="226"/>
      <c r="CK168" s="225"/>
      <c r="CL168" s="229"/>
      <c r="DS168" s="225"/>
      <c r="DV168" s="225"/>
      <c r="DY168" s="229"/>
      <c r="DZ168" s="226"/>
    </row>
    <row r="169" spans="1:130" x14ac:dyDescent="0.25">
      <c r="A169" s="208"/>
      <c r="B169" s="209"/>
      <c r="C169" s="210"/>
      <c r="D169" s="210"/>
      <c r="E169" s="211"/>
      <c r="F169" s="211"/>
      <c r="G169" s="340"/>
      <c r="H169" s="341"/>
      <c r="I169" s="340"/>
      <c r="J169" s="342"/>
      <c r="K169" s="348"/>
      <c r="L169" s="349"/>
      <c r="M169" s="211"/>
      <c r="N169" s="209"/>
      <c r="O169" s="215"/>
      <c r="P169" s="344"/>
      <c r="Q169" s="216"/>
      <c r="T169" s="219"/>
      <c r="U169" s="220"/>
      <c r="AP169" s="229"/>
      <c r="AQ169" s="228"/>
      <c r="BD169" s="225"/>
      <c r="CE169" s="229"/>
      <c r="CH169" s="226"/>
      <c r="CK169" s="225"/>
      <c r="CL169" s="229"/>
      <c r="DS169" s="225"/>
      <c r="DV169" s="225"/>
      <c r="DY169" s="229"/>
      <c r="DZ169" s="226"/>
    </row>
    <row r="170" spans="1:130" x14ac:dyDescent="0.25">
      <c r="A170" s="208"/>
      <c r="B170" s="209"/>
      <c r="C170" s="210"/>
      <c r="D170" s="210"/>
      <c r="E170" s="211"/>
      <c r="F170" s="211"/>
      <c r="G170" s="340"/>
      <c r="H170" s="341"/>
      <c r="I170" s="340"/>
      <c r="J170" s="342"/>
      <c r="K170" s="348"/>
      <c r="L170" s="349"/>
      <c r="M170" s="211"/>
      <c r="N170" s="209"/>
      <c r="O170" s="215"/>
      <c r="P170" s="344"/>
      <c r="Q170" s="216"/>
      <c r="T170" s="219"/>
      <c r="U170" s="220"/>
      <c r="AP170" s="229"/>
      <c r="AQ170" s="228"/>
      <c r="BD170" s="225"/>
      <c r="CE170" s="229"/>
      <c r="CH170" s="226"/>
      <c r="CK170" s="225"/>
      <c r="CL170" s="229"/>
      <c r="DS170" s="225"/>
      <c r="DV170" s="225"/>
      <c r="DY170" s="229"/>
      <c r="DZ170" s="226"/>
    </row>
    <row r="171" spans="1:130" x14ac:dyDescent="0.25">
      <c r="A171" s="208"/>
      <c r="B171" s="209"/>
      <c r="C171" s="210"/>
      <c r="D171" s="210"/>
      <c r="E171" s="211"/>
      <c r="F171" s="211"/>
      <c r="G171" s="340"/>
      <c r="H171" s="341"/>
      <c r="I171" s="340"/>
      <c r="J171" s="342"/>
      <c r="K171" s="348"/>
      <c r="L171" s="349"/>
      <c r="M171" s="211"/>
      <c r="N171" s="209"/>
      <c r="O171" s="215"/>
      <c r="P171" s="344"/>
      <c r="Q171" s="216"/>
      <c r="T171" s="219"/>
      <c r="U171" s="220"/>
      <c r="AP171" s="229"/>
      <c r="AQ171" s="228"/>
      <c r="BD171" s="225"/>
      <c r="CE171" s="229"/>
      <c r="CH171" s="226"/>
      <c r="CK171" s="225"/>
      <c r="CL171" s="229"/>
      <c r="DS171" s="225"/>
      <c r="DV171" s="225"/>
      <c r="DY171" s="229"/>
      <c r="DZ171" s="226"/>
    </row>
    <row r="172" spans="1:130" x14ac:dyDescent="0.25">
      <c r="A172" s="208"/>
      <c r="B172" s="209"/>
      <c r="C172" s="210"/>
      <c r="D172" s="210"/>
      <c r="E172" s="211"/>
      <c r="F172" s="211"/>
      <c r="G172" s="340"/>
      <c r="H172" s="341"/>
      <c r="I172" s="340"/>
      <c r="J172" s="342"/>
      <c r="K172" s="348"/>
      <c r="L172" s="349"/>
      <c r="M172" s="211"/>
      <c r="N172" s="209"/>
      <c r="O172" s="215"/>
      <c r="P172" s="344"/>
      <c r="Q172" s="216"/>
      <c r="T172" s="219"/>
      <c r="U172" s="220"/>
      <c r="AP172" s="229"/>
      <c r="AQ172" s="228"/>
      <c r="BD172" s="225"/>
      <c r="CE172" s="229"/>
      <c r="CH172" s="226"/>
      <c r="CK172" s="225"/>
      <c r="CL172" s="229"/>
      <c r="DS172" s="225"/>
      <c r="DV172" s="225"/>
      <c r="DY172" s="229"/>
      <c r="DZ172" s="226"/>
    </row>
    <row r="173" spans="1:130" x14ac:dyDescent="0.25">
      <c r="A173" s="208"/>
      <c r="B173" s="209"/>
      <c r="C173" s="210"/>
      <c r="D173" s="210"/>
      <c r="E173" s="211"/>
      <c r="F173" s="211"/>
      <c r="G173" s="340"/>
      <c r="H173" s="341"/>
      <c r="I173" s="340"/>
      <c r="J173" s="342"/>
      <c r="K173" s="348"/>
      <c r="L173" s="349"/>
      <c r="M173" s="211"/>
      <c r="N173" s="209"/>
      <c r="O173" s="215"/>
      <c r="P173" s="344"/>
      <c r="Q173" s="216"/>
      <c r="T173" s="219"/>
      <c r="U173" s="220"/>
      <c r="AP173" s="229"/>
      <c r="AQ173" s="228"/>
      <c r="BD173" s="225"/>
      <c r="CE173" s="229"/>
      <c r="CH173" s="226"/>
      <c r="CK173" s="225"/>
      <c r="CL173" s="229"/>
      <c r="DS173" s="225"/>
      <c r="DV173" s="225"/>
      <c r="DY173" s="229"/>
      <c r="DZ173" s="226"/>
    </row>
    <row r="174" spans="1:130" x14ac:dyDescent="0.25">
      <c r="A174" s="208"/>
      <c r="B174" s="209"/>
      <c r="C174" s="210"/>
      <c r="D174" s="210"/>
      <c r="E174" s="211"/>
      <c r="F174" s="211"/>
      <c r="G174" s="340"/>
      <c r="H174" s="341"/>
      <c r="I174" s="340"/>
      <c r="J174" s="342"/>
      <c r="K174" s="348"/>
      <c r="L174" s="349"/>
      <c r="M174" s="211"/>
      <c r="N174" s="209"/>
      <c r="O174" s="215"/>
      <c r="P174" s="344"/>
      <c r="Q174" s="216"/>
      <c r="T174" s="219"/>
      <c r="U174" s="220"/>
      <c r="AP174" s="229"/>
      <c r="AQ174" s="228"/>
      <c r="BD174" s="225"/>
      <c r="CE174" s="229"/>
      <c r="CH174" s="226"/>
      <c r="CK174" s="225"/>
      <c r="CL174" s="229"/>
      <c r="DS174" s="225"/>
      <c r="DV174" s="225"/>
      <c r="DY174" s="229"/>
      <c r="DZ174" s="226"/>
    </row>
    <row r="175" spans="1:130" x14ac:dyDescent="0.25">
      <c r="A175" s="208"/>
      <c r="B175" s="209"/>
      <c r="C175" s="210"/>
      <c r="D175" s="210"/>
      <c r="E175" s="211"/>
      <c r="F175" s="211"/>
      <c r="G175" s="340"/>
      <c r="H175" s="341"/>
      <c r="I175" s="340"/>
      <c r="J175" s="342"/>
      <c r="K175" s="348"/>
      <c r="L175" s="349"/>
      <c r="M175" s="211"/>
      <c r="N175" s="209"/>
      <c r="O175" s="215"/>
      <c r="P175" s="344"/>
      <c r="Q175" s="216"/>
      <c r="T175" s="219"/>
      <c r="U175" s="220"/>
      <c r="AP175" s="229"/>
      <c r="AQ175" s="228"/>
      <c r="BD175" s="225"/>
      <c r="CE175" s="229"/>
      <c r="CH175" s="226"/>
      <c r="CK175" s="225"/>
      <c r="CL175" s="229"/>
      <c r="DS175" s="225"/>
      <c r="DV175" s="225"/>
      <c r="DY175" s="229"/>
      <c r="DZ175" s="226"/>
    </row>
    <row r="176" spans="1:130" x14ac:dyDescent="0.25">
      <c r="A176" s="208"/>
      <c r="B176" s="209"/>
      <c r="C176" s="210"/>
      <c r="D176" s="210"/>
      <c r="E176" s="211"/>
      <c r="F176" s="211"/>
      <c r="G176" s="340"/>
      <c r="H176" s="341"/>
      <c r="I176" s="340"/>
      <c r="J176" s="342"/>
      <c r="K176" s="343"/>
      <c r="L176" s="213"/>
      <c r="M176" s="211"/>
      <c r="N176" s="209"/>
      <c r="O176" s="215"/>
      <c r="P176" s="344"/>
      <c r="Q176" s="216"/>
      <c r="T176" s="219"/>
      <c r="U176" s="220"/>
      <c r="AP176" s="229"/>
      <c r="AQ176" s="228"/>
      <c r="BD176" s="225"/>
      <c r="CE176" s="229"/>
      <c r="CH176" s="226"/>
      <c r="CK176" s="225"/>
      <c r="CL176" s="229"/>
      <c r="DS176" s="225"/>
      <c r="DV176" s="225"/>
      <c r="DY176" s="229"/>
      <c r="DZ176" s="226"/>
    </row>
    <row r="177" spans="1:130" x14ac:dyDescent="0.25">
      <c r="A177" s="208"/>
      <c r="B177" s="209"/>
      <c r="C177" s="210"/>
      <c r="D177" s="210"/>
      <c r="E177" s="211"/>
      <c r="F177" s="211"/>
      <c r="G177" s="340"/>
      <c r="H177" s="341"/>
      <c r="I177" s="340"/>
      <c r="J177" s="342"/>
      <c r="K177" s="343"/>
      <c r="L177" s="213"/>
      <c r="M177" s="211"/>
      <c r="N177" s="209"/>
      <c r="O177" s="215"/>
      <c r="P177" s="344"/>
      <c r="Q177" s="216"/>
      <c r="T177" s="219"/>
      <c r="U177" s="220"/>
      <c r="AP177" s="229"/>
      <c r="AQ177" s="228"/>
      <c r="BD177" s="225"/>
      <c r="CE177" s="229"/>
      <c r="CH177" s="226"/>
      <c r="CK177" s="225"/>
      <c r="CL177" s="229"/>
      <c r="DS177" s="225"/>
      <c r="DV177" s="225"/>
      <c r="DY177" s="229"/>
      <c r="DZ177" s="226"/>
    </row>
    <row r="178" spans="1:130" x14ac:dyDescent="0.25">
      <c r="A178" s="208"/>
      <c r="B178" s="209"/>
      <c r="C178" s="210"/>
      <c r="D178" s="210"/>
      <c r="E178" s="211"/>
      <c r="F178" s="211"/>
      <c r="G178" s="340"/>
      <c r="H178" s="341"/>
      <c r="I178" s="340"/>
      <c r="J178" s="342"/>
      <c r="K178" s="343"/>
      <c r="L178" s="213"/>
      <c r="M178" s="211"/>
      <c r="N178" s="209"/>
      <c r="O178" s="215"/>
      <c r="P178" s="344"/>
      <c r="Q178" s="216"/>
      <c r="T178" s="219"/>
      <c r="U178" s="220"/>
      <c r="AP178" s="229"/>
      <c r="AQ178" s="228"/>
      <c r="BD178" s="225"/>
      <c r="CE178" s="229"/>
      <c r="CH178" s="226"/>
      <c r="CK178" s="225"/>
      <c r="CL178" s="229"/>
      <c r="DS178" s="225"/>
      <c r="DV178" s="225"/>
      <c r="DY178" s="229"/>
      <c r="DZ178" s="226"/>
    </row>
    <row r="179" spans="1:130" x14ac:dyDescent="0.25">
      <c r="A179" s="208"/>
      <c r="B179" s="209"/>
      <c r="C179" s="210"/>
      <c r="D179" s="210"/>
      <c r="E179" s="211"/>
      <c r="F179" s="211"/>
      <c r="G179" s="340"/>
      <c r="H179" s="341"/>
      <c r="I179" s="340"/>
      <c r="J179" s="342"/>
      <c r="K179" s="343"/>
      <c r="L179" s="213"/>
      <c r="M179" s="211"/>
      <c r="N179" s="209"/>
      <c r="O179" s="215"/>
      <c r="P179" s="344"/>
      <c r="Q179" s="216"/>
      <c r="T179" s="219"/>
      <c r="U179" s="220"/>
      <c r="AP179" s="229"/>
      <c r="AQ179" s="228"/>
      <c r="BD179" s="225"/>
      <c r="CE179" s="229"/>
      <c r="CH179" s="226"/>
      <c r="CK179" s="225"/>
      <c r="CL179" s="229"/>
      <c r="DS179" s="225"/>
      <c r="DV179" s="225"/>
      <c r="DY179" s="229"/>
      <c r="DZ179" s="226"/>
    </row>
    <row r="180" spans="1:130" x14ac:dyDescent="0.25">
      <c r="A180" s="208"/>
      <c r="B180" s="209"/>
      <c r="C180" s="210"/>
      <c r="D180" s="210"/>
      <c r="E180" s="211"/>
      <c r="F180" s="211"/>
      <c r="G180" s="340"/>
      <c r="H180" s="341"/>
      <c r="I180" s="340"/>
      <c r="J180" s="342"/>
      <c r="K180" s="343"/>
      <c r="L180" s="213"/>
      <c r="M180" s="211"/>
      <c r="N180" s="209"/>
      <c r="O180" s="215"/>
      <c r="P180" s="344"/>
      <c r="Q180" s="216"/>
      <c r="T180" s="219"/>
      <c r="U180" s="220"/>
      <c r="AP180" s="229"/>
      <c r="AQ180" s="228"/>
      <c r="BD180" s="225"/>
      <c r="CE180" s="229"/>
      <c r="CH180" s="226"/>
      <c r="CK180" s="225"/>
      <c r="CL180" s="229"/>
      <c r="DS180" s="225"/>
      <c r="DV180" s="225"/>
      <c r="DY180" s="229"/>
      <c r="DZ180" s="226"/>
    </row>
    <row r="181" spans="1:130" x14ac:dyDescent="0.25">
      <c r="A181" s="208"/>
      <c r="B181" s="209"/>
      <c r="C181" s="210"/>
      <c r="D181" s="210"/>
      <c r="E181" s="211"/>
      <c r="F181" s="211"/>
      <c r="G181" s="340"/>
      <c r="H181" s="341"/>
      <c r="I181" s="340"/>
      <c r="J181" s="342"/>
      <c r="K181" s="343"/>
      <c r="L181" s="213"/>
      <c r="M181" s="211"/>
      <c r="N181" s="209"/>
      <c r="O181" s="215"/>
      <c r="P181" s="344"/>
      <c r="Q181" s="216"/>
      <c r="T181" s="219"/>
      <c r="U181" s="220"/>
      <c r="AP181" s="229"/>
      <c r="AQ181" s="228"/>
      <c r="BD181" s="225"/>
      <c r="CE181" s="229"/>
      <c r="CH181" s="226"/>
      <c r="CK181" s="225"/>
      <c r="CL181" s="229"/>
      <c r="DS181" s="225"/>
      <c r="DV181" s="225"/>
      <c r="DY181" s="229"/>
      <c r="DZ181" s="226"/>
    </row>
    <row r="182" spans="1:130" x14ac:dyDescent="0.25">
      <c r="A182" s="208"/>
      <c r="B182" s="209"/>
      <c r="C182" s="210"/>
      <c r="D182" s="210"/>
      <c r="E182" s="211"/>
      <c r="F182" s="211"/>
      <c r="G182" s="340"/>
      <c r="H182" s="341"/>
      <c r="I182" s="340"/>
      <c r="J182" s="342"/>
      <c r="K182" s="343"/>
      <c r="L182" s="213"/>
      <c r="M182" s="211"/>
      <c r="N182" s="209"/>
      <c r="O182" s="215"/>
      <c r="P182" s="344"/>
      <c r="Q182" s="216"/>
      <c r="T182" s="219"/>
      <c r="U182" s="220"/>
      <c r="AP182" s="229"/>
      <c r="AQ182" s="228"/>
      <c r="BD182" s="225"/>
      <c r="CE182" s="229"/>
      <c r="CH182" s="226"/>
      <c r="CK182" s="225"/>
      <c r="CL182" s="229"/>
      <c r="DS182" s="225"/>
      <c r="DV182" s="225"/>
      <c r="DY182" s="229"/>
      <c r="DZ182" s="226"/>
    </row>
    <row r="183" spans="1:130" x14ac:dyDescent="0.25">
      <c r="A183" s="208"/>
      <c r="B183" s="209"/>
      <c r="C183" s="210"/>
      <c r="D183" s="210"/>
      <c r="E183" s="211"/>
      <c r="F183" s="211"/>
      <c r="G183" s="340"/>
      <c r="H183" s="341"/>
      <c r="I183" s="340"/>
      <c r="J183" s="342"/>
      <c r="K183" s="348"/>
      <c r="L183" s="349"/>
      <c r="M183" s="211"/>
      <c r="N183" s="209"/>
      <c r="O183" s="215"/>
      <c r="P183" s="344"/>
      <c r="Q183" s="216"/>
      <c r="T183" s="219"/>
      <c r="U183" s="220"/>
      <c r="AP183" s="229"/>
      <c r="AQ183" s="228"/>
      <c r="BD183" s="225"/>
      <c r="CE183" s="229"/>
      <c r="CH183" s="226"/>
      <c r="CK183" s="225"/>
      <c r="CL183" s="229"/>
      <c r="DS183" s="225"/>
      <c r="DV183" s="225"/>
      <c r="DY183" s="229"/>
      <c r="DZ183" s="226"/>
    </row>
    <row r="184" spans="1:130" x14ac:dyDescent="0.25">
      <c r="A184" s="208"/>
      <c r="B184" s="209"/>
      <c r="C184" s="210"/>
      <c r="D184" s="210"/>
      <c r="E184" s="211"/>
      <c r="F184" s="211"/>
      <c r="G184" s="340"/>
      <c r="H184" s="341"/>
      <c r="I184" s="340"/>
      <c r="J184" s="342"/>
      <c r="K184" s="348"/>
      <c r="L184" s="349"/>
      <c r="M184" s="211"/>
      <c r="N184" s="209"/>
      <c r="O184" s="215"/>
      <c r="P184" s="344"/>
      <c r="Q184" s="216"/>
      <c r="T184" s="219"/>
      <c r="U184" s="220"/>
      <c r="AP184" s="229"/>
      <c r="AQ184" s="228"/>
      <c r="BD184" s="225"/>
      <c r="CE184" s="229"/>
      <c r="CH184" s="226"/>
      <c r="CK184" s="225"/>
      <c r="CL184" s="229"/>
      <c r="DS184" s="225"/>
      <c r="DV184" s="225"/>
      <c r="DY184" s="229"/>
      <c r="DZ184" s="226"/>
    </row>
    <row r="185" spans="1:130" x14ac:dyDescent="0.25">
      <c r="A185" s="208"/>
      <c r="B185" s="209"/>
      <c r="C185" s="210"/>
      <c r="D185" s="210"/>
      <c r="E185" s="211"/>
      <c r="F185" s="211"/>
      <c r="G185" s="340"/>
      <c r="H185" s="341"/>
      <c r="I185" s="340"/>
      <c r="J185" s="342"/>
      <c r="K185" s="348"/>
      <c r="L185" s="349"/>
      <c r="M185" s="211"/>
      <c r="N185" s="209"/>
      <c r="O185" s="215"/>
      <c r="P185" s="344"/>
      <c r="Q185" s="216"/>
      <c r="T185" s="219"/>
      <c r="U185" s="220"/>
      <c r="AP185" s="229"/>
      <c r="AQ185" s="228"/>
      <c r="BD185" s="225"/>
      <c r="CE185" s="229"/>
      <c r="CH185" s="226"/>
      <c r="CK185" s="225"/>
      <c r="CL185" s="229"/>
      <c r="DS185" s="225"/>
      <c r="DV185" s="225"/>
      <c r="DY185" s="229"/>
      <c r="DZ185" s="226"/>
    </row>
    <row r="186" spans="1:130" x14ac:dyDescent="0.25">
      <c r="A186" s="208"/>
      <c r="B186" s="209"/>
      <c r="C186" s="210"/>
      <c r="D186" s="210"/>
      <c r="E186" s="211"/>
      <c r="F186" s="211"/>
      <c r="G186" s="340"/>
      <c r="H186" s="341"/>
      <c r="I186" s="340"/>
      <c r="J186" s="342"/>
      <c r="K186" s="343"/>
      <c r="L186" s="213"/>
      <c r="M186" s="211"/>
      <c r="N186" s="209"/>
      <c r="O186" s="215"/>
      <c r="P186" s="344"/>
      <c r="Q186" s="216"/>
      <c r="T186" s="219"/>
      <c r="U186" s="220"/>
      <c r="AP186" s="229"/>
      <c r="AQ186" s="228"/>
      <c r="BD186" s="225"/>
      <c r="CE186" s="229"/>
      <c r="CH186" s="226"/>
      <c r="CK186" s="225"/>
      <c r="CL186" s="229"/>
      <c r="DS186" s="225"/>
      <c r="DV186" s="225"/>
      <c r="DY186" s="229"/>
      <c r="DZ186" s="226"/>
    </row>
    <row r="187" spans="1:130" x14ac:dyDescent="0.25">
      <c r="A187" s="208"/>
      <c r="B187" s="209"/>
      <c r="C187" s="210"/>
      <c r="D187" s="210"/>
      <c r="E187" s="211"/>
      <c r="F187" s="211"/>
      <c r="G187" s="340"/>
      <c r="H187" s="341"/>
      <c r="I187" s="340"/>
      <c r="J187" s="342"/>
      <c r="K187" s="343"/>
      <c r="L187" s="213"/>
      <c r="M187" s="211"/>
      <c r="N187" s="209"/>
      <c r="O187" s="215"/>
      <c r="P187" s="344"/>
      <c r="Q187" s="216"/>
      <c r="T187" s="219"/>
      <c r="U187" s="220"/>
      <c r="AP187" s="229"/>
      <c r="AQ187" s="228"/>
      <c r="BD187" s="225"/>
      <c r="CE187" s="229"/>
      <c r="CH187" s="226"/>
      <c r="CK187" s="225"/>
      <c r="CL187" s="229"/>
      <c r="DS187" s="225"/>
      <c r="DV187" s="225"/>
      <c r="DY187" s="229"/>
      <c r="DZ187" s="226"/>
    </row>
    <row r="188" spans="1:130" x14ac:dyDescent="0.25">
      <c r="A188" s="208"/>
      <c r="B188" s="209"/>
      <c r="C188" s="210"/>
      <c r="D188" s="210"/>
      <c r="E188" s="211"/>
      <c r="F188" s="211"/>
      <c r="G188" s="340"/>
      <c r="H188" s="341"/>
      <c r="I188" s="340"/>
      <c r="J188" s="342"/>
      <c r="K188" s="343"/>
      <c r="L188" s="213"/>
      <c r="M188" s="211"/>
      <c r="N188" s="209"/>
      <c r="O188" s="215"/>
      <c r="P188" s="344"/>
      <c r="Q188" s="216"/>
      <c r="T188" s="219"/>
      <c r="U188" s="220"/>
      <c r="AP188" s="229"/>
      <c r="AQ188" s="228"/>
      <c r="BD188" s="225"/>
      <c r="CE188" s="229"/>
      <c r="CH188" s="226"/>
      <c r="CK188" s="225"/>
      <c r="CL188" s="229"/>
      <c r="DS188" s="225"/>
      <c r="DV188" s="225"/>
      <c r="DY188" s="229"/>
      <c r="DZ188" s="226"/>
    </row>
    <row r="189" spans="1:130" x14ac:dyDescent="0.25">
      <c r="A189" s="208"/>
      <c r="B189" s="209"/>
      <c r="C189" s="210"/>
      <c r="D189" s="210"/>
      <c r="E189" s="211"/>
      <c r="F189" s="211"/>
      <c r="G189" s="340"/>
      <c r="H189" s="341"/>
      <c r="I189" s="340"/>
      <c r="J189" s="342"/>
      <c r="K189" s="343"/>
      <c r="L189" s="213"/>
      <c r="M189" s="211"/>
      <c r="N189" s="209"/>
      <c r="O189" s="215"/>
      <c r="P189" s="344"/>
      <c r="Q189" s="216"/>
      <c r="T189" s="219"/>
      <c r="U189" s="220"/>
      <c r="AP189" s="229"/>
      <c r="AQ189" s="228"/>
      <c r="BD189" s="225"/>
      <c r="CE189" s="229"/>
      <c r="CH189" s="226"/>
      <c r="CK189" s="225"/>
      <c r="CL189" s="229"/>
      <c r="DS189" s="225"/>
      <c r="DV189" s="225"/>
      <c r="DY189" s="229"/>
      <c r="DZ189" s="226"/>
    </row>
    <row r="190" spans="1:130" x14ac:dyDescent="0.25">
      <c r="A190" s="208"/>
      <c r="B190" s="209"/>
      <c r="C190" s="210"/>
      <c r="D190" s="210"/>
      <c r="E190" s="211"/>
      <c r="F190" s="211"/>
      <c r="G190" s="340"/>
      <c r="H190" s="341"/>
      <c r="I190" s="340"/>
      <c r="J190" s="342"/>
      <c r="K190" s="343"/>
      <c r="L190" s="213"/>
      <c r="M190" s="211"/>
      <c r="N190" s="209"/>
      <c r="O190" s="215"/>
      <c r="P190" s="344"/>
      <c r="Q190" s="216"/>
      <c r="T190" s="219"/>
      <c r="U190" s="220"/>
      <c r="AP190" s="229"/>
      <c r="AQ190" s="228"/>
      <c r="BD190" s="225"/>
      <c r="CE190" s="229"/>
      <c r="CH190" s="226"/>
      <c r="CK190" s="225"/>
      <c r="CL190" s="229"/>
      <c r="DS190" s="225"/>
      <c r="DV190" s="225"/>
      <c r="DY190" s="229"/>
      <c r="DZ190" s="226"/>
    </row>
    <row r="191" spans="1:130" x14ac:dyDescent="0.25">
      <c r="A191" s="208"/>
      <c r="B191" s="209"/>
      <c r="C191" s="210"/>
      <c r="D191" s="210"/>
      <c r="E191" s="211"/>
      <c r="F191" s="211"/>
      <c r="G191" s="340"/>
      <c r="H191" s="341"/>
      <c r="I191" s="340"/>
      <c r="J191" s="342"/>
      <c r="K191" s="343"/>
      <c r="L191" s="213"/>
      <c r="M191" s="211"/>
      <c r="N191" s="209"/>
      <c r="O191" s="215"/>
      <c r="P191" s="344"/>
      <c r="Q191" s="216"/>
      <c r="T191" s="219"/>
      <c r="U191" s="220"/>
      <c r="AP191" s="229"/>
      <c r="AQ191" s="228"/>
      <c r="BD191" s="225"/>
      <c r="CE191" s="229"/>
      <c r="CH191" s="226"/>
      <c r="CK191" s="225"/>
      <c r="CL191" s="229"/>
      <c r="DS191" s="225"/>
      <c r="DV191" s="225"/>
      <c r="DY191" s="229"/>
      <c r="DZ191" s="226"/>
    </row>
    <row r="192" spans="1:130" x14ac:dyDescent="0.25">
      <c r="A192" s="208"/>
      <c r="B192" s="209"/>
      <c r="C192" s="210"/>
      <c r="D192" s="210"/>
      <c r="E192" s="211"/>
      <c r="F192" s="211"/>
      <c r="G192" s="340"/>
      <c r="H192" s="341"/>
      <c r="I192" s="340"/>
      <c r="J192" s="342"/>
      <c r="K192" s="343"/>
      <c r="L192" s="213"/>
      <c r="M192" s="211"/>
      <c r="N192" s="209"/>
      <c r="O192" s="215"/>
      <c r="P192" s="344"/>
      <c r="Q192" s="216"/>
      <c r="T192" s="219"/>
      <c r="U192" s="220"/>
      <c r="AP192" s="229"/>
      <c r="AQ192" s="228"/>
      <c r="BD192" s="225"/>
      <c r="CE192" s="229"/>
      <c r="CH192" s="226"/>
      <c r="CK192" s="225"/>
      <c r="CL192" s="229"/>
      <c r="DS192" s="225"/>
      <c r="DV192" s="225"/>
      <c r="DY192" s="229"/>
      <c r="DZ192" s="226"/>
    </row>
    <row r="193" spans="1:130" x14ac:dyDescent="0.25">
      <c r="A193" s="208"/>
      <c r="B193" s="209"/>
      <c r="C193" s="210"/>
      <c r="D193" s="210"/>
      <c r="E193" s="211"/>
      <c r="F193" s="211"/>
      <c r="G193" s="340"/>
      <c r="H193" s="341"/>
      <c r="I193" s="340"/>
      <c r="J193" s="342"/>
      <c r="K193" s="348"/>
      <c r="L193" s="349"/>
      <c r="M193" s="211"/>
      <c r="N193" s="209"/>
      <c r="O193" s="215"/>
      <c r="P193" s="344"/>
      <c r="Q193" s="216"/>
      <c r="T193" s="219"/>
      <c r="U193" s="220"/>
      <c r="AP193" s="229"/>
      <c r="AQ193" s="228"/>
      <c r="BD193" s="225"/>
      <c r="CE193" s="229"/>
      <c r="CH193" s="226"/>
      <c r="CK193" s="225"/>
      <c r="CL193" s="229"/>
      <c r="DS193" s="225"/>
      <c r="DV193" s="225"/>
      <c r="DY193" s="229"/>
      <c r="DZ193" s="226"/>
    </row>
    <row r="194" spans="1:130" x14ac:dyDescent="0.25">
      <c r="A194" s="208"/>
      <c r="B194" s="209"/>
      <c r="C194" s="210"/>
      <c r="D194" s="210"/>
      <c r="E194" s="211"/>
      <c r="F194" s="211"/>
      <c r="G194" s="340"/>
      <c r="H194" s="341"/>
      <c r="I194" s="340"/>
      <c r="J194" s="342"/>
      <c r="K194" s="348"/>
      <c r="L194" s="349"/>
      <c r="M194" s="211"/>
      <c r="N194" s="209"/>
      <c r="O194" s="215"/>
      <c r="P194" s="344"/>
      <c r="Q194" s="216"/>
      <c r="T194" s="219"/>
      <c r="U194" s="220"/>
      <c r="AP194" s="229"/>
      <c r="AQ194" s="228"/>
      <c r="BD194" s="225"/>
      <c r="CE194" s="229"/>
      <c r="CH194" s="226"/>
      <c r="CK194" s="225"/>
      <c r="CL194" s="229"/>
      <c r="DS194" s="225"/>
      <c r="DV194" s="225"/>
      <c r="DY194" s="229"/>
      <c r="DZ194" s="226"/>
    </row>
    <row r="195" spans="1:130" x14ac:dyDescent="0.25">
      <c r="A195" s="208"/>
      <c r="B195" s="209"/>
      <c r="C195" s="210"/>
      <c r="D195" s="210"/>
      <c r="E195" s="211"/>
      <c r="F195" s="211"/>
      <c r="G195" s="340"/>
      <c r="H195" s="341"/>
      <c r="I195" s="340"/>
      <c r="J195" s="342"/>
      <c r="K195" s="348"/>
      <c r="L195" s="349"/>
      <c r="M195" s="211"/>
      <c r="N195" s="209"/>
      <c r="O195" s="215"/>
      <c r="P195" s="344"/>
      <c r="Q195" s="216"/>
      <c r="T195" s="219"/>
      <c r="U195" s="220"/>
      <c r="AP195" s="229"/>
      <c r="AQ195" s="228"/>
      <c r="BD195" s="225"/>
      <c r="CE195" s="229"/>
      <c r="CH195" s="226"/>
      <c r="CK195" s="225"/>
      <c r="CL195" s="229"/>
      <c r="DS195" s="225"/>
      <c r="DV195" s="225"/>
      <c r="DY195" s="229"/>
      <c r="DZ195" s="226"/>
    </row>
    <row r="196" spans="1:130" x14ac:dyDescent="0.25">
      <c r="A196" s="208"/>
      <c r="B196" s="209"/>
      <c r="C196" s="210"/>
      <c r="D196" s="210"/>
      <c r="E196" s="211"/>
      <c r="F196" s="211"/>
      <c r="G196" s="340"/>
      <c r="H196" s="341"/>
      <c r="I196" s="340"/>
      <c r="J196" s="342"/>
      <c r="K196" s="348"/>
      <c r="L196" s="213"/>
      <c r="M196" s="211"/>
      <c r="N196" s="209"/>
      <c r="O196" s="215"/>
      <c r="P196" s="344"/>
      <c r="Q196" s="216"/>
      <c r="T196" s="219"/>
      <c r="U196" s="220"/>
      <c r="AP196" s="229"/>
      <c r="AQ196" s="228"/>
      <c r="BD196" s="225"/>
      <c r="CE196" s="229"/>
      <c r="CH196" s="226"/>
      <c r="CK196" s="225"/>
      <c r="CL196" s="229"/>
      <c r="DS196" s="225"/>
      <c r="DV196" s="225"/>
      <c r="DY196" s="229"/>
      <c r="DZ196" s="226"/>
    </row>
    <row r="197" spans="1:130" x14ac:dyDescent="0.25">
      <c r="A197" s="208"/>
      <c r="B197" s="209"/>
      <c r="C197" s="210"/>
      <c r="D197" s="210"/>
      <c r="E197" s="211"/>
      <c r="F197" s="211"/>
      <c r="G197" s="340"/>
      <c r="H197" s="341"/>
      <c r="I197" s="340"/>
      <c r="J197" s="342"/>
      <c r="K197" s="348"/>
      <c r="L197" s="349"/>
      <c r="M197" s="211"/>
      <c r="N197" s="209"/>
      <c r="O197" s="215"/>
      <c r="P197" s="344"/>
      <c r="Q197" s="216"/>
      <c r="T197" s="219"/>
      <c r="U197" s="220"/>
      <c r="AP197" s="229"/>
      <c r="AQ197" s="228"/>
      <c r="BD197" s="225"/>
      <c r="CE197" s="229"/>
      <c r="CH197" s="226"/>
      <c r="CK197" s="225"/>
      <c r="CL197" s="229"/>
      <c r="DS197" s="225"/>
      <c r="DV197" s="225"/>
      <c r="DY197" s="229"/>
      <c r="DZ197" s="226"/>
    </row>
    <row r="198" spans="1:130" x14ac:dyDescent="0.25">
      <c r="A198" s="208"/>
      <c r="B198" s="209"/>
      <c r="C198" s="210"/>
      <c r="D198" s="210"/>
      <c r="E198" s="211"/>
      <c r="F198" s="211"/>
      <c r="G198" s="340"/>
      <c r="H198" s="341"/>
      <c r="I198" s="340"/>
      <c r="J198" s="342"/>
      <c r="K198" s="348"/>
      <c r="L198" s="349"/>
      <c r="M198" s="211"/>
      <c r="N198" s="209"/>
      <c r="O198" s="215"/>
      <c r="P198" s="344"/>
      <c r="Q198" s="216"/>
      <c r="T198" s="219"/>
      <c r="U198" s="220"/>
      <c r="AP198" s="229"/>
      <c r="AQ198" s="228"/>
      <c r="BD198" s="225"/>
      <c r="CE198" s="229"/>
      <c r="CH198" s="226"/>
      <c r="CK198" s="225"/>
      <c r="CL198" s="229"/>
      <c r="DS198" s="225"/>
      <c r="DV198" s="225"/>
      <c r="DY198" s="229"/>
      <c r="DZ198" s="226"/>
    </row>
    <row r="199" spans="1:130" x14ac:dyDescent="0.25">
      <c r="A199" s="208"/>
      <c r="B199" s="209"/>
      <c r="C199" s="210"/>
      <c r="D199" s="210"/>
      <c r="E199" s="211"/>
      <c r="F199" s="211"/>
      <c r="G199" s="340"/>
      <c r="H199" s="341"/>
      <c r="I199" s="340"/>
      <c r="J199" s="342"/>
      <c r="K199" s="348"/>
      <c r="L199" s="349"/>
      <c r="M199" s="211"/>
      <c r="N199" s="209"/>
      <c r="O199" s="215"/>
      <c r="P199" s="344"/>
      <c r="Q199" s="216"/>
      <c r="T199" s="219"/>
      <c r="U199" s="220"/>
      <c r="AP199" s="229"/>
      <c r="AQ199" s="228"/>
      <c r="BD199" s="225"/>
      <c r="CE199" s="229"/>
      <c r="CH199" s="226"/>
      <c r="CK199" s="225"/>
      <c r="CL199" s="229"/>
      <c r="DS199" s="225"/>
      <c r="DV199" s="225"/>
      <c r="DY199" s="229"/>
      <c r="DZ199" s="226"/>
    </row>
    <row r="200" spans="1:130" x14ac:dyDescent="0.25">
      <c r="A200" s="208"/>
      <c r="B200" s="209"/>
      <c r="C200" s="210"/>
      <c r="D200" s="210"/>
      <c r="E200" s="211"/>
      <c r="F200" s="211"/>
      <c r="G200" s="340"/>
      <c r="H200" s="341"/>
      <c r="I200" s="340"/>
      <c r="J200" s="342"/>
      <c r="K200" s="348"/>
      <c r="L200" s="349"/>
      <c r="M200" s="211"/>
      <c r="N200" s="209"/>
      <c r="O200" s="215"/>
      <c r="P200" s="344"/>
      <c r="Q200" s="216"/>
      <c r="T200" s="219"/>
      <c r="U200" s="220"/>
      <c r="AP200" s="229"/>
      <c r="AQ200" s="228"/>
      <c r="BD200" s="225"/>
      <c r="CE200" s="229"/>
      <c r="CH200" s="226"/>
      <c r="CK200" s="225"/>
      <c r="CL200" s="229"/>
      <c r="DS200" s="225"/>
      <c r="DV200" s="225"/>
      <c r="DY200" s="229"/>
      <c r="DZ200" s="226"/>
    </row>
    <row r="201" spans="1:130" x14ac:dyDescent="0.25">
      <c r="A201" s="208"/>
      <c r="B201" s="209"/>
      <c r="C201" s="210"/>
      <c r="D201" s="210"/>
      <c r="E201" s="211"/>
      <c r="F201" s="211"/>
      <c r="G201" s="340"/>
      <c r="H201" s="341"/>
      <c r="I201" s="340"/>
      <c r="J201" s="342"/>
      <c r="K201" s="348"/>
      <c r="L201" s="349"/>
      <c r="M201" s="211"/>
      <c r="N201" s="209"/>
      <c r="O201" s="215"/>
      <c r="P201" s="344"/>
      <c r="Q201" s="216"/>
      <c r="T201" s="219"/>
      <c r="U201" s="220"/>
      <c r="AP201" s="229"/>
      <c r="AQ201" s="228"/>
      <c r="BD201" s="225"/>
      <c r="CE201" s="229"/>
      <c r="CH201" s="226"/>
      <c r="CK201" s="225"/>
      <c r="CL201" s="229"/>
      <c r="DS201" s="225"/>
      <c r="DV201" s="225"/>
      <c r="DY201" s="229"/>
      <c r="DZ201" s="226"/>
    </row>
    <row r="202" spans="1:130" x14ac:dyDescent="0.25">
      <c r="A202" s="208"/>
      <c r="B202" s="209"/>
      <c r="C202" s="210"/>
      <c r="D202" s="210"/>
      <c r="E202" s="211"/>
      <c r="F202" s="211"/>
      <c r="G202" s="340"/>
      <c r="H202" s="341"/>
      <c r="I202" s="340"/>
      <c r="J202" s="342"/>
      <c r="K202" s="348"/>
      <c r="L202" s="349"/>
      <c r="M202" s="211"/>
      <c r="N202" s="209"/>
      <c r="O202" s="215"/>
      <c r="P202" s="344"/>
      <c r="Q202" s="216"/>
      <c r="T202" s="219"/>
      <c r="U202" s="220"/>
      <c r="AP202" s="229"/>
      <c r="AQ202" s="228"/>
      <c r="BD202" s="225"/>
      <c r="CE202" s="229"/>
      <c r="CH202" s="226"/>
      <c r="CK202" s="225"/>
      <c r="CL202" s="229"/>
      <c r="DS202" s="225"/>
      <c r="DV202" s="225"/>
      <c r="DY202" s="229"/>
      <c r="DZ202" s="226"/>
    </row>
    <row r="203" spans="1:130" x14ac:dyDescent="0.25">
      <c r="A203" s="208"/>
      <c r="B203" s="209"/>
      <c r="C203" s="210"/>
      <c r="D203" s="210"/>
      <c r="E203" s="211"/>
      <c r="F203" s="211"/>
      <c r="G203" s="340"/>
      <c r="H203" s="341"/>
      <c r="I203" s="340"/>
      <c r="J203" s="342"/>
      <c r="K203" s="348"/>
      <c r="L203" s="349"/>
      <c r="M203" s="211"/>
      <c r="N203" s="209"/>
      <c r="O203" s="215"/>
      <c r="P203" s="344"/>
      <c r="Q203" s="216"/>
      <c r="T203" s="219"/>
      <c r="U203" s="220"/>
      <c r="AP203" s="229"/>
      <c r="AQ203" s="228"/>
      <c r="BD203" s="225"/>
      <c r="CE203" s="229"/>
      <c r="CH203" s="226"/>
      <c r="CK203" s="225"/>
      <c r="CL203" s="229"/>
      <c r="DS203" s="225"/>
      <c r="DV203" s="225"/>
      <c r="DY203" s="229"/>
      <c r="DZ203" s="226"/>
    </row>
    <row r="204" spans="1:130" x14ac:dyDescent="0.25">
      <c r="A204" s="208"/>
      <c r="B204" s="209"/>
      <c r="C204" s="210"/>
      <c r="D204" s="210"/>
      <c r="E204" s="211"/>
      <c r="F204" s="211"/>
      <c r="G204" s="340"/>
      <c r="H204" s="341"/>
      <c r="I204" s="340"/>
      <c r="J204" s="342"/>
      <c r="K204" s="348"/>
      <c r="L204" s="349"/>
      <c r="M204" s="211"/>
      <c r="N204" s="209"/>
      <c r="O204" s="215"/>
      <c r="P204" s="344"/>
      <c r="Q204" s="216"/>
      <c r="T204" s="219"/>
      <c r="U204" s="220"/>
      <c r="AP204" s="229"/>
      <c r="AQ204" s="228"/>
      <c r="BD204" s="225"/>
      <c r="CE204" s="229"/>
      <c r="CH204" s="226"/>
      <c r="CK204" s="225"/>
      <c r="CL204" s="229"/>
      <c r="DS204" s="225"/>
      <c r="DV204" s="225"/>
      <c r="DY204" s="229"/>
      <c r="DZ204" s="226"/>
    </row>
    <row r="205" spans="1:130" x14ac:dyDescent="0.25">
      <c r="A205" s="208"/>
      <c r="B205" s="209"/>
      <c r="C205" s="210"/>
      <c r="D205" s="210"/>
      <c r="E205" s="211"/>
      <c r="F205" s="211"/>
      <c r="G205" s="340"/>
      <c r="H205" s="341"/>
      <c r="I205" s="340"/>
      <c r="J205" s="342"/>
      <c r="K205" s="348"/>
      <c r="L205" s="349"/>
      <c r="M205" s="211"/>
      <c r="N205" s="209"/>
      <c r="O205" s="215"/>
      <c r="P205" s="344"/>
      <c r="Q205" s="216"/>
      <c r="T205" s="219"/>
      <c r="U205" s="220"/>
      <c r="AP205" s="229"/>
      <c r="AQ205" s="228"/>
      <c r="BD205" s="225"/>
      <c r="CE205" s="229"/>
      <c r="CH205" s="226"/>
      <c r="CK205" s="225"/>
      <c r="CL205" s="229"/>
      <c r="DS205" s="225"/>
      <c r="DV205" s="225"/>
      <c r="DY205" s="229"/>
      <c r="DZ205" s="226"/>
    </row>
    <row r="206" spans="1:130" x14ac:dyDescent="0.25">
      <c r="A206" s="208"/>
      <c r="B206" s="209"/>
      <c r="C206" s="210"/>
      <c r="D206" s="210"/>
      <c r="E206" s="211"/>
      <c r="F206" s="211"/>
      <c r="G206" s="340"/>
      <c r="H206" s="341"/>
      <c r="I206" s="340"/>
      <c r="J206" s="342"/>
      <c r="K206" s="348"/>
      <c r="L206" s="349"/>
      <c r="M206" s="211"/>
      <c r="N206" s="209"/>
      <c r="O206" s="215"/>
      <c r="P206" s="344"/>
      <c r="Q206" s="216"/>
      <c r="T206" s="219"/>
      <c r="U206" s="220"/>
      <c r="AP206" s="229"/>
      <c r="AQ206" s="228"/>
      <c r="BD206" s="225"/>
      <c r="BO206" s="350"/>
      <c r="BP206" s="350"/>
      <c r="BQ206" s="351"/>
      <c r="BR206" s="350"/>
      <c r="BS206" s="350"/>
      <c r="BT206" s="352"/>
      <c r="BU206" s="350"/>
      <c r="BV206" s="350"/>
      <c r="BW206" s="350"/>
      <c r="BX206" s="351"/>
      <c r="BY206" s="350"/>
      <c r="BZ206" s="350"/>
      <c r="CA206" s="350"/>
      <c r="CB206" s="350"/>
      <c r="CE206" s="229"/>
      <c r="CH206" s="226"/>
      <c r="CK206" s="225"/>
      <c r="CL206" s="229"/>
      <c r="CU206" s="350"/>
      <c r="CV206" s="350"/>
      <c r="CW206" s="350"/>
      <c r="CX206" s="350"/>
      <c r="CY206" s="350"/>
      <c r="DS206" s="225"/>
      <c r="DV206" s="225"/>
      <c r="DY206" s="229"/>
      <c r="DZ206" s="226"/>
    </row>
    <row r="207" spans="1:130" x14ac:dyDescent="0.25">
      <c r="A207" s="208"/>
      <c r="B207" s="209"/>
      <c r="C207" s="210"/>
      <c r="D207" s="210"/>
      <c r="E207" s="211"/>
      <c r="F207" s="211"/>
      <c r="G207" s="340"/>
      <c r="H207" s="341"/>
      <c r="I207" s="340"/>
      <c r="J207" s="342"/>
      <c r="K207" s="343"/>
      <c r="L207" s="213"/>
      <c r="M207" s="211"/>
      <c r="N207" s="209"/>
      <c r="O207" s="215"/>
      <c r="P207" s="344"/>
      <c r="Q207" s="216"/>
      <c r="R207" s="353"/>
      <c r="S207" s="354"/>
      <c r="T207" s="219"/>
      <c r="U207" s="220"/>
      <c r="X207" s="355"/>
      <c r="Y207" s="356"/>
      <c r="Z207" s="350"/>
      <c r="AA207" s="352"/>
      <c r="AB207" s="352"/>
      <c r="AC207" s="352"/>
      <c r="AD207" s="357"/>
      <c r="AE207" s="359"/>
      <c r="AF207" s="350"/>
      <c r="AG207" s="352"/>
      <c r="AH207" s="352"/>
      <c r="AI207" s="352"/>
      <c r="AJ207" s="351"/>
      <c r="AK207" s="357"/>
      <c r="AL207" s="350"/>
      <c r="AM207" s="352"/>
      <c r="AN207" s="352"/>
      <c r="AO207" s="352"/>
      <c r="AP207" s="351"/>
      <c r="AQ207" s="359"/>
      <c r="AR207" s="357"/>
      <c r="AS207" s="352"/>
      <c r="AT207" s="352"/>
      <c r="AU207" s="352"/>
      <c r="AV207" s="351"/>
      <c r="AW207" s="352"/>
      <c r="AX207" s="350"/>
      <c r="AY207" s="357"/>
      <c r="AZ207" s="352"/>
      <c r="BA207" s="352"/>
      <c r="BB207" s="351"/>
      <c r="BC207" s="352"/>
      <c r="BD207" s="350"/>
      <c r="BE207" s="352"/>
      <c r="BF207" s="357"/>
      <c r="BG207" s="352"/>
      <c r="BH207" s="351"/>
      <c r="BI207" s="350"/>
      <c r="BJ207" s="350"/>
      <c r="BK207" s="350"/>
      <c r="BL207" s="350"/>
      <c r="BM207" s="357"/>
      <c r="BN207" s="350"/>
      <c r="CC207" s="350"/>
      <c r="CD207" s="350"/>
      <c r="CE207" s="351"/>
      <c r="CF207" s="350"/>
      <c r="CG207" s="350"/>
      <c r="CH207" s="352"/>
      <c r="CI207" s="350"/>
      <c r="CJ207" s="350"/>
      <c r="CK207" s="350"/>
      <c r="CL207" s="351"/>
      <c r="CM207" s="350"/>
      <c r="CN207" s="350"/>
      <c r="CO207" s="350"/>
      <c r="CP207" s="350"/>
      <c r="CQ207" s="350"/>
      <c r="CR207" s="350"/>
      <c r="CS207" s="350"/>
      <c r="CT207" s="350"/>
      <c r="DA207" s="350"/>
      <c r="DB207" s="350"/>
      <c r="DC207" s="350"/>
      <c r="DD207" s="350"/>
      <c r="DE207" s="350"/>
      <c r="DF207" s="350"/>
      <c r="DG207" s="350"/>
      <c r="DH207" s="350"/>
      <c r="DI207" s="350"/>
      <c r="DJ207" s="350"/>
      <c r="DK207" s="350"/>
      <c r="DL207" s="350"/>
      <c r="DM207" s="350"/>
      <c r="DN207" s="350"/>
      <c r="DO207" s="350"/>
      <c r="DP207" s="350"/>
      <c r="DQ207" s="350"/>
      <c r="DR207" s="350"/>
      <c r="DS207" s="350"/>
      <c r="DV207" s="350"/>
      <c r="DY207" s="229"/>
      <c r="DZ207" s="226"/>
    </row>
    <row r="208" spans="1:130" x14ac:dyDescent="0.25">
      <c r="A208" s="208"/>
      <c r="B208" s="209"/>
      <c r="C208" s="210"/>
      <c r="D208" s="210"/>
      <c r="E208" s="211"/>
      <c r="F208" s="211"/>
      <c r="G208" s="340"/>
      <c r="H208" s="341"/>
      <c r="I208" s="340"/>
      <c r="J208" s="342"/>
      <c r="K208" s="348"/>
      <c r="L208" s="349"/>
      <c r="M208" s="211"/>
      <c r="N208" s="209"/>
      <c r="O208" s="215"/>
      <c r="P208" s="344"/>
      <c r="Q208" s="216"/>
      <c r="T208" s="219"/>
      <c r="U208" s="220"/>
      <c r="AP208" s="229"/>
      <c r="AQ208" s="228"/>
      <c r="BD208" s="225"/>
      <c r="CE208" s="229"/>
      <c r="CH208" s="226"/>
      <c r="CK208" s="225"/>
      <c r="CL208" s="229"/>
      <c r="DS208" s="225"/>
      <c r="DV208" s="225"/>
      <c r="DY208" s="229"/>
      <c r="DZ208" s="226"/>
    </row>
    <row r="209" spans="1:130" s="359" customFormat="1" x14ac:dyDescent="0.25">
      <c r="A209" s="208"/>
      <c r="B209" s="209"/>
      <c r="C209" s="210"/>
      <c r="D209" s="210"/>
      <c r="E209" s="211"/>
      <c r="F209" s="211"/>
      <c r="G209" s="340"/>
      <c r="H209" s="341"/>
      <c r="I209" s="340"/>
      <c r="J209" s="342"/>
      <c r="K209" s="348"/>
      <c r="L209" s="349"/>
      <c r="M209" s="211"/>
      <c r="N209" s="209"/>
      <c r="O209" s="215"/>
      <c r="P209" s="344"/>
      <c r="Q209" s="216"/>
      <c r="R209" s="217"/>
      <c r="S209" s="218"/>
      <c r="T209" s="219"/>
      <c r="U209" s="220"/>
      <c r="V209" s="221"/>
      <c r="W209" s="222"/>
      <c r="X209" s="223"/>
      <c r="Y209" s="224"/>
      <c r="Z209" s="225"/>
      <c r="AA209" s="226"/>
      <c r="AB209" s="226"/>
      <c r="AC209" s="226"/>
      <c r="AD209" s="227"/>
      <c r="AE209" s="228"/>
      <c r="AF209" s="225"/>
      <c r="AG209" s="226"/>
      <c r="AH209" s="226"/>
      <c r="AI209" s="226"/>
      <c r="AJ209" s="229"/>
      <c r="AK209" s="227"/>
      <c r="AL209" s="225"/>
      <c r="AM209" s="226"/>
      <c r="AN209" s="226"/>
      <c r="AO209" s="226"/>
      <c r="AP209" s="229"/>
      <c r="AQ209" s="228"/>
      <c r="AR209" s="227"/>
      <c r="AS209" s="226"/>
      <c r="AT209" s="226"/>
      <c r="AU209" s="226"/>
      <c r="AV209" s="229"/>
      <c r="AW209" s="226"/>
      <c r="AX209" s="225"/>
      <c r="AY209" s="227"/>
      <c r="AZ209" s="226"/>
      <c r="BA209" s="226"/>
      <c r="BB209" s="229"/>
      <c r="BC209" s="226"/>
      <c r="BD209" s="225"/>
      <c r="BE209" s="226"/>
      <c r="BF209" s="227"/>
      <c r="BG209" s="226"/>
      <c r="BH209" s="229"/>
      <c r="BI209" s="225"/>
      <c r="BJ209" s="225"/>
      <c r="BK209" s="225"/>
      <c r="BL209" s="225"/>
      <c r="BM209" s="227"/>
      <c r="BN209" s="225"/>
      <c r="BO209" s="225"/>
      <c r="BP209" s="225"/>
      <c r="BQ209" s="229"/>
      <c r="BR209" s="225"/>
      <c r="BS209" s="225"/>
      <c r="BT209" s="226"/>
      <c r="BU209" s="225"/>
      <c r="BV209" s="225"/>
      <c r="BW209" s="225"/>
      <c r="BX209" s="229"/>
      <c r="BY209" s="225"/>
      <c r="BZ209" s="225"/>
      <c r="CA209" s="225"/>
      <c r="CB209" s="225"/>
      <c r="CC209" s="225"/>
      <c r="CD209" s="225"/>
      <c r="CE209" s="229"/>
      <c r="CF209" s="225"/>
      <c r="CG209" s="225"/>
      <c r="CH209" s="226"/>
      <c r="CI209" s="225"/>
      <c r="CJ209" s="225"/>
      <c r="CK209" s="225"/>
      <c r="CL209" s="229"/>
      <c r="CM209" s="225"/>
      <c r="CN209" s="225"/>
      <c r="CO209" s="225"/>
      <c r="CP209" s="225"/>
      <c r="CQ209" s="225"/>
      <c r="CR209" s="225"/>
      <c r="CS209" s="225"/>
      <c r="CT209" s="225"/>
      <c r="CU209" s="225"/>
      <c r="CV209" s="225"/>
      <c r="CW209" s="225"/>
      <c r="CX209" s="225"/>
      <c r="CY209" s="225"/>
      <c r="CZ209" s="350"/>
      <c r="DA209" s="225"/>
      <c r="DB209" s="225"/>
      <c r="DC209" s="225"/>
      <c r="DD209" s="225"/>
      <c r="DE209" s="225"/>
      <c r="DF209" s="225"/>
      <c r="DG209" s="225"/>
      <c r="DH209" s="225"/>
      <c r="DI209" s="225"/>
      <c r="DJ209" s="225"/>
      <c r="DK209" s="225"/>
      <c r="DL209" s="225"/>
      <c r="DM209" s="225"/>
      <c r="DN209" s="225"/>
      <c r="DO209" s="225"/>
      <c r="DP209" s="225"/>
      <c r="DQ209" s="225"/>
      <c r="DR209" s="225"/>
      <c r="DS209" s="225"/>
      <c r="DV209" s="225"/>
      <c r="DY209" s="351"/>
      <c r="DZ209" s="352"/>
    </row>
    <row r="210" spans="1:130" x14ac:dyDescent="0.25">
      <c r="A210" s="208"/>
      <c r="B210" s="209"/>
      <c r="C210" s="210"/>
      <c r="D210" s="210"/>
      <c r="E210" s="211"/>
      <c r="F210" s="211"/>
      <c r="G210" s="340"/>
      <c r="H210" s="341"/>
      <c r="I210" s="340"/>
      <c r="J210" s="342"/>
      <c r="K210" s="348"/>
      <c r="L210" s="349"/>
      <c r="M210" s="211"/>
      <c r="N210" s="209"/>
      <c r="O210" s="215"/>
      <c r="P210" s="344"/>
      <c r="Q210" s="216"/>
      <c r="T210" s="219"/>
      <c r="U210" s="220"/>
      <c r="AP210" s="229"/>
      <c r="AQ210" s="228"/>
      <c r="BD210" s="225"/>
      <c r="CE210" s="229"/>
      <c r="CH210" s="226"/>
      <c r="CK210" s="225"/>
      <c r="CL210" s="229"/>
      <c r="DS210" s="225"/>
      <c r="DV210" s="225"/>
      <c r="DY210" s="229"/>
      <c r="DZ210" s="226"/>
    </row>
    <row r="211" spans="1:130" x14ac:dyDescent="0.25">
      <c r="A211" s="208"/>
      <c r="B211" s="209"/>
      <c r="C211" s="210"/>
      <c r="D211" s="210"/>
      <c r="E211" s="211"/>
      <c r="F211" s="211"/>
      <c r="G211" s="340"/>
      <c r="H211" s="341"/>
      <c r="I211" s="340"/>
      <c r="J211" s="342"/>
      <c r="K211" s="348"/>
      <c r="L211" s="349"/>
      <c r="M211" s="211"/>
      <c r="N211" s="209"/>
      <c r="O211" s="215"/>
      <c r="P211" s="344"/>
      <c r="Q211" s="216"/>
      <c r="T211" s="219"/>
      <c r="U211" s="220"/>
      <c r="AP211" s="229"/>
      <c r="AQ211" s="228"/>
      <c r="BD211" s="225"/>
      <c r="CE211" s="229"/>
      <c r="CH211" s="226"/>
      <c r="CK211" s="225"/>
      <c r="CL211" s="229"/>
      <c r="DS211" s="225"/>
      <c r="DV211" s="225"/>
      <c r="DY211" s="229"/>
      <c r="DZ211" s="226"/>
    </row>
    <row r="212" spans="1:130" x14ac:dyDescent="0.25">
      <c r="A212" s="208"/>
      <c r="B212" s="209"/>
      <c r="C212" s="210"/>
      <c r="D212" s="210"/>
      <c r="E212" s="211"/>
      <c r="F212" s="211"/>
      <c r="G212" s="340"/>
      <c r="H212" s="341"/>
      <c r="I212" s="340"/>
      <c r="J212" s="342"/>
      <c r="K212" s="348"/>
      <c r="L212" s="349"/>
      <c r="M212" s="211"/>
      <c r="N212" s="209"/>
      <c r="O212" s="215"/>
      <c r="P212" s="344"/>
      <c r="Q212" s="216"/>
      <c r="T212" s="219"/>
      <c r="U212" s="220"/>
      <c r="AP212" s="229"/>
      <c r="AQ212" s="228"/>
      <c r="BD212" s="225"/>
      <c r="CE212" s="229"/>
      <c r="CH212" s="226"/>
      <c r="CK212" s="225"/>
      <c r="CL212" s="229"/>
      <c r="DS212" s="225"/>
      <c r="DV212" s="225"/>
      <c r="DY212" s="229"/>
      <c r="DZ212" s="226"/>
    </row>
    <row r="213" spans="1:130" x14ac:dyDescent="0.25">
      <c r="A213" s="208"/>
      <c r="B213" s="209"/>
      <c r="C213" s="210"/>
      <c r="D213" s="210"/>
      <c r="E213" s="211"/>
      <c r="F213" s="211"/>
      <c r="G213" s="340"/>
      <c r="H213" s="341"/>
      <c r="I213" s="340"/>
      <c r="J213" s="342"/>
      <c r="K213" s="348"/>
      <c r="L213" s="349"/>
      <c r="M213" s="211"/>
      <c r="N213" s="209"/>
      <c r="O213" s="215"/>
      <c r="P213" s="344"/>
      <c r="Q213" s="216"/>
      <c r="T213" s="219"/>
      <c r="U213" s="220"/>
      <c r="AP213" s="229"/>
      <c r="AQ213" s="228"/>
      <c r="BD213" s="225"/>
      <c r="CE213" s="229"/>
      <c r="CH213" s="226"/>
      <c r="CK213" s="225"/>
      <c r="CL213" s="229"/>
      <c r="DS213" s="225"/>
      <c r="DV213" s="225"/>
      <c r="DY213" s="229"/>
      <c r="DZ213" s="226"/>
    </row>
    <row r="214" spans="1:130" x14ac:dyDescent="0.25">
      <c r="A214" s="208"/>
      <c r="B214" s="209"/>
      <c r="C214" s="210"/>
      <c r="D214" s="210"/>
      <c r="E214" s="211"/>
      <c r="F214" s="211"/>
      <c r="G214" s="340"/>
      <c r="H214" s="341"/>
      <c r="I214" s="340"/>
      <c r="J214" s="342"/>
      <c r="K214" s="348"/>
      <c r="L214" s="349"/>
      <c r="M214" s="211"/>
      <c r="N214" s="209"/>
      <c r="O214" s="215"/>
      <c r="P214" s="344"/>
      <c r="Q214" s="216"/>
      <c r="T214" s="219"/>
      <c r="U214" s="220"/>
      <c r="AP214" s="229"/>
      <c r="AQ214" s="228"/>
      <c r="BD214" s="225"/>
      <c r="CE214" s="229"/>
      <c r="CH214" s="226"/>
      <c r="CK214" s="225"/>
      <c r="CL214" s="229"/>
      <c r="DS214" s="225"/>
      <c r="DV214" s="225"/>
      <c r="DY214" s="229"/>
      <c r="DZ214" s="226"/>
    </row>
    <row r="215" spans="1:130" x14ac:dyDescent="0.25">
      <c r="A215" s="208"/>
      <c r="B215" s="209"/>
      <c r="C215" s="210"/>
      <c r="D215" s="210"/>
      <c r="E215" s="211"/>
      <c r="F215" s="211"/>
      <c r="G215" s="340"/>
      <c r="H215" s="341"/>
      <c r="I215" s="340"/>
      <c r="J215" s="342"/>
      <c r="K215" s="348"/>
      <c r="L215" s="349"/>
      <c r="M215" s="211"/>
      <c r="N215" s="209"/>
      <c r="O215" s="215"/>
      <c r="P215" s="344"/>
      <c r="Q215" s="216"/>
      <c r="T215" s="219"/>
      <c r="U215" s="220"/>
      <c r="AP215" s="229"/>
      <c r="AQ215" s="228"/>
      <c r="BD215" s="225"/>
      <c r="CE215" s="229"/>
      <c r="CH215" s="226"/>
      <c r="CK215" s="225"/>
      <c r="CL215" s="229"/>
      <c r="DS215" s="225"/>
      <c r="DV215" s="225"/>
      <c r="DY215" s="229"/>
      <c r="DZ215" s="226"/>
    </row>
    <row r="216" spans="1:130" x14ac:dyDescent="0.25">
      <c r="A216" s="208"/>
      <c r="B216" s="209"/>
      <c r="C216" s="210"/>
      <c r="D216" s="210"/>
      <c r="E216" s="211"/>
      <c r="F216" s="211"/>
      <c r="G216" s="340"/>
      <c r="H216" s="341"/>
      <c r="I216" s="340"/>
      <c r="J216" s="342"/>
      <c r="K216" s="348"/>
      <c r="L216" s="349"/>
      <c r="M216" s="211"/>
      <c r="N216" s="209"/>
      <c r="O216" s="215"/>
      <c r="P216" s="344"/>
      <c r="Q216" s="216"/>
      <c r="T216" s="219"/>
      <c r="U216" s="220"/>
      <c r="AP216" s="229"/>
      <c r="AQ216" s="228"/>
      <c r="BD216" s="225"/>
      <c r="CE216" s="229"/>
      <c r="CH216" s="226"/>
      <c r="CK216" s="225"/>
      <c r="CL216" s="229"/>
      <c r="DS216" s="225"/>
      <c r="DV216" s="225"/>
      <c r="DY216" s="229"/>
      <c r="DZ216" s="226"/>
    </row>
    <row r="217" spans="1:130" x14ac:dyDescent="0.25">
      <c r="A217" s="208"/>
      <c r="B217" s="209"/>
      <c r="C217" s="210"/>
      <c r="D217" s="210"/>
      <c r="E217" s="211"/>
      <c r="F217" s="211"/>
      <c r="G217" s="340"/>
      <c r="H217" s="341"/>
      <c r="I217" s="340"/>
      <c r="J217" s="342"/>
      <c r="K217" s="343"/>
      <c r="L217" s="213"/>
      <c r="M217" s="211"/>
      <c r="N217" s="209"/>
      <c r="O217" s="215"/>
      <c r="P217" s="344"/>
      <c r="Q217" s="216"/>
      <c r="T217" s="219"/>
      <c r="U217" s="220"/>
      <c r="AP217" s="229"/>
      <c r="AQ217" s="228"/>
      <c r="BD217" s="225"/>
      <c r="CE217" s="229"/>
      <c r="CH217" s="226"/>
      <c r="CK217" s="225"/>
      <c r="CL217" s="229"/>
      <c r="DS217" s="225"/>
      <c r="DV217" s="225"/>
      <c r="DY217" s="229"/>
      <c r="DZ217" s="226"/>
    </row>
    <row r="218" spans="1:130" x14ac:dyDescent="0.25">
      <c r="A218" s="208"/>
      <c r="B218" s="209"/>
      <c r="C218" s="210"/>
      <c r="D218" s="210"/>
      <c r="E218" s="211"/>
      <c r="F218" s="211"/>
      <c r="G218" s="340"/>
      <c r="H218" s="341"/>
      <c r="I218" s="340"/>
      <c r="J218" s="342"/>
      <c r="K218" s="343"/>
      <c r="L218" s="213"/>
      <c r="M218" s="211"/>
      <c r="N218" s="209"/>
      <c r="O218" s="215"/>
      <c r="P218" s="344"/>
      <c r="Q218" s="216"/>
      <c r="T218" s="219"/>
      <c r="U218" s="220"/>
      <c r="AP218" s="229"/>
      <c r="AQ218" s="228"/>
      <c r="BD218" s="225"/>
      <c r="CE218" s="229"/>
      <c r="CH218" s="226"/>
      <c r="CK218" s="225"/>
      <c r="CL218" s="229"/>
      <c r="DS218" s="225"/>
      <c r="DV218" s="225"/>
      <c r="DY218" s="229"/>
      <c r="DZ218" s="226"/>
    </row>
    <row r="219" spans="1:130" x14ac:dyDescent="0.25">
      <c r="A219" s="208"/>
      <c r="B219" s="209"/>
      <c r="C219" s="210"/>
      <c r="D219" s="210"/>
      <c r="E219" s="211"/>
      <c r="F219" s="211"/>
      <c r="G219" s="340"/>
      <c r="H219" s="341"/>
      <c r="I219" s="340"/>
      <c r="J219" s="342"/>
      <c r="K219" s="348"/>
      <c r="L219" s="349"/>
      <c r="M219" s="211"/>
      <c r="N219" s="209"/>
      <c r="O219" s="215"/>
      <c r="P219" s="344"/>
      <c r="Q219" s="216"/>
      <c r="T219" s="219"/>
      <c r="U219" s="220"/>
      <c r="AP219" s="229"/>
      <c r="AQ219" s="228"/>
      <c r="BD219" s="225"/>
      <c r="CE219" s="229"/>
      <c r="CH219" s="226"/>
      <c r="CK219" s="225"/>
      <c r="CL219" s="229"/>
      <c r="DS219" s="225"/>
      <c r="DV219" s="225"/>
      <c r="DY219" s="229"/>
      <c r="DZ219" s="226"/>
    </row>
    <row r="220" spans="1:130" x14ac:dyDescent="0.25">
      <c r="A220" s="208"/>
      <c r="B220" s="209"/>
      <c r="C220" s="210"/>
      <c r="D220" s="210"/>
      <c r="E220" s="211"/>
      <c r="F220" s="211"/>
      <c r="G220" s="340"/>
      <c r="H220" s="341"/>
      <c r="I220" s="340"/>
      <c r="J220" s="342"/>
      <c r="K220" s="348"/>
      <c r="L220" s="349"/>
      <c r="M220" s="211"/>
      <c r="N220" s="209"/>
      <c r="O220" s="215"/>
      <c r="P220" s="344"/>
      <c r="Q220" s="216"/>
      <c r="T220" s="219"/>
      <c r="U220" s="220"/>
      <c r="AP220" s="229"/>
      <c r="AQ220" s="228"/>
      <c r="BD220" s="225"/>
      <c r="CE220" s="229"/>
      <c r="CH220" s="226"/>
      <c r="CK220" s="225"/>
      <c r="CL220" s="229"/>
      <c r="DS220" s="225"/>
      <c r="DV220" s="225"/>
      <c r="DY220" s="229"/>
      <c r="DZ220" s="226"/>
    </row>
    <row r="221" spans="1:130" x14ac:dyDescent="0.25">
      <c r="A221" s="208"/>
      <c r="B221" s="209"/>
      <c r="C221" s="210"/>
      <c r="D221" s="210"/>
      <c r="E221" s="211"/>
      <c r="F221" s="211"/>
      <c r="G221" s="340"/>
      <c r="H221" s="341"/>
      <c r="I221" s="340"/>
      <c r="J221" s="342"/>
      <c r="K221" s="348"/>
      <c r="L221" s="349"/>
      <c r="M221" s="211"/>
      <c r="N221" s="209"/>
      <c r="O221" s="215"/>
      <c r="P221" s="344"/>
      <c r="Q221" s="216"/>
      <c r="T221" s="219"/>
      <c r="U221" s="220"/>
      <c r="AP221" s="229"/>
      <c r="AQ221" s="228"/>
      <c r="BD221" s="225"/>
      <c r="CE221" s="229"/>
      <c r="CH221" s="226"/>
      <c r="CK221" s="225"/>
      <c r="CL221" s="229"/>
      <c r="DS221" s="225"/>
      <c r="DV221" s="225"/>
      <c r="DY221" s="229"/>
      <c r="DZ221" s="226"/>
    </row>
    <row r="222" spans="1:130" x14ac:dyDescent="0.25">
      <c r="A222" s="208"/>
      <c r="B222" s="209"/>
      <c r="C222" s="210"/>
      <c r="D222" s="210"/>
      <c r="E222" s="211"/>
      <c r="F222" s="211"/>
      <c r="G222" s="340"/>
      <c r="H222" s="341"/>
      <c r="I222" s="340"/>
      <c r="J222" s="342"/>
      <c r="K222" s="348"/>
      <c r="L222" s="349"/>
      <c r="M222" s="211"/>
      <c r="N222" s="209"/>
      <c r="O222" s="215"/>
      <c r="P222" s="344"/>
      <c r="Q222" s="216"/>
      <c r="T222" s="219"/>
      <c r="U222" s="220"/>
      <c r="AP222" s="229"/>
      <c r="AQ222" s="228"/>
      <c r="BD222" s="225"/>
      <c r="CE222" s="229"/>
      <c r="CH222" s="226"/>
      <c r="CK222" s="225"/>
      <c r="CL222" s="229"/>
      <c r="DS222" s="225"/>
      <c r="DV222" s="225"/>
      <c r="DY222" s="229"/>
      <c r="DZ222" s="226"/>
    </row>
    <row r="223" spans="1:130" x14ac:dyDescent="0.25">
      <c r="A223" s="208"/>
      <c r="B223" s="209"/>
      <c r="C223" s="210"/>
      <c r="D223" s="210"/>
      <c r="E223" s="211"/>
      <c r="F223" s="211"/>
      <c r="G223" s="340"/>
      <c r="H223" s="341"/>
      <c r="I223" s="340"/>
      <c r="J223" s="342"/>
      <c r="K223" s="348"/>
      <c r="L223" s="349"/>
      <c r="M223" s="211"/>
      <c r="N223" s="209"/>
      <c r="O223" s="215"/>
      <c r="P223" s="344"/>
      <c r="Q223" s="216"/>
      <c r="T223" s="219"/>
      <c r="U223" s="220"/>
      <c r="AP223" s="229"/>
      <c r="AQ223" s="228"/>
      <c r="BD223" s="225"/>
      <c r="CE223" s="229"/>
      <c r="CH223" s="226"/>
      <c r="CK223" s="225"/>
      <c r="CL223" s="229"/>
      <c r="DS223" s="225"/>
      <c r="DV223" s="225"/>
      <c r="DY223" s="229"/>
      <c r="DZ223" s="226"/>
    </row>
    <row r="224" spans="1:130" x14ac:dyDescent="0.25">
      <c r="A224" s="208"/>
      <c r="B224" s="209"/>
      <c r="C224" s="210"/>
      <c r="D224" s="210"/>
      <c r="E224" s="211"/>
      <c r="F224" s="211"/>
      <c r="G224" s="340"/>
      <c r="H224" s="341"/>
      <c r="I224" s="340"/>
      <c r="J224" s="342"/>
      <c r="K224" s="348"/>
      <c r="L224" s="349"/>
      <c r="M224" s="211"/>
      <c r="N224" s="209"/>
      <c r="O224" s="215"/>
      <c r="P224" s="344"/>
      <c r="Q224" s="216"/>
      <c r="T224" s="219"/>
      <c r="U224" s="220"/>
      <c r="AP224" s="229"/>
      <c r="AQ224" s="228"/>
      <c r="BD224" s="225"/>
      <c r="CE224" s="229"/>
      <c r="CH224" s="226"/>
      <c r="CK224" s="225"/>
      <c r="CL224" s="229"/>
      <c r="DS224" s="225"/>
      <c r="DV224" s="225"/>
      <c r="DY224" s="229"/>
      <c r="DZ224" s="226"/>
    </row>
    <row r="225" spans="1:130" x14ac:dyDescent="0.25">
      <c r="A225" s="208"/>
      <c r="B225" s="209"/>
      <c r="C225" s="210"/>
      <c r="D225" s="210"/>
      <c r="E225" s="211"/>
      <c r="F225" s="211"/>
      <c r="G225" s="340"/>
      <c r="H225" s="341"/>
      <c r="I225" s="340"/>
      <c r="J225" s="342"/>
      <c r="K225" s="348"/>
      <c r="L225" s="349"/>
      <c r="M225" s="211"/>
      <c r="N225" s="209"/>
      <c r="O225" s="215"/>
      <c r="P225" s="344"/>
      <c r="Q225" s="216"/>
      <c r="T225" s="219"/>
      <c r="U225" s="220"/>
      <c r="AP225" s="229"/>
      <c r="AQ225" s="228"/>
      <c r="BD225" s="225"/>
      <c r="CE225" s="229"/>
      <c r="CH225" s="226"/>
      <c r="CK225" s="225"/>
      <c r="CL225" s="229"/>
      <c r="DS225" s="225"/>
      <c r="DV225" s="225"/>
      <c r="DY225" s="229"/>
      <c r="DZ225" s="226"/>
    </row>
    <row r="226" spans="1:130" x14ac:dyDescent="0.25">
      <c r="A226" s="208"/>
      <c r="B226" s="209"/>
      <c r="C226" s="210"/>
      <c r="D226" s="210"/>
      <c r="E226" s="211"/>
      <c r="F226" s="211"/>
      <c r="G226" s="340"/>
      <c r="H226" s="341"/>
      <c r="I226" s="340"/>
      <c r="J226" s="342"/>
      <c r="K226" s="348"/>
      <c r="L226" s="349"/>
      <c r="M226" s="211"/>
      <c r="N226" s="209"/>
      <c r="O226" s="215"/>
      <c r="P226" s="344"/>
      <c r="Q226" s="216"/>
      <c r="T226" s="219"/>
      <c r="U226" s="220"/>
      <c r="AP226" s="229"/>
      <c r="AQ226" s="228"/>
      <c r="BD226" s="225"/>
      <c r="CE226" s="229"/>
      <c r="CH226" s="226"/>
      <c r="CK226" s="225"/>
      <c r="CL226" s="229"/>
      <c r="DS226" s="225"/>
      <c r="DV226" s="225"/>
      <c r="DY226" s="229"/>
      <c r="DZ226" s="226"/>
    </row>
    <row r="227" spans="1:130" x14ac:dyDescent="0.25">
      <c r="A227" s="208"/>
      <c r="B227" s="209"/>
      <c r="C227" s="210"/>
      <c r="D227" s="210"/>
      <c r="E227" s="211"/>
      <c r="F227" s="211"/>
      <c r="G227" s="340"/>
      <c r="H227" s="341"/>
      <c r="I227" s="340"/>
      <c r="J227" s="342"/>
      <c r="K227" s="348"/>
      <c r="L227" s="349"/>
      <c r="M227" s="211"/>
      <c r="N227" s="209"/>
      <c r="O227" s="215"/>
      <c r="P227" s="344"/>
      <c r="Q227" s="216"/>
      <c r="T227" s="219"/>
      <c r="U227" s="220"/>
      <c r="AP227" s="229"/>
      <c r="AQ227" s="228"/>
      <c r="BD227" s="225"/>
      <c r="CE227" s="229"/>
      <c r="CH227" s="226"/>
      <c r="CK227" s="225"/>
      <c r="CL227" s="229"/>
      <c r="DS227" s="225"/>
      <c r="DV227" s="225"/>
      <c r="DY227" s="229"/>
      <c r="DZ227" s="226"/>
    </row>
    <row r="228" spans="1:130" x14ac:dyDescent="0.25">
      <c r="A228" s="208"/>
      <c r="B228" s="209"/>
      <c r="C228" s="210"/>
      <c r="D228" s="210"/>
      <c r="E228" s="211"/>
      <c r="F228" s="211"/>
      <c r="G228" s="340"/>
      <c r="H228" s="341"/>
      <c r="I228" s="340"/>
      <c r="J228" s="342"/>
      <c r="K228" s="348"/>
      <c r="L228" s="349"/>
      <c r="M228" s="211"/>
      <c r="N228" s="209"/>
      <c r="O228" s="215"/>
      <c r="P228" s="344"/>
      <c r="Q228" s="216"/>
      <c r="T228" s="219"/>
      <c r="U228" s="220"/>
      <c r="AP228" s="229"/>
      <c r="AQ228" s="228"/>
      <c r="BD228" s="225"/>
      <c r="CE228" s="229"/>
      <c r="CH228" s="226"/>
      <c r="CK228" s="225"/>
      <c r="CL228" s="229"/>
      <c r="DS228" s="225"/>
      <c r="DV228" s="225"/>
      <c r="DY228" s="229"/>
      <c r="DZ228" s="226"/>
    </row>
    <row r="229" spans="1:130" x14ac:dyDescent="0.25">
      <c r="A229" s="208"/>
      <c r="B229" s="209"/>
      <c r="C229" s="210"/>
      <c r="D229" s="210"/>
      <c r="E229" s="211"/>
      <c r="F229" s="211"/>
      <c r="G229" s="340"/>
      <c r="H229" s="341"/>
      <c r="I229" s="340"/>
      <c r="J229" s="342"/>
      <c r="K229" s="348"/>
      <c r="L229" s="349"/>
      <c r="M229" s="211"/>
      <c r="N229" s="209"/>
      <c r="O229" s="215"/>
      <c r="P229" s="344"/>
      <c r="Q229" s="216"/>
      <c r="T229" s="219"/>
      <c r="U229" s="220"/>
      <c r="AP229" s="229"/>
      <c r="AQ229" s="228"/>
      <c r="BD229" s="225"/>
      <c r="CE229" s="229"/>
      <c r="CH229" s="226"/>
      <c r="CK229" s="225"/>
      <c r="CL229" s="229"/>
      <c r="DS229" s="225"/>
      <c r="DV229" s="225"/>
      <c r="DY229" s="229"/>
      <c r="DZ229" s="226"/>
    </row>
    <row r="230" spans="1:130" x14ac:dyDescent="0.25">
      <c r="A230" s="208"/>
      <c r="B230" s="209"/>
      <c r="C230" s="210"/>
      <c r="D230" s="210"/>
      <c r="E230" s="211"/>
      <c r="F230" s="211"/>
      <c r="G230" s="340"/>
      <c r="H230" s="341"/>
      <c r="I230" s="340"/>
      <c r="J230" s="342"/>
      <c r="K230" s="348"/>
      <c r="L230" s="349"/>
      <c r="M230" s="211"/>
      <c r="N230" s="209"/>
      <c r="O230" s="215"/>
      <c r="P230" s="344"/>
      <c r="Q230" s="216"/>
      <c r="T230" s="219"/>
      <c r="U230" s="220"/>
      <c r="AP230" s="229"/>
      <c r="AQ230" s="228"/>
      <c r="BD230" s="225"/>
      <c r="CE230" s="229"/>
      <c r="CH230" s="226"/>
      <c r="CK230" s="225"/>
      <c r="CL230" s="229"/>
      <c r="DS230" s="225"/>
      <c r="DV230" s="225"/>
      <c r="DY230" s="229"/>
      <c r="DZ230" s="226"/>
    </row>
    <row r="231" spans="1:130" x14ac:dyDescent="0.25">
      <c r="A231" s="208"/>
      <c r="B231" s="209"/>
      <c r="C231" s="210"/>
      <c r="D231" s="210"/>
      <c r="E231" s="211"/>
      <c r="F231" s="211"/>
      <c r="G231" s="340"/>
      <c r="H231" s="341"/>
      <c r="I231" s="340"/>
      <c r="J231" s="342"/>
      <c r="K231" s="348"/>
      <c r="L231" s="349"/>
      <c r="M231" s="211"/>
      <c r="N231" s="209"/>
      <c r="O231" s="215"/>
      <c r="P231" s="344"/>
      <c r="Q231" s="216"/>
      <c r="T231" s="219"/>
      <c r="U231" s="220"/>
      <c r="AP231" s="229"/>
      <c r="AQ231" s="228"/>
      <c r="BD231" s="225"/>
      <c r="CE231" s="229"/>
      <c r="CH231" s="226"/>
      <c r="CK231" s="225"/>
      <c r="CL231" s="229"/>
      <c r="DS231" s="225"/>
      <c r="DV231" s="225"/>
      <c r="DY231" s="229"/>
      <c r="DZ231" s="226"/>
    </row>
    <row r="232" spans="1:130" x14ac:dyDescent="0.25">
      <c r="A232" s="208"/>
      <c r="B232" s="209"/>
      <c r="C232" s="210"/>
      <c r="D232" s="210"/>
      <c r="E232" s="211"/>
      <c r="F232" s="211"/>
      <c r="G232" s="340"/>
      <c r="H232" s="341"/>
      <c r="I232" s="340"/>
      <c r="J232" s="342"/>
      <c r="K232" s="343"/>
      <c r="L232" s="213"/>
      <c r="M232" s="211"/>
      <c r="N232" s="209"/>
      <c r="O232" s="215"/>
      <c r="P232" s="344"/>
      <c r="Q232" s="216"/>
      <c r="T232" s="219"/>
      <c r="U232" s="220"/>
      <c r="AP232" s="229"/>
      <c r="AQ232" s="228"/>
      <c r="BD232" s="225"/>
      <c r="CE232" s="229"/>
      <c r="CH232" s="226"/>
      <c r="CK232" s="225"/>
      <c r="CL232" s="229"/>
      <c r="DS232" s="225"/>
      <c r="DV232" s="225"/>
      <c r="DY232" s="229"/>
      <c r="DZ232" s="226"/>
    </row>
    <row r="233" spans="1:130" x14ac:dyDescent="0.25">
      <c r="A233" s="208"/>
      <c r="B233" s="209"/>
      <c r="C233" s="210"/>
      <c r="D233" s="210"/>
      <c r="E233" s="211"/>
      <c r="F233" s="211"/>
      <c r="G233" s="340"/>
      <c r="H233" s="341"/>
      <c r="I233" s="340"/>
      <c r="J233" s="342"/>
      <c r="K233" s="343"/>
      <c r="L233" s="213"/>
      <c r="M233" s="211"/>
      <c r="N233" s="209"/>
      <c r="O233" s="215"/>
      <c r="P233" s="344"/>
      <c r="Q233" s="216"/>
      <c r="T233" s="219"/>
      <c r="U233" s="220"/>
      <c r="AP233" s="229"/>
      <c r="AQ233" s="228"/>
      <c r="BD233" s="225"/>
      <c r="CE233" s="229"/>
      <c r="CH233" s="226"/>
      <c r="CK233" s="225"/>
      <c r="CL233" s="229"/>
      <c r="DS233" s="225"/>
      <c r="DV233" s="225"/>
      <c r="DY233" s="229"/>
      <c r="DZ233" s="226"/>
    </row>
    <row r="234" spans="1:130" x14ac:dyDescent="0.25">
      <c r="A234" s="208"/>
      <c r="B234" s="209"/>
      <c r="C234" s="210"/>
      <c r="D234" s="210"/>
      <c r="E234" s="211"/>
      <c r="F234" s="211"/>
      <c r="G234" s="340"/>
      <c r="H234" s="341"/>
      <c r="I234" s="340"/>
      <c r="J234" s="342"/>
      <c r="K234" s="343"/>
      <c r="L234" s="213"/>
      <c r="M234" s="211"/>
      <c r="N234" s="209"/>
      <c r="O234" s="215"/>
      <c r="P234" s="344"/>
      <c r="Q234" s="216"/>
      <c r="T234" s="219"/>
      <c r="U234" s="220"/>
      <c r="AP234" s="229"/>
      <c r="AQ234" s="228"/>
      <c r="BD234" s="225"/>
      <c r="CE234" s="229"/>
      <c r="CH234" s="226"/>
      <c r="CK234" s="225"/>
      <c r="CL234" s="229"/>
      <c r="DS234" s="225"/>
      <c r="DV234" s="225"/>
      <c r="DY234" s="229"/>
      <c r="DZ234" s="226"/>
    </row>
    <row r="235" spans="1:130" x14ac:dyDescent="0.25">
      <c r="A235" s="208"/>
      <c r="B235" s="209"/>
      <c r="C235" s="210"/>
      <c r="D235" s="210"/>
      <c r="E235" s="211"/>
      <c r="F235" s="211"/>
      <c r="G235" s="340"/>
      <c r="H235" s="341"/>
      <c r="I235" s="340"/>
      <c r="J235" s="342"/>
      <c r="K235" s="343"/>
      <c r="L235" s="213"/>
      <c r="M235" s="211"/>
      <c r="N235" s="209"/>
      <c r="O235" s="215"/>
      <c r="P235" s="344"/>
      <c r="Q235" s="216"/>
      <c r="T235" s="219"/>
      <c r="U235" s="220"/>
      <c r="AP235" s="229"/>
      <c r="AQ235" s="228"/>
      <c r="BD235" s="225"/>
      <c r="CE235" s="229"/>
      <c r="CH235" s="226"/>
      <c r="CK235" s="225"/>
      <c r="CL235" s="229"/>
      <c r="DS235" s="225"/>
      <c r="DV235" s="225"/>
      <c r="DY235" s="229"/>
      <c r="DZ235" s="226"/>
    </row>
    <row r="236" spans="1:130" x14ac:dyDescent="0.25">
      <c r="A236" s="208"/>
      <c r="B236" s="209"/>
      <c r="C236" s="210"/>
      <c r="D236" s="210"/>
      <c r="E236" s="211"/>
      <c r="F236" s="211"/>
      <c r="G236" s="340"/>
      <c r="H236" s="341"/>
      <c r="I236" s="340"/>
      <c r="J236" s="342"/>
      <c r="K236" s="343"/>
      <c r="L236" s="213"/>
      <c r="M236" s="211"/>
      <c r="N236" s="209"/>
      <c r="O236" s="215"/>
      <c r="P236" s="344"/>
      <c r="Q236" s="216"/>
      <c r="T236" s="219"/>
      <c r="U236" s="220"/>
      <c r="AP236" s="229"/>
      <c r="AQ236" s="228"/>
      <c r="BD236" s="225"/>
      <c r="CE236" s="229"/>
      <c r="CH236" s="226"/>
      <c r="CK236" s="225"/>
      <c r="CL236" s="229"/>
      <c r="DS236" s="225"/>
      <c r="DV236" s="225"/>
      <c r="DY236" s="229"/>
      <c r="DZ236" s="226"/>
    </row>
    <row r="237" spans="1:130" x14ac:dyDescent="0.25">
      <c r="A237" s="208"/>
      <c r="B237" s="209"/>
      <c r="C237" s="210"/>
      <c r="D237" s="210"/>
      <c r="E237" s="211"/>
      <c r="F237" s="211"/>
      <c r="G237" s="340"/>
      <c r="H237" s="341"/>
      <c r="I237" s="340"/>
      <c r="J237" s="342"/>
      <c r="K237" s="343"/>
      <c r="L237" s="213"/>
      <c r="M237" s="211"/>
      <c r="N237" s="209"/>
      <c r="O237" s="215"/>
      <c r="P237" s="344"/>
      <c r="Q237" s="216"/>
      <c r="T237" s="219"/>
      <c r="U237" s="220"/>
      <c r="AP237" s="229"/>
      <c r="AQ237" s="228"/>
      <c r="BD237" s="225"/>
      <c r="CE237" s="229"/>
      <c r="CH237" s="226"/>
      <c r="CK237" s="225"/>
      <c r="CL237" s="229"/>
      <c r="DS237" s="225"/>
      <c r="DV237" s="225"/>
      <c r="DY237" s="229"/>
      <c r="DZ237" s="226"/>
    </row>
    <row r="238" spans="1:130" x14ac:dyDescent="0.25">
      <c r="A238" s="208"/>
      <c r="B238" s="209"/>
      <c r="C238" s="210"/>
      <c r="D238" s="210"/>
      <c r="E238" s="211"/>
      <c r="F238" s="211"/>
      <c r="G238" s="340"/>
      <c r="H238" s="341"/>
      <c r="I238" s="340"/>
      <c r="J238" s="342"/>
      <c r="K238" s="343"/>
      <c r="L238" s="213"/>
      <c r="M238" s="211"/>
      <c r="N238" s="209"/>
      <c r="O238" s="215"/>
      <c r="P238" s="344"/>
      <c r="Q238" s="216"/>
      <c r="T238" s="219"/>
      <c r="U238" s="220"/>
      <c r="AP238" s="229"/>
      <c r="AQ238" s="228"/>
      <c r="BD238" s="225"/>
      <c r="CE238" s="229"/>
      <c r="CH238" s="226"/>
      <c r="CK238" s="225"/>
      <c r="CL238" s="229"/>
      <c r="DS238" s="225"/>
      <c r="DV238" s="225"/>
      <c r="DY238" s="229"/>
      <c r="DZ238" s="226"/>
    </row>
    <row r="239" spans="1:130" x14ac:dyDescent="0.25">
      <c r="A239" s="208"/>
      <c r="B239" s="209"/>
      <c r="C239" s="210"/>
      <c r="D239" s="210"/>
      <c r="E239" s="211"/>
      <c r="F239" s="211"/>
      <c r="G239" s="340"/>
      <c r="H239" s="341"/>
      <c r="I239" s="340"/>
      <c r="J239" s="342"/>
      <c r="K239" s="343"/>
      <c r="L239" s="213"/>
      <c r="M239" s="211"/>
      <c r="N239" s="209"/>
      <c r="O239" s="215"/>
      <c r="P239" s="344"/>
      <c r="Q239" s="216"/>
      <c r="T239" s="219"/>
      <c r="U239" s="220"/>
      <c r="AP239" s="229"/>
      <c r="AQ239" s="228"/>
      <c r="BD239" s="225"/>
      <c r="CE239" s="229"/>
      <c r="CH239" s="226"/>
      <c r="CK239" s="225"/>
      <c r="CL239" s="229"/>
      <c r="DS239" s="225"/>
      <c r="DV239" s="225"/>
      <c r="DY239" s="229"/>
      <c r="DZ239" s="226"/>
    </row>
    <row r="240" spans="1:130" x14ac:dyDescent="0.25">
      <c r="A240" s="208"/>
      <c r="B240" s="209"/>
      <c r="C240" s="210"/>
      <c r="D240" s="210"/>
      <c r="E240" s="211"/>
      <c r="F240" s="211"/>
      <c r="G240" s="340"/>
      <c r="H240" s="341"/>
      <c r="I240" s="340"/>
      <c r="J240" s="342"/>
      <c r="K240" s="348"/>
      <c r="L240" s="349"/>
      <c r="M240" s="211"/>
      <c r="N240" s="209"/>
      <c r="O240" s="215"/>
      <c r="P240" s="344"/>
      <c r="Q240" s="216"/>
      <c r="T240" s="219"/>
      <c r="U240" s="220"/>
      <c r="AP240" s="229"/>
      <c r="AQ240" s="228"/>
      <c r="BD240" s="225"/>
      <c r="CE240" s="229"/>
      <c r="CH240" s="226"/>
      <c r="CK240" s="225"/>
      <c r="CL240" s="229"/>
      <c r="DS240" s="225"/>
      <c r="DV240" s="225"/>
      <c r="DY240" s="229"/>
      <c r="DZ240" s="226"/>
    </row>
    <row r="241" spans="1:130" x14ac:dyDescent="0.25">
      <c r="A241" s="208"/>
      <c r="B241" s="209"/>
      <c r="C241" s="210"/>
      <c r="D241" s="210"/>
      <c r="E241" s="211"/>
      <c r="F241" s="211"/>
      <c r="G241" s="340"/>
      <c r="H241" s="341"/>
      <c r="I241" s="340"/>
      <c r="J241" s="342"/>
      <c r="K241" s="348"/>
      <c r="L241" s="349"/>
      <c r="M241" s="211"/>
      <c r="N241" s="209"/>
      <c r="O241" s="215"/>
      <c r="P241" s="344"/>
      <c r="Q241" s="216"/>
      <c r="T241" s="219"/>
      <c r="U241" s="220"/>
      <c r="AP241" s="229"/>
      <c r="AQ241" s="228"/>
      <c r="BD241" s="225"/>
      <c r="CE241" s="229"/>
      <c r="CH241" s="226"/>
      <c r="CK241" s="225"/>
      <c r="CL241" s="229"/>
      <c r="DS241" s="225"/>
      <c r="DV241" s="225"/>
      <c r="DY241" s="229"/>
      <c r="DZ241" s="226"/>
    </row>
    <row r="242" spans="1:130" x14ac:dyDescent="0.25">
      <c r="A242" s="208"/>
      <c r="B242" s="209"/>
      <c r="C242" s="210"/>
      <c r="D242" s="210"/>
      <c r="E242" s="211"/>
      <c r="F242" s="211"/>
      <c r="G242" s="340"/>
      <c r="H242" s="341"/>
      <c r="I242" s="340"/>
      <c r="J242" s="342"/>
      <c r="K242" s="343"/>
      <c r="L242" s="213"/>
      <c r="M242" s="211"/>
      <c r="N242" s="209"/>
      <c r="O242" s="215"/>
      <c r="P242" s="344"/>
      <c r="Q242" s="216"/>
      <c r="T242" s="219"/>
      <c r="U242" s="220"/>
      <c r="AP242" s="229"/>
      <c r="AQ242" s="228"/>
      <c r="BD242" s="225"/>
      <c r="CE242" s="229"/>
      <c r="CH242" s="226"/>
      <c r="CK242" s="225"/>
      <c r="CL242" s="229"/>
      <c r="DS242" s="225"/>
      <c r="DV242" s="225"/>
      <c r="DY242" s="229"/>
      <c r="DZ242" s="226"/>
    </row>
    <row r="243" spans="1:130" x14ac:dyDescent="0.25">
      <c r="A243" s="208"/>
      <c r="B243" s="209"/>
      <c r="C243" s="210"/>
      <c r="D243" s="210"/>
      <c r="E243" s="211"/>
      <c r="F243" s="211"/>
      <c r="G243" s="340"/>
      <c r="H243" s="341"/>
      <c r="I243" s="340"/>
      <c r="J243" s="342"/>
      <c r="K243" s="343"/>
      <c r="L243" s="213"/>
      <c r="M243" s="211"/>
      <c r="N243" s="209"/>
      <c r="O243" s="215"/>
      <c r="P243" s="344"/>
      <c r="Q243" s="216"/>
      <c r="T243" s="219"/>
      <c r="U243" s="220"/>
      <c r="AP243" s="229"/>
      <c r="AQ243" s="228"/>
      <c r="BD243" s="225"/>
      <c r="CE243" s="229"/>
      <c r="CH243" s="226"/>
      <c r="CK243" s="225"/>
      <c r="CL243" s="229"/>
      <c r="DS243" s="225"/>
      <c r="DV243" s="225"/>
      <c r="DY243" s="229"/>
      <c r="DZ243" s="226"/>
    </row>
    <row r="244" spans="1:130" x14ac:dyDescent="0.25">
      <c r="A244" s="208"/>
      <c r="B244" s="209"/>
      <c r="C244" s="210"/>
      <c r="D244" s="210"/>
      <c r="E244" s="211"/>
      <c r="F244" s="211"/>
      <c r="G244" s="340"/>
      <c r="H244" s="341"/>
      <c r="I244" s="340"/>
      <c r="J244" s="342"/>
      <c r="K244" s="343"/>
      <c r="L244" s="213"/>
      <c r="M244" s="211"/>
      <c r="N244" s="209"/>
      <c r="O244" s="215"/>
      <c r="P244" s="344"/>
      <c r="Q244" s="216"/>
      <c r="T244" s="219"/>
      <c r="U244" s="220"/>
      <c r="AP244" s="229"/>
      <c r="AQ244" s="228"/>
      <c r="BD244" s="225"/>
      <c r="CE244" s="229"/>
      <c r="CH244" s="226"/>
      <c r="CK244" s="225"/>
      <c r="CL244" s="229"/>
      <c r="DS244" s="225"/>
      <c r="DV244" s="225"/>
      <c r="DY244" s="229"/>
      <c r="DZ244" s="226"/>
    </row>
    <row r="245" spans="1:130" x14ac:dyDescent="0.25">
      <c r="A245" s="208"/>
      <c r="B245" s="209"/>
      <c r="C245" s="210"/>
      <c r="D245" s="210"/>
      <c r="E245" s="211"/>
      <c r="F245" s="211"/>
      <c r="G245" s="340"/>
      <c r="H245" s="341"/>
      <c r="I245" s="340"/>
      <c r="J245" s="342"/>
      <c r="K245" s="343"/>
      <c r="L245" s="213"/>
      <c r="M245" s="211"/>
      <c r="N245" s="209"/>
      <c r="O245" s="215"/>
      <c r="P245" s="344"/>
      <c r="Q245" s="216"/>
      <c r="T245" s="219"/>
      <c r="U245" s="220"/>
      <c r="AP245" s="229"/>
      <c r="AQ245" s="228"/>
      <c r="BD245" s="225"/>
      <c r="BO245" s="350"/>
      <c r="BP245" s="350"/>
      <c r="BQ245" s="351"/>
      <c r="BR245" s="350"/>
      <c r="BS245" s="350"/>
      <c r="BT245" s="352"/>
      <c r="BU245" s="350"/>
      <c r="BV245" s="350"/>
      <c r="BW245" s="350"/>
      <c r="BX245" s="351"/>
      <c r="BY245" s="350"/>
      <c r="BZ245" s="350"/>
      <c r="CA245" s="350"/>
      <c r="CB245" s="350"/>
      <c r="CE245" s="229"/>
      <c r="CH245" s="226"/>
      <c r="CK245" s="225"/>
      <c r="CL245" s="229"/>
      <c r="CU245" s="350"/>
      <c r="CV245" s="350"/>
      <c r="CW245" s="350"/>
      <c r="CX245" s="350"/>
      <c r="CY245" s="350"/>
      <c r="DS245" s="225"/>
      <c r="DV245" s="225"/>
      <c r="DY245" s="229"/>
      <c r="DZ245" s="226"/>
    </row>
    <row r="246" spans="1:130" x14ac:dyDescent="0.25">
      <c r="A246" s="208"/>
      <c r="B246" s="209"/>
      <c r="C246" s="210"/>
      <c r="D246" s="210"/>
      <c r="E246" s="211"/>
      <c r="F246" s="211"/>
      <c r="G246" s="340"/>
      <c r="H246" s="341"/>
      <c r="I246" s="340"/>
      <c r="J246" s="342"/>
      <c r="K246" s="343"/>
      <c r="L246" s="213"/>
      <c r="M246" s="211"/>
      <c r="N246" s="209"/>
      <c r="O246" s="215"/>
      <c r="P246" s="344"/>
      <c r="Q246" s="216"/>
      <c r="R246" s="353"/>
      <c r="S246" s="354"/>
      <c r="T246" s="219"/>
      <c r="U246" s="220"/>
      <c r="X246" s="355"/>
      <c r="Y246" s="356"/>
      <c r="Z246" s="350"/>
      <c r="AA246" s="352"/>
      <c r="AB246" s="352"/>
      <c r="AC246" s="352"/>
      <c r="AD246" s="357"/>
      <c r="AE246" s="359"/>
      <c r="AF246" s="350"/>
      <c r="AG246" s="352"/>
      <c r="AH246" s="352"/>
      <c r="AI246" s="352"/>
      <c r="AJ246" s="351"/>
      <c r="AK246" s="357"/>
      <c r="AL246" s="350"/>
      <c r="AM246" s="352"/>
      <c r="AN246" s="352"/>
      <c r="AO246" s="352"/>
      <c r="AP246" s="351"/>
      <c r="AQ246" s="359"/>
      <c r="AR246" s="357"/>
      <c r="AS246" s="352"/>
      <c r="AT246" s="352"/>
      <c r="AU246" s="352"/>
      <c r="AV246" s="351"/>
      <c r="AW246" s="352"/>
      <c r="AX246" s="350"/>
      <c r="AY246" s="357"/>
      <c r="AZ246" s="352"/>
      <c r="BA246" s="352"/>
      <c r="BB246" s="351"/>
      <c r="BC246" s="352"/>
      <c r="BD246" s="350"/>
      <c r="BE246" s="352"/>
      <c r="BF246" s="357"/>
      <c r="BG246" s="352"/>
      <c r="BH246" s="351"/>
      <c r="BI246" s="350"/>
      <c r="BJ246" s="350"/>
      <c r="BK246" s="350"/>
      <c r="BL246" s="350"/>
      <c r="BM246" s="357"/>
      <c r="BN246" s="350"/>
      <c r="CC246" s="350"/>
      <c r="CD246" s="350"/>
      <c r="CE246" s="351"/>
      <c r="CF246" s="350"/>
      <c r="CG246" s="350"/>
      <c r="CH246" s="352"/>
      <c r="CI246" s="350"/>
      <c r="CJ246" s="350"/>
      <c r="CK246" s="350"/>
      <c r="CL246" s="351"/>
      <c r="CM246" s="350"/>
      <c r="CN246" s="350"/>
      <c r="CO246" s="350"/>
      <c r="CP246" s="350"/>
      <c r="CQ246" s="350"/>
      <c r="CR246" s="350"/>
      <c r="CS246" s="350"/>
      <c r="CT246" s="350"/>
      <c r="DA246" s="350"/>
      <c r="DB246" s="350"/>
      <c r="DC246" s="350"/>
      <c r="DD246" s="350"/>
      <c r="DE246" s="350"/>
      <c r="DF246" s="350"/>
      <c r="DG246" s="350"/>
      <c r="DH246" s="350"/>
      <c r="DI246" s="350"/>
      <c r="DJ246" s="350"/>
      <c r="DK246" s="350"/>
      <c r="DL246" s="350"/>
      <c r="DM246" s="350"/>
      <c r="DN246" s="350"/>
      <c r="DO246" s="350"/>
      <c r="DP246" s="350"/>
      <c r="DQ246" s="350"/>
      <c r="DR246" s="350"/>
      <c r="DS246" s="350"/>
      <c r="DV246" s="350"/>
      <c r="DY246" s="229"/>
      <c r="DZ246" s="226"/>
    </row>
    <row r="247" spans="1:130" x14ac:dyDescent="0.25">
      <c r="A247" s="208"/>
      <c r="B247" s="209"/>
      <c r="C247" s="210"/>
      <c r="D247" s="210"/>
      <c r="E247" s="211"/>
      <c r="F247" s="211"/>
      <c r="G247" s="340"/>
      <c r="H247" s="341"/>
      <c r="I247" s="340"/>
      <c r="J247" s="342"/>
      <c r="K247" s="343"/>
      <c r="L247" s="213"/>
      <c r="M247" s="211"/>
      <c r="N247" s="209"/>
      <c r="O247" s="215"/>
      <c r="P247" s="344"/>
      <c r="Q247" s="216"/>
      <c r="T247" s="219"/>
      <c r="U247" s="220"/>
      <c r="AP247" s="229"/>
      <c r="AQ247" s="228"/>
      <c r="BD247" s="225"/>
      <c r="CE247" s="229"/>
      <c r="CH247" s="226"/>
      <c r="CK247" s="225"/>
      <c r="CL247" s="229"/>
      <c r="DS247" s="225"/>
      <c r="DV247" s="225"/>
      <c r="DY247" s="229"/>
      <c r="DZ247" s="226"/>
    </row>
    <row r="248" spans="1:130" s="359" customFormat="1" x14ac:dyDescent="0.25">
      <c r="A248" s="208"/>
      <c r="B248" s="209"/>
      <c r="C248" s="210"/>
      <c r="D248" s="210"/>
      <c r="E248" s="211"/>
      <c r="F248" s="211"/>
      <c r="G248" s="340"/>
      <c r="H248" s="341"/>
      <c r="I248" s="340"/>
      <c r="J248" s="342"/>
      <c r="K248" s="343"/>
      <c r="L248" s="213"/>
      <c r="M248" s="211"/>
      <c r="N248" s="209"/>
      <c r="O248" s="215"/>
      <c r="P248" s="344"/>
      <c r="Q248" s="216"/>
      <c r="R248" s="217"/>
      <c r="S248" s="218"/>
      <c r="T248" s="219"/>
      <c r="U248" s="220"/>
      <c r="V248" s="221"/>
      <c r="W248" s="222"/>
      <c r="X248" s="223"/>
      <c r="Y248" s="224"/>
      <c r="Z248" s="225"/>
      <c r="AA248" s="226"/>
      <c r="AB248" s="226"/>
      <c r="AC248" s="226"/>
      <c r="AD248" s="227"/>
      <c r="AE248" s="228"/>
      <c r="AF248" s="225"/>
      <c r="AG248" s="226"/>
      <c r="AH248" s="226"/>
      <c r="AI248" s="226"/>
      <c r="AJ248" s="229"/>
      <c r="AK248" s="227"/>
      <c r="AL248" s="225"/>
      <c r="AM248" s="226"/>
      <c r="AN248" s="226"/>
      <c r="AO248" s="226"/>
      <c r="AP248" s="229"/>
      <c r="AQ248" s="228"/>
      <c r="AR248" s="227"/>
      <c r="AS248" s="226"/>
      <c r="AT248" s="226"/>
      <c r="AU248" s="226"/>
      <c r="AV248" s="229"/>
      <c r="AW248" s="226"/>
      <c r="AX248" s="225"/>
      <c r="AY248" s="227"/>
      <c r="AZ248" s="226"/>
      <c r="BA248" s="226"/>
      <c r="BB248" s="229"/>
      <c r="BC248" s="226"/>
      <c r="BD248" s="225"/>
      <c r="BE248" s="226"/>
      <c r="BF248" s="227"/>
      <c r="BG248" s="226"/>
      <c r="BH248" s="229"/>
      <c r="BI248" s="225"/>
      <c r="BJ248" s="225"/>
      <c r="BK248" s="225"/>
      <c r="BL248" s="225"/>
      <c r="BM248" s="227"/>
      <c r="BN248" s="225"/>
      <c r="BO248" s="225"/>
      <c r="BP248" s="225"/>
      <c r="BQ248" s="229"/>
      <c r="BR248" s="225"/>
      <c r="BS248" s="225"/>
      <c r="BT248" s="226"/>
      <c r="BU248" s="225"/>
      <c r="BV248" s="225"/>
      <c r="BW248" s="225"/>
      <c r="BX248" s="229"/>
      <c r="BY248" s="225"/>
      <c r="BZ248" s="225"/>
      <c r="CA248" s="225"/>
      <c r="CB248" s="225"/>
      <c r="CC248" s="225"/>
      <c r="CD248" s="225"/>
      <c r="CE248" s="229"/>
      <c r="CF248" s="225"/>
      <c r="CG248" s="225"/>
      <c r="CH248" s="226"/>
      <c r="CI248" s="225"/>
      <c r="CJ248" s="225"/>
      <c r="CK248" s="225"/>
      <c r="CL248" s="229"/>
      <c r="CM248" s="225"/>
      <c r="CN248" s="225"/>
      <c r="CO248" s="225"/>
      <c r="CP248" s="225"/>
      <c r="CQ248" s="225"/>
      <c r="CR248" s="225"/>
      <c r="CS248" s="225"/>
      <c r="CT248" s="225"/>
      <c r="CU248" s="225"/>
      <c r="CV248" s="225"/>
      <c r="CW248" s="225"/>
      <c r="CX248" s="225"/>
      <c r="CY248" s="225"/>
      <c r="CZ248" s="350"/>
      <c r="DA248" s="225"/>
      <c r="DB248" s="225"/>
      <c r="DC248" s="225"/>
      <c r="DD248" s="225"/>
      <c r="DE248" s="225"/>
      <c r="DF248" s="225"/>
      <c r="DG248" s="225"/>
      <c r="DH248" s="225"/>
      <c r="DI248" s="225"/>
      <c r="DJ248" s="225"/>
      <c r="DK248" s="225"/>
      <c r="DL248" s="225"/>
      <c r="DM248" s="225"/>
      <c r="DN248" s="225"/>
      <c r="DO248" s="225"/>
      <c r="DP248" s="225"/>
      <c r="DQ248" s="225"/>
      <c r="DR248" s="225"/>
      <c r="DS248" s="225"/>
      <c r="DV248" s="225"/>
      <c r="DY248" s="351"/>
      <c r="DZ248" s="352"/>
    </row>
    <row r="249" spans="1:130" x14ac:dyDescent="0.25">
      <c r="A249" s="208"/>
      <c r="B249" s="209"/>
      <c r="C249" s="210"/>
      <c r="D249" s="210"/>
      <c r="E249" s="211"/>
      <c r="F249" s="211"/>
      <c r="G249" s="340"/>
      <c r="H249" s="341"/>
      <c r="I249" s="340"/>
      <c r="J249" s="342"/>
      <c r="K249" s="348"/>
      <c r="L249" s="349"/>
      <c r="M249" s="211"/>
      <c r="N249" s="209"/>
      <c r="O249" s="215"/>
      <c r="P249" s="344"/>
      <c r="Q249" s="216"/>
      <c r="T249" s="219"/>
      <c r="U249" s="220"/>
      <c r="AP249" s="229"/>
      <c r="AQ249" s="228"/>
      <c r="BD249" s="225"/>
      <c r="CE249" s="229"/>
      <c r="CH249" s="226"/>
      <c r="CK249" s="225"/>
      <c r="CL249" s="229"/>
      <c r="DS249" s="225"/>
      <c r="DV249" s="225"/>
      <c r="DY249" s="229"/>
      <c r="DZ249" s="226"/>
    </row>
    <row r="250" spans="1:130" x14ac:dyDescent="0.25">
      <c r="A250" s="208"/>
      <c r="B250" s="209"/>
      <c r="C250" s="210"/>
      <c r="D250" s="210"/>
      <c r="E250" s="211"/>
      <c r="F250" s="211"/>
      <c r="G250" s="340"/>
      <c r="H250" s="341"/>
      <c r="I250" s="340"/>
      <c r="J250" s="342"/>
      <c r="K250" s="348"/>
      <c r="L250" s="349"/>
      <c r="M250" s="211"/>
      <c r="N250" s="209"/>
      <c r="O250" s="215"/>
      <c r="P250" s="344"/>
      <c r="Q250" s="216"/>
      <c r="T250" s="219"/>
      <c r="U250" s="220"/>
      <c r="AP250" s="229"/>
      <c r="AQ250" s="228"/>
      <c r="BD250" s="225"/>
      <c r="CE250" s="229"/>
      <c r="CH250" s="226"/>
      <c r="CK250" s="225"/>
      <c r="CL250" s="229"/>
      <c r="DS250" s="225"/>
      <c r="DV250" s="225"/>
      <c r="DY250" s="229"/>
      <c r="DZ250" s="226"/>
    </row>
    <row r="251" spans="1:130" x14ac:dyDescent="0.25">
      <c r="A251" s="208"/>
      <c r="B251" s="209"/>
      <c r="C251" s="210"/>
      <c r="D251" s="210"/>
      <c r="E251" s="211"/>
      <c r="F251" s="211"/>
      <c r="G251" s="340"/>
      <c r="H251" s="341"/>
      <c r="I251" s="340"/>
      <c r="J251" s="342"/>
      <c r="K251" s="348"/>
      <c r="L251" s="349"/>
      <c r="M251" s="211"/>
      <c r="N251" s="209"/>
      <c r="O251" s="215"/>
      <c r="P251" s="344"/>
      <c r="Q251" s="216"/>
      <c r="T251" s="219"/>
      <c r="U251" s="220"/>
      <c r="AP251" s="229"/>
      <c r="AQ251" s="228"/>
      <c r="BD251" s="225"/>
      <c r="CE251" s="229"/>
      <c r="CH251" s="226"/>
      <c r="CK251" s="225"/>
      <c r="CL251" s="229"/>
      <c r="DS251" s="225"/>
      <c r="DV251" s="225"/>
      <c r="DY251" s="229"/>
      <c r="DZ251" s="226"/>
    </row>
    <row r="252" spans="1:130" x14ac:dyDescent="0.25">
      <c r="A252" s="208"/>
      <c r="B252" s="209"/>
      <c r="C252" s="210"/>
      <c r="D252" s="210"/>
      <c r="E252" s="211"/>
      <c r="F252" s="211"/>
      <c r="G252" s="340"/>
      <c r="H252" s="341"/>
      <c r="I252" s="340"/>
      <c r="J252" s="342"/>
      <c r="K252" s="348"/>
      <c r="L252" s="349"/>
      <c r="M252" s="211"/>
      <c r="N252" s="209"/>
      <c r="O252" s="215"/>
      <c r="P252" s="344"/>
      <c r="Q252" s="216"/>
      <c r="T252" s="219"/>
      <c r="U252" s="220"/>
      <c r="AP252" s="229"/>
      <c r="AQ252" s="228"/>
      <c r="BD252" s="225"/>
      <c r="CE252" s="229"/>
      <c r="CH252" s="226"/>
      <c r="CK252" s="225"/>
      <c r="CL252" s="229"/>
      <c r="DS252" s="225"/>
      <c r="DV252" s="225"/>
      <c r="DY252" s="229"/>
      <c r="DZ252" s="226"/>
    </row>
    <row r="253" spans="1:130" x14ac:dyDescent="0.25">
      <c r="A253" s="208"/>
      <c r="B253" s="209"/>
      <c r="C253" s="210"/>
      <c r="D253" s="210"/>
      <c r="E253" s="211"/>
      <c r="F253" s="211"/>
      <c r="G253" s="340"/>
      <c r="H253" s="341"/>
      <c r="I253" s="340"/>
      <c r="J253" s="342"/>
      <c r="K253" s="348"/>
      <c r="L253" s="349"/>
      <c r="M253" s="211"/>
      <c r="N253" s="209"/>
      <c r="O253" s="215"/>
      <c r="P253" s="344"/>
      <c r="Q253" s="216"/>
      <c r="T253" s="219"/>
      <c r="U253" s="220"/>
      <c r="AP253" s="229"/>
      <c r="AQ253" s="228"/>
      <c r="BD253" s="225"/>
      <c r="CE253" s="229"/>
      <c r="CH253" s="226"/>
      <c r="CK253" s="225"/>
      <c r="CL253" s="229"/>
      <c r="DS253" s="225"/>
      <c r="DV253" s="225"/>
      <c r="DY253" s="229"/>
      <c r="DZ253" s="226"/>
    </row>
    <row r="254" spans="1:130" x14ac:dyDescent="0.25">
      <c r="A254" s="208"/>
      <c r="B254" s="209"/>
      <c r="C254" s="210"/>
      <c r="D254" s="210"/>
      <c r="E254" s="211"/>
      <c r="F254" s="211"/>
      <c r="G254" s="340"/>
      <c r="H254" s="341"/>
      <c r="I254" s="340"/>
      <c r="J254" s="342"/>
      <c r="K254" s="348"/>
      <c r="L254" s="349"/>
      <c r="M254" s="211"/>
      <c r="N254" s="209"/>
      <c r="O254" s="215"/>
      <c r="P254" s="344"/>
      <c r="Q254" s="216"/>
      <c r="T254" s="219"/>
      <c r="U254" s="220"/>
      <c r="AP254" s="229"/>
      <c r="AQ254" s="228"/>
      <c r="BD254" s="225"/>
      <c r="CE254" s="229"/>
      <c r="CH254" s="226"/>
      <c r="CK254" s="225"/>
      <c r="CL254" s="229"/>
      <c r="DS254" s="225"/>
      <c r="DV254" s="225"/>
      <c r="DY254" s="229"/>
      <c r="DZ254" s="226"/>
    </row>
    <row r="255" spans="1:130" x14ac:dyDescent="0.25">
      <c r="A255" s="208"/>
      <c r="B255" s="209"/>
      <c r="C255" s="210"/>
      <c r="D255" s="210"/>
      <c r="E255" s="211"/>
      <c r="F255" s="211"/>
      <c r="G255" s="340"/>
      <c r="H255" s="341"/>
      <c r="I255" s="340"/>
      <c r="J255" s="342"/>
      <c r="K255" s="348"/>
      <c r="L255" s="349"/>
      <c r="M255" s="211"/>
      <c r="N255" s="209"/>
      <c r="O255" s="215"/>
      <c r="P255" s="344"/>
      <c r="Q255" s="216"/>
      <c r="T255" s="219"/>
      <c r="U255" s="220"/>
      <c r="AP255" s="229"/>
      <c r="AQ255" s="228"/>
      <c r="BD255" s="225"/>
      <c r="CE255" s="229"/>
      <c r="CH255" s="226"/>
      <c r="CK255" s="225"/>
      <c r="CL255" s="229"/>
      <c r="DS255" s="225"/>
      <c r="DV255" s="225"/>
      <c r="DY255" s="229"/>
      <c r="DZ255" s="226"/>
    </row>
    <row r="256" spans="1:130" x14ac:dyDescent="0.25">
      <c r="A256" s="208"/>
      <c r="B256" s="209"/>
      <c r="C256" s="210"/>
      <c r="D256" s="210"/>
      <c r="E256" s="211"/>
      <c r="F256" s="211"/>
      <c r="G256" s="340"/>
      <c r="H256" s="341"/>
      <c r="I256" s="340"/>
      <c r="J256" s="342"/>
      <c r="K256" s="348"/>
      <c r="L256" s="349"/>
      <c r="M256" s="211"/>
      <c r="N256" s="209"/>
      <c r="O256" s="215"/>
      <c r="P256" s="344"/>
      <c r="Q256" s="216"/>
      <c r="T256" s="219"/>
      <c r="U256" s="220"/>
      <c r="AP256" s="229"/>
      <c r="AQ256" s="228"/>
      <c r="BD256" s="225"/>
      <c r="CE256" s="229"/>
      <c r="CH256" s="226"/>
      <c r="CK256" s="225"/>
      <c r="CL256" s="229"/>
      <c r="DS256" s="225"/>
      <c r="DV256" s="225"/>
      <c r="DY256" s="229"/>
      <c r="DZ256" s="226"/>
    </row>
    <row r="257" spans="1:130" x14ac:dyDescent="0.25">
      <c r="A257" s="208"/>
      <c r="B257" s="209"/>
      <c r="C257" s="210"/>
      <c r="D257" s="210"/>
      <c r="E257" s="211"/>
      <c r="F257" s="211"/>
      <c r="G257" s="340"/>
      <c r="H257" s="341"/>
      <c r="I257" s="340"/>
      <c r="J257" s="342"/>
      <c r="K257" s="348"/>
      <c r="L257" s="349"/>
      <c r="M257" s="211"/>
      <c r="N257" s="209"/>
      <c r="O257" s="215"/>
      <c r="P257" s="344"/>
      <c r="Q257" s="216"/>
      <c r="T257" s="219"/>
      <c r="U257" s="220"/>
      <c r="AP257" s="229"/>
      <c r="AQ257" s="228"/>
      <c r="BD257" s="225"/>
      <c r="CE257" s="229"/>
      <c r="CH257" s="226"/>
      <c r="CK257" s="225"/>
      <c r="CL257" s="229"/>
      <c r="DS257" s="225"/>
      <c r="DV257" s="225"/>
      <c r="DY257" s="229"/>
      <c r="DZ257" s="226"/>
    </row>
    <row r="258" spans="1:130" x14ac:dyDescent="0.25">
      <c r="A258" s="208"/>
      <c r="B258" s="209"/>
      <c r="C258" s="210"/>
      <c r="D258" s="210"/>
      <c r="E258" s="211"/>
      <c r="F258" s="211"/>
      <c r="G258" s="340"/>
      <c r="H258" s="341"/>
      <c r="I258" s="340"/>
      <c r="J258" s="342"/>
      <c r="K258" s="343"/>
      <c r="L258" s="213"/>
      <c r="M258" s="211"/>
      <c r="N258" s="209"/>
      <c r="O258" s="215"/>
      <c r="P258" s="344"/>
      <c r="Q258" s="216"/>
      <c r="T258" s="219"/>
      <c r="U258" s="220"/>
      <c r="AP258" s="229"/>
      <c r="AQ258" s="228"/>
      <c r="BD258" s="225"/>
      <c r="CE258" s="229"/>
      <c r="CH258" s="226"/>
      <c r="CK258" s="225"/>
      <c r="CL258" s="229"/>
      <c r="DS258" s="225"/>
      <c r="DV258" s="225"/>
      <c r="DY258" s="229"/>
      <c r="DZ258" s="226"/>
    </row>
    <row r="259" spans="1:130" x14ac:dyDescent="0.25">
      <c r="A259" s="208"/>
      <c r="B259" s="209"/>
      <c r="C259" s="210"/>
      <c r="D259" s="210"/>
      <c r="E259" s="211"/>
      <c r="F259" s="211"/>
      <c r="G259" s="340"/>
      <c r="H259" s="341"/>
      <c r="I259" s="340"/>
      <c r="J259" s="342"/>
      <c r="K259" s="348"/>
      <c r="L259" s="349"/>
      <c r="M259" s="211"/>
      <c r="N259" s="209"/>
      <c r="O259" s="215"/>
      <c r="P259" s="344"/>
      <c r="Q259" s="216"/>
      <c r="T259" s="219"/>
      <c r="U259" s="220"/>
      <c r="AP259" s="229"/>
      <c r="AQ259" s="228"/>
      <c r="BD259" s="225"/>
      <c r="CE259" s="229"/>
      <c r="CH259" s="226"/>
      <c r="CK259" s="225"/>
      <c r="CL259" s="229"/>
      <c r="DS259" s="225"/>
      <c r="DV259" s="225"/>
      <c r="DY259" s="229"/>
      <c r="DZ259" s="226"/>
    </row>
    <row r="260" spans="1:130" x14ac:dyDescent="0.25">
      <c r="A260" s="208"/>
      <c r="B260" s="209"/>
      <c r="C260" s="210"/>
      <c r="D260" s="210"/>
      <c r="E260" s="211"/>
      <c r="F260" s="211"/>
      <c r="G260" s="340"/>
      <c r="H260" s="341"/>
      <c r="I260" s="340"/>
      <c r="J260" s="342"/>
      <c r="K260" s="348"/>
      <c r="L260" s="349"/>
      <c r="M260" s="211"/>
      <c r="N260" s="209"/>
      <c r="O260" s="215"/>
      <c r="P260" s="344"/>
      <c r="Q260" s="216"/>
      <c r="T260" s="219"/>
      <c r="U260" s="220"/>
      <c r="AP260" s="229"/>
      <c r="AQ260" s="228"/>
      <c r="BD260" s="225"/>
      <c r="CE260" s="229"/>
      <c r="CH260" s="226"/>
      <c r="CK260" s="225"/>
      <c r="CL260" s="229"/>
      <c r="DS260" s="225"/>
      <c r="DV260" s="225"/>
      <c r="DY260" s="229"/>
      <c r="DZ260" s="226"/>
    </row>
    <row r="261" spans="1:130" s="379" customFormat="1" x14ac:dyDescent="0.25">
      <c r="A261" s="360"/>
      <c r="B261" s="361"/>
      <c r="C261" s="362"/>
      <c r="D261" s="362"/>
      <c r="E261" s="363"/>
      <c r="F261" s="363"/>
      <c r="G261" s="364"/>
      <c r="H261" s="365"/>
      <c r="I261" s="364"/>
      <c r="J261" s="366"/>
      <c r="K261" s="367"/>
      <c r="L261" s="368"/>
      <c r="M261" s="363"/>
      <c r="N261" s="361"/>
      <c r="O261" s="369"/>
      <c r="P261" s="370"/>
      <c r="Q261" s="371"/>
      <c r="R261" s="372"/>
      <c r="S261" s="373"/>
      <c r="T261" s="374"/>
      <c r="U261" s="220"/>
      <c r="V261" s="221"/>
      <c r="W261" s="222"/>
      <c r="X261" s="375"/>
      <c r="Y261" s="376"/>
      <c r="Z261" s="220"/>
      <c r="AA261" s="377"/>
      <c r="AB261" s="377"/>
      <c r="AC261" s="377"/>
      <c r="AD261" s="378"/>
      <c r="AF261" s="220"/>
      <c r="AG261" s="377"/>
      <c r="AH261" s="377"/>
      <c r="AI261" s="377"/>
      <c r="AJ261" s="380"/>
      <c r="AK261" s="378"/>
      <c r="AL261" s="220"/>
      <c r="AM261" s="377"/>
      <c r="AN261" s="377"/>
      <c r="AO261" s="377"/>
      <c r="AP261" s="380"/>
      <c r="AR261" s="378"/>
      <c r="AS261" s="377"/>
      <c r="AT261" s="377"/>
      <c r="AU261" s="377"/>
      <c r="AV261" s="380"/>
      <c r="AW261" s="377"/>
      <c r="AX261" s="220"/>
      <c r="AY261" s="378"/>
      <c r="AZ261" s="377"/>
      <c r="BA261" s="377"/>
      <c r="BB261" s="380"/>
      <c r="BC261" s="377"/>
      <c r="BD261" s="220"/>
      <c r="BE261" s="377"/>
      <c r="BF261" s="378"/>
      <c r="BG261" s="377"/>
      <c r="BH261" s="380"/>
      <c r="BI261" s="220"/>
      <c r="BJ261" s="220"/>
      <c r="BK261" s="220"/>
      <c r="BL261" s="220"/>
      <c r="BM261" s="378"/>
      <c r="BN261" s="220"/>
      <c r="BO261" s="220"/>
      <c r="BP261" s="220"/>
      <c r="BQ261" s="380"/>
      <c r="BR261" s="220"/>
      <c r="BS261" s="220"/>
      <c r="BT261" s="377"/>
      <c r="BU261" s="220"/>
      <c r="BV261" s="220"/>
      <c r="BW261" s="220"/>
      <c r="BX261" s="380"/>
      <c r="BY261" s="220"/>
      <c r="BZ261" s="220"/>
      <c r="CA261" s="220"/>
      <c r="CB261" s="220"/>
      <c r="CC261" s="220"/>
      <c r="CD261" s="220"/>
      <c r="CE261" s="380"/>
      <c r="CF261" s="220"/>
      <c r="CG261" s="220"/>
      <c r="CH261" s="377"/>
      <c r="CI261" s="220"/>
      <c r="CJ261" s="220"/>
      <c r="CK261" s="220"/>
      <c r="CL261" s="380"/>
      <c r="CM261" s="220"/>
      <c r="CN261" s="220"/>
      <c r="CO261" s="220"/>
      <c r="CP261" s="220"/>
      <c r="CQ261" s="220"/>
      <c r="CR261" s="220"/>
      <c r="CS261" s="220"/>
      <c r="CT261" s="220"/>
      <c r="CU261" s="220"/>
      <c r="CV261" s="220"/>
      <c r="CW261" s="220"/>
      <c r="CX261" s="220"/>
      <c r="CY261" s="220"/>
      <c r="CZ261" s="220"/>
      <c r="DA261" s="220"/>
      <c r="DB261" s="220"/>
      <c r="DC261" s="220"/>
      <c r="DD261" s="220"/>
      <c r="DE261" s="220"/>
      <c r="DF261" s="220"/>
      <c r="DG261" s="220"/>
      <c r="DH261" s="220"/>
      <c r="DI261" s="220"/>
      <c r="DJ261" s="220"/>
      <c r="DK261" s="220"/>
      <c r="DL261" s="220"/>
      <c r="DM261" s="220"/>
      <c r="DN261" s="220"/>
      <c r="DO261" s="220"/>
      <c r="DP261" s="220"/>
      <c r="DQ261" s="220"/>
      <c r="DR261" s="220"/>
      <c r="DS261" s="220"/>
      <c r="DV261" s="220"/>
      <c r="DY261" s="380"/>
      <c r="DZ261" s="377"/>
    </row>
    <row r="262" spans="1:130" x14ac:dyDescent="0.25">
      <c r="A262" s="208"/>
      <c r="B262" s="209"/>
      <c r="C262" s="210"/>
      <c r="D262" s="210"/>
      <c r="E262" s="211"/>
      <c r="F262" s="211"/>
      <c r="G262" s="340"/>
      <c r="H262" s="341"/>
      <c r="I262" s="340"/>
      <c r="J262" s="342"/>
      <c r="K262" s="348"/>
      <c r="L262" s="213"/>
      <c r="M262" s="211"/>
      <c r="N262" s="209"/>
      <c r="O262" s="215"/>
      <c r="P262" s="344"/>
      <c r="Q262" s="216"/>
      <c r="T262" s="219"/>
      <c r="U262" s="220"/>
      <c r="AP262" s="229"/>
      <c r="AQ262" s="228"/>
      <c r="BD262" s="225"/>
      <c r="CE262" s="229"/>
      <c r="CH262" s="226"/>
      <c r="CK262" s="225"/>
      <c r="CL262" s="229"/>
      <c r="DS262" s="225"/>
      <c r="DV262" s="225"/>
      <c r="DY262" s="229"/>
      <c r="DZ262" s="226"/>
    </row>
    <row r="263" spans="1:130" x14ac:dyDescent="0.25">
      <c r="A263" s="208"/>
      <c r="B263" s="209"/>
      <c r="C263" s="210"/>
      <c r="D263" s="210"/>
      <c r="E263" s="211"/>
      <c r="F263" s="211"/>
      <c r="G263" s="340"/>
      <c r="H263" s="341"/>
      <c r="I263" s="340"/>
      <c r="J263" s="342"/>
      <c r="K263" s="348"/>
      <c r="L263" s="349"/>
      <c r="M263" s="211"/>
      <c r="N263" s="209"/>
      <c r="O263" s="215"/>
      <c r="P263" s="344"/>
      <c r="Q263" s="216"/>
      <c r="T263" s="219"/>
      <c r="U263" s="220"/>
      <c r="AP263" s="229"/>
      <c r="AQ263" s="228"/>
      <c r="BD263" s="225"/>
      <c r="CE263" s="229"/>
      <c r="CH263" s="226"/>
      <c r="CK263" s="225"/>
      <c r="CL263" s="229"/>
      <c r="DS263" s="225"/>
      <c r="DV263" s="225"/>
      <c r="DY263" s="229"/>
      <c r="DZ263" s="226"/>
    </row>
    <row r="264" spans="1:130" x14ac:dyDescent="0.25">
      <c r="A264" s="208"/>
      <c r="B264" s="209"/>
      <c r="C264" s="210"/>
      <c r="D264" s="210"/>
      <c r="E264" s="211"/>
      <c r="F264" s="211"/>
      <c r="G264" s="340"/>
      <c r="H264" s="341"/>
      <c r="I264" s="340"/>
      <c r="J264" s="342"/>
      <c r="K264" s="348"/>
      <c r="L264" s="349"/>
      <c r="M264" s="211"/>
      <c r="N264" s="209"/>
      <c r="O264" s="215"/>
      <c r="P264" s="344"/>
      <c r="Q264" s="216"/>
      <c r="T264" s="219"/>
      <c r="U264" s="220"/>
      <c r="AP264" s="229"/>
      <c r="AQ264" s="228"/>
      <c r="BD264" s="225"/>
      <c r="CE264" s="229"/>
      <c r="CH264" s="226"/>
      <c r="CK264" s="225"/>
      <c r="CL264" s="229"/>
      <c r="DS264" s="225"/>
      <c r="DV264" s="225"/>
      <c r="DY264" s="229"/>
      <c r="DZ264" s="226"/>
    </row>
    <row r="265" spans="1:130" x14ac:dyDescent="0.25">
      <c r="A265" s="208"/>
      <c r="B265" s="209"/>
      <c r="C265" s="210"/>
      <c r="D265" s="210"/>
      <c r="E265" s="211"/>
      <c r="F265" s="211"/>
      <c r="G265" s="340"/>
      <c r="H265" s="341"/>
      <c r="I265" s="340"/>
      <c r="J265" s="342"/>
      <c r="K265" s="348"/>
      <c r="L265" s="349"/>
      <c r="M265" s="211"/>
      <c r="N265" s="209"/>
      <c r="O265" s="215"/>
      <c r="P265" s="344"/>
      <c r="Q265" s="216"/>
      <c r="T265" s="219"/>
      <c r="U265" s="220"/>
      <c r="AP265" s="229"/>
      <c r="AQ265" s="228"/>
      <c r="BD265" s="225"/>
      <c r="CE265" s="229"/>
      <c r="CH265" s="226"/>
      <c r="CK265" s="225"/>
      <c r="CL265" s="229"/>
      <c r="DS265" s="225"/>
      <c r="DV265" s="225"/>
      <c r="DY265" s="229"/>
      <c r="DZ265" s="226"/>
    </row>
    <row r="266" spans="1:130" x14ac:dyDescent="0.25">
      <c r="A266" s="208"/>
      <c r="B266" s="209"/>
      <c r="C266" s="210"/>
      <c r="D266" s="210"/>
      <c r="E266" s="211"/>
      <c r="F266" s="211"/>
      <c r="G266" s="340"/>
      <c r="H266" s="341"/>
      <c r="I266" s="340"/>
      <c r="J266" s="342"/>
      <c r="K266" s="343"/>
      <c r="L266" s="213"/>
      <c r="M266" s="211"/>
      <c r="N266" s="209"/>
      <c r="O266" s="215"/>
      <c r="P266" s="344"/>
      <c r="Q266" s="216"/>
      <c r="T266" s="219"/>
      <c r="U266" s="220"/>
      <c r="AP266" s="229"/>
      <c r="AQ266" s="228"/>
      <c r="BD266" s="225"/>
      <c r="CE266" s="229"/>
      <c r="CH266" s="226"/>
      <c r="CK266" s="225"/>
      <c r="CL266" s="229"/>
      <c r="DS266" s="225"/>
      <c r="DV266" s="225"/>
      <c r="DY266" s="229"/>
      <c r="DZ266" s="226"/>
    </row>
    <row r="267" spans="1:130" x14ac:dyDescent="0.25">
      <c r="A267" s="208"/>
      <c r="B267" s="209"/>
      <c r="C267" s="210"/>
      <c r="D267" s="210"/>
      <c r="E267" s="211"/>
      <c r="F267" s="211"/>
      <c r="G267" s="340"/>
      <c r="H267" s="341"/>
      <c r="I267" s="340"/>
      <c r="J267" s="342"/>
      <c r="K267" s="348"/>
      <c r="L267" s="349"/>
      <c r="M267" s="211"/>
      <c r="N267" s="209"/>
      <c r="O267" s="215"/>
      <c r="P267" s="344"/>
      <c r="Q267" s="216"/>
      <c r="T267" s="219"/>
      <c r="U267" s="220"/>
      <c r="AP267" s="229"/>
      <c r="AQ267" s="228"/>
      <c r="BD267" s="225"/>
      <c r="CE267" s="229"/>
      <c r="CH267" s="226"/>
      <c r="CK267" s="225"/>
      <c r="CL267" s="229"/>
      <c r="DS267" s="225"/>
      <c r="DV267" s="225"/>
      <c r="DY267" s="229"/>
      <c r="DZ267" s="226"/>
    </row>
    <row r="268" spans="1:130" x14ac:dyDescent="0.25">
      <c r="A268" s="208"/>
      <c r="B268" s="209"/>
      <c r="C268" s="210"/>
      <c r="D268" s="210"/>
      <c r="E268" s="211"/>
      <c r="F268" s="211"/>
      <c r="G268" s="340"/>
      <c r="H268" s="341"/>
      <c r="I268" s="340"/>
      <c r="J268" s="342"/>
      <c r="K268" s="348"/>
      <c r="L268" s="349"/>
      <c r="M268" s="211"/>
      <c r="N268" s="209"/>
      <c r="O268" s="215"/>
      <c r="P268" s="344"/>
      <c r="Q268" s="216"/>
      <c r="T268" s="219"/>
      <c r="U268" s="220"/>
      <c r="AP268" s="229"/>
      <c r="AQ268" s="228"/>
      <c r="BD268" s="225"/>
      <c r="CE268" s="229"/>
      <c r="CH268" s="226"/>
      <c r="CK268" s="225"/>
      <c r="CL268" s="229"/>
      <c r="DS268" s="225"/>
      <c r="DV268" s="225"/>
      <c r="DY268" s="229"/>
      <c r="DZ268" s="226"/>
    </row>
    <row r="269" spans="1:130" x14ac:dyDescent="0.25">
      <c r="A269" s="208"/>
      <c r="B269" s="209"/>
      <c r="C269" s="210"/>
      <c r="D269" s="210"/>
      <c r="E269" s="211"/>
      <c r="F269" s="211"/>
      <c r="G269" s="340"/>
      <c r="H269" s="341"/>
      <c r="I269" s="340"/>
      <c r="J269" s="342"/>
      <c r="K269" s="348"/>
      <c r="L269" s="349"/>
      <c r="M269" s="211"/>
      <c r="N269" s="209"/>
      <c r="O269" s="215"/>
      <c r="P269" s="344"/>
      <c r="Q269" s="216"/>
      <c r="T269" s="219"/>
      <c r="U269" s="220"/>
      <c r="AP269" s="229"/>
      <c r="AQ269" s="228"/>
      <c r="BD269" s="225"/>
      <c r="CE269" s="229"/>
      <c r="CH269" s="226"/>
      <c r="CK269" s="225"/>
      <c r="CL269" s="229"/>
      <c r="DS269" s="225"/>
      <c r="DV269" s="225"/>
      <c r="DY269" s="229"/>
      <c r="DZ269" s="226"/>
    </row>
    <row r="270" spans="1:130" x14ac:dyDescent="0.25">
      <c r="A270" s="208"/>
      <c r="B270" s="209"/>
      <c r="C270" s="210"/>
      <c r="D270" s="210"/>
      <c r="E270" s="211"/>
      <c r="F270" s="211"/>
      <c r="G270" s="340"/>
      <c r="H270" s="341"/>
      <c r="I270" s="340"/>
      <c r="J270" s="342"/>
      <c r="K270" s="348"/>
      <c r="L270" s="349"/>
      <c r="M270" s="211"/>
      <c r="N270" s="209"/>
      <c r="O270" s="215"/>
      <c r="P270" s="344"/>
      <c r="Q270" s="216"/>
      <c r="T270" s="219"/>
      <c r="U270" s="220"/>
      <c r="AP270" s="229"/>
      <c r="AQ270" s="228"/>
      <c r="BD270" s="225"/>
      <c r="CE270" s="229"/>
      <c r="CH270" s="226"/>
      <c r="CK270" s="225"/>
      <c r="CL270" s="229"/>
      <c r="DS270" s="225"/>
      <c r="DV270" s="225"/>
      <c r="DY270" s="229"/>
      <c r="DZ270" s="226"/>
    </row>
    <row r="271" spans="1:130" x14ac:dyDescent="0.25">
      <c r="A271" s="208"/>
      <c r="B271" s="209"/>
      <c r="C271" s="210"/>
      <c r="D271" s="210"/>
      <c r="E271" s="211"/>
      <c r="F271" s="211"/>
      <c r="G271" s="340"/>
      <c r="H271" s="341"/>
      <c r="I271" s="340"/>
      <c r="J271" s="342"/>
      <c r="K271" s="348"/>
      <c r="L271" s="349"/>
      <c r="M271" s="211"/>
      <c r="N271" s="209"/>
      <c r="O271" s="215"/>
      <c r="P271" s="344"/>
      <c r="Q271" s="216"/>
      <c r="T271" s="219"/>
      <c r="U271" s="220"/>
      <c r="AP271" s="229"/>
      <c r="AQ271" s="228"/>
      <c r="BD271" s="225"/>
      <c r="CE271" s="229"/>
      <c r="CH271" s="226"/>
      <c r="CK271" s="225"/>
      <c r="CL271" s="229"/>
      <c r="DS271" s="225"/>
      <c r="DV271" s="225"/>
      <c r="DY271" s="229"/>
      <c r="DZ271" s="226"/>
    </row>
    <row r="272" spans="1:130" x14ac:dyDescent="0.25">
      <c r="A272" s="208"/>
      <c r="B272" s="209"/>
      <c r="C272" s="210"/>
      <c r="D272" s="210"/>
      <c r="E272" s="211"/>
      <c r="F272" s="211"/>
      <c r="G272" s="340"/>
      <c r="H272" s="341"/>
      <c r="I272" s="340"/>
      <c r="J272" s="342"/>
      <c r="K272" s="348"/>
      <c r="L272" s="349"/>
      <c r="M272" s="211"/>
      <c r="N272" s="209"/>
      <c r="O272" s="215"/>
      <c r="P272" s="344"/>
      <c r="Q272" s="216"/>
      <c r="T272" s="219"/>
      <c r="U272" s="220"/>
      <c r="AP272" s="229"/>
      <c r="AQ272" s="228"/>
      <c r="BD272" s="225"/>
      <c r="CE272" s="229"/>
      <c r="CH272" s="226"/>
      <c r="CK272" s="225"/>
      <c r="CL272" s="229"/>
      <c r="DS272" s="225"/>
      <c r="DV272" s="225"/>
      <c r="DY272" s="229"/>
      <c r="DZ272" s="226"/>
    </row>
    <row r="273" spans="1:130" x14ac:dyDescent="0.25">
      <c r="A273" s="208"/>
      <c r="B273" s="209"/>
      <c r="C273" s="210"/>
      <c r="D273" s="210"/>
      <c r="E273" s="211"/>
      <c r="F273" s="211"/>
      <c r="G273" s="340"/>
      <c r="H273" s="341"/>
      <c r="I273" s="340"/>
      <c r="J273" s="342"/>
      <c r="K273" s="348"/>
      <c r="L273" s="349"/>
      <c r="M273" s="211"/>
      <c r="N273" s="209"/>
      <c r="O273" s="215"/>
      <c r="P273" s="344"/>
      <c r="Q273" s="216"/>
      <c r="T273" s="219"/>
      <c r="U273" s="220"/>
      <c r="AE273" s="347"/>
      <c r="AP273" s="229"/>
      <c r="AQ273" s="228"/>
      <c r="BD273" s="225"/>
      <c r="CE273" s="229"/>
      <c r="CH273" s="226"/>
      <c r="CK273" s="225"/>
      <c r="CL273" s="229"/>
      <c r="DS273" s="225"/>
      <c r="DV273" s="225"/>
      <c r="DY273" s="229"/>
      <c r="DZ273" s="226"/>
    </row>
    <row r="274" spans="1:130" x14ac:dyDescent="0.25">
      <c r="A274" s="208"/>
      <c r="B274" s="209"/>
      <c r="C274" s="210"/>
      <c r="D274" s="210"/>
      <c r="E274" s="211"/>
      <c r="F274" s="211"/>
      <c r="G274" s="340"/>
      <c r="H274" s="341"/>
      <c r="I274" s="340"/>
      <c r="J274" s="342"/>
      <c r="K274" s="348"/>
      <c r="L274" s="349"/>
      <c r="M274" s="211"/>
      <c r="N274" s="209"/>
      <c r="O274" s="215"/>
      <c r="P274" s="344"/>
      <c r="Q274" s="216"/>
      <c r="T274" s="219"/>
      <c r="U274" s="220"/>
      <c r="AP274" s="229"/>
      <c r="AQ274" s="228"/>
      <c r="BD274" s="225"/>
      <c r="CE274" s="229"/>
      <c r="CH274" s="226"/>
      <c r="CK274" s="225"/>
      <c r="CL274" s="229"/>
      <c r="DS274" s="225"/>
      <c r="DV274" s="225"/>
      <c r="DY274" s="229"/>
      <c r="DZ274" s="226"/>
    </row>
    <row r="275" spans="1:130" x14ac:dyDescent="0.25">
      <c r="A275" s="208"/>
      <c r="B275" s="209"/>
      <c r="C275" s="210"/>
      <c r="D275" s="210"/>
      <c r="E275" s="211"/>
      <c r="F275" s="211"/>
      <c r="G275" s="340"/>
      <c r="H275" s="341"/>
      <c r="I275" s="340"/>
      <c r="J275" s="342"/>
      <c r="K275" s="348"/>
      <c r="L275" s="349"/>
      <c r="M275" s="211"/>
      <c r="N275" s="209"/>
      <c r="O275" s="215"/>
      <c r="P275" s="344"/>
      <c r="Q275" s="216"/>
      <c r="T275" s="219"/>
      <c r="U275" s="220"/>
      <c r="AP275" s="229"/>
      <c r="AQ275" s="228"/>
      <c r="BD275" s="225"/>
      <c r="CE275" s="229"/>
      <c r="CH275" s="226"/>
      <c r="CK275" s="225"/>
      <c r="CL275" s="229"/>
      <c r="DS275" s="225"/>
      <c r="DV275" s="225"/>
      <c r="DY275" s="229"/>
      <c r="DZ275" s="226"/>
    </row>
    <row r="276" spans="1:130" x14ac:dyDescent="0.25">
      <c r="A276" s="208"/>
      <c r="B276" s="209"/>
      <c r="C276" s="210"/>
      <c r="D276" s="210"/>
      <c r="E276" s="211"/>
      <c r="F276" s="211"/>
      <c r="G276" s="340"/>
      <c r="H276" s="341"/>
      <c r="I276" s="340"/>
      <c r="J276" s="342"/>
      <c r="K276" s="348"/>
      <c r="L276" s="349"/>
      <c r="M276" s="211"/>
      <c r="N276" s="209"/>
      <c r="O276" s="215"/>
      <c r="P276" s="344"/>
      <c r="Q276" s="216"/>
      <c r="T276" s="219"/>
      <c r="U276" s="220"/>
      <c r="AP276" s="229"/>
      <c r="AQ276" s="228"/>
      <c r="BD276" s="225"/>
      <c r="CE276" s="229"/>
      <c r="CH276" s="226"/>
      <c r="CK276" s="225"/>
      <c r="CL276" s="229"/>
      <c r="DS276" s="225"/>
      <c r="DV276" s="225"/>
      <c r="DY276" s="229"/>
      <c r="DZ276" s="226"/>
    </row>
    <row r="277" spans="1:130" x14ac:dyDescent="0.25">
      <c r="A277" s="208"/>
      <c r="B277" s="209"/>
      <c r="C277" s="210"/>
      <c r="D277" s="210"/>
      <c r="E277" s="211"/>
      <c r="F277" s="211"/>
      <c r="G277" s="340"/>
      <c r="H277" s="341"/>
      <c r="I277" s="340"/>
      <c r="J277" s="342"/>
      <c r="K277" s="348"/>
      <c r="L277" s="349"/>
      <c r="M277" s="211"/>
      <c r="N277" s="209"/>
      <c r="O277" s="215"/>
      <c r="P277" s="344"/>
      <c r="Q277" s="216"/>
      <c r="T277" s="219"/>
      <c r="U277" s="220"/>
      <c r="AP277" s="229"/>
      <c r="AQ277" s="228"/>
      <c r="BD277" s="225"/>
      <c r="CE277" s="229"/>
      <c r="CH277" s="226"/>
      <c r="CK277" s="225"/>
      <c r="CL277" s="229"/>
      <c r="DS277" s="225"/>
      <c r="DV277" s="225"/>
      <c r="DY277" s="229"/>
      <c r="DZ277" s="226"/>
    </row>
    <row r="278" spans="1:130" x14ac:dyDescent="0.25">
      <c r="A278" s="208"/>
      <c r="B278" s="209"/>
      <c r="C278" s="210"/>
      <c r="D278" s="210"/>
      <c r="E278" s="211"/>
      <c r="F278" s="211"/>
      <c r="G278" s="340"/>
      <c r="H278" s="341"/>
      <c r="I278" s="340"/>
      <c r="J278" s="342"/>
      <c r="K278" s="348"/>
      <c r="L278" s="349"/>
      <c r="M278" s="211"/>
      <c r="N278" s="209"/>
      <c r="O278" s="215"/>
      <c r="P278" s="344"/>
      <c r="Q278" s="216"/>
      <c r="T278" s="219"/>
      <c r="U278" s="220"/>
      <c r="AP278" s="229"/>
      <c r="AQ278" s="228"/>
      <c r="BD278" s="225"/>
      <c r="CE278" s="229"/>
      <c r="CH278" s="226"/>
      <c r="CK278" s="225"/>
      <c r="CL278" s="229"/>
      <c r="DS278" s="225"/>
      <c r="DV278" s="225"/>
      <c r="DY278" s="229"/>
      <c r="DZ278" s="226"/>
    </row>
    <row r="279" spans="1:130" x14ac:dyDescent="0.25">
      <c r="A279" s="208"/>
      <c r="B279" s="209"/>
      <c r="C279" s="210"/>
      <c r="D279" s="210"/>
      <c r="E279" s="211"/>
      <c r="F279" s="211"/>
      <c r="G279" s="340"/>
      <c r="H279" s="341"/>
      <c r="I279" s="340"/>
      <c r="J279" s="342"/>
      <c r="K279" s="348"/>
      <c r="L279" s="349"/>
      <c r="M279" s="211"/>
      <c r="N279" s="209"/>
      <c r="O279" s="215"/>
      <c r="P279" s="344"/>
      <c r="Q279" s="216"/>
      <c r="T279" s="219"/>
      <c r="U279" s="220"/>
      <c r="AP279" s="229"/>
      <c r="AQ279" s="228"/>
      <c r="BD279" s="225"/>
      <c r="CE279" s="229"/>
      <c r="CH279" s="226"/>
      <c r="CK279" s="225"/>
      <c r="CL279" s="229"/>
      <c r="DS279" s="225"/>
      <c r="DV279" s="225"/>
      <c r="DY279" s="229"/>
      <c r="DZ279" s="226"/>
    </row>
    <row r="280" spans="1:130" x14ac:dyDescent="0.25">
      <c r="A280" s="208"/>
      <c r="B280" s="209"/>
      <c r="C280" s="210"/>
      <c r="D280" s="210"/>
      <c r="E280" s="211"/>
      <c r="F280" s="211"/>
      <c r="G280" s="340"/>
      <c r="H280" s="341"/>
      <c r="I280" s="340"/>
      <c r="J280" s="342"/>
      <c r="K280" s="348"/>
      <c r="L280" s="349"/>
      <c r="M280" s="211"/>
      <c r="N280" s="209"/>
      <c r="O280" s="215"/>
      <c r="P280" s="344"/>
      <c r="Q280" s="216"/>
      <c r="T280" s="219"/>
      <c r="U280" s="220"/>
      <c r="AP280" s="229"/>
      <c r="AQ280" s="228"/>
      <c r="BD280" s="225"/>
      <c r="CE280" s="229"/>
      <c r="CH280" s="226"/>
      <c r="CK280" s="225"/>
      <c r="CL280" s="229"/>
      <c r="DS280" s="225"/>
      <c r="DV280" s="225"/>
      <c r="DY280" s="229"/>
      <c r="DZ280" s="226"/>
    </row>
    <row r="281" spans="1:130" x14ac:dyDescent="0.25">
      <c r="A281" s="208"/>
      <c r="B281" s="209"/>
      <c r="C281" s="210"/>
      <c r="D281" s="210"/>
      <c r="E281" s="211"/>
      <c r="F281" s="211"/>
      <c r="G281" s="340"/>
      <c r="H281" s="341"/>
      <c r="I281" s="340"/>
      <c r="J281" s="342"/>
      <c r="K281" s="348"/>
      <c r="L281" s="349"/>
      <c r="M281" s="211"/>
      <c r="N281" s="209"/>
      <c r="O281" s="215"/>
      <c r="P281" s="344"/>
      <c r="Q281" s="216"/>
      <c r="T281" s="219"/>
      <c r="U281" s="220"/>
      <c r="AP281" s="229"/>
      <c r="AQ281" s="228"/>
      <c r="BD281" s="225"/>
      <c r="CE281" s="229"/>
      <c r="CH281" s="226"/>
      <c r="CK281" s="225"/>
      <c r="CL281" s="229"/>
      <c r="DS281" s="225"/>
      <c r="DV281" s="225"/>
      <c r="DY281" s="229"/>
      <c r="DZ281" s="226"/>
    </row>
    <row r="282" spans="1:130" x14ac:dyDescent="0.25">
      <c r="A282" s="208"/>
      <c r="B282" s="209"/>
      <c r="C282" s="210"/>
      <c r="D282" s="210"/>
      <c r="E282" s="211"/>
      <c r="F282" s="211"/>
      <c r="G282" s="340"/>
      <c r="H282" s="341"/>
      <c r="I282" s="340"/>
      <c r="J282" s="342"/>
      <c r="K282" s="348"/>
      <c r="L282" s="349"/>
      <c r="M282" s="211"/>
      <c r="N282" s="209"/>
      <c r="O282" s="215"/>
      <c r="P282" s="344"/>
      <c r="Q282" s="216"/>
      <c r="T282" s="219"/>
      <c r="U282" s="220"/>
      <c r="AP282" s="229"/>
      <c r="AQ282" s="228"/>
      <c r="BD282" s="225"/>
      <c r="CE282" s="229"/>
      <c r="CH282" s="226"/>
      <c r="CK282" s="225"/>
      <c r="CL282" s="229"/>
      <c r="DS282" s="225"/>
      <c r="DV282" s="225"/>
      <c r="DY282" s="229"/>
      <c r="DZ282" s="226"/>
    </row>
    <row r="283" spans="1:130" x14ac:dyDescent="0.25">
      <c r="A283" s="208"/>
      <c r="B283" s="209"/>
      <c r="C283" s="210"/>
      <c r="D283" s="210"/>
      <c r="E283" s="211"/>
      <c r="F283" s="211"/>
      <c r="G283" s="340"/>
      <c r="H283" s="341"/>
      <c r="I283" s="340"/>
      <c r="J283" s="342"/>
      <c r="K283" s="348"/>
      <c r="L283" s="349"/>
      <c r="M283" s="211"/>
      <c r="N283" s="209"/>
      <c r="O283" s="215"/>
      <c r="P283" s="344"/>
      <c r="Q283" s="216"/>
      <c r="T283" s="219"/>
      <c r="U283" s="220"/>
      <c r="AP283" s="229"/>
      <c r="AQ283" s="228"/>
      <c r="BD283" s="225"/>
      <c r="CE283" s="229"/>
      <c r="CH283" s="226"/>
      <c r="CK283" s="225"/>
      <c r="CL283" s="229"/>
      <c r="DS283" s="225"/>
      <c r="DV283" s="225"/>
      <c r="DY283" s="229"/>
      <c r="DZ283" s="226"/>
    </row>
    <row r="284" spans="1:130" x14ac:dyDescent="0.25">
      <c r="A284" s="208"/>
      <c r="B284" s="209"/>
      <c r="C284" s="210"/>
      <c r="D284" s="210"/>
      <c r="E284" s="211"/>
      <c r="F284" s="211"/>
      <c r="G284" s="340"/>
      <c r="H284" s="341"/>
      <c r="I284" s="340"/>
      <c r="J284" s="342"/>
      <c r="K284" s="343"/>
      <c r="L284" s="213"/>
      <c r="M284" s="211"/>
      <c r="N284" s="209"/>
      <c r="O284" s="215"/>
      <c r="P284" s="344"/>
      <c r="Q284" s="216"/>
      <c r="T284" s="219"/>
      <c r="U284" s="220"/>
      <c r="AP284" s="229"/>
      <c r="AQ284" s="228"/>
      <c r="BD284" s="225"/>
      <c r="CE284" s="229"/>
      <c r="CH284" s="226"/>
      <c r="CK284" s="225"/>
      <c r="CL284" s="229"/>
      <c r="DS284" s="225"/>
      <c r="DV284" s="225"/>
      <c r="DY284" s="229"/>
      <c r="DZ284" s="226"/>
    </row>
    <row r="285" spans="1:130" x14ac:dyDescent="0.25">
      <c r="A285" s="208"/>
      <c r="B285" s="209"/>
      <c r="C285" s="210"/>
      <c r="D285" s="210"/>
      <c r="E285" s="211"/>
      <c r="F285" s="211"/>
      <c r="G285" s="340"/>
      <c r="H285" s="341"/>
      <c r="I285" s="340"/>
      <c r="J285" s="342"/>
      <c r="K285" s="343"/>
      <c r="L285" s="213"/>
      <c r="M285" s="211"/>
      <c r="N285" s="209"/>
      <c r="O285" s="215"/>
      <c r="P285" s="344"/>
      <c r="Q285" s="216"/>
      <c r="T285" s="219"/>
      <c r="U285" s="220"/>
      <c r="AP285" s="229"/>
      <c r="AQ285" s="228"/>
      <c r="BD285" s="225"/>
      <c r="CE285" s="229"/>
      <c r="CH285" s="226"/>
      <c r="CK285" s="225"/>
      <c r="CL285" s="229"/>
      <c r="DS285" s="225"/>
      <c r="DV285" s="225"/>
      <c r="DY285" s="229"/>
      <c r="DZ285" s="226"/>
    </row>
    <row r="286" spans="1:130" x14ac:dyDescent="0.25">
      <c r="A286" s="208"/>
      <c r="B286" s="209"/>
      <c r="C286" s="210"/>
      <c r="D286" s="210"/>
      <c r="E286" s="211"/>
      <c r="F286" s="211"/>
      <c r="G286" s="340"/>
      <c r="H286" s="341"/>
      <c r="I286" s="340"/>
      <c r="J286" s="342"/>
      <c r="K286" s="343"/>
      <c r="L286" s="213"/>
      <c r="M286" s="211"/>
      <c r="N286" s="209"/>
      <c r="O286" s="215"/>
      <c r="P286" s="344"/>
      <c r="Q286" s="216"/>
      <c r="T286" s="219"/>
      <c r="U286" s="220"/>
      <c r="AP286" s="229"/>
      <c r="AQ286" s="228"/>
      <c r="BD286" s="225"/>
      <c r="CE286" s="229"/>
      <c r="CH286" s="226"/>
      <c r="CK286" s="225"/>
      <c r="CL286" s="229"/>
      <c r="DS286" s="225"/>
      <c r="DV286" s="225"/>
      <c r="DY286" s="229"/>
      <c r="DZ286" s="226"/>
    </row>
    <row r="287" spans="1:130" x14ac:dyDescent="0.25">
      <c r="A287" s="208"/>
      <c r="B287" s="209"/>
      <c r="C287" s="210"/>
      <c r="D287" s="210"/>
      <c r="E287" s="211"/>
      <c r="F287" s="211"/>
      <c r="G287" s="340"/>
      <c r="H287" s="341"/>
      <c r="I287" s="340"/>
      <c r="J287" s="342"/>
      <c r="K287" s="343"/>
      <c r="L287" s="213"/>
      <c r="M287" s="211"/>
      <c r="N287" s="209"/>
      <c r="O287" s="215"/>
      <c r="P287" s="344"/>
      <c r="Q287" s="216"/>
      <c r="T287" s="219"/>
      <c r="U287" s="220"/>
      <c r="AP287" s="229"/>
      <c r="AQ287" s="228"/>
      <c r="BD287" s="225"/>
      <c r="CE287" s="229"/>
      <c r="CH287" s="226"/>
      <c r="CK287" s="225"/>
      <c r="CL287" s="229"/>
      <c r="DS287" s="225"/>
      <c r="DV287" s="225"/>
      <c r="DY287" s="229"/>
      <c r="DZ287" s="226"/>
    </row>
    <row r="288" spans="1:130" x14ac:dyDescent="0.25">
      <c r="A288" s="208"/>
      <c r="B288" s="209"/>
      <c r="C288" s="210"/>
      <c r="D288" s="210"/>
      <c r="E288" s="211"/>
      <c r="F288" s="211"/>
      <c r="G288" s="340"/>
      <c r="H288" s="341"/>
      <c r="I288" s="340"/>
      <c r="J288" s="342"/>
      <c r="K288" s="343"/>
      <c r="L288" s="213"/>
      <c r="M288" s="211"/>
      <c r="N288" s="209"/>
      <c r="O288" s="215"/>
      <c r="P288" s="344"/>
      <c r="Q288" s="216"/>
      <c r="T288" s="219"/>
      <c r="U288" s="220"/>
      <c r="AP288" s="229"/>
      <c r="AQ288" s="228"/>
      <c r="BD288" s="225"/>
      <c r="CE288" s="229"/>
      <c r="CH288" s="226"/>
      <c r="CK288" s="225"/>
      <c r="CL288" s="229"/>
      <c r="DS288" s="225"/>
      <c r="DV288" s="225"/>
      <c r="DY288" s="229"/>
      <c r="DZ288" s="226"/>
    </row>
    <row r="289" spans="1:130" x14ac:dyDescent="0.25">
      <c r="A289" s="208"/>
      <c r="B289" s="209"/>
      <c r="C289" s="210"/>
      <c r="D289" s="210"/>
      <c r="E289" s="211"/>
      <c r="F289" s="211"/>
      <c r="G289" s="340"/>
      <c r="H289" s="341"/>
      <c r="I289" s="340"/>
      <c r="J289" s="342"/>
      <c r="K289" s="343"/>
      <c r="L289" s="213"/>
      <c r="M289" s="211"/>
      <c r="N289" s="209"/>
      <c r="O289" s="215"/>
      <c r="P289" s="344"/>
      <c r="Q289" s="216"/>
      <c r="T289" s="219"/>
      <c r="U289" s="220"/>
      <c r="AP289" s="229"/>
      <c r="AQ289" s="228"/>
      <c r="BD289" s="225"/>
      <c r="CE289" s="229"/>
      <c r="CH289" s="226"/>
      <c r="CK289" s="225"/>
      <c r="CL289" s="229"/>
      <c r="DS289" s="225"/>
      <c r="DV289" s="225"/>
      <c r="DY289" s="229"/>
      <c r="DZ289" s="226"/>
    </row>
    <row r="290" spans="1:130" ht="14.25" customHeight="1" x14ac:dyDescent="0.25">
      <c r="A290" s="208"/>
      <c r="B290" s="209"/>
      <c r="C290" s="210"/>
      <c r="D290" s="210"/>
      <c r="E290" s="211"/>
      <c r="F290" s="211"/>
      <c r="G290" s="340"/>
      <c r="H290" s="341"/>
      <c r="I290" s="340"/>
      <c r="J290" s="342"/>
      <c r="K290" s="348"/>
      <c r="L290" s="349"/>
      <c r="M290" s="211"/>
      <c r="N290" s="209"/>
      <c r="O290" s="215"/>
      <c r="P290" s="344"/>
      <c r="Q290" s="216"/>
      <c r="T290" s="219"/>
      <c r="U290" s="220"/>
      <c r="AP290" s="229"/>
      <c r="AQ290" s="228"/>
      <c r="BD290" s="225"/>
      <c r="BO290" s="318"/>
      <c r="BP290" s="318"/>
      <c r="BQ290" s="334"/>
      <c r="BR290" s="318"/>
      <c r="BS290" s="318"/>
      <c r="BT290" s="333"/>
      <c r="BU290" s="318"/>
      <c r="BV290" s="318"/>
      <c r="BW290" s="318"/>
      <c r="BX290" s="334"/>
      <c r="BY290" s="318"/>
      <c r="BZ290" s="318"/>
      <c r="CA290" s="318"/>
      <c r="CB290" s="318"/>
      <c r="CE290" s="229"/>
      <c r="CH290" s="226"/>
      <c r="CK290" s="225"/>
      <c r="CL290" s="229"/>
      <c r="CU290" s="318"/>
      <c r="CV290" s="381"/>
      <c r="CW290" s="381"/>
      <c r="CX290" s="381"/>
      <c r="CY290" s="381"/>
      <c r="DS290" s="225"/>
      <c r="DV290" s="225"/>
      <c r="DY290" s="229"/>
      <c r="DZ290" s="226"/>
    </row>
    <row r="291" spans="1:130" ht="15.75" customHeight="1" x14ac:dyDescent="0.25">
      <c r="A291" s="208"/>
      <c r="B291" s="209"/>
      <c r="C291" s="210"/>
      <c r="D291" s="210"/>
      <c r="E291" s="211"/>
      <c r="F291" s="211"/>
      <c r="G291" s="340"/>
      <c r="H291" s="341"/>
      <c r="I291" s="340"/>
      <c r="J291" s="342"/>
      <c r="K291" s="348"/>
      <c r="L291" s="349"/>
      <c r="M291" s="211"/>
      <c r="N291" s="209"/>
      <c r="O291" s="215"/>
      <c r="P291" s="344"/>
      <c r="Q291" s="216"/>
      <c r="R291" s="330"/>
      <c r="S291" s="331"/>
      <c r="T291" s="219"/>
      <c r="U291" s="220"/>
      <c r="X291" s="382"/>
      <c r="Y291" s="382"/>
      <c r="Z291" s="318"/>
      <c r="AA291" s="333"/>
      <c r="AB291" s="333"/>
      <c r="AC291" s="333"/>
      <c r="AD291" s="335"/>
      <c r="AE291" s="320"/>
      <c r="AF291" s="320"/>
      <c r="AG291" s="318"/>
      <c r="AH291" s="333"/>
      <c r="AI291" s="333"/>
      <c r="AJ291" s="333"/>
      <c r="AK291" s="335"/>
      <c r="AL291" s="320"/>
      <c r="AM291" s="320"/>
      <c r="AN291" s="318"/>
      <c r="AO291" s="383"/>
      <c r="AP291" s="333"/>
      <c r="AQ291" s="333"/>
      <c r="AR291" s="335"/>
      <c r="AS291" s="320"/>
      <c r="AT291" s="320"/>
      <c r="AU291" s="318"/>
      <c r="AV291" s="383"/>
      <c r="AW291" s="383"/>
      <c r="AX291" s="333"/>
      <c r="AY291" s="335"/>
      <c r="AZ291" s="333"/>
      <c r="BA291" s="333"/>
      <c r="BB291" s="318"/>
      <c r="BC291" s="333"/>
      <c r="BD291" s="333"/>
      <c r="BE291" s="333"/>
      <c r="BF291" s="335"/>
      <c r="BG291" s="320"/>
      <c r="BH291" s="320"/>
      <c r="BI291" s="318"/>
      <c r="BJ291" s="333"/>
      <c r="BK291" s="333"/>
      <c r="BL291" s="333"/>
      <c r="BM291" s="335"/>
      <c r="BN291" s="318"/>
      <c r="BO291" s="318"/>
      <c r="BP291" s="318"/>
      <c r="BQ291" s="334"/>
      <c r="BR291" s="318"/>
      <c r="BS291" s="318"/>
      <c r="BT291" s="333"/>
      <c r="BU291" s="318"/>
      <c r="BV291" s="318"/>
      <c r="BW291" s="318"/>
      <c r="BX291" s="334"/>
      <c r="BY291" s="318"/>
      <c r="BZ291" s="318"/>
      <c r="CA291" s="318"/>
      <c r="CB291" s="318"/>
      <c r="CC291" s="318"/>
      <c r="CD291" s="318"/>
      <c r="CE291" s="334"/>
      <c r="CF291" s="318"/>
      <c r="CG291" s="318"/>
      <c r="CH291" s="333"/>
      <c r="CI291" s="318"/>
      <c r="CJ291" s="318"/>
      <c r="CK291" s="318"/>
      <c r="CL291" s="334"/>
      <c r="CM291" s="318"/>
      <c r="CN291" s="318"/>
      <c r="CO291" s="318"/>
      <c r="CP291" s="318"/>
      <c r="CQ291" s="318"/>
      <c r="CR291" s="318"/>
      <c r="CS291" s="318"/>
      <c r="CT291" s="318"/>
      <c r="CU291" s="318"/>
      <c r="CV291" s="381"/>
      <c r="CW291" s="381"/>
      <c r="CX291" s="381"/>
      <c r="CY291" s="381"/>
      <c r="DA291" s="318"/>
      <c r="DB291" s="318"/>
      <c r="DC291" s="318"/>
      <c r="DD291" s="318"/>
      <c r="DE291" s="318"/>
      <c r="DF291" s="318"/>
      <c r="DG291" s="318"/>
      <c r="DH291" s="318"/>
      <c r="DI291" s="318"/>
      <c r="DJ291" s="318"/>
      <c r="DK291" s="318"/>
      <c r="DL291" s="318"/>
      <c r="DM291" s="318"/>
      <c r="DN291" s="318"/>
      <c r="DO291" s="381"/>
      <c r="DP291" s="318"/>
      <c r="DQ291" s="381"/>
      <c r="DR291" s="381"/>
      <c r="DS291" s="318"/>
      <c r="DV291" s="318"/>
      <c r="DY291" s="229"/>
      <c r="DZ291" s="226"/>
    </row>
    <row r="292" spans="1:130" x14ac:dyDescent="0.25">
      <c r="A292" s="208"/>
      <c r="B292" s="209"/>
      <c r="C292" s="210"/>
      <c r="D292" s="210"/>
      <c r="E292" s="211"/>
      <c r="F292" s="211"/>
      <c r="G292" s="340"/>
      <c r="H292" s="341"/>
      <c r="I292" s="340"/>
      <c r="J292" s="342"/>
      <c r="K292" s="348"/>
      <c r="L292" s="349"/>
      <c r="M292" s="211"/>
      <c r="N292" s="209"/>
      <c r="O292" s="215"/>
      <c r="P292" s="344"/>
      <c r="Q292" s="216"/>
      <c r="R292" s="330"/>
      <c r="S292" s="331"/>
      <c r="T292" s="219"/>
      <c r="U292" s="220"/>
      <c r="X292" s="382"/>
      <c r="Y292" s="382"/>
      <c r="Z292" s="318"/>
      <c r="AA292" s="333"/>
      <c r="AB292" s="333"/>
      <c r="AC292" s="333"/>
      <c r="AD292" s="335"/>
      <c r="AE292" s="320"/>
      <c r="AF292" s="320"/>
      <c r="AG292" s="318"/>
      <c r="AH292" s="333"/>
      <c r="AI292" s="333"/>
      <c r="AJ292" s="333"/>
      <c r="AK292" s="335"/>
      <c r="AL292" s="320"/>
      <c r="AM292" s="320"/>
      <c r="AN292" s="318"/>
      <c r="AO292" s="383"/>
      <c r="AP292" s="333"/>
      <c r="AQ292" s="333"/>
      <c r="AR292" s="335"/>
      <c r="AS292" s="320"/>
      <c r="AT292" s="320"/>
      <c r="AU292" s="318"/>
      <c r="AV292" s="383"/>
      <c r="AW292" s="383"/>
      <c r="AX292" s="333"/>
      <c r="AY292" s="335"/>
      <c r="AZ292" s="333"/>
      <c r="BA292" s="333"/>
      <c r="BB292" s="318"/>
      <c r="BC292" s="333"/>
      <c r="BD292" s="333"/>
      <c r="BE292" s="333"/>
      <c r="BF292" s="335"/>
      <c r="BG292" s="320"/>
      <c r="BH292" s="320"/>
      <c r="BI292" s="318"/>
      <c r="BJ292" s="333"/>
      <c r="BK292" s="333"/>
      <c r="BL292" s="333"/>
      <c r="BM292" s="335"/>
      <c r="BN292" s="318"/>
      <c r="CC292" s="318"/>
      <c r="CD292" s="318"/>
      <c r="CE292" s="334"/>
      <c r="CF292" s="318"/>
      <c r="CG292" s="318"/>
      <c r="CH292" s="333"/>
      <c r="CI292" s="318"/>
      <c r="CJ292" s="318"/>
      <c r="CK292" s="318"/>
      <c r="CL292" s="334"/>
      <c r="CM292" s="318"/>
      <c r="CN292" s="318"/>
      <c r="CO292" s="318"/>
      <c r="CP292" s="318"/>
      <c r="CQ292" s="318"/>
      <c r="CR292" s="318"/>
      <c r="CS292" s="318"/>
      <c r="CT292" s="318"/>
      <c r="DA292" s="318"/>
      <c r="DB292" s="318"/>
      <c r="DC292" s="318"/>
      <c r="DD292" s="318"/>
      <c r="DE292" s="318"/>
      <c r="DF292" s="318"/>
      <c r="DG292" s="318"/>
      <c r="DH292" s="318"/>
      <c r="DI292" s="318"/>
      <c r="DJ292" s="318"/>
      <c r="DK292" s="318"/>
      <c r="DL292" s="318"/>
      <c r="DM292" s="318"/>
      <c r="DN292" s="318"/>
      <c r="DO292" s="381"/>
      <c r="DP292" s="318"/>
      <c r="DQ292" s="381"/>
      <c r="DR292" s="381"/>
      <c r="DS292" s="318"/>
      <c r="DV292" s="318"/>
      <c r="DY292" s="229"/>
      <c r="DZ292" s="226"/>
    </row>
    <row r="293" spans="1:130" x14ac:dyDescent="0.25">
      <c r="A293" s="208"/>
      <c r="B293" s="209"/>
      <c r="C293" s="210"/>
      <c r="D293" s="210"/>
      <c r="E293" s="211"/>
      <c r="F293" s="211"/>
      <c r="G293" s="340"/>
      <c r="H293" s="341"/>
      <c r="I293" s="340"/>
      <c r="J293" s="342"/>
      <c r="K293" s="348"/>
      <c r="L293" s="349"/>
      <c r="M293" s="211"/>
      <c r="N293" s="209"/>
      <c r="O293" s="215"/>
      <c r="P293" s="344"/>
      <c r="Q293" s="216"/>
      <c r="T293" s="219"/>
      <c r="U293" s="220"/>
      <c r="AP293" s="229"/>
      <c r="AQ293" s="228"/>
      <c r="BD293" s="225"/>
      <c r="BO293" s="318"/>
      <c r="BP293" s="318"/>
      <c r="BQ293" s="334"/>
      <c r="BR293" s="318"/>
      <c r="BS293" s="318"/>
      <c r="BT293" s="333"/>
      <c r="BU293" s="318"/>
      <c r="BV293" s="318"/>
      <c r="BW293" s="318"/>
      <c r="BX293" s="334"/>
      <c r="BY293" s="318"/>
      <c r="BZ293" s="318"/>
      <c r="CA293" s="318"/>
      <c r="CB293" s="318"/>
      <c r="CE293" s="229"/>
      <c r="CH293" s="226"/>
      <c r="CK293" s="225"/>
      <c r="CL293" s="229"/>
      <c r="CU293" s="318"/>
      <c r="CV293" s="381"/>
      <c r="CW293" s="381"/>
      <c r="CX293" s="381"/>
      <c r="CY293" s="381"/>
      <c r="DS293" s="225"/>
      <c r="DV293" s="225"/>
      <c r="DY293" s="229"/>
      <c r="DZ293" s="226"/>
    </row>
    <row r="294" spans="1:130" ht="13.5" customHeight="1" x14ac:dyDescent="0.25">
      <c r="A294" s="208"/>
      <c r="B294" s="209"/>
      <c r="C294" s="210"/>
      <c r="D294" s="210"/>
      <c r="E294" s="211"/>
      <c r="F294" s="211"/>
      <c r="G294" s="340"/>
      <c r="H294" s="341"/>
      <c r="I294" s="340"/>
      <c r="J294" s="342"/>
      <c r="K294" s="348"/>
      <c r="L294" s="349"/>
      <c r="M294" s="211"/>
      <c r="N294" s="209"/>
      <c r="O294" s="215"/>
      <c r="P294" s="344"/>
      <c r="Q294" s="216"/>
      <c r="R294" s="330"/>
      <c r="S294" s="331"/>
      <c r="T294" s="219"/>
      <c r="U294" s="220"/>
      <c r="X294" s="382"/>
      <c r="Y294" s="382"/>
      <c r="Z294" s="318"/>
      <c r="AA294" s="333"/>
      <c r="AB294" s="333"/>
      <c r="AC294" s="333"/>
      <c r="AD294" s="335"/>
      <c r="AE294" s="320"/>
      <c r="AF294" s="320"/>
      <c r="AG294" s="318"/>
      <c r="AH294" s="333"/>
      <c r="AI294" s="333"/>
      <c r="AJ294" s="333"/>
      <c r="AK294" s="335"/>
      <c r="AL294" s="320"/>
      <c r="AM294" s="320"/>
      <c r="AN294" s="318"/>
      <c r="AO294" s="383"/>
      <c r="AP294" s="333"/>
      <c r="AQ294" s="333"/>
      <c r="AR294" s="335"/>
      <c r="AS294" s="320"/>
      <c r="AT294" s="320"/>
      <c r="AU294" s="318"/>
      <c r="AV294" s="383"/>
      <c r="AW294" s="383"/>
      <c r="AX294" s="333"/>
      <c r="AY294" s="335"/>
      <c r="AZ294" s="333"/>
      <c r="BA294" s="333"/>
      <c r="BB294" s="318"/>
      <c r="BC294" s="333"/>
      <c r="BD294" s="333"/>
      <c r="BE294" s="333"/>
      <c r="BF294" s="335"/>
      <c r="BG294" s="320"/>
      <c r="BH294" s="320"/>
      <c r="BI294" s="318"/>
      <c r="BJ294" s="333"/>
      <c r="BK294" s="333"/>
      <c r="BL294" s="333"/>
      <c r="BM294" s="335"/>
      <c r="BN294" s="318"/>
      <c r="BO294" s="318"/>
      <c r="BP294" s="318"/>
      <c r="BQ294" s="334"/>
      <c r="BR294" s="318"/>
      <c r="BS294" s="318"/>
      <c r="BT294" s="333"/>
      <c r="BU294" s="318"/>
      <c r="BV294" s="318"/>
      <c r="BW294" s="318"/>
      <c r="BX294" s="334"/>
      <c r="BY294" s="318"/>
      <c r="BZ294" s="318"/>
      <c r="CA294" s="318"/>
      <c r="CB294" s="318"/>
      <c r="CC294" s="318"/>
      <c r="CD294" s="318"/>
      <c r="CE294" s="334"/>
      <c r="CF294" s="318"/>
      <c r="CG294" s="318"/>
      <c r="CH294" s="333"/>
      <c r="CI294" s="318"/>
      <c r="CJ294" s="318"/>
      <c r="CK294" s="318"/>
      <c r="CL294" s="334"/>
      <c r="CM294" s="318"/>
      <c r="CN294" s="318"/>
      <c r="CO294" s="318"/>
      <c r="CP294" s="318"/>
      <c r="CQ294" s="318"/>
      <c r="CR294" s="318"/>
      <c r="CS294" s="318"/>
      <c r="CT294" s="318"/>
      <c r="CU294" s="318"/>
      <c r="CV294" s="381"/>
      <c r="CW294" s="381"/>
      <c r="CX294" s="381"/>
      <c r="CY294" s="381"/>
      <c r="DA294" s="318"/>
      <c r="DB294" s="318"/>
      <c r="DC294" s="318"/>
      <c r="DD294" s="318"/>
      <c r="DE294" s="318"/>
      <c r="DF294" s="318"/>
      <c r="DG294" s="318"/>
      <c r="DH294" s="318"/>
      <c r="DI294" s="318"/>
      <c r="DJ294" s="318"/>
      <c r="DK294" s="318"/>
      <c r="DL294" s="318"/>
      <c r="DM294" s="318"/>
      <c r="DN294" s="318"/>
      <c r="DO294" s="381"/>
      <c r="DP294" s="318"/>
      <c r="DQ294" s="381"/>
      <c r="DR294" s="381"/>
      <c r="DS294" s="318"/>
      <c r="DV294" s="318"/>
      <c r="DY294" s="229"/>
      <c r="DZ294" s="226"/>
    </row>
    <row r="295" spans="1:130" x14ac:dyDescent="0.25">
      <c r="A295" s="208"/>
      <c r="B295" s="209"/>
      <c r="C295" s="210"/>
      <c r="D295" s="210"/>
      <c r="E295" s="211"/>
      <c r="F295" s="211"/>
      <c r="G295" s="340"/>
      <c r="H295" s="341"/>
      <c r="I295" s="340"/>
      <c r="J295" s="342"/>
      <c r="K295" s="348"/>
      <c r="L295" s="349"/>
      <c r="M295" s="211"/>
      <c r="N295" s="209"/>
      <c r="O295" s="215"/>
      <c r="P295" s="344"/>
      <c r="Q295" s="216"/>
      <c r="R295" s="330"/>
      <c r="S295" s="331"/>
      <c r="T295" s="219"/>
      <c r="U295" s="220"/>
      <c r="X295" s="382"/>
      <c r="Y295" s="382"/>
      <c r="Z295" s="318"/>
      <c r="AA295" s="333"/>
      <c r="AB295" s="333"/>
      <c r="AC295" s="333"/>
      <c r="AD295" s="335"/>
      <c r="AE295" s="320"/>
      <c r="AF295" s="320"/>
      <c r="AG295" s="318"/>
      <c r="AH295" s="333"/>
      <c r="AI295" s="333"/>
      <c r="AJ295" s="333"/>
      <c r="AK295" s="335"/>
      <c r="AL295" s="320"/>
      <c r="AM295" s="320"/>
      <c r="AN295" s="318"/>
      <c r="AO295" s="383"/>
      <c r="AP295" s="333"/>
      <c r="AQ295" s="333"/>
      <c r="AR295" s="335"/>
      <c r="AS295" s="320"/>
      <c r="AT295" s="320"/>
      <c r="AU295" s="318"/>
      <c r="AV295" s="383"/>
      <c r="AW295" s="383"/>
      <c r="AX295" s="333"/>
      <c r="AY295" s="335"/>
      <c r="AZ295" s="333"/>
      <c r="BA295" s="333"/>
      <c r="BB295" s="318"/>
      <c r="BC295" s="333"/>
      <c r="BD295" s="333"/>
      <c r="BE295" s="333"/>
      <c r="BF295" s="335"/>
      <c r="BG295" s="320"/>
      <c r="BH295" s="320"/>
      <c r="BI295" s="318"/>
      <c r="BJ295" s="333"/>
      <c r="BK295" s="333"/>
      <c r="BL295" s="333"/>
      <c r="BM295" s="335"/>
      <c r="BN295" s="318"/>
      <c r="BO295" s="318"/>
      <c r="BP295" s="318"/>
      <c r="BQ295" s="334"/>
      <c r="BR295" s="318"/>
      <c r="BS295" s="318"/>
      <c r="BT295" s="333"/>
      <c r="BU295" s="318"/>
      <c r="BV295" s="318"/>
      <c r="BW295" s="318"/>
      <c r="BX295" s="334"/>
      <c r="BY295" s="318"/>
      <c r="BZ295" s="318"/>
      <c r="CA295" s="318"/>
      <c r="CB295" s="318"/>
      <c r="CC295" s="318"/>
      <c r="CD295" s="318"/>
      <c r="CE295" s="334"/>
      <c r="CF295" s="318"/>
      <c r="CG295" s="318"/>
      <c r="CH295" s="333"/>
      <c r="CI295" s="318"/>
      <c r="CJ295" s="318"/>
      <c r="CK295" s="318"/>
      <c r="CL295" s="334"/>
      <c r="CM295" s="318"/>
      <c r="CN295" s="318"/>
      <c r="CO295" s="318"/>
      <c r="CP295" s="318"/>
      <c r="CQ295" s="318"/>
      <c r="CR295" s="318"/>
      <c r="CS295" s="318"/>
      <c r="CT295" s="318"/>
      <c r="CU295" s="318"/>
      <c r="CV295" s="381"/>
      <c r="CW295" s="381"/>
      <c r="CX295" s="381"/>
      <c r="CY295" s="381"/>
      <c r="DA295" s="318"/>
      <c r="DB295" s="318"/>
      <c r="DC295" s="318"/>
      <c r="DD295" s="318"/>
      <c r="DE295" s="318"/>
      <c r="DF295" s="318"/>
      <c r="DG295" s="318"/>
      <c r="DH295" s="318"/>
      <c r="DI295" s="318"/>
      <c r="DJ295" s="318"/>
      <c r="DK295" s="318"/>
      <c r="DL295" s="318"/>
      <c r="DM295" s="318"/>
      <c r="DN295" s="318"/>
      <c r="DO295" s="381"/>
      <c r="DP295" s="318"/>
      <c r="DQ295" s="381"/>
      <c r="DR295" s="381"/>
      <c r="DS295" s="318"/>
      <c r="DT295" s="225"/>
      <c r="DU295" s="225"/>
      <c r="DV295" s="318"/>
      <c r="DY295" s="229"/>
      <c r="DZ295" s="226"/>
    </row>
    <row r="296" spans="1:130" x14ac:dyDescent="0.25">
      <c r="A296" s="208"/>
      <c r="B296" s="209"/>
      <c r="C296" s="210"/>
      <c r="D296" s="210"/>
      <c r="E296" s="211"/>
      <c r="F296" s="211"/>
      <c r="G296" s="340"/>
      <c r="H296" s="341"/>
      <c r="I296" s="340"/>
      <c r="J296" s="342"/>
      <c r="K296" s="348"/>
      <c r="L296" s="349"/>
      <c r="M296" s="211"/>
      <c r="N296" s="209"/>
      <c r="O296" s="215"/>
      <c r="P296" s="344"/>
      <c r="Q296" s="216"/>
      <c r="R296" s="330"/>
      <c r="S296" s="331"/>
      <c r="T296" s="219"/>
      <c r="U296" s="220"/>
      <c r="X296" s="382"/>
      <c r="Y296" s="382"/>
      <c r="Z296" s="318"/>
      <c r="AA296" s="333"/>
      <c r="AB296" s="333"/>
      <c r="AC296" s="333"/>
      <c r="AD296" s="335"/>
      <c r="AE296" s="320"/>
      <c r="AF296" s="320"/>
      <c r="AG296" s="318"/>
      <c r="AH296" s="333"/>
      <c r="AI296" s="333"/>
      <c r="AJ296" s="333"/>
      <c r="AK296" s="335"/>
      <c r="AL296" s="320"/>
      <c r="AM296" s="320"/>
      <c r="AN296" s="318"/>
      <c r="AO296" s="383"/>
      <c r="AP296" s="333"/>
      <c r="AQ296" s="333"/>
      <c r="AR296" s="335"/>
      <c r="AS296" s="320"/>
      <c r="AT296" s="320"/>
      <c r="AU296" s="318"/>
      <c r="AV296" s="383"/>
      <c r="AW296" s="383"/>
      <c r="AX296" s="333"/>
      <c r="AY296" s="335"/>
      <c r="AZ296" s="333"/>
      <c r="BA296" s="333"/>
      <c r="BB296" s="318"/>
      <c r="BC296" s="333"/>
      <c r="BD296" s="333"/>
      <c r="BE296" s="333"/>
      <c r="BF296" s="335"/>
      <c r="BG296" s="320"/>
      <c r="BH296" s="320"/>
      <c r="BI296" s="318"/>
      <c r="BJ296" s="333"/>
      <c r="BK296" s="333"/>
      <c r="BL296" s="333"/>
      <c r="BM296" s="335"/>
      <c r="BN296" s="318"/>
      <c r="BO296" s="318"/>
      <c r="BP296" s="318"/>
      <c r="BQ296" s="334"/>
      <c r="BR296" s="318"/>
      <c r="BS296" s="318"/>
      <c r="BT296" s="333"/>
      <c r="BU296" s="318"/>
      <c r="BV296" s="318"/>
      <c r="BW296" s="318"/>
      <c r="BX296" s="334"/>
      <c r="BY296" s="318"/>
      <c r="BZ296" s="318"/>
      <c r="CA296" s="318"/>
      <c r="CB296" s="318"/>
      <c r="CC296" s="318"/>
      <c r="CD296" s="318"/>
      <c r="CE296" s="334"/>
      <c r="CF296" s="318"/>
      <c r="CG296" s="318"/>
      <c r="CH296" s="333"/>
      <c r="CI296" s="318"/>
      <c r="CJ296" s="318"/>
      <c r="CK296" s="318"/>
      <c r="CL296" s="334"/>
      <c r="CM296" s="318"/>
      <c r="CN296" s="318"/>
      <c r="CO296" s="318"/>
      <c r="CP296" s="318"/>
      <c r="CQ296" s="318"/>
      <c r="CR296" s="318"/>
      <c r="CS296" s="318"/>
      <c r="CT296" s="318"/>
      <c r="CU296" s="318"/>
      <c r="CV296" s="381"/>
      <c r="CW296" s="381"/>
      <c r="CX296" s="381"/>
      <c r="CY296" s="381"/>
      <c r="DA296" s="318"/>
      <c r="DB296" s="318"/>
      <c r="DC296" s="318"/>
      <c r="DD296" s="318"/>
      <c r="DE296" s="318"/>
      <c r="DF296" s="318"/>
      <c r="DG296" s="318"/>
      <c r="DH296" s="318"/>
      <c r="DI296" s="318"/>
      <c r="DJ296" s="318"/>
      <c r="DK296" s="318"/>
      <c r="DL296" s="318"/>
      <c r="DM296" s="318"/>
      <c r="DN296" s="318"/>
      <c r="DO296" s="381"/>
      <c r="DP296" s="318"/>
      <c r="DQ296" s="381"/>
      <c r="DR296" s="381"/>
      <c r="DS296" s="318"/>
      <c r="DT296" s="225"/>
      <c r="DU296" s="225"/>
      <c r="DV296" s="318"/>
      <c r="DY296" s="229"/>
      <c r="DZ296" s="226"/>
    </row>
    <row r="297" spans="1:130" x14ac:dyDescent="0.25">
      <c r="A297" s="208"/>
      <c r="B297" s="209"/>
      <c r="C297" s="210"/>
      <c r="D297" s="210"/>
      <c r="E297" s="211"/>
      <c r="F297" s="211"/>
      <c r="G297" s="340"/>
      <c r="H297" s="341"/>
      <c r="I297" s="340"/>
      <c r="J297" s="342"/>
      <c r="K297" s="348"/>
      <c r="L297" s="349"/>
      <c r="M297" s="211"/>
      <c r="N297" s="209"/>
      <c r="O297" s="215"/>
      <c r="P297" s="344"/>
      <c r="Q297" s="216"/>
      <c r="R297" s="330"/>
      <c r="S297" s="331"/>
      <c r="T297" s="219"/>
      <c r="U297" s="220"/>
      <c r="X297" s="382"/>
      <c r="Y297" s="382"/>
      <c r="Z297" s="318"/>
      <c r="AA297" s="333"/>
      <c r="AB297" s="333"/>
      <c r="AC297" s="333"/>
      <c r="AD297" s="335"/>
      <c r="AE297" s="320"/>
      <c r="AF297" s="320"/>
      <c r="AG297" s="318"/>
      <c r="AH297" s="333"/>
      <c r="AI297" s="333"/>
      <c r="AJ297" s="333"/>
      <c r="AK297" s="335"/>
      <c r="AL297" s="320"/>
      <c r="AM297" s="320"/>
      <c r="AN297" s="318"/>
      <c r="AO297" s="383"/>
      <c r="AP297" s="333"/>
      <c r="AQ297" s="333"/>
      <c r="AR297" s="335"/>
      <c r="AS297" s="320"/>
      <c r="AT297" s="320"/>
      <c r="AU297" s="318"/>
      <c r="AV297" s="383"/>
      <c r="AW297" s="383"/>
      <c r="AX297" s="333"/>
      <c r="AY297" s="335"/>
      <c r="AZ297" s="333"/>
      <c r="BA297" s="333"/>
      <c r="BB297" s="318"/>
      <c r="BC297" s="333"/>
      <c r="BD297" s="333"/>
      <c r="BE297" s="333"/>
      <c r="BF297" s="335"/>
      <c r="BG297" s="320"/>
      <c r="BH297" s="320"/>
      <c r="BI297" s="318"/>
      <c r="BJ297" s="333"/>
      <c r="BK297" s="333"/>
      <c r="BL297" s="333"/>
      <c r="BM297" s="335"/>
      <c r="BN297" s="318"/>
      <c r="BO297" s="318"/>
      <c r="BP297" s="318"/>
      <c r="BQ297" s="334"/>
      <c r="BR297" s="318"/>
      <c r="BS297" s="318"/>
      <c r="BT297" s="333"/>
      <c r="BU297" s="318"/>
      <c r="BV297" s="318"/>
      <c r="BW297" s="318"/>
      <c r="BX297" s="334"/>
      <c r="BY297" s="318"/>
      <c r="BZ297" s="318"/>
      <c r="CA297" s="318"/>
      <c r="CB297" s="318"/>
      <c r="CC297" s="318"/>
      <c r="CD297" s="318"/>
      <c r="CE297" s="334"/>
      <c r="CF297" s="318"/>
      <c r="CG297" s="318"/>
      <c r="CH297" s="333"/>
      <c r="CI297" s="318"/>
      <c r="CJ297" s="318"/>
      <c r="CK297" s="318"/>
      <c r="CL297" s="334"/>
      <c r="CM297" s="318"/>
      <c r="CN297" s="318"/>
      <c r="CO297" s="318"/>
      <c r="CP297" s="318"/>
      <c r="CQ297" s="318"/>
      <c r="CR297" s="318"/>
      <c r="CS297" s="318"/>
      <c r="CT297" s="318"/>
      <c r="CU297" s="318"/>
      <c r="CV297" s="381"/>
      <c r="CW297" s="381"/>
      <c r="CX297" s="381"/>
      <c r="CY297" s="381"/>
      <c r="DA297" s="318"/>
      <c r="DB297" s="318"/>
      <c r="DC297" s="318"/>
      <c r="DD297" s="318"/>
      <c r="DE297" s="318"/>
      <c r="DF297" s="318"/>
      <c r="DG297" s="318"/>
      <c r="DH297" s="318"/>
      <c r="DI297" s="318"/>
      <c r="DJ297" s="318"/>
      <c r="DK297" s="318"/>
      <c r="DL297" s="318"/>
      <c r="DM297" s="318"/>
      <c r="DN297" s="318"/>
      <c r="DO297" s="381"/>
      <c r="DP297" s="318"/>
      <c r="DQ297" s="381"/>
      <c r="DR297" s="381"/>
      <c r="DS297" s="318"/>
      <c r="DT297" s="225"/>
      <c r="DU297" s="225"/>
      <c r="DV297" s="318"/>
      <c r="DY297" s="229"/>
      <c r="DZ297" s="226"/>
    </row>
    <row r="298" spans="1:130" x14ac:dyDescent="0.25">
      <c r="A298" s="208"/>
      <c r="B298" s="209"/>
      <c r="C298" s="210"/>
      <c r="D298" s="210"/>
      <c r="E298" s="211"/>
      <c r="F298" s="211"/>
      <c r="G298" s="340"/>
      <c r="H298" s="341"/>
      <c r="I298" s="340"/>
      <c r="J298" s="342"/>
      <c r="K298" s="348"/>
      <c r="L298" s="349"/>
      <c r="M298" s="211"/>
      <c r="N298" s="209"/>
      <c r="O298" s="215"/>
      <c r="P298" s="344"/>
      <c r="Q298" s="216"/>
      <c r="R298" s="330"/>
      <c r="S298" s="331"/>
      <c r="T298" s="219"/>
      <c r="U298" s="220"/>
      <c r="X298" s="382"/>
      <c r="Y298" s="382"/>
      <c r="Z298" s="318"/>
      <c r="AA298" s="333"/>
      <c r="AB298" s="333"/>
      <c r="AC298" s="333"/>
      <c r="AD298" s="335"/>
      <c r="AE298" s="320"/>
      <c r="AF298" s="320"/>
      <c r="AG298" s="318"/>
      <c r="AH298" s="333"/>
      <c r="AI298" s="333"/>
      <c r="AJ298" s="333"/>
      <c r="AK298" s="335"/>
      <c r="AL298" s="320"/>
      <c r="AM298" s="320"/>
      <c r="AN298" s="318"/>
      <c r="AO298" s="383"/>
      <c r="AP298" s="333"/>
      <c r="AQ298" s="333"/>
      <c r="AR298" s="335"/>
      <c r="AS298" s="320"/>
      <c r="AT298" s="320"/>
      <c r="AU298" s="318"/>
      <c r="AV298" s="383"/>
      <c r="AW298" s="383"/>
      <c r="AX298" s="333"/>
      <c r="AY298" s="335"/>
      <c r="AZ298" s="333"/>
      <c r="BA298" s="333"/>
      <c r="BB298" s="318"/>
      <c r="BC298" s="333"/>
      <c r="BD298" s="333"/>
      <c r="BE298" s="333"/>
      <c r="BF298" s="335"/>
      <c r="BG298" s="320"/>
      <c r="BH298" s="320"/>
      <c r="BI298" s="318"/>
      <c r="BJ298" s="333"/>
      <c r="BK298" s="333"/>
      <c r="BL298" s="333"/>
      <c r="BM298" s="335"/>
      <c r="BN298" s="318"/>
      <c r="BO298" s="318"/>
      <c r="BP298" s="318"/>
      <c r="BQ298" s="334"/>
      <c r="BR298" s="318"/>
      <c r="BS298" s="318"/>
      <c r="BT298" s="333"/>
      <c r="BU298" s="318"/>
      <c r="BV298" s="318"/>
      <c r="BW298" s="318"/>
      <c r="BX298" s="334"/>
      <c r="BY298" s="318"/>
      <c r="BZ298" s="318"/>
      <c r="CA298" s="318"/>
      <c r="CB298" s="318"/>
      <c r="CC298" s="318"/>
      <c r="CD298" s="318"/>
      <c r="CE298" s="334"/>
      <c r="CF298" s="318"/>
      <c r="CG298" s="318"/>
      <c r="CH298" s="333"/>
      <c r="CI298" s="318"/>
      <c r="CJ298" s="318"/>
      <c r="CK298" s="318"/>
      <c r="CL298" s="334"/>
      <c r="CM298" s="318"/>
      <c r="CN298" s="318"/>
      <c r="CO298" s="318"/>
      <c r="CP298" s="318"/>
      <c r="CQ298" s="318"/>
      <c r="CR298" s="318"/>
      <c r="CS298" s="318"/>
      <c r="CT298" s="318"/>
      <c r="CU298" s="318"/>
      <c r="CV298" s="381"/>
      <c r="CW298" s="381"/>
      <c r="CX298" s="381"/>
      <c r="CY298" s="381"/>
      <c r="DA298" s="318"/>
      <c r="DB298" s="318"/>
      <c r="DC298" s="318"/>
      <c r="DD298" s="318"/>
      <c r="DE298" s="318"/>
      <c r="DF298" s="318"/>
      <c r="DG298" s="318"/>
      <c r="DH298" s="318"/>
      <c r="DI298" s="318"/>
      <c r="DJ298" s="318"/>
      <c r="DK298" s="318"/>
      <c r="DL298" s="318"/>
      <c r="DM298" s="318"/>
      <c r="DN298" s="318"/>
      <c r="DO298" s="381"/>
      <c r="DP298" s="318"/>
      <c r="DQ298" s="381"/>
      <c r="DR298" s="381"/>
      <c r="DS298" s="318"/>
      <c r="DT298" s="225"/>
      <c r="DU298" s="225"/>
      <c r="DV298" s="318"/>
      <c r="DY298" s="229"/>
      <c r="DZ298" s="226"/>
    </row>
    <row r="299" spans="1:130" x14ac:dyDescent="0.25">
      <c r="A299" s="208"/>
      <c r="B299" s="209"/>
      <c r="C299" s="210"/>
      <c r="D299" s="210"/>
      <c r="E299" s="211"/>
      <c r="F299" s="211"/>
      <c r="G299" s="340"/>
      <c r="H299" s="341"/>
      <c r="I299" s="340"/>
      <c r="J299" s="342"/>
      <c r="K299" s="348"/>
      <c r="L299" s="349"/>
      <c r="M299" s="211"/>
      <c r="N299" s="209"/>
      <c r="O299" s="215"/>
      <c r="P299" s="344"/>
      <c r="Q299" s="216"/>
      <c r="R299" s="330"/>
      <c r="S299" s="331"/>
      <c r="T299" s="219"/>
      <c r="U299" s="220"/>
      <c r="X299" s="382"/>
      <c r="Y299" s="382"/>
      <c r="Z299" s="318"/>
      <c r="AA299" s="333"/>
      <c r="AB299" s="333"/>
      <c r="AC299" s="333"/>
      <c r="AD299" s="335"/>
      <c r="AE299" s="320"/>
      <c r="AF299" s="320"/>
      <c r="AG299" s="318"/>
      <c r="AH299" s="333"/>
      <c r="AI299" s="333"/>
      <c r="AJ299" s="333"/>
      <c r="AK299" s="335"/>
      <c r="AL299" s="320"/>
      <c r="AM299" s="320"/>
      <c r="AN299" s="318"/>
      <c r="AO299" s="383"/>
      <c r="AP299" s="333"/>
      <c r="AQ299" s="333"/>
      <c r="AR299" s="335"/>
      <c r="AS299" s="320"/>
      <c r="AT299" s="320"/>
      <c r="AU299" s="318"/>
      <c r="AV299" s="383"/>
      <c r="AW299" s="383"/>
      <c r="AX299" s="333"/>
      <c r="AY299" s="335"/>
      <c r="AZ299" s="333"/>
      <c r="BA299" s="333"/>
      <c r="BB299" s="318"/>
      <c r="BC299" s="333"/>
      <c r="BD299" s="333"/>
      <c r="BE299" s="333"/>
      <c r="BF299" s="335"/>
      <c r="BG299" s="320"/>
      <c r="BH299" s="320"/>
      <c r="BI299" s="318"/>
      <c r="BJ299" s="333"/>
      <c r="BK299" s="333"/>
      <c r="BL299" s="333"/>
      <c r="BM299" s="335"/>
      <c r="BN299" s="318"/>
      <c r="BO299" s="318"/>
      <c r="BP299" s="318"/>
      <c r="BQ299" s="334"/>
      <c r="BR299" s="318"/>
      <c r="BS299" s="318"/>
      <c r="BT299" s="333"/>
      <c r="BU299" s="318"/>
      <c r="BV299" s="318"/>
      <c r="BW299" s="318"/>
      <c r="BX299" s="334"/>
      <c r="BY299" s="318"/>
      <c r="BZ299" s="318"/>
      <c r="CA299" s="318"/>
      <c r="CB299" s="318"/>
      <c r="CC299" s="318"/>
      <c r="CD299" s="318"/>
      <c r="CE299" s="334"/>
      <c r="CF299" s="318"/>
      <c r="CG299" s="318"/>
      <c r="CH299" s="333"/>
      <c r="CI299" s="318"/>
      <c r="CJ299" s="318"/>
      <c r="CK299" s="318"/>
      <c r="CL299" s="334"/>
      <c r="CM299" s="318"/>
      <c r="CN299" s="318"/>
      <c r="CO299" s="318"/>
      <c r="CP299" s="318"/>
      <c r="CQ299" s="318"/>
      <c r="CR299" s="318"/>
      <c r="CS299" s="318"/>
      <c r="CT299" s="318"/>
      <c r="CU299" s="318"/>
      <c r="CV299" s="381"/>
      <c r="CW299" s="381"/>
      <c r="CX299" s="381"/>
      <c r="CY299" s="381"/>
      <c r="DA299" s="318"/>
      <c r="DB299" s="318"/>
      <c r="DC299" s="318"/>
      <c r="DD299" s="318"/>
      <c r="DE299" s="318"/>
      <c r="DF299" s="318"/>
      <c r="DG299" s="318"/>
      <c r="DH299" s="318"/>
      <c r="DI299" s="318"/>
      <c r="DJ299" s="318"/>
      <c r="DK299" s="318"/>
      <c r="DL299" s="318"/>
      <c r="DM299" s="318"/>
      <c r="DN299" s="318"/>
      <c r="DO299" s="381"/>
      <c r="DP299" s="318"/>
      <c r="DQ299" s="381"/>
      <c r="DR299" s="381"/>
      <c r="DS299" s="318"/>
      <c r="DT299" s="225"/>
      <c r="DU299" s="225"/>
      <c r="DV299" s="318"/>
      <c r="DY299" s="229"/>
      <c r="DZ299" s="226"/>
    </row>
    <row r="300" spans="1:130" ht="15.75" customHeight="1" x14ac:dyDescent="0.25">
      <c r="A300" s="208"/>
      <c r="B300" s="209"/>
      <c r="C300" s="210"/>
      <c r="D300" s="210"/>
      <c r="E300" s="211"/>
      <c r="F300" s="211"/>
      <c r="G300" s="340"/>
      <c r="H300" s="341"/>
      <c r="I300" s="340"/>
      <c r="J300" s="342"/>
      <c r="K300" s="348"/>
      <c r="L300" s="349"/>
      <c r="M300" s="211"/>
      <c r="N300" s="209"/>
      <c r="O300" s="215"/>
      <c r="P300" s="344"/>
      <c r="Q300" s="216"/>
      <c r="R300" s="330"/>
      <c r="S300" s="331"/>
      <c r="T300" s="219"/>
      <c r="U300" s="220"/>
      <c r="X300" s="382"/>
      <c r="Y300" s="382"/>
      <c r="Z300" s="318"/>
      <c r="AA300" s="333"/>
      <c r="AB300" s="333"/>
      <c r="AC300" s="333"/>
      <c r="AD300" s="335"/>
      <c r="AE300" s="320"/>
      <c r="AF300" s="320"/>
      <c r="AG300" s="318"/>
      <c r="AH300" s="333"/>
      <c r="AI300" s="333"/>
      <c r="AJ300" s="333"/>
      <c r="AK300" s="335"/>
      <c r="AL300" s="320"/>
      <c r="AM300" s="320"/>
      <c r="AN300" s="318"/>
      <c r="AO300" s="383"/>
      <c r="AP300" s="333"/>
      <c r="AQ300" s="333"/>
      <c r="AR300" s="335"/>
      <c r="AS300" s="320"/>
      <c r="AT300" s="320"/>
      <c r="AU300" s="318"/>
      <c r="AV300" s="383"/>
      <c r="AW300" s="383"/>
      <c r="AX300" s="333"/>
      <c r="AY300" s="335"/>
      <c r="AZ300" s="333"/>
      <c r="BA300" s="333"/>
      <c r="BB300" s="318"/>
      <c r="BC300" s="333"/>
      <c r="BD300" s="333"/>
      <c r="BE300" s="333"/>
      <c r="BF300" s="335"/>
      <c r="BG300" s="320"/>
      <c r="BH300" s="320"/>
      <c r="BI300" s="318"/>
      <c r="BJ300" s="333"/>
      <c r="BK300" s="333"/>
      <c r="BL300" s="333"/>
      <c r="BM300" s="335"/>
      <c r="BN300" s="318"/>
      <c r="BO300" s="318"/>
      <c r="BP300" s="318"/>
      <c r="BQ300" s="334"/>
      <c r="BR300" s="318"/>
      <c r="BS300" s="318"/>
      <c r="BT300" s="333"/>
      <c r="BU300" s="318"/>
      <c r="BV300" s="318"/>
      <c r="BW300" s="318"/>
      <c r="BX300" s="334"/>
      <c r="BY300" s="318"/>
      <c r="BZ300" s="318"/>
      <c r="CA300" s="318"/>
      <c r="CB300" s="318"/>
      <c r="CC300" s="318"/>
      <c r="CD300" s="318"/>
      <c r="CE300" s="334"/>
      <c r="CF300" s="318"/>
      <c r="CG300" s="318"/>
      <c r="CH300" s="333"/>
      <c r="CI300" s="318"/>
      <c r="CJ300" s="318"/>
      <c r="CK300" s="318"/>
      <c r="CL300" s="334"/>
      <c r="CM300" s="318"/>
      <c r="CN300" s="318"/>
      <c r="CO300" s="318"/>
      <c r="CP300" s="318"/>
      <c r="CQ300" s="318"/>
      <c r="CR300" s="318"/>
      <c r="CS300" s="318"/>
      <c r="CT300" s="318"/>
      <c r="CU300" s="318"/>
      <c r="CV300" s="381"/>
      <c r="CW300" s="381"/>
      <c r="CX300" s="381"/>
      <c r="CY300" s="381"/>
      <c r="DA300" s="318"/>
      <c r="DB300" s="318"/>
      <c r="DC300" s="318"/>
      <c r="DD300" s="318"/>
      <c r="DE300" s="318"/>
      <c r="DF300" s="318"/>
      <c r="DG300" s="318"/>
      <c r="DH300" s="318"/>
      <c r="DI300" s="318"/>
      <c r="DJ300" s="318"/>
      <c r="DK300" s="318"/>
      <c r="DL300" s="318"/>
      <c r="DM300" s="318"/>
      <c r="DN300" s="318"/>
      <c r="DO300" s="381"/>
      <c r="DP300" s="318"/>
      <c r="DQ300" s="381"/>
      <c r="DR300" s="381"/>
      <c r="DS300" s="318"/>
      <c r="DT300" s="225"/>
      <c r="DU300" s="225"/>
      <c r="DV300" s="318"/>
      <c r="DY300" s="229"/>
      <c r="DZ300" s="226"/>
    </row>
    <row r="301" spans="1:130" ht="15.75" customHeight="1" x14ac:dyDescent="0.25">
      <c r="A301" s="208"/>
      <c r="B301" s="209"/>
      <c r="C301" s="210"/>
      <c r="D301" s="210"/>
      <c r="E301" s="211"/>
      <c r="F301" s="211"/>
      <c r="G301" s="340"/>
      <c r="H301" s="341"/>
      <c r="I301" s="340"/>
      <c r="J301" s="342"/>
      <c r="K301" s="348"/>
      <c r="L301" s="349"/>
      <c r="M301" s="211"/>
      <c r="N301" s="209"/>
      <c r="O301" s="215"/>
      <c r="P301" s="344"/>
      <c r="Q301" s="216"/>
      <c r="R301" s="330"/>
      <c r="S301" s="331"/>
      <c r="T301" s="219"/>
      <c r="U301" s="220"/>
      <c r="X301" s="382"/>
      <c r="Y301" s="382"/>
      <c r="Z301" s="318"/>
      <c r="AA301" s="333"/>
      <c r="AB301" s="333"/>
      <c r="AC301" s="333"/>
      <c r="AD301" s="335"/>
      <c r="AE301" s="320"/>
      <c r="AF301" s="320"/>
      <c r="AG301" s="318"/>
      <c r="AH301" s="333"/>
      <c r="AI301" s="333"/>
      <c r="AJ301" s="333"/>
      <c r="AK301" s="335"/>
      <c r="AL301" s="320"/>
      <c r="AM301" s="320"/>
      <c r="AN301" s="318"/>
      <c r="AO301" s="383"/>
      <c r="AP301" s="333"/>
      <c r="AQ301" s="333"/>
      <c r="AR301" s="335"/>
      <c r="AS301" s="320"/>
      <c r="AT301" s="320"/>
      <c r="AU301" s="318"/>
      <c r="AV301" s="383"/>
      <c r="AW301" s="383"/>
      <c r="AX301" s="333"/>
      <c r="AY301" s="335"/>
      <c r="AZ301" s="333"/>
      <c r="BA301" s="333"/>
      <c r="BB301" s="318"/>
      <c r="BC301" s="333"/>
      <c r="BD301" s="333"/>
      <c r="BE301" s="333"/>
      <c r="BF301" s="335"/>
      <c r="BG301" s="320"/>
      <c r="BH301" s="320"/>
      <c r="BI301" s="318"/>
      <c r="BJ301" s="333"/>
      <c r="BK301" s="333"/>
      <c r="BL301" s="333"/>
      <c r="BM301" s="335"/>
      <c r="BN301" s="318"/>
      <c r="BO301" s="318"/>
      <c r="BP301" s="318"/>
      <c r="BQ301" s="334"/>
      <c r="BR301" s="318"/>
      <c r="BS301" s="318"/>
      <c r="BT301" s="333"/>
      <c r="BU301" s="318"/>
      <c r="BV301" s="318"/>
      <c r="BW301" s="318"/>
      <c r="BX301" s="334"/>
      <c r="BY301" s="318"/>
      <c r="BZ301" s="318"/>
      <c r="CA301" s="318"/>
      <c r="CB301" s="318"/>
      <c r="CC301" s="318"/>
      <c r="CD301" s="318"/>
      <c r="CE301" s="334"/>
      <c r="CF301" s="318"/>
      <c r="CG301" s="318"/>
      <c r="CH301" s="333"/>
      <c r="CI301" s="318"/>
      <c r="CJ301" s="318"/>
      <c r="CK301" s="318"/>
      <c r="CL301" s="334"/>
      <c r="CM301" s="318"/>
      <c r="CN301" s="318"/>
      <c r="CO301" s="318"/>
      <c r="CP301" s="318"/>
      <c r="CQ301" s="318"/>
      <c r="CR301" s="318"/>
      <c r="CS301" s="318"/>
      <c r="CT301" s="318"/>
      <c r="CU301" s="318"/>
      <c r="CV301" s="381"/>
      <c r="CW301" s="381"/>
      <c r="CX301" s="381"/>
      <c r="CY301" s="381"/>
      <c r="DA301" s="318"/>
      <c r="DB301" s="318"/>
      <c r="DC301" s="318"/>
      <c r="DD301" s="318"/>
      <c r="DE301" s="318"/>
      <c r="DF301" s="318"/>
      <c r="DG301" s="318"/>
      <c r="DH301" s="318"/>
      <c r="DI301" s="318"/>
      <c r="DJ301" s="318"/>
      <c r="DK301" s="318"/>
      <c r="DL301" s="318"/>
      <c r="DM301" s="318"/>
      <c r="DN301" s="318"/>
      <c r="DO301" s="381"/>
      <c r="DP301" s="318"/>
      <c r="DQ301" s="381"/>
      <c r="DR301" s="381"/>
      <c r="DS301" s="318"/>
      <c r="DT301" s="225"/>
      <c r="DU301" s="225"/>
      <c r="DV301" s="318"/>
      <c r="DY301" s="229"/>
      <c r="DZ301" s="226"/>
    </row>
    <row r="302" spans="1:130" x14ac:dyDescent="0.25">
      <c r="A302" s="208"/>
      <c r="B302" s="209"/>
      <c r="C302" s="210"/>
      <c r="D302" s="210"/>
      <c r="E302" s="211"/>
      <c r="F302" s="211"/>
      <c r="G302" s="340"/>
      <c r="H302" s="341"/>
      <c r="I302" s="340"/>
      <c r="J302" s="342"/>
      <c r="K302" s="343"/>
      <c r="L302" s="213"/>
      <c r="M302" s="211"/>
      <c r="N302" s="209"/>
      <c r="O302" s="215"/>
      <c r="P302" s="344"/>
      <c r="Q302" s="216"/>
      <c r="R302" s="330"/>
      <c r="S302" s="331"/>
      <c r="T302" s="219"/>
      <c r="U302" s="220"/>
      <c r="X302" s="382"/>
      <c r="Y302" s="382"/>
      <c r="Z302" s="318"/>
      <c r="AA302" s="333"/>
      <c r="AB302" s="383"/>
      <c r="AC302" s="383"/>
      <c r="AD302" s="384"/>
      <c r="AE302" s="385"/>
      <c r="AF302" s="385"/>
      <c r="AG302" s="382"/>
      <c r="AH302" s="383"/>
      <c r="AI302" s="383"/>
      <c r="AJ302" s="383"/>
      <c r="AK302" s="384"/>
      <c r="AL302" s="385"/>
      <c r="AM302" s="385"/>
      <c r="AN302" s="382"/>
      <c r="AO302" s="383"/>
      <c r="AP302" s="383"/>
      <c r="AQ302" s="383"/>
      <c r="AR302" s="384"/>
      <c r="AS302" s="385"/>
      <c r="AT302" s="385"/>
      <c r="AU302" s="382"/>
      <c r="AV302" s="383"/>
      <c r="AW302" s="383"/>
      <c r="AX302" s="333"/>
      <c r="AY302" s="335"/>
      <c r="AZ302" s="333"/>
      <c r="BA302" s="333"/>
      <c r="BB302" s="318"/>
      <c r="BC302" s="333"/>
      <c r="BD302" s="333"/>
      <c r="BE302" s="333"/>
      <c r="BF302" s="335"/>
      <c r="BG302" s="320"/>
      <c r="BH302" s="320"/>
      <c r="BI302" s="318"/>
      <c r="BJ302" s="333"/>
      <c r="BK302" s="333"/>
      <c r="BL302" s="333"/>
      <c r="BM302" s="335"/>
      <c r="BN302" s="318"/>
      <c r="BO302" s="318"/>
      <c r="BP302" s="318"/>
      <c r="BQ302" s="334"/>
      <c r="BR302" s="318"/>
      <c r="BS302" s="318"/>
      <c r="BT302" s="333"/>
      <c r="BU302" s="318"/>
      <c r="BV302" s="318"/>
      <c r="BW302" s="318"/>
      <c r="BX302" s="334"/>
      <c r="BY302" s="318"/>
      <c r="BZ302" s="318"/>
      <c r="CA302" s="318"/>
      <c r="CB302" s="318"/>
      <c r="CC302" s="318"/>
      <c r="CD302" s="318"/>
      <c r="CE302" s="334"/>
      <c r="CF302" s="318"/>
      <c r="CG302" s="318"/>
      <c r="CH302" s="333"/>
      <c r="CI302" s="318"/>
      <c r="CJ302" s="318"/>
      <c r="CK302" s="318"/>
      <c r="CL302" s="334"/>
      <c r="CM302" s="318"/>
      <c r="CN302" s="318"/>
      <c r="CO302" s="318"/>
      <c r="CP302" s="318"/>
      <c r="CQ302" s="318"/>
      <c r="CR302" s="318"/>
      <c r="CS302" s="318"/>
      <c r="CT302" s="318"/>
      <c r="CU302" s="318"/>
      <c r="CV302" s="381"/>
      <c r="CW302" s="381"/>
      <c r="CX302" s="381"/>
      <c r="CY302" s="381"/>
      <c r="DA302" s="318"/>
      <c r="DB302" s="318"/>
      <c r="DC302" s="318"/>
      <c r="DD302" s="318"/>
      <c r="DE302" s="318"/>
      <c r="DF302" s="318"/>
      <c r="DG302" s="318"/>
      <c r="DH302" s="318"/>
      <c r="DI302" s="318"/>
      <c r="DJ302" s="318"/>
      <c r="DK302" s="318"/>
      <c r="DL302" s="318"/>
      <c r="DM302" s="318"/>
      <c r="DN302" s="318"/>
      <c r="DO302" s="381"/>
      <c r="DP302" s="318"/>
      <c r="DQ302" s="381"/>
      <c r="DR302" s="381"/>
      <c r="DS302" s="318"/>
      <c r="DT302" s="225"/>
      <c r="DU302" s="225"/>
      <c r="DV302" s="318"/>
      <c r="DY302" s="229"/>
      <c r="DZ302" s="226"/>
    </row>
    <row r="303" spans="1:130" x14ac:dyDescent="0.25">
      <c r="A303" s="208"/>
      <c r="B303" s="209"/>
      <c r="C303" s="210"/>
      <c r="D303" s="210"/>
      <c r="E303" s="211"/>
      <c r="F303" s="211"/>
      <c r="G303" s="340"/>
      <c r="H303" s="341"/>
      <c r="I303" s="340"/>
      <c r="J303" s="342"/>
      <c r="K303" s="343"/>
      <c r="L303" s="213"/>
      <c r="M303" s="211"/>
      <c r="N303" s="209"/>
      <c r="O303" s="215"/>
      <c r="P303" s="344"/>
      <c r="Q303" s="216"/>
      <c r="R303" s="330"/>
      <c r="S303" s="331"/>
      <c r="T303" s="219"/>
      <c r="U303" s="220"/>
      <c r="X303" s="382"/>
      <c r="Y303" s="382"/>
      <c r="Z303" s="318"/>
      <c r="AA303" s="333"/>
      <c r="AB303" s="383"/>
      <c r="AC303" s="383"/>
      <c r="AD303" s="384"/>
      <c r="AE303" s="385"/>
      <c r="AF303" s="385"/>
      <c r="AG303" s="382"/>
      <c r="AH303" s="383"/>
      <c r="AI303" s="383"/>
      <c r="AJ303" s="383"/>
      <c r="AK303" s="384"/>
      <c r="AL303" s="385"/>
      <c r="AM303" s="385"/>
      <c r="AN303" s="382"/>
      <c r="AO303" s="383"/>
      <c r="AP303" s="383"/>
      <c r="AQ303" s="383"/>
      <c r="AR303" s="384"/>
      <c r="AS303" s="385"/>
      <c r="AT303" s="385"/>
      <c r="AU303" s="382"/>
      <c r="AV303" s="383"/>
      <c r="AW303" s="383"/>
      <c r="AX303" s="333"/>
      <c r="AY303" s="335"/>
      <c r="AZ303" s="333"/>
      <c r="BA303" s="333"/>
      <c r="BB303" s="318"/>
      <c r="BC303" s="333"/>
      <c r="BD303" s="333"/>
      <c r="BE303" s="333"/>
      <c r="BF303" s="335"/>
      <c r="BG303" s="320"/>
      <c r="BH303" s="320"/>
      <c r="BI303" s="318"/>
      <c r="BJ303" s="333"/>
      <c r="BK303" s="333"/>
      <c r="BL303" s="333"/>
      <c r="BM303" s="335"/>
      <c r="BN303" s="318"/>
      <c r="BO303" s="318"/>
      <c r="BP303" s="318"/>
      <c r="BQ303" s="334"/>
      <c r="BR303" s="318"/>
      <c r="BS303" s="318"/>
      <c r="BT303" s="333"/>
      <c r="BU303" s="318"/>
      <c r="BV303" s="318"/>
      <c r="BW303" s="318"/>
      <c r="BX303" s="334"/>
      <c r="BY303" s="318"/>
      <c r="BZ303" s="318"/>
      <c r="CA303" s="318"/>
      <c r="CB303" s="318"/>
      <c r="CC303" s="318"/>
      <c r="CD303" s="318"/>
      <c r="CE303" s="334"/>
      <c r="CF303" s="318"/>
      <c r="CG303" s="318"/>
      <c r="CH303" s="333"/>
      <c r="CI303" s="318"/>
      <c r="CJ303" s="318"/>
      <c r="CK303" s="318"/>
      <c r="CL303" s="334"/>
      <c r="CM303" s="318"/>
      <c r="CN303" s="318"/>
      <c r="CO303" s="318"/>
      <c r="CP303" s="318"/>
      <c r="CQ303" s="318"/>
      <c r="CR303" s="318"/>
      <c r="CS303" s="318"/>
      <c r="CT303" s="318"/>
      <c r="CU303" s="318"/>
      <c r="CV303" s="381"/>
      <c r="CW303" s="381"/>
      <c r="CX303" s="381"/>
      <c r="CY303" s="381"/>
      <c r="DA303" s="318"/>
      <c r="DB303" s="318"/>
      <c r="DC303" s="318"/>
      <c r="DD303" s="318"/>
      <c r="DE303" s="318"/>
      <c r="DF303" s="318"/>
      <c r="DG303" s="318"/>
      <c r="DH303" s="318"/>
      <c r="DI303" s="318"/>
      <c r="DJ303" s="318"/>
      <c r="DK303" s="318"/>
      <c r="DL303" s="318"/>
      <c r="DM303" s="318"/>
      <c r="DN303" s="318"/>
      <c r="DO303" s="381"/>
      <c r="DP303" s="318"/>
      <c r="DQ303" s="381"/>
      <c r="DR303" s="381"/>
      <c r="DS303" s="318"/>
      <c r="DT303" s="225"/>
      <c r="DU303" s="225"/>
      <c r="DV303" s="318"/>
      <c r="DY303" s="229"/>
      <c r="DZ303" s="226"/>
    </row>
    <row r="304" spans="1:130" x14ac:dyDescent="0.25">
      <c r="A304" s="208"/>
      <c r="B304" s="209"/>
      <c r="C304" s="210"/>
      <c r="D304" s="210"/>
      <c r="E304" s="211"/>
      <c r="F304" s="211"/>
      <c r="G304" s="340"/>
      <c r="H304" s="341"/>
      <c r="I304" s="340"/>
      <c r="J304" s="342"/>
      <c r="K304" s="343"/>
      <c r="L304" s="213"/>
      <c r="M304" s="211"/>
      <c r="N304" s="209"/>
      <c r="O304" s="215"/>
      <c r="P304" s="344"/>
      <c r="Q304" s="216"/>
      <c r="R304" s="330"/>
      <c r="S304" s="331"/>
      <c r="T304" s="219"/>
      <c r="U304" s="220"/>
      <c r="X304" s="382"/>
      <c r="Y304" s="382"/>
      <c r="Z304" s="318"/>
      <c r="AA304" s="333"/>
      <c r="AB304" s="383"/>
      <c r="AC304" s="383"/>
      <c r="AD304" s="384"/>
      <c r="AE304" s="385"/>
      <c r="AF304" s="385"/>
      <c r="AG304" s="382"/>
      <c r="AH304" s="383"/>
      <c r="AI304" s="383"/>
      <c r="AJ304" s="383"/>
      <c r="AK304" s="384"/>
      <c r="AL304" s="385"/>
      <c r="AM304" s="385"/>
      <c r="AN304" s="382"/>
      <c r="AO304" s="383"/>
      <c r="AP304" s="383"/>
      <c r="AQ304" s="383"/>
      <c r="AR304" s="384"/>
      <c r="AS304" s="385"/>
      <c r="AT304" s="385"/>
      <c r="AU304" s="382"/>
      <c r="AV304" s="383"/>
      <c r="AW304" s="383"/>
      <c r="AX304" s="333"/>
      <c r="AY304" s="335"/>
      <c r="AZ304" s="333"/>
      <c r="BA304" s="333"/>
      <c r="BB304" s="318"/>
      <c r="BC304" s="333"/>
      <c r="BD304" s="333"/>
      <c r="BE304" s="333"/>
      <c r="BF304" s="335"/>
      <c r="BG304" s="320"/>
      <c r="BH304" s="320"/>
      <c r="BI304" s="318"/>
      <c r="BJ304" s="333"/>
      <c r="BK304" s="333"/>
      <c r="BL304" s="333"/>
      <c r="BM304" s="335"/>
      <c r="BN304" s="318"/>
      <c r="BO304" s="318"/>
      <c r="BP304" s="318"/>
      <c r="BQ304" s="334"/>
      <c r="BR304" s="318"/>
      <c r="BS304" s="318"/>
      <c r="BT304" s="333"/>
      <c r="BU304" s="318"/>
      <c r="BV304" s="318"/>
      <c r="BW304" s="318"/>
      <c r="BX304" s="334"/>
      <c r="BY304" s="318"/>
      <c r="BZ304" s="318"/>
      <c r="CA304" s="318"/>
      <c r="CB304" s="318"/>
      <c r="CC304" s="318"/>
      <c r="CD304" s="318"/>
      <c r="CE304" s="334"/>
      <c r="CF304" s="318"/>
      <c r="CG304" s="318"/>
      <c r="CH304" s="333"/>
      <c r="CI304" s="318"/>
      <c r="CJ304" s="318"/>
      <c r="CK304" s="318"/>
      <c r="CL304" s="334"/>
      <c r="CM304" s="318"/>
      <c r="CN304" s="318"/>
      <c r="CO304" s="318"/>
      <c r="CP304" s="318"/>
      <c r="CQ304" s="318"/>
      <c r="CR304" s="318"/>
      <c r="CS304" s="318"/>
      <c r="CT304" s="318"/>
      <c r="CU304" s="318"/>
      <c r="CV304" s="381"/>
      <c r="CW304" s="381"/>
      <c r="CX304" s="381"/>
      <c r="CY304" s="381"/>
      <c r="DA304" s="318"/>
      <c r="DB304" s="318"/>
      <c r="DC304" s="318"/>
      <c r="DD304" s="318"/>
      <c r="DE304" s="318"/>
      <c r="DF304" s="318"/>
      <c r="DG304" s="318"/>
      <c r="DH304" s="318"/>
      <c r="DI304" s="318"/>
      <c r="DJ304" s="318"/>
      <c r="DK304" s="318"/>
      <c r="DL304" s="318"/>
      <c r="DM304" s="318"/>
      <c r="DN304" s="318"/>
      <c r="DO304" s="381"/>
      <c r="DP304" s="318"/>
      <c r="DQ304" s="381"/>
      <c r="DR304" s="381"/>
      <c r="DS304" s="318"/>
      <c r="DT304" s="225"/>
      <c r="DU304" s="225"/>
      <c r="DV304" s="318"/>
      <c r="DY304" s="229"/>
      <c r="DZ304" s="226"/>
    </row>
    <row r="305" spans="1:130" x14ac:dyDescent="0.25">
      <c r="A305" s="208"/>
      <c r="B305" s="209"/>
      <c r="C305" s="210"/>
      <c r="D305" s="210"/>
      <c r="E305" s="211"/>
      <c r="F305" s="211"/>
      <c r="G305" s="340"/>
      <c r="H305" s="341"/>
      <c r="I305" s="340"/>
      <c r="J305" s="342"/>
      <c r="K305" s="343"/>
      <c r="L305" s="213"/>
      <c r="M305" s="211"/>
      <c r="N305" s="209"/>
      <c r="O305" s="215"/>
      <c r="P305" s="344"/>
      <c r="Q305" s="216"/>
      <c r="R305" s="330"/>
      <c r="S305" s="331"/>
      <c r="T305" s="219"/>
      <c r="U305" s="220"/>
      <c r="X305" s="382"/>
      <c r="Y305" s="382"/>
      <c r="Z305" s="318"/>
      <c r="AA305" s="333"/>
      <c r="AB305" s="383"/>
      <c r="AC305" s="383"/>
      <c r="AD305" s="384"/>
      <c r="AE305" s="385"/>
      <c r="AF305" s="385"/>
      <c r="AG305" s="382"/>
      <c r="AH305" s="383"/>
      <c r="AI305" s="383"/>
      <c r="AJ305" s="383"/>
      <c r="AK305" s="384"/>
      <c r="AL305" s="385"/>
      <c r="AM305" s="385"/>
      <c r="AN305" s="382"/>
      <c r="AO305" s="383"/>
      <c r="AP305" s="383"/>
      <c r="AQ305" s="383"/>
      <c r="AR305" s="384"/>
      <c r="AS305" s="385"/>
      <c r="AT305" s="385"/>
      <c r="AU305" s="382"/>
      <c r="AV305" s="383"/>
      <c r="AW305" s="383"/>
      <c r="AX305" s="333"/>
      <c r="AY305" s="335"/>
      <c r="AZ305" s="333"/>
      <c r="BA305" s="333"/>
      <c r="BB305" s="318"/>
      <c r="BC305" s="333"/>
      <c r="BD305" s="333"/>
      <c r="BE305" s="333"/>
      <c r="BF305" s="335"/>
      <c r="BG305" s="320"/>
      <c r="BH305" s="320"/>
      <c r="BI305" s="318"/>
      <c r="BJ305" s="333"/>
      <c r="BK305" s="333"/>
      <c r="BL305" s="333"/>
      <c r="BM305" s="335"/>
      <c r="BN305" s="318"/>
      <c r="BO305" s="318"/>
      <c r="BP305" s="318"/>
      <c r="BQ305" s="334"/>
      <c r="BR305" s="318"/>
      <c r="BS305" s="318"/>
      <c r="BT305" s="333"/>
      <c r="BU305" s="318"/>
      <c r="BV305" s="318"/>
      <c r="BW305" s="318"/>
      <c r="BX305" s="334"/>
      <c r="BY305" s="318"/>
      <c r="BZ305" s="318"/>
      <c r="CA305" s="318"/>
      <c r="CB305" s="318"/>
      <c r="CC305" s="318"/>
      <c r="CD305" s="318"/>
      <c r="CE305" s="334"/>
      <c r="CF305" s="318"/>
      <c r="CG305" s="318"/>
      <c r="CH305" s="333"/>
      <c r="CI305" s="318"/>
      <c r="CJ305" s="318"/>
      <c r="CK305" s="318"/>
      <c r="CL305" s="334"/>
      <c r="CM305" s="318"/>
      <c r="CN305" s="318"/>
      <c r="CO305" s="318"/>
      <c r="CP305" s="318"/>
      <c r="CQ305" s="318"/>
      <c r="CR305" s="318"/>
      <c r="CS305" s="318"/>
      <c r="CT305" s="318"/>
      <c r="CU305" s="318"/>
      <c r="CV305" s="381"/>
      <c r="CW305" s="381"/>
      <c r="CX305" s="381"/>
      <c r="CY305" s="381"/>
      <c r="DA305" s="318"/>
      <c r="DB305" s="318"/>
      <c r="DC305" s="318"/>
      <c r="DD305" s="318"/>
      <c r="DE305" s="318"/>
      <c r="DF305" s="318"/>
      <c r="DG305" s="318"/>
      <c r="DH305" s="318"/>
      <c r="DI305" s="318"/>
      <c r="DJ305" s="318"/>
      <c r="DK305" s="318"/>
      <c r="DL305" s="318"/>
      <c r="DM305" s="318"/>
      <c r="DN305" s="318"/>
      <c r="DO305" s="381"/>
      <c r="DP305" s="318"/>
      <c r="DQ305" s="381"/>
      <c r="DR305" s="381"/>
      <c r="DS305" s="318"/>
      <c r="DT305" s="225"/>
      <c r="DU305" s="225"/>
      <c r="DV305" s="318"/>
      <c r="DY305" s="229"/>
      <c r="DZ305" s="226"/>
    </row>
    <row r="306" spans="1:130" x14ac:dyDescent="0.25">
      <c r="A306" s="208"/>
      <c r="B306" s="209"/>
      <c r="C306" s="210"/>
      <c r="D306" s="210"/>
      <c r="E306" s="211"/>
      <c r="F306" s="211"/>
      <c r="G306" s="340"/>
      <c r="H306" s="341"/>
      <c r="I306" s="340"/>
      <c r="J306" s="342"/>
      <c r="K306" s="343"/>
      <c r="L306" s="213"/>
      <c r="M306" s="211"/>
      <c r="N306" s="209"/>
      <c r="O306" s="215"/>
      <c r="P306" s="344"/>
      <c r="Q306" s="216"/>
      <c r="R306" s="330"/>
      <c r="S306" s="331"/>
      <c r="T306" s="219"/>
      <c r="U306" s="220"/>
      <c r="X306" s="382"/>
      <c r="Y306" s="382"/>
      <c r="Z306" s="318"/>
      <c r="AA306" s="333"/>
      <c r="AB306" s="383"/>
      <c r="AC306" s="383"/>
      <c r="AD306" s="384"/>
      <c r="AE306" s="385"/>
      <c r="AF306" s="385"/>
      <c r="AG306" s="382"/>
      <c r="AH306" s="383"/>
      <c r="AI306" s="383"/>
      <c r="AJ306" s="383"/>
      <c r="AK306" s="384"/>
      <c r="AL306" s="385"/>
      <c r="AM306" s="385"/>
      <c r="AN306" s="382"/>
      <c r="AO306" s="383"/>
      <c r="AP306" s="383"/>
      <c r="AQ306" s="383"/>
      <c r="AR306" s="384"/>
      <c r="AS306" s="385"/>
      <c r="AT306" s="385"/>
      <c r="AU306" s="382"/>
      <c r="AV306" s="383"/>
      <c r="AW306" s="383"/>
      <c r="AX306" s="333"/>
      <c r="AY306" s="335"/>
      <c r="AZ306" s="333"/>
      <c r="BA306" s="333"/>
      <c r="BB306" s="318"/>
      <c r="BC306" s="333"/>
      <c r="BD306" s="333"/>
      <c r="BE306" s="333"/>
      <c r="BF306" s="335"/>
      <c r="BG306" s="320"/>
      <c r="BH306" s="320"/>
      <c r="BI306" s="318"/>
      <c r="BJ306" s="333"/>
      <c r="BK306" s="333"/>
      <c r="BL306" s="333"/>
      <c r="BM306" s="335"/>
      <c r="BN306" s="318"/>
      <c r="BO306" s="318"/>
      <c r="BP306" s="318"/>
      <c r="BQ306" s="334"/>
      <c r="BR306" s="318"/>
      <c r="BS306" s="318"/>
      <c r="BT306" s="333"/>
      <c r="BU306" s="318"/>
      <c r="BV306" s="318"/>
      <c r="BW306" s="318"/>
      <c r="BX306" s="334"/>
      <c r="BY306" s="318"/>
      <c r="BZ306" s="318"/>
      <c r="CA306" s="318"/>
      <c r="CB306" s="318"/>
      <c r="CC306" s="318"/>
      <c r="CD306" s="318"/>
      <c r="CE306" s="334"/>
      <c r="CF306" s="318"/>
      <c r="CG306" s="318"/>
      <c r="CH306" s="333"/>
      <c r="CI306" s="318"/>
      <c r="CJ306" s="318"/>
      <c r="CK306" s="318"/>
      <c r="CL306" s="334"/>
      <c r="CM306" s="318"/>
      <c r="CN306" s="318"/>
      <c r="CO306" s="318"/>
      <c r="CP306" s="318"/>
      <c r="CQ306" s="318"/>
      <c r="CR306" s="318"/>
      <c r="CS306" s="318"/>
      <c r="CT306" s="318"/>
      <c r="CU306" s="318"/>
      <c r="CV306" s="381"/>
      <c r="CW306" s="381"/>
      <c r="CX306" s="381"/>
      <c r="CY306" s="381"/>
      <c r="DA306" s="318"/>
      <c r="DB306" s="318"/>
      <c r="DC306" s="318"/>
      <c r="DD306" s="318"/>
      <c r="DE306" s="318"/>
      <c r="DF306" s="318"/>
      <c r="DG306" s="318"/>
      <c r="DH306" s="318"/>
      <c r="DI306" s="318"/>
      <c r="DJ306" s="318"/>
      <c r="DK306" s="318"/>
      <c r="DL306" s="318"/>
      <c r="DM306" s="318"/>
      <c r="DN306" s="318"/>
      <c r="DO306" s="381"/>
      <c r="DP306" s="318"/>
      <c r="DQ306" s="381"/>
      <c r="DR306" s="381"/>
      <c r="DS306" s="318"/>
      <c r="DT306" s="225"/>
      <c r="DU306" s="225"/>
      <c r="DV306" s="318"/>
      <c r="DY306" s="229"/>
      <c r="DZ306" s="226"/>
    </row>
    <row r="307" spans="1:130" x14ac:dyDescent="0.25">
      <c r="A307" s="208"/>
      <c r="B307" s="209"/>
      <c r="C307" s="210"/>
      <c r="D307" s="210"/>
      <c r="E307" s="211"/>
      <c r="F307" s="211"/>
      <c r="G307" s="340"/>
      <c r="H307" s="341"/>
      <c r="I307" s="340"/>
      <c r="J307" s="342"/>
      <c r="K307" s="343"/>
      <c r="L307" s="213"/>
      <c r="M307" s="211"/>
      <c r="N307" s="209"/>
      <c r="O307" s="215"/>
      <c r="P307" s="344"/>
      <c r="Q307" s="216"/>
      <c r="R307" s="330"/>
      <c r="S307" s="331"/>
      <c r="T307" s="219"/>
      <c r="U307" s="220"/>
      <c r="X307" s="382"/>
      <c r="Y307" s="382"/>
      <c r="Z307" s="318"/>
      <c r="AA307" s="333"/>
      <c r="AB307" s="383"/>
      <c r="AC307" s="383"/>
      <c r="AD307" s="384"/>
      <c r="AE307" s="385"/>
      <c r="AF307" s="385"/>
      <c r="AG307" s="382"/>
      <c r="AH307" s="383"/>
      <c r="AI307" s="383"/>
      <c r="AJ307" s="383"/>
      <c r="AK307" s="384"/>
      <c r="AL307" s="385"/>
      <c r="AM307" s="385"/>
      <c r="AN307" s="382"/>
      <c r="AO307" s="383"/>
      <c r="AP307" s="383"/>
      <c r="AQ307" s="383"/>
      <c r="AR307" s="384"/>
      <c r="AS307" s="385"/>
      <c r="AT307" s="385"/>
      <c r="AU307" s="382"/>
      <c r="AV307" s="383"/>
      <c r="AW307" s="383"/>
      <c r="AX307" s="333"/>
      <c r="AY307" s="335"/>
      <c r="AZ307" s="333"/>
      <c r="BA307" s="333"/>
      <c r="BB307" s="318"/>
      <c r="BC307" s="333"/>
      <c r="BD307" s="333"/>
      <c r="BE307" s="333"/>
      <c r="BF307" s="335"/>
      <c r="BG307" s="320"/>
      <c r="BH307" s="320"/>
      <c r="BI307" s="318"/>
      <c r="BJ307" s="333"/>
      <c r="BK307" s="333"/>
      <c r="BL307" s="333"/>
      <c r="BM307" s="335"/>
      <c r="BN307" s="318"/>
      <c r="BO307" s="318"/>
      <c r="BP307" s="318"/>
      <c r="BQ307" s="334"/>
      <c r="BR307" s="318"/>
      <c r="BS307" s="318"/>
      <c r="BT307" s="333"/>
      <c r="BU307" s="318"/>
      <c r="BV307" s="318"/>
      <c r="BW307" s="318"/>
      <c r="BX307" s="334"/>
      <c r="BY307" s="318"/>
      <c r="BZ307" s="318"/>
      <c r="CA307" s="318"/>
      <c r="CB307" s="318"/>
      <c r="CC307" s="318"/>
      <c r="CD307" s="318"/>
      <c r="CE307" s="334"/>
      <c r="CF307" s="318"/>
      <c r="CG307" s="318"/>
      <c r="CH307" s="333"/>
      <c r="CI307" s="318"/>
      <c r="CJ307" s="318"/>
      <c r="CK307" s="318"/>
      <c r="CL307" s="334"/>
      <c r="CM307" s="318"/>
      <c r="CN307" s="318"/>
      <c r="CO307" s="318"/>
      <c r="CP307" s="318"/>
      <c r="CQ307" s="318"/>
      <c r="CR307" s="318"/>
      <c r="CS307" s="318"/>
      <c r="CT307" s="318"/>
      <c r="CU307" s="318"/>
      <c r="CV307" s="381"/>
      <c r="CW307" s="381"/>
      <c r="CX307" s="381"/>
      <c r="CY307" s="381"/>
      <c r="DA307" s="318"/>
      <c r="DB307" s="318"/>
      <c r="DC307" s="318"/>
      <c r="DD307" s="318"/>
      <c r="DE307" s="318"/>
      <c r="DF307" s="318"/>
      <c r="DG307" s="318"/>
      <c r="DH307" s="318"/>
      <c r="DI307" s="318"/>
      <c r="DJ307" s="318"/>
      <c r="DK307" s="318"/>
      <c r="DL307" s="318"/>
      <c r="DM307" s="318"/>
      <c r="DN307" s="318"/>
      <c r="DO307" s="381"/>
      <c r="DP307" s="318"/>
      <c r="DQ307" s="381"/>
      <c r="DR307" s="381"/>
      <c r="DS307" s="318"/>
      <c r="DT307" s="225"/>
      <c r="DU307" s="225"/>
      <c r="DV307" s="318"/>
      <c r="DY307" s="229"/>
      <c r="DZ307" s="226"/>
    </row>
    <row r="308" spans="1:130" x14ac:dyDescent="0.25">
      <c r="A308" s="208"/>
      <c r="B308" s="209"/>
      <c r="C308" s="210"/>
      <c r="D308" s="210"/>
      <c r="E308" s="211"/>
      <c r="F308" s="211"/>
      <c r="G308" s="340"/>
      <c r="H308" s="341"/>
      <c r="I308" s="340"/>
      <c r="J308" s="342"/>
      <c r="K308" s="348"/>
      <c r="L308" s="349"/>
      <c r="M308" s="211"/>
      <c r="N308" s="209"/>
      <c r="O308" s="215"/>
      <c r="P308" s="344"/>
      <c r="Q308" s="216"/>
      <c r="R308" s="330"/>
      <c r="S308" s="331"/>
      <c r="T308" s="219"/>
      <c r="U308" s="220"/>
      <c r="X308" s="382"/>
      <c r="Y308" s="382"/>
      <c r="Z308" s="318"/>
      <c r="AA308" s="333"/>
      <c r="AB308" s="383"/>
      <c r="AC308" s="383"/>
      <c r="AD308" s="384"/>
      <c r="AE308" s="385"/>
      <c r="AF308" s="385"/>
      <c r="AG308" s="382"/>
      <c r="AH308" s="383"/>
      <c r="AI308" s="383"/>
      <c r="AJ308" s="383"/>
      <c r="AK308" s="384"/>
      <c r="AL308" s="385"/>
      <c r="AM308" s="385"/>
      <c r="AN308" s="382"/>
      <c r="AO308" s="383"/>
      <c r="AP308" s="383"/>
      <c r="AQ308" s="383"/>
      <c r="AR308" s="384"/>
      <c r="AS308" s="385"/>
      <c r="AT308" s="385"/>
      <c r="AU308" s="382"/>
      <c r="AV308" s="383"/>
      <c r="AW308" s="383"/>
      <c r="AX308" s="333"/>
      <c r="AY308" s="335"/>
      <c r="AZ308" s="333"/>
      <c r="BA308" s="333"/>
      <c r="BB308" s="318"/>
      <c r="BC308" s="333"/>
      <c r="BD308" s="333"/>
      <c r="BE308" s="333"/>
      <c r="BF308" s="335"/>
      <c r="BG308" s="320"/>
      <c r="BH308" s="320"/>
      <c r="BI308" s="318"/>
      <c r="BJ308" s="333"/>
      <c r="BK308" s="333"/>
      <c r="BL308" s="333"/>
      <c r="BM308" s="335"/>
      <c r="BN308" s="318"/>
      <c r="BO308" s="318"/>
      <c r="BP308" s="318"/>
      <c r="BQ308" s="334"/>
      <c r="BR308" s="318"/>
      <c r="BS308" s="318"/>
      <c r="BT308" s="333"/>
      <c r="BU308" s="318"/>
      <c r="BV308" s="318"/>
      <c r="BW308" s="318"/>
      <c r="BX308" s="334"/>
      <c r="BY308" s="318"/>
      <c r="BZ308" s="318"/>
      <c r="CA308" s="318"/>
      <c r="CB308" s="318"/>
      <c r="CC308" s="318"/>
      <c r="CD308" s="318"/>
      <c r="CE308" s="334"/>
      <c r="CF308" s="318"/>
      <c r="CG308" s="318"/>
      <c r="CH308" s="333"/>
      <c r="CI308" s="318"/>
      <c r="CJ308" s="318"/>
      <c r="CK308" s="318"/>
      <c r="CL308" s="334"/>
      <c r="CM308" s="318"/>
      <c r="CN308" s="318"/>
      <c r="CO308" s="318"/>
      <c r="CP308" s="318"/>
      <c r="CQ308" s="318"/>
      <c r="CR308" s="318"/>
      <c r="CS308" s="318"/>
      <c r="CT308" s="318"/>
      <c r="CU308" s="318"/>
      <c r="CV308" s="381"/>
      <c r="CW308" s="381"/>
      <c r="CX308" s="381"/>
      <c r="CY308" s="381"/>
      <c r="DA308" s="318"/>
      <c r="DB308" s="318"/>
      <c r="DC308" s="318"/>
      <c r="DD308" s="318"/>
      <c r="DE308" s="318"/>
      <c r="DF308" s="318"/>
      <c r="DG308" s="318"/>
      <c r="DH308" s="318"/>
      <c r="DI308" s="318"/>
      <c r="DJ308" s="318"/>
      <c r="DK308" s="318"/>
      <c r="DL308" s="318"/>
      <c r="DM308" s="318"/>
      <c r="DN308" s="318"/>
      <c r="DO308" s="381"/>
      <c r="DP308" s="318"/>
      <c r="DQ308" s="381"/>
      <c r="DR308" s="381"/>
      <c r="DS308" s="318"/>
      <c r="DT308" s="225"/>
      <c r="DU308" s="225"/>
      <c r="DV308" s="318"/>
      <c r="DY308" s="229"/>
      <c r="DZ308" s="226"/>
    </row>
    <row r="309" spans="1:130" x14ac:dyDescent="0.25">
      <c r="A309" s="208"/>
      <c r="B309" s="209"/>
      <c r="C309" s="210"/>
      <c r="D309" s="210"/>
      <c r="E309" s="211"/>
      <c r="F309" s="211"/>
      <c r="G309" s="340"/>
      <c r="H309" s="341"/>
      <c r="I309" s="340"/>
      <c r="J309" s="342"/>
      <c r="K309" s="348"/>
      <c r="L309" s="349"/>
      <c r="M309" s="211"/>
      <c r="N309" s="209"/>
      <c r="O309" s="215"/>
      <c r="P309" s="344"/>
      <c r="Q309" s="216"/>
      <c r="R309" s="330"/>
      <c r="S309" s="331"/>
      <c r="T309" s="219"/>
      <c r="U309" s="220"/>
      <c r="X309" s="382"/>
      <c r="Y309" s="382"/>
      <c r="Z309" s="318"/>
      <c r="AA309" s="333"/>
      <c r="AB309" s="383"/>
      <c r="AC309" s="383"/>
      <c r="AD309" s="384"/>
      <c r="AE309" s="385"/>
      <c r="AF309" s="385"/>
      <c r="AG309" s="382"/>
      <c r="AH309" s="383"/>
      <c r="AI309" s="383"/>
      <c r="AJ309" s="383"/>
      <c r="AK309" s="384"/>
      <c r="AL309" s="385"/>
      <c r="AM309" s="385"/>
      <c r="AN309" s="382"/>
      <c r="AO309" s="383"/>
      <c r="AP309" s="383"/>
      <c r="AQ309" s="383"/>
      <c r="AR309" s="384"/>
      <c r="AS309" s="385"/>
      <c r="AT309" s="385"/>
      <c r="AU309" s="382"/>
      <c r="AV309" s="383"/>
      <c r="AW309" s="383"/>
      <c r="AX309" s="333"/>
      <c r="AY309" s="335"/>
      <c r="AZ309" s="333"/>
      <c r="BA309" s="333"/>
      <c r="BB309" s="318"/>
      <c r="BC309" s="333"/>
      <c r="BD309" s="333"/>
      <c r="BE309" s="333"/>
      <c r="BF309" s="335"/>
      <c r="BG309" s="320"/>
      <c r="BH309" s="320"/>
      <c r="BI309" s="318"/>
      <c r="BJ309" s="333"/>
      <c r="BK309" s="333"/>
      <c r="BL309" s="333"/>
      <c r="BM309" s="335"/>
      <c r="BN309" s="318"/>
      <c r="BO309" s="318"/>
      <c r="BP309" s="318"/>
      <c r="BQ309" s="334"/>
      <c r="BR309" s="318"/>
      <c r="BS309" s="318"/>
      <c r="BT309" s="333"/>
      <c r="BU309" s="318"/>
      <c r="BV309" s="318"/>
      <c r="BW309" s="318"/>
      <c r="BX309" s="334"/>
      <c r="BY309" s="318"/>
      <c r="BZ309" s="318"/>
      <c r="CA309" s="318"/>
      <c r="CB309" s="318"/>
      <c r="CC309" s="318"/>
      <c r="CD309" s="318"/>
      <c r="CE309" s="334"/>
      <c r="CF309" s="318"/>
      <c r="CG309" s="318"/>
      <c r="CH309" s="333"/>
      <c r="CI309" s="318"/>
      <c r="CJ309" s="318"/>
      <c r="CK309" s="318"/>
      <c r="CL309" s="334"/>
      <c r="CM309" s="318"/>
      <c r="CN309" s="318"/>
      <c r="CO309" s="318"/>
      <c r="CP309" s="318"/>
      <c r="CQ309" s="318"/>
      <c r="CR309" s="318"/>
      <c r="CS309" s="318"/>
      <c r="CT309" s="318"/>
      <c r="CU309" s="318"/>
      <c r="CV309" s="381"/>
      <c r="CW309" s="381"/>
      <c r="CX309" s="381"/>
      <c r="CY309" s="381"/>
      <c r="DA309" s="318"/>
      <c r="DB309" s="318"/>
      <c r="DC309" s="318"/>
      <c r="DD309" s="318"/>
      <c r="DE309" s="318"/>
      <c r="DF309" s="318"/>
      <c r="DG309" s="318"/>
      <c r="DH309" s="318"/>
      <c r="DI309" s="318"/>
      <c r="DJ309" s="318"/>
      <c r="DK309" s="318"/>
      <c r="DL309" s="318"/>
      <c r="DM309" s="318"/>
      <c r="DN309" s="318"/>
      <c r="DO309" s="381"/>
      <c r="DP309" s="318"/>
      <c r="DQ309" s="381"/>
      <c r="DR309" s="381"/>
      <c r="DS309" s="318"/>
      <c r="DT309" s="225"/>
      <c r="DU309" s="225"/>
      <c r="DV309" s="318"/>
      <c r="DY309" s="229"/>
      <c r="DZ309" s="226"/>
    </row>
    <row r="310" spans="1:130" x14ac:dyDescent="0.25">
      <c r="A310" s="208"/>
      <c r="B310" s="209"/>
      <c r="C310" s="210"/>
      <c r="D310" s="210"/>
      <c r="E310" s="211"/>
      <c r="F310" s="211"/>
      <c r="G310" s="340"/>
      <c r="H310" s="341"/>
      <c r="I310" s="340"/>
      <c r="J310" s="342"/>
      <c r="K310" s="348"/>
      <c r="L310" s="349"/>
      <c r="M310" s="211"/>
      <c r="N310" s="209"/>
      <c r="O310" s="215"/>
      <c r="P310" s="344"/>
      <c r="Q310" s="216"/>
      <c r="R310" s="330"/>
      <c r="S310" s="331"/>
      <c r="T310" s="219"/>
      <c r="U310" s="220"/>
      <c r="X310" s="382"/>
      <c r="Y310" s="382"/>
      <c r="Z310" s="318"/>
      <c r="AA310" s="333"/>
      <c r="AB310" s="333"/>
      <c r="AC310" s="333"/>
      <c r="AD310" s="335"/>
      <c r="AE310" s="320"/>
      <c r="AF310" s="320"/>
      <c r="AG310" s="318"/>
      <c r="AH310" s="333"/>
      <c r="AI310" s="333"/>
      <c r="AJ310" s="383"/>
      <c r="AK310" s="384"/>
      <c r="AL310" s="385"/>
      <c r="AM310" s="385"/>
      <c r="AN310" s="382"/>
      <c r="AO310" s="383"/>
      <c r="AP310" s="383"/>
      <c r="AQ310" s="383"/>
      <c r="AR310" s="384"/>
      <c r="AS310" s="385"/>
      <c r="AT310" s="385"/>
      <c r="AU310" s="382"/>
      <c r="AV310" s="383"/>
      <c r="AW310" s="383"/>
      <c r="AX310" s="333"/>
      <c r="AY310" s="335"/>
      <c r="AZ310" s="333"/>
      <c r="BA310" s="333"/>
      <c r="BB310" s="318"/>
      <c r="BC310" s="333"/>
      <c r="BD310" s="333"/>
      <c r="BE310" s="333"/>
      <c r="BF310" s="335"/>
      <c r="BG310" s="320"/>
      <c r="BH310" s="320"/>
      <c r="BI310" s="318"/>
      <c r="BJ310" s="333"/>
      <c r="BK310" s="333"/>
      <c r="BL310" s="333"/>
      <c r="BM310" s="335"/>
      <c r="BN310" s="318"/>
      <c r="BO310" s="318"/>
      <c r="BP310" s="318"/>
      <c r="BQ310" s="334"/>
      <c r="BR310" s="318"/>
      <c r="BS310" s="318"/>
      <c r="BT310" s="333"/>
      <c r="BU310" s="318"/>
      <c r="BV310" s="318"/>
      <c r="BW310" s="318"/>
      <c r="BX310" s="334"/>
      <c r="BY310" s="318"/>
      <c r="BZ310" s="318"/>
      <c r="CA310" s="318"/>
      <c r="CB310" s="318"/>
      <c r="CC310" s="318"/>
      <c r="CD310" s="318"/>
      <c r="CE310" s="334"/>
      <c r="CF310" s="318"/>
      <c r="CG310" s="318"/>
      <c r="CH310" s="333"/>
      <c r="CI310" s="318"/>
      <c r="CJ310" s="318"/>
      <c r="CK310" s="318"/>
      <c r="CL310" s="334"/>
      <c r="CM310" s="318"/>
      <c r="CN310" s="318"/>
      <c r="CO310" s="318"/>
      <c r="CP310" s="318"/>
      <c r="CQ310" s="318"/>
      <c r="CR310" s="318"/>
      <c r="CS310" s="318"/>
      <c r="CT310" s="318"/>
      <c r="CU310" s="318"/>
      <c r="CV310" s="381"/>
      <c r="CW310" s="381"/>
      <c r="CX310" s="381"/>
      <c r="CY310" s="381"/>
      <c r="DA310" s="318"/>
      <c r="DB310" s="318"/>
      <c r="DC310" s="318"/>
      <c r="DD310" s="318"/>
      <c r="DE310" s="318"/>
      <c r="DF310" s="318"/>
      <c r="DG310" s="318"/>
      <c r="DH310" s="318"/>
      <c r="DI310" s="318"/>
      <c r="DJ310" s="318"/>
      <c r="DK310" s="318"/>
      <c r="DL310" s="318"/>
      <c r="DM310" s="318"/>
      <c r="DN310" s="318"/>
      <c r="DO310" s="381"/>
      <c r="DP310" s="318"/>
      <c r="DQ310" s="381"/>
      <c r="DR310" s="381"/>
      <c r="DS310" s="318"/>
      <c r="DT310" s="225"/>
      <c r="DU310" s="225"/>
      <c r="DV310" s="318"/>
      <c r="DY310" s="229"/>
      <c r="DZ310" s="226"/>
    </row>
    <row r="311" spans="1:130" x14ac:dyDescent="0.25">
      <c r="A311" s="208"/>
      <c r="B311" s="209"/>
      <c r="C311" s="210"/>
      <c r="D311" s="210"/>
      <c r="E311" s="211"/>
      <c r="F311" s="211"/>
      <c r="G311" s="340"/>
      <c r="H311" s="341"/>
      <c r="I311" s="340"/>
      <c r="J311" s="342"/>
      <c r="K311" s="348"/>
      <c r="L311" s="349"/>
      <c r="M311" s="211"/>
      <c r="N311" s="209"/>
      <c r="O311" s="215"/>
      <c r="P311" s="344"/>
      <c r="Q311" s="216"/>
      <c r="R311" s="330"/>
      <c r="S311" s="331"/>
      <c r="T311" s="219"/>
      <c r="U311" s="220"/>
      <c r="X311" s="382"/>
      <c r="Y311" s="382"/>
      <c r="Z311" s="318"/>
      <c r="AA311" s="333"/>
      <c r="AB311" s="333"/>
      <c r="AC311" s="333"/>
      <c r="AD311" s="335"/>
      <c r="AE311" s="320"/>
      <c r="AF311" s="320"/>
      <c r="AG311" s="318"/>
      <c r="AH311" s="333"/>
      <c r="AI311" s="333"/>
      <c r="AJ311" s="383"/>
      <c r="AK311" s="384"/>
      <c r="AL311" s="385"/>
      <c r="AM311" s="385"/>
      <c r="AN311" s="382"/>
      <c r="AO311" s="383"/>
      <c r="AP311" s="383"/>
      <c r="AQ311" s="383"/>
      <c r="AR311" s="384"/>
      <c r="AS311" s="385"/>
      <c r="AT311" s="385"/>
      <c r="AU311" s="382"/>
      <c r="AV311" s="383"/>
      <c r="AW311" s="383"/>
      <c r="AX311" s="333"/>
      <c r="AY311" s="335"/>
      <c r="AZ311" s="333"/>
      <c r="BA311" s="333"/>
      <c r="BB311" s="318"/>
      <c r="BC311" s="333"/>
      <c r="BD311" s="333"/>
      <c r="BE311" s="333"/>
      <c r="BF311" s="335"/>
      <c r="BG311" s="320"/>
      <c r="BH311" s="320"/>
      <c r="BI311" s="318"/>
      <c r="BJ311" s="333"/>
      <c r="BK311" s="333"/>
      <c r="BL311" s="333"/>
      <c r="BM311" s="335"/>
      <c r="BN311" s="318"/>
      <c r="BO311" s="318"/>
      <c r="BP311" s="318"/>
      <c r="BQ311" s="334"/>
      <c r="BR311" s="318"/>
      <c r="BS311" s="318"/>
      <c r="BT311" s="333"/>
      <c r="BU311" s="318"/>
      <c r="BV311" s="318"/>
      <c r="BW311" s="318"/>
      <c r="BX311" s="334"/>
      <c r="BY311" s="318"/>
      <c r="BZ311" s="318"/>
      <c r="CA311" s="318"/>
      <c r="CB311" s="318"/>
      <c r="CC311" s="318"/>
      <c r="CD311" s="318"/>
      <c r="CE311" s="334"/>
      <c r="CF311" s="318"/>
      <c r="CG311" s="318"/>
      <c r="CH311" s="333"/>
      <c r="CI311" s="318"/>
      <c r="CJ311" s="318"/>
      <c r="CK311" s="318"/>
      <c r="CL311" s="334"/>
      <c r="CM311" s="318"/>
      <c r="CN311" s="318"/>
      <c r="CO311" s="318"/>
      <c r="CP311" s="318"/>
      <c r="CQ311" s="318"/>
      <c r="CR311" s="318"/>
      <c r="CS311" s="318"/>
      <c r="CT311" s="318"/>
      <c r="CU311" s="318"/>
      <c r="CV311" s="381"/>
      <c r="CW311" s="381"/>
      <c r="CX311" s="381"/>
      <c r="CY311" s="381"/>
      <c r="DA311" s="318"/>
      <c r="DB311" s="318"/>
      <c r="DC311" s="318"/>
      <c r="DD311" s="318"/>
      <c r="DE311" s="318"/>
      <c r="DF311" s="318"/>
      <c r="DG311" s="318"/>
      <c r="DH311" s="318"/>
      <c r="DI311" s="318"/>
      <c r="DJ311" s="318"/>
      <c r="DK311" s="318"/>
      <c r="DL311" s="318"/>
      <c r="DM311" s="318"/>
      <c r="DN311" s="318"/>
      <c r="DO311" s="381"/>
      <c r="DP311" s="318"/>
      <c r="DQ311" s="381"/>
      <c r="DR311" s="381"/>
      <c r="DS311" s="318"/>
      <c r="DT311" s="225"/>
      <c r="DU311" s="225"/>
      <c r="DV311" s="318"/>
      <c r="DY311" s="229"/>
      <c r="DZ311" s="226"/>
    </row>
    <row r="312" spans="1:130" x14ac:dyDescent="0.25">
      <c r="A312" s="208"/>
      <c r="B312" s="209"/>
      <c r="C312" s="210"/>
      <c r="D312" s="210"/>
      <c r="E312" s="211"/>
      <c r="F312" s="211"/>
      <c r="G312" s="340"/>
      <c r="H312" s="341"/>
      <c r="I312" s="340"/>
      <c r="J312" s="342"/>
      <c r="K312" s="348"/>
      <c r="L312" s="349"/>
      <c r="M312" s="211"/>
      <c r="N312" s="209"/>
      <c r="O312" s="215"/>
      <c r="P312" s="344"/>
      <c r="Q312" s="216"/>
      <c r="R312" s="330"/>
      <c r="S312" s="331"/>
      <c r="T312" s="219"/>
      <c r="U312" s="220"/>
      <c r="X312" s="382"/>
      <c r="Y312" s="382"/>
      <c r="Z312" s="318"/>
      <c r="AA312" s="333"/>
      <c r="AB312" s="383"/>
      <c r="AC312" s="383"/>
      <c r="AD312" s="384"/>
      <c r="AE312" s="385"/>
      <c r="AF312" s="385"/>
      <c r="AG312" s="382"/>
      <c r="AH312" s="383"/>
      <c r="AI312" s="383"/>
      <c r="AJ312" s="383"/>
      <c r="AK312" s="384"/>
      <c r="AL312" s="385"/>
      <c r="AM312" s="385"/>
      <c r="AN312" s="382"/>
      <c r="AO312" s="383"/>
      <c r="AP312" s="383"/>
      <c r="AQ312" s="383"/>
      <c r="AR312" s="384"/>
      <c r="AS312" s="385"/>
      <c r="AT312" s="385"/>
      <c r="AU312" s="382"/>
      <c r="AV312" s="383"/>
      <c r="AW312" s="383"/>
      <c r="AX312" s="333"/>
      <c r="AY312" s="335"/>
      <c r="AZ312" s="333"/>
      <c r="BA312" s="333"/>
      <c r="BB312" s="318"/>
      <c r="BC312" s="333"/>
      <c r="BD312" s="333"/>
      <c r="BE312" s="333"/>
      <c r="BF312" s="335"/>
      <c r="BG312" s="320"/>
      <c r="BH312" s="320"/>
      <c r="BI312" s="318"/>
      <c r="BJ312" s="333"/>
      <c r="BK312" s="333"/>
      <c r="BL312" s="333"/>
      <c r="BM312" s="335"/>
      <c r="BN312" s="318"/>
      <c r="BO312" s="318"/>
      <c r="BP312" s="318"/>
      <c r="BQ312" s="334"/>
      <c r="BR312" s="318"/>
      <c r="BS312" s="318"/>
      <c r="BT312" s="333"/>
      <c r="BU312" s="318"/>
      <c r="BV312" s="318"/>
      <c r="BW312" s="318"/>
      <c r="BX312" s="334"/>
      <c r="BY312" s="318"/>
      <c r="BZ312" s="318"/>
      <c r="CA312" s="318"/>
      <c r="CB312" s="318"/>
      <c r="CC312" s="318"/>
      <c r="CD312" s="318"/>
      <c r="CE312" s="334"/>
      <c r="CF312" s="318"/>
      <c r="CG312" s="318"/>
      <c r="CH312" s="333"/>
      <c r="CI312" s="318"/>
      <c r="CJ312" s="318"/>
      <c r="CK312" s="318"/>
      <c r="CL312" s="334"/>
      <c r="CM312" s="318"/>
      <c r="CN312" s="318"/>
      <c r="CO312" s="318"/>
      <c r="CP312" s="318"/>
      <c r="CQ312" s="318"/>
      <c r="CR312" s="318"/>
      <c r="CS312" s="318"/>
      <c r="CT312" s="318"/>
      <c r="CU312" s="318"/>
      <c r="CV312" s="381"/>
      <c r="CW312" s="381"/>
      <c r="CX312" s="381"/>
      <c r="CY312" s="381"/>
      <c r="DA312" s="318"/>
      <c r="DB312" s="318"/>
      <c r="DC312" s="318"/>
      <c r="DD312" s="318"/>
      <c r="DE312" s="318"/>
      <c r="DF312" s="318"/>
      <c r="DG312" s="318"/>
      <c r="DH312" s="318"/>
      <c r="DI312" s="318"/>
      <c r="DJ312" s="318"/>
      <c r="DK312" s="318"/>
      <c r="DL312" s="318"/>
      <c r="DM312" s="318"/>
      <c r="DN312" s="318"/>
      <c r="DO312" s="381"/>
      <c r="DP312" s="318"/>
      <c r="DQ312" s="381"/>
      <c r="DR312" s="381"/>
      <c r="DS312" s="318"/>
      <c r="DT312" s="225"/>
      <c r="DU312" s="225"/>
      <c r="DV312" s="318"/>
      <c r="DY312" s="229"/>
      <c r="DZ312" s="226"/>
    </row>
    <row r="313" spans="1:130" ht="14.25" customHeight="1" x14ac:dyDescent="0.25">
      <c r="A313" s="208"/>
      <c r="B313" s="209"/>
      <c r="C313" s="210"/>
      <c r="D313" s="210"/>
      <c r="E313" s="211"/>
      <c r="F313" s="211"/>
      <c r="G313" s="340"/>
      <c r="H313" s="341"/>
      <c r="I313" s="340"/>
      <c r="J313" s="342"/>
      <c r="K313" s="348"/>
      <c r="L313" s="349"/>
      <c r="M313" s="211"/>
      <c r="N313" s="209"/>
      <c r="O313" s="215"/>
      <c r="P313" s="344"/>
      <c r="Q313" s="216"/>
      <c r="R313" s="330"/>
      <c r="S313" s="331"/>
      <c r="T313" s="219"/>
      <c r="U313" s="220"/>
      <c r="X313" s="382"/>
      <c r="Y313" s="382"/>
      <c r="Z313" s="318"/>
      <c r="AA313" s="333"/>
      <c r="AB313" s="383"/>
      <c r="AC313" s="383"/>
      <c r="AD313" s="384"/>
      <c r="AE313" s="385"/>
      <c r="AF313" s="385"/>
      <c r="AG313" s="382"/>
      <c r="AH313" s="383"/>
      <c r="AI313" s="383"/>
      <c r="AJ313" s="383"/>
      <c r="AK313" s="384"/>
      <c r="AL313" s="385"/>
      <c r="AM313" s="385"/>
      <c r="AN313" s="382"/>
      <c r="AO313" s="383"/>
      <c r="AP313" s="383"/>
      <c r="AQ313" s="383"/>
      <c r="AR313" s="384"/>
      <c r="AS313" s="385"/>
      <c r="AT313" s="385"/>
      <c r="AU313" s="382"/>
      <c r="AV313" s="383"/>
      <c r="AW313" s="383"/>
      <c r="AX313" s="333"/>
      <c r="AY313" s="335"/>
      <c r="AZ313" s="333"/>
      <c r="BA313" s="333"/>
      <c r="BB313" s="318"/>
      <c r="BC313" s="333"/>
      <c r="BD313" s="333"/>
      <c r="BE313" s="333"/>
      <c r="BF313" s="335"/>
      <c r="BG313" s="320"/>
      <c r="BH313" s="320"/>
      <c r="BI313" s="318"/>
      <c r="BJ313" s="333"/>
      <c r="BK313" s="333"/>
      <c r="BL313" s="333"/>
      <c r="BM313" s="335"/>
      <c r="BN313" s="318"/>
      <c r="BO313" s="318"/>
      <c r="BP313" s="318"/>
      <c r="BQ313" s="334"/>
      <c r="BR313" s="318"/>
      <c r="BS313" s="318"/>
      <c r="BT313" s="333"/>
      <c r="BU313" s="318"/>
      <c r="BV313" s="318"/>
      <c r="BW313" s="318"/>
      <c r="BX313" s="334"/>
      <c r="BY313" s="318"/>
      <c r="BZ313" s="318"/>
      <c r="CA313" s="318"/>
      <c r="CB313" s="318"/>
      <c r="CC313" s="318"/>
      <c r="CD313" s="318"/>
      <c r="CE313" s="334"/>
      <c r="CF313" s="318"/>
      <c r="CG313" s="318"/>
      <c r="CH313" s="333"/>
      <c r="CI313" s="318"/>
      <c r="CJ313" s="318"/>
      <c r="CK313" s="318"/>
      <c r="CL313" s="334"/>
      <c r="CM313" s="318"/>
      <c r="CN313" s="318"/>
      <c r="CO313" s="318"/>
      <c r="CP313" s="318"/>
      <c r="CQ313" s="318"/>
      <c r="CR313" s="318"/>
      <c r="CS313" s="318"/>
      <c r="CT313" s="318"/>
      <c r="CU313" s="318"/>
      <c r="CV313" s="381"/>
      <c r="CW313" s="381"/>
      <c r="CX313" s="381"/>
      <c r="CY313" s="381"/>
      <c r="DA313" s="318"/>
      <c r="DB313" s="318"/>
      <c r="DC313" s="318"/>
      <c r="DD313" s="318"/>
      <c r="DE313" s="318"/>
      <c r="DF313" s="318"/>
      <c r="DG313" s="318"/>
      <c r="DH313" s="318"/>
      <c r="DI313" s="318"/>
      <c r="DJ313" s="318"/>
      <c r="DK313" s="318"/>
      <c r="DL313" s="318"/>
      <c r="DM313" s="318"/>
      <c r="DN313" s="318"/>
      <c r="DO313" s="381"/>
      <c r="DP313" s="318"/>
      <c r="DQ313" s="381"/>
      <c r="DR313" s="381"/>
      <c r="DS313" s="318"/>
      <c r="DT313" s="225"/>
      <c r="DU313" s="225"/>
      <c r="DV313" s="318"/>
      <c r="DY313" s="229"/>
      <c r="DZ313" s="226"/>
    </row>
    <row r="314" spans="1:130" ht="14.25" customHeight="1" x14ac:dyDescent="0.25">
      <c r="A314" s="208"/>
      <c r="B314" s="209"/>
      <c r="C314" s="210"/>
      <c r="D314" s="210"/>
      <c r="E314" s="211"/>
      <c r="F314" s="211"/>
      <c r="G314" s="340"/>
      <c r="H314" s="341"/>
      <c r="I314" s="340"/>
      <c r="J314" s="342"/>
      <c r="K314" s="348"/>
      <c r="L314" s="349"/>
      <c r="M314" s="211"/>
      <c r="N314" s="209"/>
      <c r="O314" s="215"/>
      <c r="P314" s="344"/>
      <c r="Q314" s="216"/>
      <c r="R314" s="330"/>
      <c r="S314" s="331"/>
      <c r="T314" s="219"/>
      <c r="U314" s="220"/>
      <c r="X314" s="382"/>
      <c r="Y314" s="382"/>
      <c r="Z314" s="318"/>
      <c r="AA314" s="333"/>
      <c r="AB314" s="383"/>
      <c r="AC314" s="383"/>
      <c r="AD314" s="384"/>
      <c r="AE314" s="385"/>
      <c r="AF314" s="385"/>
      <c r="AG314" s="382"/>
      <c r="AH314" s="383"/>
      <c r="AI314" s="383"/>
      <c r="AJ314" s="383"/>
      <c r="AK314" s="384"/>
      <c r="AL314" s="385"/>
      <c r="AM314" s="385"/>
      <c r="AN314" s="382"/>
      <c r="AO314" s="383"/>
      <c r="AP314" s="383"/>
      <c r="AQ314" s="383"/>
      <c r="AR314" s="384"/>
      <c r="AS314" s="385"/>
      <c r="AT314" s="385"/>
      <c r="AU314" s="382"/>
      <c r="AV314" s="383"/>
      <c r="AW314" s="383"/>
      <c r="AX314" s="333"/>
      <c r="AY314" s="335"/>
      <c r="AZ314" s="333"/>
      <c r="BA314" s="333"/>
      <c r="BB314" s="318"/>
      <c r="BC314" s="333"/>
      <c r="BD314" s="333"/>
      <c r="BE314" s="333"/>
      <c r="BF314" s="335"/>
      <c r="BG314" s="320"/>
      <c r="BH314" s="320"/>
      <c r="BI314" s="318"/>
      <c r="BJ314" s="333"/>
      <c r="BK314" s="333"/>
      <c r="BL314" s="333"/>
      <c r="BM314" s="335"/>
      <c r="BN314" s="318"/>
      <c r="BO314" s="318"/>
      <c r="BP314" s="318"/>
      <c r="BQ314" s="334"/>
      <c r="BR314" s="318"/>
      <c r="BS314" s="318"/>
      <c r="BT314" s="333"/>
      <c r="BU314" s="318"/>
      <c r="BV314" s="318"/>
      <c r="BW314" s="318"/>
      <c r="BX314" s="334"/>
      <c r="BY314" s="318"/>
      <c r="BZ314" s="318"/>
      <c r="CA314" s="318"/>
      <c r="CB314" s="318"/>
      <c r="CC314" s="318"/>
      <c r="CD314" s="318"/>
      <c r="CE314" s="334"/>
      <c r="CF314" s="318"/>
      <c r="CG314" s="318"/>
      <c r="CH314" s="333"/>
      <c r="CI314" s="318"/>
      <c r="CJ314" s="318"/>
      <c r="CK314" s="318"/>
      <c r="CL314" s="334"/>
      <c r="CM314" s="318"/>
      <c r="CN314" s="318"/>
      <c r="CO314" s="318"/>
      <c r="CP314" s="318"/>
      <c r="CQ314" s="318"/>
      <c r="CR314" s="318"/>
      <c r="CS314" s="318"/>
      <c r="CT314" s="318"/>
      <c r="CU314" s="318"/>
      <c r="CV314" s="381"/>
      <c r="CW314" s="381"/>
      <c r="CX314" s="381"/>
      <c r="CY314" s="381"/>
      <c r="DA314" s="318"/>
      <c r="DB314" s="318"/>
      <c r="DC314" s="318"/>
      <c r="DD314" s="318"/>
      <c r="DE314" s="318"/>
      <c r="DF314" s="318"/>
      <c r="DG314" s="318"/>
      <c r="DH314" s="318"/>
      <c r="DI314" s="318"/>
      <c r="DJ314" s="318"/>
      <c r="DK314" s="318"/>
      <c r="DL314" s="318"/>
      <c r="DM314" s="318"/>
      <c r="DN314" s="318"/>
      <c r="DO314" s="381"/>
      <c r="DP314" s="318"/>
      <c r="DQ314" s="381"/>
      <c r="DR314" s="381"/>
      <c r="DS314" s="318"/>
      <c r="DT314" s="225"/>
      <c r="DU314" s="225"/>
      <c r="DV314" s="318"/>
      <c r="DY314" s="229"/>
      <c r="DZ314" s="226"/>
    </row>
    <row r="315" spans="1:130" x14ac:dyDescent="0.25">
      <c r="A315" s="208"/>
      <c r="B315" s="209"/>
      <c r="C315" s="210"/>
      <c r="D315" s="210"/>
      <c r="E315" s="211"/>
      <c r="F315" s="211"/>
      <c r="G315" s="340"/>
      <c r="H315" s="341"/>
      <c r="I315" s="340"/>
      <c r="J315" s="342"/>
      <c r="K315" s="348"/>
      <c r="L315" s="349"/>
      <c r="M315" s="211"/>
      <c r="N315" s="209"/>
      <c r="O315" s="215"/>
      <c r="P315" s="344"/>
      <c r="Q315" s="216"/>
      <c r="R315" s="330"/>
      <c r="S315" s="331"/>
      <c r="T315" s="219"/>
      <c r="U315" s="220"/>
      <c r="X315" s="382"/>
      <c r="Y315" s="382"/>
      <c r="Z315" s="318"/>
      <c r="AA315" s="333"/>
      <c r="AB315" s="383"/>
      <c r="AC315" s="383"/>
      <c r="AD315" s="384"/>
      <c r="AE315" s="385"/>
      <c r="AF315" s="385"/>
      <c r="AG315" s="382"/>
      <c r="AH315" s="383"/>
      <c r="AI315" s="383"/>
      <c r="AJ315" s="383"/>
      <c r="AK315" s="384"/>
      <c r="AL315" s="385"/>
      <c r="AM315" s="385"/>
      <c r="AN315" s="382"/>
      <c r="AO315" s="383"/>
      <c r="AP315" s="383"/>
      <c r="AQ315" s="383"/>
      <c r="AR315" s="384"/>
      <c r="AS315" s="385"/>
      <c r="AT315" s="385"/>
      <c r="AU315" s="382"/>
      <c r="AV315" s="383"/>
      <c r="AW315" s="383"/>
      <c r="AX315" s="333"/>
      <c r="AY315" s="335"/>
      <c r="AZ315" s="333"/>
      <c r="BA315" s="333"/>
      <c r="BB315" s="318"/>
      <c r="BC315" s="333"/>
      <c r="BD315" s="333"/>
      <c r="BE315" s="333"/>
      <c r="BF315" s="335"/>
      <c r="BG315" s="320"/>
      <c r="BH315" s="320"/>
      <c r="BI315" s="318"/>
      <c r="BJ315" s="333"/>
      <c r="BK315" s="333"/>
      <c r="BL315" s="333"/>
      <c r="BM315" s="335"/>
      <c r="BN315" s="318"/>
      <c r="BO315" s="318"/>
      <c r="BP315" s="318"/>
      <c r="BQ315" s="334"/>
      <c r="BR315" s="318"/>
      <c r="BS315" s="318"/>
      <c r="BT315" s="333"/>
      <c r="BU315" s="318"/>
      <c r="BV315" s="318"/>
      <c r="BW315" s="318"/>
      <c r="BX315" s="334"/>
      <c r="BY315" s="318"/>
      <c r="BZ315" s="318"/>
      <c r="CA315" s="318"/>
      <c r="CB315" s="318"/>
      <c r="CC315" s="318"/>
      <c r="CD315" s="318"/>
      <c r="CE315" s="334"/>
      <c r="CF315" s="318"/>
      <c r="CG315" s="318"/>
      <c r="CH315" s="333"/>
      <c r="CI315" s="318"/>
      <c r="CJ315" s="318"/>
      <c r="CK315" s="318"/>
      <c r="CL315" s="334"/>
      <c r="CM315" s="318"/>
      <c r="CN315" s="318"/>
      <c r="CO315" s="318"/>
      <c r="CP315" s="318"/>
      <c r="CQ315" s="318"/>
      <c r="CR315" s="318"/>
      <c r="CS315" s="318"/>
      <c r="CT315" s="318"/>
      <c r="CU315" s="318"/>
      <c r="CV315" s="381"/>
      <c r="CW315" s="381"/>
      <c r="CX315" s="381"/>
      <c r="CY315" s="381"/>
      <c r="DA315" s="318"/>
      <c r="DB315" s="318"/>
      <c r="DC315" s="318"/>
      <c r="DD315" s="318"/>
      <c r="DE315" s="318"/>
      <c r="DF315" s="318"/>
      <c r="DG315" s="318"/>
      <c r="DH315" s="318"/>
      <c r="DI315" s="318"/>
      <c r="DJ315" s="318"/>
      <c r="DK315" s="318"/>
      <c r="DL315" s="318"/>
      <c r="DM315" s="318"/>
      <c r="DN315" s="318"/>
      <c r="DO315" s="381"/>
      <c r="DP315" s="318"/>
      <c r="DQ315" s="381"/>
      <c r="DR315" s="381"/>
      <c r="DS315" s="318"/>
      <c r="DT315" s="225"/>
      <c r="DU315" s="225"/>
      <c r="DV315" s="318"/>
      <c r="DY315" s="229"/>
      <c r="DZ315" s="226"/>
    </row>
    <row r="316" spans="1:130" x14ac:dyDescent="0.25">
      <c r="A316" s="208"/>
      <c r="B316" s="209"/>
      <c r="C316" s="210"/>
      <c r="D316" s="210"/>
      <c r="E316" s="211"/>
      <c r="F316" s="211"/>
      <c r="G316" s="340"/>
      <c r="H316" s="341"/>
      <c r="I316" s="340"/>
      <c r="J316" s="342"/>
      <c r="K316" s="348"/>
      <c r="L316" s="349"/>
      <c r="M316" s="211"/>
      <c r="N316" s="209"/>
      <c r="O316" s="215"/>
      <c r="P316" s="344"/>
      <c r="Q316" s="216"/>
      <c r="R316" s="330"/>
      <c r="S316" s="331"/>
      <c r="T316" s="219"/>
      <c r="U316" s="220"/>
      <c r="X316" s="382"/>
      <c r="Y316" s="382"/>
      <c r="Z316" s="318"/>
      <c r="AA316" s="333"/>
      <c r="AB316" s="383"/>
      <c r="AC316" s="383"/>
      <c r="AD316" s="384"/>
      <c r="AE316" s="385"/>
      <c r="AF316" s="385"/>
      <c r="AG316" s="382"/>
      <c r="AH316" s="383"/>
      <c r="AI316" s="383"/>
      <c r="AJ316" s="383"/>
      <c r="AK316" s="384"/>
      <c r="AL316" s="385"/>
      <c r="AM316" s="385"/>
      <c r="AN316" s="382"/>
      <c r="AO316" s="383"/>
      <c r="AP316" s="383"/>
      <c r="AQ316" s="383"/>
      <c r="AR316" s="384"/>
      <c r="AS316" s="385"/>
      <c r="AT316" s="385"/>
      <c r="AU316" s="382"/>
      <c r="AV316" s="383"/>
      <c r="AW316" s="383"/>
      <c r="AX316" s="333"/>
      <c r="AY316" s="335"/>
      <c r="AZ316" s="333"/>
      <c r="BA316" s="333"/>
      <c r="BB316" s="318"/>
      <c r="BC316" s="333"/>
      <c r="BD316" s="333"/>
      <c r="BE316" s="333"/>
      <c r="BF316" s="335"/>
      <c r="BG316" s="320"/>
      <c r="BH316" s="320"/>
      <c r="BI316" s="318"/>
      <c r="BJ316" s="333"/>
      <c r="BK316" s="333"/>
      <c r="BL316" s="333"/>
      <c r="BM316" s="335"/>
      <c r="BN316" s="318"/>
      <c r="BO316" s="318"/>
      <c r="BP316" s="318"/>
      <c r="BQ316" s="334"/>
      <c r="BR316" s="318"/>
      <c r="BS316" s="318"/>
      <c r="BT316" s="333"/>
      <c r="BU316" s="318"/>
      <c r="BV316" s="318"/>
      <c r="BW316" s="318"/>
      <c r="BX316" s="334"/>
      <c r="BY316" s="318"/>
      <c r="BZ316" s="318"/>
      <c r="CA316" s="318"/>
      <c r="CB316" s="318"/>
      <c r="CC316" s="318"/>
      <c r="CD316" s="318"/>
      <c r="CE316" s="334"/>
      <c r="CF316" s="318"/>
      <c r="CG316" s="318"/>
      <c r="CH316" s="333"/>
      <c r="CI316" s="318"/>
      <c r="CJ316" s="318"/>
      <c r="CK316" s="318"/>
      <c r="CL316" s="334"/>
      <c r="CM316" s="318"/>
      <c r="CN316" s="318"/>
      <c r="CO316" s="318"/>
      <c r="CP316" s="318"/>
      <c r="CQ316" s="318"/>
      <c r="CR316" s="318"/>
      <c r="CS316" s="318"/>
      <c r="CT316" s="318"/>
      <c r="CU316" s="318"/>
      <c r="CV316" s="381"/>
      <c r="CW316" s="381"/>
      <c r="CX316" s="381"/>
      <c r="CY316" s="381"/>
      <c r="DA316" s="318"/>
      <c r="DB316" s="318"/>
      <c r="DC316" s="318"/>
      <c r="DD316" s="318"/>
      <c r="DE316" s="318"/>
      <c r="DF316" s="318"/>
      <c r="DG316" s="318"/>
      <c r="DH316" s="318"/>
      <c r="DI316" s="318"/>
      <c r="DJ316" s="318"/>
      <c r="DK316" s="318"/>
      <c r="DL316" s="318"/>
      <c r="DM316" s="318"/>
      <c r="DN316" s="318"/>
      <c r="DO316" s="381"/>
      <c r="DP316" s="318"/>
      <c r="DQ316" s="381"/>
      <c r="DR316" s="381"/>
      <c r="DS316" s="318"/>
      <c r="DT316" s="225"/>
      <c r="DU316" s="225"/>
      <c r="DV316" s="318"/>
      <c r="DY316" s="229"/>
      <c r="DZ316" s="226"/>
    </row>
    <row r="317" spans="1:130" x14ac:dyDescent="0.25">
      <c r="A317" s="208"/>
      <c r="B317" s="209"/>
      <c r="C317" s="210"/>
      <c r="D317" s="210"/>
      <c r="E317" s="211"/>
      <c r="F317" s="211"/>
      <c r="G317" s="340"/>
      <c r="H317" s="341"/>
      <c r="I317" s="340"/>
      <c r="J317" s="342"/>
      <c r="K317" s="348"/>
      <c r="L317" s="349"/>
      <c r="M317" s="211"/>
      <c r="N317" s="209"/>
      <c r="O317" s="215"/>
      <c r="P317" s="344"/>
      <c r="Q317" s="216"/>
      <c r="R317" s="330"/>
      <c r="S317" s="331"/>
      <c r="T317" s="219"/>
      <c r="U317" s="220"/>
      <c r="X317" s="382"/>
      <c r="Y317" s="382"/>
      <c r="Z317" s="318"/>
      <c r="AA317" s="333"/>
      <c r="AB317" s="383"/>
      <c r="AC317" s="383"/>
      <c r="AD317" s="384"/>
      <c r="AE317" s="385"/>
      <c r="AF317" s="385"/>
      <c r="AG317" s="382"/>
      <c r="AH317" s="383"/>
      <c r="AI317" s="383"/>
      <c r="AJ317" s="383"/>
      <c r="AK317" s="384"/>
      <c r="AL317" s="385"/>
      <c r="AM317" s="385"/>
      <c r="AN317" s="382"/>
      <c r="AO317" s="383"/>
      <c r="AP317" s="383"/>
      <c r="AQ317" s="383"/>
      <c r="AR317" s="384"/>
      <c r="AS317" s="385"/>
      <c r="AT317" s="385"/>
      <c r="AU317" s="382"/>
      <c r="AV317" s="383"/>
      <c r="AW317" s="383"/>
      <c r="AX317" s="333"/>
      <c r="AY317" s="335"/>
      <c r="AZ317" s="333"/>
      <c r="BA317" s="333"/>
      <c r="BB317" s="318"/>
      <c r="BC317" s="333"/>
      <c r="BD317" s="333"/>
      <c r="BE317" s="333"/>
      <c r="BF317" s="335"/>
      <c r="BG317" s="320"/>
      <c r="BH317" s="320"/>
      <c r="BI317" s="318"/>
      <c r="BJ317" s="333"/>
      <c r="BK317" s="333"/>
      <c r="BL317" s="333"/>
      <c r="BM317" s="335"/>
      <c r="BN317" s="318"/>
      <c r="BO317" s="318"/>
      <c r="BP317" s="318"/>
      <c r="BQ317" s="334"/>
      <c r="BR317" s="318"/>
      <c r="BS317" s="318"/>
      <c r="BT317" s="333"/>
      <c r="BU317" s="318"/>
      <c r="BV317" s="318"/>
      <c r="BW317" s="318"/>
      <c r="BX317" s="334"/>
      <c r="BY317" s="318"/>
      <c r="BZ317" s="318"/>
      <c r="CA317" s="318"/>
      <c r="CB317" s="318"/>
      <c r="CC317" s="318"/>
      <c r="CD317" s="318"/>
      <c r="CE317" s="334"/>
      <c r="CF317" s="318"/>
      <c r="CG317" s="318"/>
      <c r="CH317" s="333"/>
      <c r="CI317" s="318"/>
      <c r="CJ317" s="318"/>
      <c r="CK317" s="318"/>
      <c r="CL317" s="334"/>
      <c r="CM317" s="318"/>
      <c r="CN317" s="318"/>
      <c r="CO317" s="318"/>
      <c r="CP317" s="318"/>
      <c r="CQ317" s="318"/>
      <c r="CR317" s="318"/>
      <c r="CS317" s="318"/>
      <c r="CT317" s="318"/>
      <c r="CU317" s="318"/>
      <c r="CV317" s="381"/>
      <c r="CW317" s="381"/>
      <c r="CX317" s="381"/>
      <c r="CY317" s="381"/>
      <c r="DA317" s="318"/>
      <c r="DB317" s="318"/>
      <c r="DC317" s="318"/>
      <c r="DD317" s="318"/>
      <c r="DE317" s="318"/>
      <c r="DF317" s="318"/>
      <c r="DG317" s="318"/>
      <c r="DH317" s="318"/>
      <c r="DI317" s="318"/>
      <c r="DJ317" s="318"/>
      <c r="DK317" s="318"/>
      <c r="DL317" s="318"/>
      <c r="DM317" s="318"/>
      <c r="DN317" s="318"/>
      <c r="DO317" s="381"/>
      <c r="DP317" s="318"/>
      <c r="DQ317" s="381"/>
      <c r="DR317" s="381"/>
      <c r="DS317" s="318"/>
      <c r="DT317" s="225"/>
      <c r="DU317" s="225"/>
      <c r="DV317" s="318"/>
      <c r="DY317" s="229"/>
      <c r="DZ317" s="226"/>
    </row>
    <row r="318" spans="1:130" ht="15" customHeight="1" x14ac:dyDescent="0.25">
      <c r="A318" s="208"/>
      <c r="B318" s="209"/>
      <c r="C318" s="210"/>
      <c r="D318" s="210"/>
      <c r="E318" s="211"/>
      <c r="F318" s="211"/>
      <c r="G318" s="340"/>
      <c r="H318" s="341"/>
      <c r="I318" s="340"/>
      <c r="J318" s="342"/>
      <c r="K318" s="348"/>
      <c r="L318" s="349"/>
      <c r="M318" s="211"/>
      <c r="N318" s="209"/>
      <c r="O318" s="215"/>
      <c r="P318" s="344"/>
      <c r="Q318" s="216"/>
      <c r="R318" s="330"/>
      <c r="S318" s="331"/>
      <c r="T318" s="219"/>
      <c r="U318" s="220"/>
      <c r="X318" s="382"/>
      <c r="Y318" s="382"/>
      <c r="Z318" s="318"/>
      <c r="AA318" s="333"/>
      <c r="AB318" s="383"/>
      <c r="AC318" s="383"/>
      <c r="AD318" s="384"/>
      <c r="AE318" s="385"/>
      <c r="AF318" s="385"/>
      <c r="AG318" s="382"/>
      <c r="AH318" s="383"/>
      <c r="AI318" s="383"/>
      <c r="AJ318" s="383"/>
      <c r="AK318" s="384"/>
      <c r="AL318" s="385"/>
      <c r="AM318" s="385"/>
      <c r="AN318" s="382"/>
      <c r="AO318" s="383"/>
      <c r="AP318" s="383"/>
      <c r="AQ318" s="383"/>
      <c r="AR318" s="384"/>
      <c r="AS318" s="385"/>
      <c r="AT318" s="385"/>
      <c r="AU318" s="382"/>
      <c r="AV318" s="383"/>
      <c r="AW318" s="383"/>
      <c r="AX318" s="333"/>
      <c r="AY318" s="335"/>
      <c r="AZ318" s="333"/>
      <c r="BA318" s="333"/>
      <c r="BB318" s="318"/>
      <c r="BC318" s="333"/>
      <c r="BD318" s="333"/>
      <c r="BE318" s="333"/>
      <c r="BF318" s="335"/>
      <c r="BG318" s="320"/>
      <c r="BH318" s="320"/>
      <c r="BI318" s="318"/>
      <c r="BJ318" s="333"/>
      <c r="BK318" s="333"/>
      <c r="BL318" s="333"/>
      <c r="BM318" s="335"/>
      <c r="BN318" s="318"/>
      <c r="BO318" s="318"/>
      <c r="BP318" s="318"/>
      <c r="BQ318" s="334"/>
      <c r="BR318" s="318"/>
      <c r="BS318" s="318"/>
      <c r="BT318" s="333"/>
      <c r="BU318" s="318"/>
      <c r="BV318" s="318"/>
      <c r="BW318" s="318"/>
      <c r="BX318" s="334"/>
      <c r="BY318" s="318"/>
      <c r="BZ318" s="318"/>
      <c r="CA318" s="318"/>
      <c r="CB318" s="318"/>
      <c r="CC318" s="318"/>
      <c r="CD318" s="318"/>
      <c r="CE318" s="334"/>
      <c r="CF318" s="318"/>
      <c r="CG318" s="318"/>
      <c r="CH318" s="333"/>
      <c r="CI318" s="318"/>
      <c r="CJ318" s="318"/>
      <c r="CK318" s="318"/>
      <c r="CL318" s="334"/>
      <c r="CM318" s="318"/>
      <c r="CN318" s="318"/>
      <c r="CO318" s="318"/>
      <c r="CP318" s="318"/>
      <c r="CQ318" s="318"/>
      <c r="CR318" s="318"/>
      <c r="CS318" s="318"/>
      <c r="CT318" s="318"/>
      <c r="CU318" s="318"/>
      <c r="CV318" s="381"/>
      <c r="CW318" s="381"/>
      <c r="CX318" s="381"/>
      <c r="CY318" s="381"/>
      <c r="DA318" s="318"/>
      <c r="DB318" s="318"/>
      <c r="DC318" s="318"/>
      <c r="DD318" s="318"/>
      <c r="DE318" s="318"/>
      <c r="DF318" s="318"/>
      <c r="DG318" s="318"/>
      <c r="DH318" s="318"/>
      <c r="DI318" s="318"/>
      <c r="DJ318" s="318"/>
      <c r="DK318" s="318"/>
      <c r="DL318" s="318"/>
      <c r="DM318" s="318"/>
      <c r="DN318" s="318"/>
      <c r="DO318" s="381"/>
      <c r="DP318" s="318"/>
      <c r="DQ318" s="381"/>
      <c r="DR318" s="381"/>
      <c r="DS318" s="318"/>
      <c r="DT318" s="225"/>
      <c r="DU318" s="225"/>
      <c r="DV318" s="318"/>
      <c r="DY318" s="229"/>
      <c r="DZ318" s="226"/>
    </row>
    <row r="319" spans="1:130" ht="14.25" customHeight="1" x14ac:dyDescent="0.25">
      <c r="A319" s="208"/>
      <c r="B319" s="209"/>
      <c r="C319" s="210"/>
      <c r="D319" s="210"/>
      <c r="E319" s="211"/>
      <c r="F319" s="211"/>
      <c r="G319" s="340"/>
      <c r="H319" s="341"/>
      <c r="I319" s="340"/>
      <c r="J319" s="342"/>
      <c r="K319" s="348"/>
      <c r="L319" s="349"/>
      <c r="M319" s="211"/>
      <c r="N319" s="209"/>
      <c r="O319" s="215"/>
      <c r="P319" s="344"/>
      <c r="Q319" s="216"/>
      <c r="R319" s="330"/>
      <c r="S319" s="331"/>
      <c r="T319" s="219"/>
      <c r="U319" s="220"/>
      <c r="X319" s="382"/>
      <c r="Y319" s="382"/>
      <c r="Z319" s="318"/>
      <c r="AA319" s="333"/>
      <c r="AB319" s="383"/>
      <c r="AC319" s="383"/>
      <c r="AD319" s="384"/>
      <c r="AE319" s="385"/>
      <c r="AF319" s="385"/>
      <c r="AG319" s="382"/>
      <c r="AH319" s="383"/>
      <c r="AI319" s="383"/>
      <c r="AJ319" s="383"/>
      <c r="AK319" s="384"/>
      <c r="AL319" s="385"/>
      <c r="AM319" s="385"/>
      <c r="AN319" s="382"/>
      <c r="AO319" s="383"/>
      <c r="AP319" s="383"/>
      <c r="AQ319" s="383"/>
      <c r="AR319" s="384"/>
      <c r="AS319" s="385"/>
      <c r="AT319" s="385"/>
      <c r="AU319" s="382"/>
      <c r="AV319" s="383"/>
      <c r="AW319" s="383"/>
      <c r="AX319" s="333"/>
      <c r="AY319" s="335"/>
      <c r="AZ319" s="333"/>
      <c r="BA319" s="333"/>
      <c r="BB319" s="318"/>
      <c r="BC319" s="333"/>
      <c r="BD319" s="333"/>
      <c r="BE319" s="333"/>
      <c r="BF319" s="335"/>
      <c r="BG319" s="320"/>
      <c r="BH319" s="320"/>
      <c r="BI319" s="318"/>
      <c r="BJ319" s="333"/>
      <c r="BK319" s="333"/>
      <c r="BL319" s="333"/>
      <c r="BM319" s="335"/>
      <c r="BN319" s="318"/>
      <c r="BO319" s="386"/>
      <c r="BP319" s="386"/>
      <c r="BQ319" s="387"/>
      <c r="BR319" s="386"/>
      <c r="BS319" s="386"/>
      <c r="BT319" s="388"/>
      <c r="BU319" s="386"/>
      <c r="BV319" s="386"/>
      <c r="BW319" s="386"/>
      <c r="BX319" s="387"/>
      <c r="BY319" s="386"/>
      <c r="BZ319" s="386"/>
      <c r="CA319" s="386"/>
      <c r="CB319" s="386"/>
      <c r="CC319" s="318"/>
      <c r="CD319" s="318"/>
      <c r="CE319" s="334"/>
      <c r="CF319" s="318"/>
      <c r="CG319" s="318"/>
      <c r="CH319" s="333"/>
      <c r="CI319" s="318"/>
      <c r="CJ319" s="318"/>
      <c r="CK319" s="318"/>
      <c r="CL319" s="334"/>
      <c r="CM319" s="318"/>
      <c r="CN319" s="318"/>
      <c r="CO319" s="318"/>
      <c r="CP319" s="318"/>
      <c r="CQ319" s="318"/>
      <c r="CR319" s="318"/>
      <c r="CS319" s="318"/>
      <c r="CT319" s="318"/>
      <c r="CU319" s="386"/>
      <c r="CV319" s="389"/>
      <c r="CW319" s="389"/>
      <c r="CX319" s="389"/>
      <c r="CY319" s="389"/>
      <c r="DA319" s="318"/>
      <c r="DB319" s="318"/>
      <c r="DC319" s="318"/>
      <c r="DD319" s="318"/>
      <c r="DE319" s="318"/>
      <c r="DF319" s="318"/>
      <c r="DG319" s="318"/>
      <c r="DH319" s="318"/>
      <c r="DI319" s="318"/>
      <c r="DJ319" s="318"/>
      <c r="DK319" s="318"/>
      <c r="DL319" s="318"/>
      <c r="DM319" s="318"/>
      <c r="DN319" s="318"/>
      <c r="DO319" s="381"/>
      <c r="DP319" s="318"/>
      <c r="DQ319" s="381"/>
      <c r="DR319" s="381"/>
      <c r="DS319" s="318"/>
      <c r="DT319" s="225"/>
      <c r="DU319" s="225"/>
      <c r="DV319" s="318"/>
      <c r="DY319" s="229"/>
      <c r="DZ319" s="226"/>
    </row>
    <row r="320" spans="1:130" x14ac:dyDescent="0.25">
      <c r="A320" s="208"/>
      <c r="B320" s="209"/>
      <c r="C320" s="210"/>
      <c r="D320" s="210"/>
      <c r="E320" s="211"/>
      <c r="F320" s="211"/>
      <c r="G320" s="340"/>
      <c r="H320" s="341"/>
      <c r="I320" s="340"/>
      <c r="J320" s="342"/>
      <c r="K320" s="348"/>
      <c r="L320" s="349"/>
      <c r="M320" s="211"/>
      <c r="N320" s="209"/>
      <c r="O320" s="215"/>
      <c r="P320" s="344"/>
      <c r="Q320" s="216"/>
      <c r="R320" s="390"/>
      <c r="S320" s="391"/>
      <c r="T320" s="219"/>
      <c r="U320" s="220"/>
      <c r="X320" s="392"/>
      <c r="Y320" s="392"/>
      <c r="Z320" s="386"/>
      <c r="AA320" s="388"/>
      <c r="AB320" s="388"/>
      <c r="AC320" s="388"/>
      <c r="AD320" s="393"/>
      <c r="AE320" s="386"/>
      <c r="AF320" s="394"/>
      <c r="AG320" s="386"/>
      <c r="AH320" s="388"/>
      <c r="AI320" s="388"/>
      <c r="AJ320" s="388"/>
      <c r="AK320" s="393"/>
      <c r="AL320" s="386"/>
      <c r="AM320" s="394"/>
      <c r="AN320" s="386"/>
      <c r="AO320" s="388"/>
      <c r="AP320" s="388"/>
      <c r="AQ320" s="388"/>
      <c r="AR320" s="393"/>
      <c r="AS320" s="394"/>
      <c r="AT320" s="394"/>
      <c r="AU320" s="386"/>
      <c r="AV320" s="388"/>
      <c r="AW320" s="388"/>
      <c r="AX320" s="388"/>
      <c r="AY320" s="393"/>
      <c r="AZ320" s="388"/>
      <c r="BA320" s="388"/>
      <c r="BB320" s="386"/>
      <c r="BC320" s="388"/>
      <c r="BD320" s="388"/>
      <c r="BE320" s="388"/>
      <c r="BF320" s="393"/>
      <c r="BG320" s="394"/>
      <c r="BH320" s="394"/>
      <c r="BI320" s="386"/>
      <c r="BJ320" s="388"/>
      <c r="BK320" s="388"/>
      <c r="BL320" s="388"/>
      <c r="BM320" s="393"/>
      <c r="BN320" s="386"/>
      <c r="BO320" s="386"/>
      <c r="BP320" s="386"/>
      <c r="BQ320" s="387"/>
      <c r="BR320" s="386"/>
      <c r="BS320" s="386"/>
      <c r="BT320" s="388"/>
      <c r="BU320" s="386"/>
      <c r="BV320" s="386"/>
      <c r="BW320" s="386"/>
      <c r="BX320" s="387"/>
      <c r="BY320" s="386"/>
      <c r="BZ320" s="386"/>
      <c r="CA320" s="386"/>
      <c r="CB320" s="386"/>
      <c r="CC320" s="386"/>
      <c r="CD320" s="386"/>
      <c r="CE320" s="387"/>
      <c r="CF320" s="386"/>
      <c r="CG320" s="386"/>
      <c r="CH320" s="388"/>
      <c r="CI320" s="386"/>
      <c r="CJ320" s="386"/>
      <c r="CK320" s="386"/>
      <c r="CL320" s="387"/>
      <c r="CM320" s="386"/>
      <c r="CN320" s="386"/>
      <c r="CO320" s="386"/>
      <c r="CP320" s="386"/>
      <c r="CQ320" s="386"/>
      <c r="CR320" s="386"/>
      <c r="CS320" s="386"/>
      <c r="CT320" s="386"/>
      <c r="CU320" s="386"/>
      <c r="CV320" s="389"/>
      <c r="CW320" s="389"/>
      <c r="CX320" s="389"/>
      <c r="CY320" s="389"/>
      <c r="DA320" s="386"/>
      <c r="DB320" s="386"/>
      <c r="DC320" s="386"/>
      <c r="DD320" s="386"/>
      <c r="DE320" s="386"/>
      <c r="DF320" s="386"/>
      <c r="DG320" s="386"/>
      <c r="DH320" s="386"/>
      <c r="DI320" s="386"/>
      <c r="DJ320" s="386"/>
      <c r="DK320" s="386"/>
      <c r="DL320" s="386"/>
      <c r="DM320" s="386"/>
      <c r="DN320" s="386"/>
      <c r="DO320" s="389"/>
      <c r="DP320" s="386"/>
      <c r="DQ320" s="389"/>
      <c r="DR320" s="389"/>
      <c r="DS320" s="386"/>
      <c r="DT320" s="225"/>
      <c r="DU320" s="225"/>
      <c r="DV320" s="386"/>
      <c r="DY320" s="229"/>
      <c r="DZ320" s="226"/>
    </row>
    <row r="321" spans="1:130" ht="15" customHeight="1" x14ac:dyDescent="0.25">
      <c r="A321" s="208"/>
      <c r="B321" s="209"/>
      <c r="C321" s="210"/>
      <c r="D321" s="210"/>
      <c r="E321" s="211"/>
      <c r="F321" s="211"/>
      <c r="G321" s="340"/>
      <c r="H321" s="341"/>
      <c r="I321" s="340"/>
      <c r="J321" s="342"/>
      <c r="K321" s="348"/>
      <c r="L321" s="349"/>
      <c r="M321" s="211"/>
      <c r="N321" s="209"/>
      <c r="O321" s="215"/>
      <c r="P321" s="344"/>
      <c r="Q321" s="216"/>
      <c r="R321" s="390"/>
      <c r="S321" s="391"/>
      <c r="T321" s="219"/>
      <c r="U321" s="220"/>
      <c r="X321" s="392"/>
      <c r="Y321" s="392"/>
      <c r="Z321" s="386"/>
      <c r="AA321" s="388"/>
      <c r="AB321" s="388"/>
      <c r="AC321" s="388"/>
      <c r="AD321" s="393"/>
      <c r="AE321" s="386"/>
      <c r="AF321" s="394"/>
      <c r="AG321" s="386"/>
      <c r="AH321" s="388"/>
      <c r="AI321" s="388"/>
      <c r="AJ321" s="388"/>
      <c r="AK321" s="393"/>
      <c r="AL321" s="386"/>
      <c r="AM321" s="394"/>
      <c r="AN321" s="386"/>
      <c r="AO321" s="388"/>
      <c r="AP321" s="388"/>
      <c r="AQ321" s="388"/>
      <c r="AR321" s="393"/>
      <c r="AS321" s="394"/>
      <c r="AT321" s="394"/>
      <c r="AU321" s="386"/>
      <c r="AV321" s="388"/>
      <c r="AW321" s="388"/>
      <c r="AX321" s="388"/>
      <c r="AY321" s="393"/>
      <c r="AZ321" s="388"/>
      <c r="BA321" s="388"/>
      <c r="BB321" s="386"/>
      <c r="BC321" s="388"/>
      <c r="BD321" s="388"/>
      <c r="BE321" s="388"/>
      <c r="BF321" s="393"/>
      <c r="BG321" s="394"/>
      <c r="BH321" s="394"/>
      <c r="BI321" s="386"/>
      <c r="BJ321" s="388"/>
      <c r="BK321" s="388"/>
      <c r="BL321" s="388"/>
      <c r="BM321" s="393"/>
      <c r="BN321" s="386"/>
      <c r="BO321" s="386"/>
      <c r="BP321" s="386"/>
      <c r="BQ321" s="387"/>
      <c r="BR321" s="386"/>
      <c r="BS321" s="386"/>
      <c r="BT321" s="388"/>
      <c r="BU321" s="386"/>
      <c r="BV321" s="386"/>
      <c r="BW321" s="386"/>
      <c r="BX321" s="387"/>
      <c r="BY321" s="386"/>
      <c r="BZ321" s="386"/>
      <c r="CA321" s="386"/>
      <c r="CB321" s="386"/>
      <c r="CC321" s="386"/>
      <c r="CD321" s="386"/>
      <c r="CE321" s="387"/>
      <c r="CF321" s="386"/>
      <c r="CG321" s="386"/>
      <c r="CH321" s="388"/>
      <c r="CI321" s="386"/>
      <c r="CJ321" s="386"/>
      <c r="CK321" s="386"/>
      <c r="CL321" s="387"/>
      <c r="CM321" s="386"/>
      <c r="CN321" s="386"/>
      <c r="CO321" s="386"/>
      <c r="CP321" s="386"/>
      <c r="CQ321" s="386"/>
      <c r="CR321" s="386"/>
      <c r="CS321" s="386"/>
      <c r="CT321" s="386"/>
      <c r="CU321" s="386"/>
      <c r="CV321" s="389"/>
      <c r="CW321" s="389"/>
      <c r="CX321" s="389"/>
      <c r="CY321" s="389"/>
      <c r="DA321" s="386"/>
      <c r="DB321" s="386"/>
      <c r="DC321" s="386"/>
      <c r="DD321" s="386"/>
      <c r="DE321" s="386"/>
      <c r="DF321" s="386"/>
      <c r="DG321" s="386"/>
      <c r="DH321" s="386"/>
      <c r="DI321" s="386"/>
      <c r="DJ321" s="386"/>
      <c r="DK321" s="386"/>
      <c r="DL321" s="386"/>
      <c r="DM321" s="386"/>
      <c r="DN321" s="386"/>
      <c r="DO321" s="389"/>
      <c r="DP321" s="386"/>
      <c r="DQ321" s="389"/>
      <c r="DR321" s="389"/>
      <c r="DS321" s="386"/>
      <c r="DT321" s="225"/>
      <c r="DU321" s="225"/>
      <c r="DV321" s="386"/>
      <c r="DY321" s="229"/>
      <c r="DZ321" s="226"/>
    </row>
    <row r="322" spans="1:130" ht="14.25" customHeight="1" x14ac:dyDescent="0.25">
      <c r="A322" s="208"/>
      <c r="B322" s="209"/>
      <c r="C322" s="210"/>
      <c r="D322" s="210"/>
      <c r="E322" s="211"/>
      <c r="F322" s="211"/>
      <c r="G322" s="340"/>
      <c r="H322" s="341"/>
      <c r="I322" s="340"/>
      <c r="J322" s="342"/>
      <c r="K322" s="348"/>
      <c r="L322" s="349"/>
      <c r="M322" s="211"/>
      <c r="N322" s="209"/>
      <c r="O322" s="215"/>
      <c r="P322" s="344"/>
      <c r="Q322" s="216"/>
      <c r="R322" s="390"/>
      <c r="S322" s="391"/>
      <c r="T322" s="219"/>
      <c r="U322" s="220"/>
      <c r="X322" s="392"/>
      <c r="Y322" s="392"/>
      <c r="Z322" s="386"/>
      <c r="AA322" s="388"/>
      <c r="AB322" s="388"/>
      <c r="AC322" s="388"/>
      <c r="AD322" s="393"/>
      <c r="AE322" s="386"/>
      <c r="AF322" s="394"/>
      <c r="AG322" s="386"/>
      <c r="AH322" s="388"/>
      <c r="AI322" s="388"/>
      <c r="AJ322" s="388"/>
      <c r="AK322" s="393"/>
      <c r="AL322" s="386"/>
      <c r="AM322" s="394"/>
      <c r="AN322" s="386"/>
      <c r="AO322" s="388"/>
      <c r="AP322" s="388"/>
      <c r="AQ322" s="388"/>
      <c r="AR322" s="393"/>
      <c r="AS322" s="394"/>
      <c r="AT322" s="394"/>
      <c r="AU322" s="386"/>
      <c r="AV322" s="388"/>
      <c r="AW322" s="388"/>
      <c r="AX322" s="388"/>
      <c r="AY322" s="393"/>
      <c r="AZ322" s="388"/>
      <c r="BA322" s="388"/>
      <c r="BB322" s="386"/>
      <c r="BC322" s="388"/>
      <c r="BD322" s="388"/>
      <c r="BE322" s="388"/>
      <c r="BF322" s="393"/>
      <c r="BG322" s="394"/>
      <c r="BH322" s="394"/>
      <c r="BI322" s="386"/>
      <c r="BJ322" s="388"/>
      <c r="BK322" s="388"/>
      <c r="BL322" s="388"/>
      <c r="BM322" s="393"/>
      <c r="BN322" s="386"/>
      <c r="BO322" s="386"/>
      <c r="BP322" s="386"/>
      <c r="BQ322" s="387"/>
      <c r="BR322" s="386"/>
      <c r="BS322" s="386"/>
      <c r="BT322" s="388"/>
      <c r="BU322" s="386"/>
      <c r="BV322" s="386"/>
      <c r="BW322" s="386"/>
      <c r="BX322" s="387"/>
      <c r="BY322" s="386"/>
      <c r="BZ322" s="386"/>
      <c r="CA322" s="386"/>
      <c r="CB322" s="386"/>
      <c r="CC322" s="386"/>
      <c r="CD322" s="386"/>
      <c r="CE322" s="387"/>
      <c r="CF322" s="386"/>
      <c r="CG322" s="386"/>
      <c r="CH322" s="388"/>
      <c r="CI322" s="386"/>
      <c r="CJ322" s="386"/>
      <c r="CK322" s="386"/>
      <c r="CL322" s="387"/>
      <c r="CM322" s="386"/>
      <c r="CN322" s="386"/>
      <c r="CO322" s="386"/>
      <c r="CP322" s="386"/>
      <c r="CQ322" s="386"/>
      <c r="CR322" s="386"/>
      <c r="CS322" s="386"/>
      <c r="CT322" s="386"/>
      <c r="CU322" s="386"/>
      <c r="CV322" s="389"/>
      <c r="CW322" s="389"/>
      <c r="CX322" s="389"/>
      <c r="CY322" s="389"/>
      <c r="DA322" s="386"/>
      <c r="DB322" s="386"/>
      <c r="DC322" s="386"/>
      <c r="DD322" s="386"/>
      <c r="DE322" s="386"/>
      <c r="DF322" s="386"/>
      <c r="DG322" s="386"/>
      <c r="DH322" s="386"/>
      <c r="DI322" s="386"/>
      <c r="DJ322" s="386"/>
      <c r="DK322" s="386"/>
      <c r="DL322" s="386"/>
      <c r="DM322" s="386"/>
      <c r="DN322" s="386"/>
      <c r="DO322" s="389"/>
      <c r="DP322" s="386"/>
      <c r="DQ322" s="389"/>
      <c r="DR322" s="389"/>
      <c r="DS322" s="386"/>
      <c r="DT322" s="225"/>
      <c r="DU322" s="225"/>
      <c r="DV322" s="386"/>
      <c r="DY322" s="229"/>
      <c r="DZ322" s="226"/>
    </row>
    <row r="323" spans="1:130" x14ac:dyDescent="0.25">
      <c r="A323" s="208"/>
      <c r="B323" s="209"/>
      <c r="C323" s="210"/>
      <c r="D323" s="210"/>
      <c r="E323" s="211"/>
      <c r="F323" s="211"/>
      <c r="G323" s="340"/>
      <c r="H323" s="341"/>
      <c r="I323" s="340"/>
      <c r="J323" s="342"/>
      <c r="K323" s="348"/>
      <c r="L323" s="349"/>
      <c r="M323" s="211"/>
      <c r="N323" s="209"/>
      <c r="O323" s="215"/>
      <c r="P323" s="344"/>
      <c r="Q323" s="216"/>
      <c r="R323" s="390"/>
      <c r="S323" s="391"/>
      <c r="T323" s="219"/>
      <c r="U323" s="220"/>
      <c r="X323" s="392"/>
      <c r="Y323" s="392"/>
      <c r="Z323" s="386"/>
      <c r="AA323" s="388"/>
      <c r="AB323" s="388"/>
      <c r="AC323" s="388"/>
      <c r="AD323" s="393"/>
      <c r="AE323" s="386"/>
      <c r="AF323" s="394"/>
      <c r="AG323" s="386"/>
      <c r="AH323" s="388"/>
      <c r="AI323" s="388"/>
      <c r="AJ323" s="388"/>
      <c r="AK323" s="393"/>
      <c r="AL323" s="386"/>
      <c r="AM323" s="394"/>
      <c r="AN323" s="386"/>
      <c r="AO323" s="388"/>
      <c r="AP323" s="388"/>
      <c r="AQ323" s="388"/>
      <c r="AR323" s="393"/>
      <c r="AS323" s="394"/>
      <c r="AT323" s="394"/>
      <c r="AU323" s="386"/>
      <c r="AV323" s="388"/>
      <c r="AW323" s="388"/>
      <c r="AX323" s="388"/>
      <c r="AY323" s="393"/>
      <c r="AZ323" s="388"/>
      <c r="BA323" s="388"/>
      <c r="BB323" s="386"/>
      <c r="BC323" s="388"/>
      <c r="BD323" s="388"/>
      <c r="BE323" s="388"/>
      <c r="BF323" s="393"/>
      <c r="BG323" s="394"/>
      <c r="BH323" s="394"/>
      <c r="BI323" s="386"/>
      <c r="BJ323" s="388"/>
      <c r="BK323" s="388"/>
      <c r="BL323" s="388"/>
      <c r="BM323" s="393"/>
      <c r="BN323" s="386"/>
      <c r="BO323" s="386"/>
      <c r="BP323" s="386"/>
      <c r="BQ323" s="387"/>
      <c r="BR323" s="386"/>
      <c r="BS323" s="386"/>
      <c r="BT323" s="388"/>
      <c r="BU323" s="386"/>
      <c r="BV323" s="386"/>
      <c r="BW323" s="386"/>
      <c r="BX323" s="387"/>
      <c r="BY323" s="386"/>
      <c r="BZ323" s="386"/>
      <c r="CA323" s="386"/>
      <c r="CB323" s="386"/>
      <c r="CC323" s="386"/>
      <c r="CD323" s="386"/>
      <c r="CE323" s="387"/>
      <c r="CF323" s="386"/>
      <c r="CG323" s="386"/>
      <c r="CH323" s="388"/>
      <c r="CI323" s="386"/>
      <c r="CJ323" s="386"/>
      <c r="CK323" s="386"/>
      <c r="CL323" s="387"/>
      <c r="CM323" s="386"/>
      <c r="CN323" s="386"/>
      <c r="CO323" s="386"/>
      <c r="CP323" s="386"/>
      <c r="CQ323" s="386"/>
      <c r="CR323" s="386"/>
      <c r="CS323" s="386"/>
      <c r="CT323" s="386"/>
      <c r="CU323" s="386"/>
      <c r="CV323" s="389"/>
      <c r="CW323" s="389"/>
      <c r="CX323" s="389"/>
      <c r="CY323" s="389"/>
      <c r="DA323" s="386"/>
      <c r="DB323" s="386"/>
      <c r="DC323" s="386"/>
      <c r="DD323" s="386"/>
      <c r="DE323" s="386"/>
      <c r="DF323" s="386"/>
      <c r="DG323" s="386"/>
      <c r="DH323" s="386"/>
      <c r="DI323" s="386"/>
      <c r="DJ323" s="386"/>
      <c r="DK323" s="386"/>
      <c r="DL323" s="386"/>
      <c r="DM323" s="386"/>
      <c r="DN323" s="386"/>
      <c r="DO323" s="389"/>
      <c r="DP323" s="386"/>
      <c r="DQ323" s="389"/>
      <c r="DR323" s="389"/>
      <c r="DS323" s="386"/>
      <c r="DT323" s="225"/>
      <c r="DU323" s="225"/>
      <c r="DV323" s="386"/>
      <c r="DY323" s="229"/>
      <c r="DZ323" s="226"/>
    </row>
    <row r="324" spans="1:130" x14ac:dyDescent="0.25">
      <c r="A324" s="208"/>
      <c r="B324" s="209"/>
      <c r="C324" s="210"/>
      <c r="D324" s="210"/>
      <c r="E324" s="211"/>
      <c r="F324" s="211"/>
      <c r="G324" s="340"/>
      <c r="H324" s="341"/>
      <c r="I324" s="340"/>
      <c r="J324" s="342"/>
      <c r="K324" s="348"/>
      <c r="L324" s="349"/>
      <c r="M324" s="211"/>
      <c r="N324" s="209"/>
      <c r="O324" s="215"/>
      <c r="P324" s="344"/>
      <c r="Q324" s="216"/>
      <c r="R324" s="390"/>
      <c r="S324" s="391"/>
      <c r="T324" s="219"/>
      <c r="U324" s="220"/>
      <c r="X324" s="392"/>
      <c r="Y324" s="392"/>
      <c r="Z324" s="386"/>
      <c r="AA324" s="388"/>
      <c r="AB324" s="388"/>
      <c r="AC324" s="388"/>
      <c r="AD324" s="393"/>
      <c r="AE324" s="386"/>
      <c r="AF324" s="394"/>
      <c r="AG324" s="386"/>
      <c r="AH324" s="388"/>
      <c r="AI324" s="388"/>
      <c r="AJ324" s="388"/>
      <c r="AK324" s="393"/>
      <c r="AL324" s="386"/>
      <c r="AM324" s="394"/>
      <c r="AN324" s="386"/>
      <c r="AO324" s="388"/>
      <c r="AP324" s="388"/>
      <c r="AQ324" s="388"/>
      <c r="AR324" s="393"/>
      <c r="AS324" s="394"/>
      <c r="AT324" s="394"/>
      <c r="AU324" s="386"/>
      <c r="AV324" s="388"/>
      <c r="AW324" s="388"/>
      <c r="AX324" s="388"/>
      <c r="AY324" s="393"/>
      <c r="AZ324" s="388"/>
      <c r="BA324" s="388"/>
      <c r="BB324" s="386"/>
      <c r="BC324" s="388"/>
      <c r="BD324" s="388"/>
      <c r="BE324" s="388"/>
      <c r="BF324" s="393"/>
      <c r="BG324" s="394"/>
      <c r="BH324" s="394"/>
      <c r="BI324" s="386"/>
      <c r="BJ324" s="388"/>
      <c r="BK324" s="388"/>
      <c r="BL324" s="388"/>
      <c r="BM324" s="393"/>
      <c r="BN324" s="386"/>
      <c r="BO324" s="386"/>
      <c r="BP324" s="386"/>
      <c r="BQ324" s="387"/>
      <c r="BR324" s="386"/>
      <c r="BS324" s="386"/>
      <c r="BT324" s="388"/>
      <c r="BU324" s="386"/>
      <c r="BV324" s="386"/>
      <c r="BW324" s="386"/>
      <c r="BX324" s="387"/>
      <c r="BY324" s="386"/>
      <c r="BZ324" s="386"/>
      <c r="CA324" s="386"/>
      <c r="CB324" s="386"/>
      <c r="CC324" s="386"/>
      <c r="CD324" s="386"/>
      <c r="CE324" s="387"/>
      <c r="CF324" s="386"/>
      <c r="CG324" s="386"/>
      <c r="CH324" s="388"/>
      <c r="CI324" s="386"/>
      <c r="CJ324" s="386"/>
      <c r="CK324" s="386"/>
      <c r="CL324" s="387"/>
      <c r="CM324" s="386"/>
      <c r="CN324" s="386"/>
      <c r="CO324" s="386"/>
      <c r="CP324" s="386"/>
      <c r="CQ324" s="386"/>
      <c r="CR324" s="386"/>
      <c r="CS324" s="386"/>
      <c r="CT324" s="386"/>
      <c r="CU324" s="386"/>
      <c r="CV324" s="389"/>
      <c r="CW324" s="389"/>
      <c r="CX324" s="389"/>
      <c r="CY324" s="389"/>
      <c r="DA324" s="386"/>
      <c r="DB324" s="386"/>
      <c r="DC324" s="386"/>
      <c r="DD324" s="386"/>
      <c r="DE324" s="386"/>
      <c r="DF324" s="386"/>
      <c r="DG324" s="386"/>
      <c r="DH324" s="386"/>
      <c r="DI324" s="386"/>
      <c r="DJ324" s="386"/>
      <c r="DK324" s="386"/>
      <c r="DL324" s="386"/>
      <c r="DM324" s="386"/>
      <c r="DN324" s="386"/>
      <c r="DO324" s="389"/>
      <c r="DP324" s="386"/>
      <c r="DQ324" s="389"/>
      <c r="DR324" s="389"/>
      <c r="DS324" s="386"/>
      <c r="DT324" s="225"/>
      <c r="DU324" s="225"/>
      <c r="DV324" s="386"/>
      <c r="DY324" s="229"/>
      <c r="DZ324" s="226"/>
    </row>
    <row r="325" spans="1:130" x14ac:dyDescent="0.25">
      <c r="A325" s="208"/>
      <c r="B325" s="209"/>
      <c r="C325" s="210"/>
      <c r="D325" s="210"/>
      <c r="E325" s="211"/>
      <c r="F325" s="211"/>
      <c r="G325" s="340"/>
      <c r="H325" s="341"/>
      <c r="I325" s="340"/>
      <c r="J325" s="342"/>
      <c r="K325" s="348"/>
      <c r="L325" s="349"/>
      <c r="M325" s="211"/>
      <c r="N325" s="209"/>
      <c r="O325" s="215"/>
      <c r="P325" s="344"/>
      <c r="Q325" s="216"/>
      <c r="R325" s="390"/>
      <c r="S325" s="391"/>
      <c r="T325" s="219"/>
      <c r="U325" s="220"/>
      <c r="X325" s="392"/>
      <c r="Y325" s="392"/>
      <c r="Z325" s="386"/>
      <c r="AA325" s="388"/>
      <c r="AB325" s="388"/>
      <c r="AC325" s="388"/>
      <c r="AD325" s="393"/>
      <c r="AE325" s="386"/>
      <c r="AF325" s="394"/>
      <c r="AG325" s="386"/>
      <c r="AH325" s="388"/>
      <c r="AI325" s="388"/>
      <c r="AJ325" s="388"/>
      <c r="AK325" s="393"/>
      <c r="AL325" s="386"/>
      <c r="AM325" s="394"/>
      <c r="AN325" s="386"/>
      <c r="AO325" s="388"/>
      <c r="AP325" s="388"/>
      <c r="AQ325" s="388"/>
      <c r="AR325" s="393"/>
      <c r="AS325" s="394"/>
      <c r="AT325" s="394"/>
      <c r="AU325" s="386"/>
      <c r="AV325" s="388"/>
      <c r="AW325" s="388"/>
      <c r="AX325" s="388"/>
      <c r="AY325" s="393"/>
      <c r="AZ325" s="388"/>
      <c r="BA325" s="388"/>
      <c r="BB325" s="386"/>
      <c r="BC325" s="388"/>
      <c r="BD325" s="388"/>
      <c r="BE325" s="388"/>
      <c r="BF325" s="393"/>
      <c r="BG325" s="394"/>
      <c r="BH325" s="394"/>
      <c r="BI325" s="386"/>
      <c r="BJ325" s="388"/>
      <c r="BK325" s="388"/>
      <c r="BL325" s="388"/>
      <c r="BM325" s="393"/>
      <c r="BN325" s="386"/>
      <c r="BO325" s="386"/>
      <c r="BP325" s="386"/>
      <c r="BQ325" s="387"/>
      <c r="BR325" s="386"/>
      <c r="BS325" s="386"/>
      <c r="BT325" s="388"/>
      <c r="BU325" s="386"/>
      <c r="BV325" s="386"/>
      <c r="BW325" s="386"/>
      <c r="BX325" s="387"/>
      <c r="BY325" s="386"/>
      <c r="BZ325" s="386"/>
      <c r="CA325" s="386"/>
      <c r="CB325" s="386"/>
      <c r="CC325" s="386"/>
      <c r="CD325" s="386"/>
      <c r="CE325" s="387"/>
      <c r="CF325" s="386"/>
      <c r="CG325" s="386"/>
      <c r="CH325" s="388"/>
      <c r="CI325" s="386"/>
      <c r="CJ325" s="386"/>
      <c r="CK325" s="386"/>
      <c r="CL325" s="387"/>
      <c r="CM325" s="386"/>
      <c r="CN325" s="386"/>
      <c r="CO325" s="386"/>
      <c r="CP325" s="386"/>
      <c r="CQ325" s="386"/>
      <c r="CR325" s="386"/>
      <c r="CS325" s="386"/>
      <c r="CT325" s="386"/>
      <c r="CU325" s="386"/>
      <c r="CV325" s="389"/>
      <c r="CW325" s="389"/>
      <c r="CX325" s="389"/>
      <c r="CY325" s="389"/>
      <c r="DA325" s="386"/>
      <c r="DB325" s="386"/>
      <c r="DC325" s="386"/>
      <c r="DD325" s="386"/>
      <c r="DE325" s="386"/>
      <c r="DF325" s="386"/>
      <c r="DG325" s="386"/>
      <c r="DH325" s="386"/>
      <c r="DI325" s="386"/>
      <c r="DJ325" s="386"/>
      <c r="DK325" s="386"/>
      <c r="DL325" s="386"/>
      <c r="DM325" s="386"/>
      <c r="DN325" s="386"/>
      <c r="DO325" s="389"/>
      <c r="DP325" s="386"/>
      <c r="DQ325" s="389"/>
      <c r="DR325" s="389"/>
      <c r="DS325" s="386"/>
      <c r="DT325" s="225"/>
      <c r="DU325" s="225"/>
      <c r="DV325" s="386"/>
      <c r="DY325" s="229"/>
      <c r="DZ325" s="226"/>
    </row>
    <row r="326" spans="1:130" x14ac:dyDescent="0.25">
      <c r="A326" s="208"/>
      <c r="B326" s="209"/>
      <c r="C326" s="210"/>
      <c r="D326" s="210"/>
      <c r="E326" s="211"/>
      <c r="F326" s="211"/>
      <c r="G326" s="340"/>
      <c r="H326" s="341"/>
      <c r="I326" s="340"/>
      <c r="J326" s="342"/>
      <c r="K326" s="348"/>
      <c r="L326" s="349"/>
      <c r="M326" s="211"/>
      <c r="N326" s="209"/>
      <c r="O326" s="215"/>
      <c r="P326" s="344"/>
      <c r="Q326" s="216"/>
      <c r="R326" s="390"/>
      <c r="S326" s="391"/>
      <c r="T326" s="219"/>
      <c r="U326" s="220"/>
      <c r="X326" s="392"/>
      <c r="Y326" s="392"/>
      <c r="Z326" s="386"/>
      <c r="AA326" s="388"/>
      <c r="AB326" s="388"/>
      <c r="AC326" s="388"/>
      <c r="AD326" s="393"/>
      <c r="AE326" s="386"/>
      <c r="AF326" s="394"/>
      <c r="AG326" s="386"/>
      <c r="AH326" s="388"/>
      <c r="AI326" s="388"/>
      <c r="AJ326" s="388"/>
      <c r="AK326" s="393"/>
      <c r="AL326" s="386"/>
      <c r="AM326" s="394"/>
      <c r="AN326" s="386"/>
      <c r="AO326" s="388"/>
      <c r="AP326" s="388"/>
      <c r="AQ326" s="388"/>
      <c r="AR326" s="393"/>
      <c r="AS326" s="394"/>
      <c r="AT326" s="394"/>
      <c r="AU326" s="386"/>
      <c r="AV326" s="388"/>
      <c r="AW326" s="388"/>
      <c r="AX326" s="388"/>
      <c r="AY326" s="393"/>
      <c r="AZ326" s="388"/>
      <c r="BA326" s="388"/>
      <c r="BB326" s="386"/>
      <c r="BC326" s="388"/>
      <c r="BD326" s="388"/>
      <c r="BE326" s="388"/>
      <c r="BF326" s="393"/>
      <c r="BG326" s="394"/>
      <c r="BH326" s="394"/>
      <c r="BI326" s="386"/>
      <c r="BJ326" s="388"/>
      <c r="BK326" s="388"/>
      <c r="BL326" s="388"/>
      <c r="BM326" s="393"/>
      <c r="BN326" s="386"/>
      <c r="BO326" s="386"/>
      <c r="BP326" s="386"/>
      <c r="BQ326" s="387"/>
      <c r="BR326" s="386"/>
      <c r="BS326" s="386"/>
      <c r="BT326" s="388"/>
      <c r="BU326" s="386"/>
      <c r="BV326" s="386"/>
      <c r="BW326" s="386"/>
      <c r="BX326" s="387"/>
      <c r="BY326" s="386"/>
      <c r="BZ326" s="386"/>
      <c r="CA326" s="386"/>
      <c r="CB326" s="386"/>
      <c r="CC326" s="386"/>
      <c r="CD326" s="386"/>
      <c r="CE326" s="387"/>
      <c r="CF326" s="386"/>
      <c r="CG326" s="386"/>
      <c r="CH326" s="388"/>
      <c r="CI326" s="386"/>
      <c r="CJ326" s="386"/>
      <c r="CK326" s="386"/>
      <c r="CL326" s="387"/>
      <c r="CM326" s="386"/>
      <c r="CN326" s="386"/>
      <c r="CO326" s="386"/>
      <c r="CP326" s="386"/>
      <c r="CQ326" s="386"/>
      <c r="CR326" s="386"/>
      <c r="CS326" s="386"/>
      <c r="CT326" s="386"/>
      <c r="CU326" s="386"/>
      <c r="CV326" s="389"/>
      <c r="CW326" s="389"/>
      <c r="CX326" s="389"/>
      <c r="CY326" s="389"/>
      <c r="DA326" s="386"/>
      <c r="DB326" s="386"/>
      <c r="DC326" s="386"/>
      <c r="DD326" s="386"/>
      <c r="DE326" s="386"/>
      <c r="DF326" s="386"/>
      <c r="DG326" s="386"/>
      <c r="DH326" s="386"/>
      <c r="DI326" s="386"/>
      <c r="DJ326" s="386"/>
      <c r="DK326" s="386"/>
      <c r="DL326" s="386"/>
      <c r="DM326" s="386"/>
      <c r="DN326" s="386"/>
      <c r="DO326" s="389"/>
      <c r="DP326" s="386"/>
      <c r="DQ326" s="389"/>
      <c r="DR326" s="389"/>
      <c r="DS326" s="386"/>
      <c r="DT326" s="225"/>
      <c r="DU326" s="225"/>
      <c r="DV326" s="386"/>
      <c r="DY326" s="229"/>
      <c r="DZ326" s="226"/>
    </row>
    <row r="327" spans="1:130" x14ac:dyDescent="0.25">
      <c r="A327" s="208"/>
      <c r="B327" s="209"/>
      <c r="C327" s="210"/>
      <c r="D327" s="210"/>
      <c r="E327" s="211"/>
      <c r="F327" s="211"/>
      <c r="G327" s="340"/>
      <c r="H327" s="341"/>
      <c r="I327" s="340"/>
      <c r="J327" s="342"/>
      <c r="K327" s="348"/>
      <c r="L327" s="349"/>
      <c r="M327" s="211"/>
      <c r="N327" s="209"/>
      <c r="O327" s="215"/>
      <c r="P327" s="344"/>
      <c r="Q327" s="216"/>
      <c r="R327" s="390"/>
      <c r="S327" s="391"/>
      <c r="T327" s="219"/>
      <c r="U327" s="220"/>
      <c r="X327" s="392"/>
      <c r="Y327" s="392"/>
      <c r="Z327" s="386"/>
      <c r="AA327" s="388"/>
      <c r="AB327" s="388"/>
      <c r="AC327" s="388"/>
      <c r="AD327" s="393"/>
      <c r="AE327" s="386"/>
      <c r="AF327" s="394"/>
      <c r="AG327" s="386"/>
      <c r="AH327" s="388"/>
      <c r="AI327" s="388"/>
      <c r="AJ327" s="388"/>
      <c r="AK327" s="393"/>
      <c r="AL327" s="386"/>
      <c r="AM327" s="394"/>
      <c r="AN327" s="386"/>
      <c r="AO327" s="388"/>
      <c r="AP327" s="388"/>
      <c r="AQ327" s="388"/>
      <c r="AR327" s="393"/>
      <c r="AS327" s="394"/>
      <c r="AT327" s="394"/>
      <c r="AU327" s="386"/>
      <c r="AV327" s="388"/>
      <c r="AW327" s="388"/>
      <c r="AX327" s="388"/>
      <c r="AY327" s="393"/>
      <c r="AZ327" s="388"/>
      <c r="BA327" s="388"/>
      <c r="BB327" s="386"/>
      <c r="BC327" s="388"/>
      <c r="BD327" s="388"/>
      <c r="BE327" s="388"/>
      <c r="BF327" s="393"/>
      <c r="BG327" s="394"/>
      <c r="BH327" s="394"/>
      <c r="BI327" s="386"/>
      <c r="BJ327" s="388"/>
      <c r="BK327" s="388"/>
      <c r="BL327" s="388"/>
      <c r="BM327" s="393"/>
      <c r="BN327" s="386"/>
      <c r="BO327" s="386"/>
      <c r="BP327" s="386"/>
      <c r="BQ327" s="387"/>
      <c r="BR327" s="386"/>
      <c r="BS327" s="386"/>
      <c r="BT327" s="388"/>
      <c r="BU327" s="386"/>
      <c r="BV327" s="386"/>
      <c r="BW327" s="386"/>
      <c r="BX327" s="387"/>
      <c r="BY327" s="386"/>
      <c r="BZ327" s="386"/>
      <c r="CA327" s="386"/>
      <c r="CB327" s="386"/>
      <c r="CC327" s="386"/>
      <c r="CD327" s="386"/>
      <c r="CE327" s="387"/>
      <c r="CF327" s="386"/>
      <c r="CG327" s="386"/>
      <c r="CH327" s="388"/>
      <c r="CI327" s="386"/>
      <c r="CJ327" s="386"/>
      <c r="CK327" s="386"/>
      <c r="CL327" s="387"/>
      <c r="CM327" s="386"/>
      <c r="CN327" s="386"/>
      <c r="CO327" s="386"/>
      <c r="CP327" s="386"/>
      <c r="CQ327" s="386"/>
      <c r="CR327" s="386"/>
      <c r="CS327" s="386"/>
      <c r="CT327" s="386"/>
      <c r="CU327" s="386"/>
      <c r="CV327" s="389"/>
      <c r="CW327" s="389"/>
      <c r="CX327" s="389"/>
      <c r="CY327" s="389"/>
      <c r="DA327" s="386"/>
      <c r="DB327" s="386"/>
      <c r="DC327" s="386"/>
      <c r="DD327" s="386"/>
      <c r="DE327" s="386"/>
      <c r="DF327" s="386"/>
      <c r="DG327" s="386"/>
      <c r="DH327" s="386"/>
      <c r="DI327" s="386"/>
      <c r="DJ327" s="386"/>
      <c r="DK327" s="386"/>
      <c r="DL327" s="386"/>
      <c r="DM327" s="386"/>
      <c r="DN327" s="386"/>
      <c r="DO327" s="389"/>
      <c r="DP327" s="386"/>
      <c r="DQ327" s="389"/>
      <c r="DR327" s="389"/>
      <c r="DS327" s="386"/>
      <c r="DT327" s="225"/>
      <c r="DU327" s="225"/>
      <c r="DV327" s="386"/>
      <c r="DY327" s="229"/>
      <c r="DZ327" s="226"/>
    </row>
    <row r="328" spans="1:130" x14ac:dyDescent="0.25">
      <c r="A328" s="208"/>
      <c r="B328" s="209"/>
      <c r="C328" s="210"/>
      <c r="D328" s="210"/>
      <c r="E328" s="211"/>
      <c r="F328" s="211"/>
      <c r="G328" s="340"/>
      <c r="H328" s="341"/>
      <c r="I328" s="340"/>
      <c r="J328" s="342"/>
      <c r="K328" s="348"/>
      <c r="L328" s="349"/>
      <c r="M328" s="211"/>
      <c r="N328" s="209"/>
      <c r="O328" s="215"/>
      <c r="P328" s="344"/>
      <c r="Q328" s="216"/>
      <c r="R328" s="390"/>
      <c r="S328" s="391"/>
      <c r="T328" s="219"/>
      <c r="U328" s="220"/>
      <c r="X328" s="392"/>
      <c r="Y328" s="392"/>
      <c r="Z328" s="386"/>
      <c r="AA328" s="388"/>
      <c r="AB328" s="388"/>
      <c r="AC328" s="388"/>
      <c r="AD328" s="393"/>
      <c r="AE328" s="386"/>
      <c r="AF328" s="394"/>
      <c r="AG328" s="386"/>
      <c r="AH328" s="388"/>
      <c r="AI328" s="388"/>
      <c r="AJ328" s="388"/>
      <c r="AK328" s="393"/>
      <c r="AL328" s="386"/>
      <c r="AM328" s="394"/>
      <c r="AN328" s="386"/>
      <c r="AO328" s="388"/>
      <c r="AP328" s="388"/>
      <c r="AQ328" s="388"/>
      <c r="AR328" s="393"/>
      <c r="AS328" s="394"/>
      <c r="AT328" s="394"/>
      <c r="AU328" s="386"/>
      <c r="AV328" s="388"/>
      <c r="AW328" s="388"/>
      <c r="AX328" s="388"/>
      <c r="AY328" s="393"/>
      <c r="AZ328" s="388"/>
      <c r="BA328" s="388"/>
      <c r="BB328" s="386"/>
      <c r="BC328" s="388"/>
      <c r="BD328" s="388"/>
      <c r="BE328" s="388"/>
      <c r="BF328" s="393"/>
      <c r="BG328" s="394"/>
      <c r="BH328" s="394"/>
      <c r="BI328" s="386"/>
      <c r="BJ328" s="388"/>
      <c r="BK328" s="388"/>
      <c r="BL328" s="388"/>
      <c r="BM328" s="393"/>
      <c r="BN328" s="386"/>
      <c r="BO328" s="386"/>
      <c r="BP328" s="386"/>
      <c r="BQ328" s="387"/>
      <c r="BR328" s="386"/>
      <c r="BS328" s="386"/>
      <c r="BT328" s="388"/>
      <c r="BU328" s="386"/>
      <c r="BV328" s="386"/>
      <c r="BW328" s="386"/>
      <c r="BX328" s="387"/>
      <c r="BY328" s="386"/>
      <c r="BZ328" s="386"/>
      <c r="CA328" s="386"/>
      <c r="CB328" s="386"/>
      <c r="CC328" s="386"/>
      <c r="CD328" s="386"/>
      <c r="CE328" s="387"/>
      <c r="CF328" s="386"/>
      <c r="CG328" s="386"/>
      <c r="CH328" s="388"/>
      <c r="CI328" s="386"/>
      <c r="CJ328" s="386"/>
      <c r="CK328" s="386"/>
      <c r="CL328" s="387"/>
      <c r="CM328" s="386"/>
      <c r="CN328" s="386"/>
      <c r="CO328" s="386"/>
      <c r="CP328" s="386"/>
      <c r="CQ328" s="386"/>
      <c r="CR328" s="386"/>
      <c r="CS328" s="386"/>
      <c r="CT328" s="386"/>
      <c r="CU328" s="386"/>
      <c r="CV328" s="389"/>
      <c r="CW328" s="389"/>
      <c r="CX328" s="389"/>
      <c r="CY328" s="389"/>
      <c r="DA328" s="386"/>
      <c r="DB328" s="386"/>
      <c r="DC328" s="386"/>
      <c r="DD328" s="386"/>
      <c r="DE328" s="386"/>
      <c r="DF328" s="386"/>
      <c r="DG328" s="386"/>
      <c r="DH328" s="386"/>
      <c r="DI328" s="386"/>
      <c r="DJ328" s="386"/>
      <c r="DK328" s="386"/>
      <c r="DL328" s="386"/>
      <c r="DM328" s="386"/>
      <c r="DN328" s="386"/>
      <c r="DO328" s="389"/>
      <c r="DP328" s="386"/>
      <c r="DQ328" s="389"/>
      <c r="DR328" s="389"/>
      <c r="DS328" s="386"/>
      <c r="DT328" s="225"/>
      <c r="DU328" s="225"/>
      <c r="DV328" s="386"/>
      <c r="DY328" s="229"/>
      <c r="DZ328" s="226"/>
    </row>
    <row r="329" spans="1:130" x14ac:dyDescent="0.25">
      <c r="A329" s="208"/>
      <c r="B329" s="209"/>
      <c r="C329" s="210"/>
      <c r="D329" s="210"/>
      <c r="E329" s="211"/>
      <c r="F329" s="211"/>
      <c r="G329" s="340"/>
      <c r="H329" s="341"/>
      <c r="I329" s="340"/>
      <c r="J329" s="342"/>
      <c r="K329" s="348"/>
      <c r="L329" s="349"/>
      <c r="M329" s="211"/>
      <c r="N329" s="209"/>
      <c r="O329" s="215"/>
      <c r="P329" s="344"/>
      <c r="Q329" s="216"/>
      <c r="R329" s="390"/>
      <c r="S329" s="391"/>
      <c r="T329" s="219"/>
      <c r="U329" s="220"/>
      <c r="X329" s="392"/>
      <c r="Y329" s="392"/>
      <c r="Z329" s="386"/>
      <c r="AA329" s="388"/>
      <c r="AB329" s="388"/>
      <c r="AC329" s="388"/>
      <c r="AD329" s="393"/>
      <c r="AE329" s="386"/>
      <c r="AF329" s="394"/>
      <c r="AG329" s="386"/>
      <c r="AH329" s="388"/>
      <c r="AI329" s="388"/>
      <c r="AJ329" s="388"/>
      <c r="AK329" s="393"/>
      <c r="AL329" s="386"/>
      <c r="AM329" s="394"/>
      <c r="AN329" s="386"/>
      <c r="AO329" s="388"/>
      <c r="AP329" s="388"/>
      <c r="AQ329" s="388"/>
      <c r="AR329" s="393"/>
      <c r="AS329" s="394"/>
      <c r="AT329" s="394"/>
      <c r="AU329" s="386"/>
      <c r="AV329" s="388"/>
      <c r="AW329" s="388"/>
      <c r="AX329" s="388"/>
      <c r="AY329" s="393"/>
      <c r="AZ329" s="388"/>
      <c r="BA329" s="388"/>
      <c r="BB329" s="386"/>
      <c r="BC329" s="388"/>
      <c r="BD329" s="388"/>
      <c r="BE329" s="388"/>
      <c r="BF329" s="393"/>
      <c r="BG329" s="394"/>
      <c r="BH329" s="394"/>
      <c r="BI329" s="386"/>
      <c r="BJ329" s="388"/>
      <c r="BK329" s="388"/>
      <c r="BL329" s="388"/>
      <c r="BM329" s="393"/>
      <c r="BN329" s="386"/>
      <c r="BO329" s="386"/>
      <c r="BP329" s="386"/>
      <c r="BQ329" s="387"/>
      <c r="BR329" s="386"/>
      <c r="BS329" s="386"/>
      <c r="BT329" s="388"/>
      <c r="BU329" s="386"/>
      <c r="BV329" s="386"/>
      <c r="BW329" s="386"/>
      <c r="BX329" s="387"/>
      <c r="BY329" s="386"/>
      <c r="BZ329" s="386"/>
      <c r="CA329" s="386"/>
      <c r="CB329" s="386"/>
      <c r="CC329" s="386"/>
      <c r="CD329" s="386"/>
      <c r="CE329" s="387"/>
      <c r="CF329" s="386"/>
      <c r="CG329" s="386"/>
      <c r="CH329" s="388"/>
      <c r="CI329" s="386"/>
      <c r="CJ329" s="386"/>
      <c r="CK329" s="386"/>
      <c r="CL329" s="387"/>
      <c r="CM329" s="386"/>
      <c r="CN329" s="386"/>
      <c r="CO329" s="386"/>
      <c r="CP329" s="386"/>
      <c r="CQ329" s="386"/>
      <c r="CR329" s="386"/>
      <c r="CS329" s="386"/>
      <c r="CT329" s="386"/>
      <c r="CU329" s="386"/>
      <c r="CV329" s="389"/>
      <c r="CW329" s="389"/>
      <c r="CX329" s="389"/>
      <c r="CY329" s="389"/>
      <c r="DA329" s="386"/>
      <c r="DB329" s="386"/>
      <c r="DC329" s="386"/>
      <c r="DD329" s="386"/>
      <c r="DE329" s="386"/>
      <c r="DF329" s="386"/>
      <c r="DG329" s="386"/>
      <c r="DH329" s="386"/>
      <c r="DI329" s="386"/>
      <c r="DJ329" s="386"/>
      <c r="DK329" s="386"/>
      <c r="DL329" s="386"/>
      <c r="DM329" s="386"/>
      <c r="DN329" s="386"/>
      <c r="DO329" s="389"/>
      <c r="DP329" s="386"/>
      <c r="DQ329" s="389"/>
      <c r="DR329" s="389"/>
      <c r="DS329" s="386"/>
      <c r="DT329" s="225"/>
      <c r="DU329" s="225"/>
      <c r="DV329" s="386"/>
      <c r="DY329" s="229"/>
      <c r="DZ329" s="226"/>
    </row>
    <row r="330" spans="1:130" x14ac:dyDescent="0.25">
      <c r="A330" s="208"/>
      <c r="B330" s="209"/>
      <c r="C330" s="210"/>
      <c r="D330" s="210"/>
      <c r="E330" s="211"/>
      <c r="F330" s="211"/>
      <c r="G330" s="340"/>
      <c r="H330" s="341"/>
      <c r="I330" s="340"/>
      <c r="J330" s="342"/>
      <c r="K330" s="348"/>
      <c r="L330" s="349"/>
      <c r="M330" s="211"/>
      <c r="N330" s="209"/>
      <c r="O330" s="215"/>
      <c r="P330" s="344"/>
      <c r="Q330" s="216"/>
      <c r="R330" s="390"/>
      <c r="S330" s="391"/>
      <c r="T330" s="219"/>
      <c r="U330" s="220"/>
      <c r="X330" s="392"/>
      <c r="Y330" s="392"/>
      <c r="Z330" s="386"/>
      <c r="AA330" s="388"/>
      <c r="AB330" s="388"/>
      <c r="AC330" s="388"/>
      <c r="AD330" s="393"/>
      <c r="AE330" s="386"/>
      <c r="AF330" s="394"/>
      <c r="AG330" s="386"/>
      <c r="AH330" s="388"/>
      <c r="AI330" s="388"/>
      <c r="AJ330" s="388"/>
      <c r="AK330" s="393"/>
      <c r="AL330" s="386"/>
      <c r="AM330" s="394"/>
      <c r="AN330" s="386"/>
      <c r="AO330" s="388"/>
      <c r="AP330" s="388"/>
      <c r="AQ330" s="388"/>
      <c r="AR330" s="393"/>
      <c r="AS330" s="394"/>
      <c r="AT330" s="394"/>
      <c r="AU330" s="386"/>
      <c r="AV330" s="388"/>
      <c r="AW330" s="388"/>
      <c r="AX330" s="388"/>
      <c r="AY330" s="393"/>
      <c r="AZ330" s="388"/>
      <c r="BA330" s="388"/>
      <c r="BB330" s="386"/>
      <c r="BC330" s="388"/>
      <c r="BD330" s="388"/>
      <c r="BE330" s="388"/>
      <c r="BF330" s="393"/>
      <c r="BG330" s="394"/>
      <c r="BH330" s="394"/>
      <c r="BI330" s="386"/>
      <c r="BJ330" s="388"/>
      <c r="BK330" s="388"/>
      <c r="BL330" s="388"/>
      <c r="BM330" s="393"/>
      <c r="BN330" s="386"/>
      <c r="BO330" s="386"/>
      <c r="BP330" s="386"/>
      <c r="BQ330" s="387"/>
      <c r="BR330" s="386"/>
      <c r="BS330" s="386"/>
      <c r="BT330" s="388"/>
      <c r="BU330" s="386"/>
      <c r="BV330" s="386"/>
      <c r="BW330" s="386"/>
      <c r="BX330" s="387"/>
      <c r="BY330" s="386"/>
      <c r="BZ330" s="386"/>
      <c r="CA330" s="386"/>
      <c r="CB330" s="386"/>
      <c r="CC330" s="386"/>
      <c r="CD330" s="386"/>
      <c r="CE330" s="387"/>
      <c r="CF330" s="386"/>
      <c r="CG330" s="386"/>
      <c r="CH330" s="388"/>
      <c r="CI330" s="386"/>
      <c r="CJ330" s="386"/>
      <c r="CK330" s="386"/>
      <c r="CL330" s="387"/>
      <c r="CM330" s="386"/>
      <c r="CN330" s="386"/>
      <c r="CO330" s="386"/>
      <c r="CP330" s="386"/>
      <c r="CQ330" s="386"/>
      <c r="CR330" s="386"/>
      <c r="CS330" s="386"/>
      <c r="CT330" s="386"/>
      <c r="CU330" s="386"/>
      <c r="CV330" s="389"/>
      <c r="CW330" s="389"/>
      <c r="CX330" s="389"/>
      <c r="CY330" s="389"/>
      <c r="DA330" s="386"/>
      <c r="DB330" s="386"/>
      <c r="DC330" s="386"/>
      <c r="DD330" s="386"/>
      <c r="DE330" s="386"/>
      <c r="DF330" s="386"/>
      <c r="DG330" s="386"/>
      <c r="DH330" s="386"/>
      <c r="DI330" s="386"/>
      <c r="DJ330" s="386"/>
      <c r="DK330" s="386"/>
      <c r="DL330" s="386"/>
      <c r="DM330" s="386"/>
      <c r="DN330" s="386"/>
      <c r="DO330" s="389"/>
      <c r="DP330" s="386"/>
      <c r="DQ330" s="389"/>
      <c r="DR330" s="389"/>
      <c r="DS330" s="386"/>
      <c r="DT330" s="225"/>
      <c r="DU330" s="225"/>
      <c r="DV330" s="386"/>
      <c r="DY330" s="229"/>
      <c r="DZ330" s="226"/>
    </row>
    <row r="331" spans="1:130" x14ac:dyDescent="0.25">
      <c r="A331" s="208"/>
      <c r="B331" s="209"/>
      <c r="C331" s="210"/>
      <c r="D331" s="210"/>
      <c r="E331" s="211"/>
      <c r="F331" s="211"/>
      <c r="G331" s="340"/>
      <c r="H331" s="341"/>
      <c r="I331" s="340"/>
      <c r="J331" s="342"/>
      <c r="K331" s="348"/>
      <c r="L331" s="349"/>
      <c r="M331" s="211"/>
      <c r="N331" s="209"/>
      <c r="O331" s="215"/>
      <c r="P331" s="344"/>
      <c r="Q331" s="216"/>
      <c r="R331" s="390"/>
      <c r="S331" s="391"/>
      <c r="T331" s="219"/>
      <c r="U331" s="220"/>
      <c r="X331" s="392"/>
      <c r="Y331" s="392"/>
      <c r="Z331" s="386"/>
      <c r="AA331" s="388"/>
      <c r="AB331" s="388"/>
      <c r="AC331" s="388"/>
      <c r="AD331" s="393"/>
      <c r="AE331" s="386"/>
      <c r="AF331" s="394"/>
      <c r="AG331" s="386"/>
      <c r="AH331" s="388"/>
      <c r="AI331" s="388"/>
      <c r="AJ331" s="388"/>
      <c r="AK331" s="393"/>
      <c r="AL331" s="386"/>
      <c r="AM331" s="394"/>
      <c r="AN331" s="386"/>
      <c r="AO331" s="388"/>
      <c r="AP331" s="388"/>
      <c r="AQ331" s="388"/>
      <c r="AR331" s="393"/>
      <c r="AS331" s="394"/>
      <c r="AT331" s="394"/>
      <c r="AU331" s="386"/>
      <c r="AV331" s="388"/>
      <c r="AW331" s="388"/>
      <c r="AX331" s="388"/>
      <c r="AY331" s="393"/>
      <c r="AZ331" s="388"/>
      <c r="BA331" s="388"/>
      <c r="BB331" s="386"/>
      <c r="BC331" s="388"/>
      <c r="BD331" s="388"/>
      <c r="BE331" s="388"/>
      <c r="BF331" s="393"/>
      <c r="BG331" s="394"/>
      <c r="BH331" s="394"/>
      <c r="BI331" s="386"/>
      <c r="BJ331" s="388"/>
      <c r="BK331" s="388"/>
      <c r="BL331" s="388"/>
      <c r="BM331" s="393"/>
      <c r="BN331" s="386"/>
      <c r="BO331" s="386"/>
      <c r="BP331" s="386"/>
      <c r="BQ331" s="387"/>
      <c r="BR331" s="386"/>
      <c r="BS331" s="386"/>
      <c r="BT331" s="388"/>
      <c r="BU331" s="386"/>
      <c r="BV331" s="386"/>
      <c r="BW331" s="386"/>
      <c r="BX331" s="387"/>
      <c r="BY331" s="386"/>
      <c r="BZ331" s="386"/>
      <c r="CA331" s="386"/>
      <c r="CB331" s="386"/>
      <c r="CC331" s="386"/>
      <c r="CD331" s="386"/>
      <c r="CE331" s="387"/>
      <c r="CF331" s="386"/>
      <c r="CG331" s="386"/>
      <c r="CH331" s="388"/>
      <c r="CI331" s="386"/>
      <c r="CJ331" s="386"/>
      <c r="CK331" s="386"/>
      <c r="CL331" s="387"/>
      <c r="CM331" s="386"/>
      <c r="CN331" s="386"/>
      <c r="CO331" s="386"/>
      <c r="CP331" s="386"/>
      <c r="CQ331" s="386"/>
      <c r="CR331" s="386"/>
      <c r="CS331" s="386"/>
      <c r="CT331" s="386"/>
      <c r="CU331" s="386"/>
      <c r="CV331" s="389"/>
      <c r="CW331" s="389"/>
      <c r="CX331" s="389"/>
      <c r="CY331" s="389"/>
      <c r="DA331" s="386"/>
      <c r="DB331" s="386"/>
      <c r="DC331" s="386"/>
      <c r="DD331" s="386"/>
      <c r="DE331" s="386"/>
      <c r="DF331" s="386"/>
      <c r="DG331" s="386"/>
      <c r="DH331" s="386"/>
      <c r="DI331" s="386"/>
      <c r="DJ331" s="386"/>
      <c r="DK331" s="386"/>
      <c r="DL331" s="386"/>
      <c r="DM331" s="386"/>
      <c r="DN331" s="386"/>
      <c r="DO331" s="389"/>
      <c r="DP331" s="386"/>
      <c r="DQ331" s="389"/>
      <c r="DR331" s="389"/>
      <c r="DS331" s="386"/>
      <c r="DT331" s="225"/>
      <c r="DU331" s="225"/>
      <c r="DV331" s="386"/>
      <c r="DY331" s="229"/>
      <c r="DZ331" s="226"/>
    </row>
    <row r="332" spans="1:130" x14ac:dyDescent="0.25">
      <c r="A332" s="208"/>
      <c r="B332" s="209"/>
      <c r="C332" s="210"/>
      <c r="D332" s="210"/>
      <c r="E332" s="211"/>
      <c r="F332" s="211"/>
      <c r="G332" s="340"/>
      <c r="H332" s="341"/>
      <c r="I332" s="340"/>
      <c r="J332" s="342"/>
      <c r="K332" s="348"/>
      <c r="L332" s="349"/>
      <c r="M332" s="211"/>
      <c r="N332" s="209"/>
      <c r="O332" s="215"/>
      <c r="P332" s="344"/>
      <c r="Q332" s="216"/>
      <c r="R332" s="390"/>
      <c r="S332" s="391"/>
      <c r="T332" s="219"/>
      <c r="U332" s="220"/>
      <c r="X332" s="392"/>
      <c r="Y332" s="392"/>
      <c r="Z332" s="386"/>
      <c r="AA332" s="388"/>
      <c r="AB332" s="388"/>
      <c r="AC332" s="388"/>
      <c r="AD332" s="393"/>
      <c r="AE332" s="386"/>
      <c r="AF332" s="394"/>
      <c r="AG332" s="386"/>
      <c r="AH332" s="388"/>
      <c r="AI332" s="388"/>
      <c r="AJ332" s="388"/>
      <c r="AK332" s="393"/>
      <c r="AL332" s="386"/>
      <c r="AM332" s="394"/>
      <c r="AN332" s="386"/>
      <c r="AO332" s="388"/>
      <c r="AP332" s="388"/>
      <c r="AQ332" s="388"/>
      <c r="AR332" s="393"/>
      <c r="AS332" s="394"/>
      <c r="AT332" s="394"/>
      <c r="AU332" s="386"/>
      <c r="AV332" s="388"/>
      <c r="AW332" s="388"/>
      <c r="AX332" s="388"/>
      <c r="AY332" s="393"/>
      <c r="AZ332" s="388"/>
      <c r="BA332" s="388"/>
      <c r="BB332" s="386"/>
      <c r="BC332" s="388"/>
      <c r="BD332" s="388"/>
      <c r="BE332" s="388"/>
      <c r="BF332" s="393"/>
      <c r="BG332" s="394"/>
      <c r="BH332" s="394"/>
      <c r="BI332" s="386"/>
      <c r="BJ332" s="388"/>
      <c r="BK332" s="388"/>
      <c r="BL332" s="388"/>
      <c r="BM332" s="393"/>
      <c r="BN332" s="386"/>
      <c r="BO332" s="386"/>
      <c r="BP332" s="386"/>
      <c r="BQ332" s="387"/>
      <c r="BR332" s="386"/>
      <c r="BS332" s="386"/>
      <c r="BT332" s="388"/>
      <c r="BU332" s="386"/>
      <c r="BV332" s="386"/>
      <c r="BW332" s="386"/>
      <c r="BX332" s="387"/>
      <c r="BY332" s="386"/>
      <c r="BZ332" s="386"/>
      <c r="CA332" s="386"/>
      <c r="CB332" s="386"/>
      <c r="CC332" s="386"/>
      <c r="CD332" s="386"/>
      <c r="CE332" s="387"/>
      <c r="CF332" s="386"/>
      <c r="CG332" s="386"/>
      <c r="CH332" s="388"/>
      <c r="CI332" s="386"/>
      <c r="CJ332" s="386"/>
      <c r="CK332" s="386"/>
      <c r="CL332" s="387"/>
      <c r="CM332" s="386"/>
      <c r="CN332" s="386"/>
      <c r="CO332" s="386"/>
      <c r="CP332" s="386"/>
      <c r="CQ332" s="386"/>
      <c r="CR332" s="386"/>
      <c r="CS332" s="386"/>
      <c r="CT332" s="386"/>
      <c r="CU332" s="386"/>
      <c r="CV332" s="389"/>
      <c r="CW332" s="389"/>
      <c r="CX332" s="389"/>
      <c r="CY332" s="389"/>
      <c r="DA332" s="386"/>
      <c r="DB332" s="386"/>
      <c r="DC332" s="386"/>
      <c r="DD332" s="386"/>
      <c r="DE332" s="386"/>
      <c r="DF332" s="386"/>
      <c r="DG332" s="386"/>
      <c r="DH332" s="386"/>
      <c r="DI332" s="386"/>
      <c r="DJ332" s="386"/>
      <c r="DK332" s="386"/>
      <c r="DL332" s="386"/>
      <c r="DM332" s="386"/>
      <c r="DN332" s="386"/>
      <c r="DO332" s="389"/>
      <c r="DP332" s="386"/>
      <c r="DQ332" s="389"/>
      <c r="DR332" s="389"/>
      <c r="DS332" s="386"/>
      <c r="DT332" s="225"/>
      <c r="DU332" s="225"/>
      <c r="DV332" s="386"/>
      <c r="DY332" s="229"/>
      <c r="DZ332" s="226"/>
    </row>
    <row r="333" spans="1:130" x14ac:dyDescent="0.25">
      <c r="A333" s="208"/>
      <c r="B333" s="209"/>
      <c r="C333" s="210"/>
      <c r="D333" s="210"/>
      <c r="E333" s="211"/>
      <c r="F333" s="211"/>
      <c r="G333" s="340"/>
      <c r="H333" s="341"/>
      <c r="I333" s="340"/>
      <c r="J333" s="342"/>
      <c r="K333" s="348"/>
      <c r="L333" s="349"/>
      <c r="M333" s="211"/>
      <c r="N333" s="209"/>
      <c r="O333" s="215"/>
      <c r="P333" s="344"/>
      <c r="Q333" s="216"/>
      <c r="R333" s="390"/>
      <c r="S333" s="391"/>
      <c r="T333" s="219"/>
      <c r="U333" s="220"/>
      <c r="X333" s="392"/>
      <c r="Y333" s="392"/>
      <c r="Z333" s="386"/>
      <c r="AA333" s="388"/>
      <c r="AB333" s="388"/>
      <c r="AC333" s="388"/>
      <c r="AD333" s="393"/>
      <c r="AE333" s="386"/>
      <c r="AF333" s="394"/>
      <c r="AG333" s="386"/>
      <c r="AH333" s="388"/>
      <c r="AI333" s="388"/>
      <c r="AJ333" s="388"/>
      <c r="AK333" s="393"/>
      <c r="AL333" s="386"/>
      <c r="AM333" s="394"/>
      <c r="AN333" s="386"/>
      <c r="AO333" s="388"/>
      <c r="AP333" s="388"/>
      <c r="AQ333" s="388"/>
      <c r="AR333" s="393"/>
      <c r="AS333" s="394"/>
      <c r="AT333" s="394"/>
      <c r="AU333" s="386"/>
      <c r="AV333" s="388"/>
      <c r="AW333" s="388"/>
      <c r="AX333" s="388"/>
      <c r="AY333" s="393"/>
      <c r="AZ333" s="388"/>
      <c r="BA333" s="388"/>
      <c r="BB333" s="386"/>
      <c r="BC333" s="388"/>
      <c r="BD333" s="388"/>
      <c r="BE333" s="388"/>
      <c r="BF333" s="393"/>
      <c r="BG333" s="394"/>
      <c r="BH333" s="394"/>
      <c r="BI333" s="386"/>
      <c r="BJ333" s="388"/>
      <c r="BK333" s="388"/>
      <c r="BL333" s="388"/>
      <c r="BM333" s="393"/>
      <c r="BN333" s="386"/>
      <c r="BO333" s="386"/>
      <c r="BP333" s="386"/>
      <c r="BQ333" s="387"/>
      <c r="BR333" s="386"/>
      <c r="BS333" s="386"/>
      <c r="BT333" s="388"/>
      <c r="BU333" s="386"/>
      <c r="BV333" s="386"/>
      <c r="BW333" s="386"/>
      <c r="BX333" s="387"/>
      <c r="BY333" s="386"/>
      <c r="BZ333" s="386"/>
      <c r="CA333" s="386"/>
      <c r="CB333" s="386"/>
      <c r="CC333" s="386"/>
      <c r="CD333" s="386"/>
      <c r="CE333" s="387"/>
      <c r="CF333" s="386"/>
      <c r="CG333" s="386"/>
      <c r="CH333" s="388"/>
      <c r="CI333" s="386"/>
      <c r="CJ333" s="386"/>
      <c r="CK333" s="386"/>
      <c r="CL333" s="387"/>
      <c r="CM333" s="386"/>
      <c r="CN333" s="386"/>
      <c r="CO333" s="386"/>
      <c r="CP333" s="386"/>
      <c r="CQ333" s="386"/>
      <c r="CR333" s="386"/>
      <c r="CS333" s="386"/>
      <c r="CT333" s="386"/>
      <c r="CU333" s="386"/>
      <c r="CV333" s="389"/>
      <c r="CW333" s="389"/>
      <c r="CX333" s="389"/>
      <c r="CY333" s="389"/>
      <c r="DA333" s="386"/>
      <c r="DB333" s="386"/>
      <c r="DC333" s="386"/>
      <c r="DD333" s="386"/>
      <c r="DE333" s="386"/>
      <c r="DF333" s="386"/>
      <c r="DG333" s="386"/>
      <c r="DH333" s="386"/>
      <c r="DI333" s="386"/>
      <c r="DJ333" s="386"/>
      <c r="DK333" s="386"/>
      <c r="DL333" s="386"/>
      <c r="DM333" s="386"/>
      <c r="DN333" s="386"/>
      <c r="DO333" s="389"/>
      <c r="DP333" s="386"/>
      <c r="DQ333" s="389"/>
      <c r="DR333" s="389"/>
      <c r="DS333" s="386"/>
      <c r="DT333" s="225"/>
      <c r="DU333" s="225"/>
      <c r="DV333" s="386"/>
      <c r="DY333" s="229"/>
      <c r="DZ333" s="226"/>
    </row>
    <row r="334" spans="1:130" x14ac:dyDescent="0.25">
      <c r="A334" s="208"/>
      <c r="B334" s="209"/>
      <c r="C334" s="210"/>
      <c r="D334" s="210"/>
      <c r="E334" s="211"/>
      <c r="F334" s="211"/>
      <c r="G334" s="340"/>
      <c r="H334" s="341"/>
      <c r="I334" s="340"/>
      <c r="J334" s="342"/>
      <c r="K334" s="348"/>
      <c r="L334" s="349"/>
      <c r="M334" s="211"/>
      <c r="N334" s="209"/>
      <c r="O334" s="215"/>
      <c r="P334" s="344"/>
      <c r="Q334" s="216"/>
      <c r="R334" s="390"/>
      <c r="S334" s="391"/>
      <c r="T334" s="219"/>
      <c r="U334" s="220"/>
      <c r="X334" s="392"/>
      <c r="Y334" s="392"/>
      <c r="Z334" s="386"/>
      <c r="AA334" s="388"/>
      <c r="AB334" s="388"/>
      <c r="AC334" s="388"/>
      <c r="AD334" s="393"/>
      <c r="AE334" s="386"/>
      <c r="AF334" s="394"/>
      <c r="AG334" s="386"/>
      <c r="AH334" s="388"/>
      <c r="AI334" s="388"/>
      <c r="AJ334" s="388"/>
      <c r="AK334" s="393"/>
      <c r="AL334" s="386"/>
      <c r="AM334" s="394"/>
      <c r="AN334" s="386"/>
      <c r="AO334" s="388"/>
      <c r="AP334" s="388"/>
      <c r="AQ334" s="388"/>
      <c r="AR334" s="393"/>
      <c r="AS334" s="394"/>
      <c r="AT334" s="394"/>
      <c r="AU334" s="386"/>
      <c r="AV334" s="388"/>
      <c r="AW334" s="388"/>
      <c r="AX334" s="388"/>
      <c r="AY334" s="393"/>
      <c r="AZ334" s="388"/>
      <c r="BA334" s="388"/>
      <c r="BB334" s="386"/>
      <c r="BC334" s="388"/>
      <c r="BD334" s="388"/>
      <c r="BE334" s="388"/>
      <c r="BF334" s="393"/>
      <c r="BG334" s="394"/>
      <c r="BH334" s="394"/>
      <c r="BI334" s="386"/>
      <c r="BJ334" s="388"/>
      <c r="BK334" s="388"/>
      <c r="BL334" s="388"/>
      <c r="BM334" s="393"/>
      <c r="BN334" s="386"/>
      <c r="BO334" s="386"/>
      <c r="BP334" s="386"/>
      <c r="BQ334" s="387"/>
      <c r="BR334" s="386"/>
      <c r="BS334" s="386"/>
      <c r="BT334" s="388"/>
      <c r="BU334" s="386"/>
      <c r="BV334" s="386"/>
      <c r="BW334" s="386"/>
      <c r="BX334" s="387"/>
      <c r="BY334" s="386"/>
      <c r="BZ334" s="386"/>
      <c r="CA334" s="386"/>
      <c r="CB334" s="386"/>
      <c r="CC334" s="386"/>
      <c r="CD334" s="386"/>
      <c r="CE334" s="387"/>
      <c r="CF334" s="386"/>
      <c r="CG334" s="386"/>
      <c r="CH334" s="388"/>
      <c r="CI334" s="386"/>
      <c r="CJ334" s="386"/>
      <c r="CK334" s="386"/>
      <c r="CL334" s="387"/>
      <c r="CM334" s="386"/>
      <c r="CN334" s="386"/>
      <c r="CO334" s="386"/>
      <c r="CP334" s="386"/>
      <c r="CQ334" s="386"/>
      <c r="CR334" s="386"/>
      <c r="CS334" s="386"/>
      <c r="CT334" s="386"/>
      <c r="CU334" s="386"/>
      <c r="CV334" s="389"/>
      <c r="CW334" s="389"/>
      <c r="CX334" s="389"/>
      <c r="CY334" s="389"/>
      <c r="DA334" s="386"/>
      <c r="DB334" s="386"/>
      <c r="DC334" s="386"/>
      <c r="DD334" s="386"/>
      <c r="DE334" s="386"/>
      <c r="DF334" s="386"/>
      <c r="DG334" s="386"/>
      <c r="DH334" s="386"/>
      <c r="DI334" s="386"/>
      <c r="DJ334" s="386"/>
      <c r="DK334" s="386"/>
      <c r="DL334" s="386"/>
      <c r="DM334" s="386"/>
      <c r="DN334" s="386"/>
      <c r="DO334" s="389"/>
      <c r="DP334" s="386"/>
      <c r="DQ334" s="389"/>
      <c r="DR334" s="389"/>
      <c r="DS334" s="386"/>
      <c r="DT334" s="225"/>
      <c r="DU334" s="225"/>
      <c r="DV334" s="386"/>
      <c r="DY334" s="229"/>
      <c r="DZ334" s="226"/>
    </row>
    <row r="335" spans="1:130" x14ac:dyDescent="0.25">
      <c r="A335" s="208"/>
      <c r="B335" s="209"/>
      <c r="C335" s="210"/>
      <c r="D335" s="210"/>
      <c r="E335" s="211"/>
      <c r="F335" s="211"/>
      <c r="G335" s="340"/>
      <c r="H335" s="341"/>
      <c r="I335" s="340"/>
      <c r="J335" s="342"/>
      <c r="K335" s="348"/>
      <c r="L335" s="349"/>
      <c r="M335" s="211"/>
      <c r="N335" s="209"/>
      <c r="O335" s="215"/>
      <c r="P335" s="344"/>
      <c r="Q335" s="216"/>
      <c r="R335" s="390"/>
      <c r="S335" s="391"/>
      <c r="T335" s="219"/>
      <c r="U335" s="220"/>
      <c r="X335" s="392"/>
      <c r="Y335" s="392"/>
      <c r="Z335" s="386"/>
      <c r="AA335" s="388"/>
      <c r="AB335" s="388"/>
      <c r="AC335" s="388"/>
      <c r="AD335" s="393"/>
      <c r="AE335" s="386"/>
      <c r="AF335" s="394"/>
      <c r="AG335" s="386"/>
      <c r="AH335" s="388"/>
      <c r="AI335" s="388"/>
      <c r="AJ335" s="388"/>
      <c r="AK335" s="393"/>
      <c r="AL335" s="386"/>
      <c r="AM335" s="394"/>
      <c r="AN335" s="386"/>
      <c r="AO335" s="388"/>
      <c r="AP335" s="388"/>
      <c r="AQ335" s="388"/>
      <c r="AR335" s="393"/>
      <c r="AS335" s="394"/>
      <c r="AT335" s="394"/>
      <c r="AU335" s="386"/>
      <c r="AV335" s="388"/>
      <c r="AW335" s="388"/>
      <c r="AX335" s="388"/>
      <c r="AY335" s="393"/>
      <c r="AZ335" s="388"/>
      <c r="BA335" s="388"/>
      <c r="BB335" s="386"/>
      <c r="BC335" s="388"/>
      <c r="BD335" s="388"/>
      <c r="BE335" s="388"/>
      <c r="BF335" s="393"/>
      <c r="BG335" s="394"/>
      <c r="BH335" s="394"/>
      <c r="BI335" s="386"/>
      <c r="BJ335" s="388"/>
      <c r="BK335" s="388"/>
      <c r="BL335" s="388"/>
      <c r="BM335" s="393"/>
      <c r="BN335" s="386"/>
      <c r="BO335" s="386"/>
      <c r="BP335" s="386"/>
      <c r="BQ335" s="387"/>
      <c r="BR335" s="386"/>
      <c r="BS335" s="386"/>
      <c r="BT335" s="388"/>
      <c r="BU335" s="386"/>
      <c r="BV335" s="386"/>
      <c r="BW335" s="386"/>
      <c r="BX335" s="387"/>
      <c r="BY335" s="386"/>
      <c r="BZ335" s="386"/>
      <c r="CA335" s="386"/>
      <c r="CB335" s="386"/>
      <c r="CC335" s="386"/>
      <c r="CD335" s="386"/>
      <c r="CE335" s="387"/>
      <c r="CF335" s="386"/>
      <c r="CG335" s="386"/>
      <c r="CH335" s="388"/>
      <c r="CI335" s="386"/>
      <c r="CJ335" s="386"/>
      <c r="CK335" s="386"/>
      <c r="CL335" s="387"/>
      <c r="CM335" s="386"/>
      <c r="CN335" s="386"/>
      <c r="CO335" s="386"/>
      <c r="CP335" s="386"/>
      <c r="CQ335" s="386"/>
      <c r="CR335" s="386"/>
      <c r="CS335" s="386"/>
      <c r="CT335" s="386"/>
      <c r="CU335" s="386"/>
      <c r="CV335" s="389"/>
      <c r="CW335" s="389"/>
      <c r="CX335" s="389"/>
      <c r="CY335" s="389"/>
      <c r="DA335" s="386"/>
      <c r="DB335" s="386"/>
      <c r="DC335" s="386"/>
      <c r="DD335" s="386"/>
      <c r="DE335" s="386"/>
      <c r="DF335" s="386"/>
      <c r="DG335" s="386"/>
      <c r="DH335" s="386"/>
      <c r="DI335" s="386"/>
      <c r="DJ335" s="386"/>
      <c r="DK335" s="386"/>
      <c r="DL335" s="386"/>
      <c r="DM335" s="386"/>
      <c r="DN335" s="386"/>
      <c r="DO335" s="389"/>
      <c r="DP335" s="386"/>
      <c r="DQ335" s="389"/>
      <c r="DR335" s="389"/>
      <c r="DS335" s="386"/>
      <c r="DT335" s="225"/>
      <c r="DU335" s="225"/>
      <c r="DV335" s="386"/>
      <c r="DY335" s="229"/>
      <c r="DZ335" s="226"/>
    </row>
    <row r="336" spans="1:130" x14ac:dyDescent="0.25">
      <c r="A336" s="208"/>
      <c r="B336" s="209"/>
      <c r="C336" s="210"/>
      <c r="D336" s="210"/>
      <c r="E336" s="211"/>
      <c r="F336" s="211"/>
      <c r="G336" s="340"/>
      <c r="H336" s="341"/>
      <c r="I336" s="340"/>
      <c r="J336" s="342"/>
      <c r="K336" s="348"/>
      <c r="L336" s="349"/>
      <c r="M336" s="211"/>
      <c r="N336" s="209"/>
      <c r="O336" s="215"/>
      <c r="P336" s="344"/>
      <c r="Q336" s="216"/>
      <c r="R336" s="390"/>
      <c r="S336" s="391"/>
      <c r="T336" s="219"/>
      <c r="U336" s="220"/>
      <c r="X336" s="392"/>
      <c r="Y336" s="392"/>
      <c r="Z336" s="386"/>
      <c r="AA336" s="388"/>
      <c r="AB336" s="388"/>
      <c r="AC336" s="388"/>
      <c r="AD336" s="393"/>
      <c r="AE336" s="386"/>
      <c r="AF336" s="394"/>
      <c r="AG336" s="386"/>
      <c r="AH336" s="388"/>
      <c r="AI336" s="388"/>
      <c r="AJ336" s="388"/>
      <c r="AK336" s="393"/>
      <c r="AL336" s="386"/>
      <c r="AM336" s="394"/>
      <c r="AN336" s="386"/>
      <c r="AO336" s="388"/>
      <c r="AP336" s="388"/>
      <c r="AQ336" s="388"/>
      <c r="AR336" s="393"/>
      <c r="AS336" s="394"/>
      <c r="AT336" s="394"/>
      <c r="AU336" s="386"/>
      <c r="AV336" s="388"/>
      <c r="AW336" s="388"/>
      <c r="AX336" s="388"/>
      <c r="AY336" s="393"/>
      <c r="AZ336" s="388"/>
      <c r="BA336" s="388"/>
      <c r="BB336" s="386"/>
      <c r="BC336" s="388"/>
      <c r="BD336" s="388"/>
      <c r="BE336" s="388"/>
      <c r="BF336" s="393"/>
      <c r="BG336" s="394"/>
      <c r="BH336" s="394"/>
      <c r="BI336" s="386"/>
      <c r="BJ336" s="388"/>
      <c r="BK336" s="388"/>
      <c r="BL336" s="388"/>
      <c r="BM336" s="393"/>
      <c r="BN336" s="386"/>
      <c r="BO336" s="386"/>
      <c r="BP336" s="386"/>
      <c r="BQ336" s="387"/>
      <c r="BR336" s="386"/>
      <c r="BS336" s="386"/>
      <c r="BT336" s="388"/>
      <c r="BU336" s="386"/>
      <c r="BV336" s="386"/>
      <c r="BW336" s="386"/>
      <c r="BX336" s="387"/>
      <c r="BY336" s="386"/>
      <c r="BZ336" s="386"/>
      <c r="CA336" s="386"/>
      <c r="CB336" s="386"/>
      <c r="CC336" s="386"/>
      <c r="CD336" s="386"/>
      <c r="CE336" s="387"/>
      <c r="CF336" s="386"/>
      <c r="CG336" s="386"/>
      <c r="CH336" s="388"/>
      <c r="CI336" s="386"/>
      <c r="CJ336" s="386"/>
      <c r="CK336" s="386"/>
      <c r="CL336" s="387"/>
      <c r="CM336" s="386"/>
      <c r="CN336" s="386"/>
      <c r="CO336" s="386"/>
      <c r="CP336" s="386"/>
      <c r="CQ336" s="386"/>
      <c r="CR336" s="386"/>
      <c r="CS336" s="386"/>
      <c r="CT336" s="386"/>
      <c r="CU336" s="386"/>
      <c r="CV336" s="389"/>
      <c r="CW336" s="389"/>
      <c r="CX336" s="389"/>
      <c r="CY336" s="389"/>
      <c r="DA336" s="386"/>
      <c r="DB336" s="386"/>
      <c r="DC336" s="386"/>
      <c r="DD336" s="386"/>
      <c r="DE336" s="386"/>
      <c r="DF336" s="386"/>
      <c r="DG336" s="386"/>
      <c r="DH336" s="386"/>
      <c r="DI336" s="386"/>
      <c r="DJ336" s="386"/>
      <c r="DK336" s="386"/>
      <c r="DL336" s="386"/>
      <c r="DM336" s="386"/>
      <c r="DN336" s="386"/>
      <c r="DO336" s="389"/>
      <c r="DP336" s="386"/>
      <c r="DQ336" s="389"/>
      <c r="DR336" s="389"/>
      <c r="DS336" s="386"/>
      <c r="DT336" s="225"/>
      <c r="DU336" s="225"/>
      <c r="DV336" s="386"/>
      <c r="DY336" s="229"/>
      <c r="DZ336" s="226"/>
    </row>
    <row r="337" spans="1:130" x14ac:dyDescent="0.25">
      <c r="A337" s="208"/>
      <c r="B337" s="209"/>
      <c r="C337" s="210"/>
      <c r="D337" s="210"/>
      <c r="E337" s="211"/>
      <c r="F337" s="211"/>
      <c r="G337" s="340"/>
      <c r="H337" s="341"/>
      <c r="I337" s="340"/>
      <c r="J337" s="342"/>
      <c r="K337" s="348"/>
      <c r="L337" s="349"/>
      <c r="M337" s="211"/>
      <c r="N337" s="209"/>
      <c r="O337" s="215"/>
      <c r="P337" s="344"/>
      <c r="Q337" s="216"/>
      <c r="R337" s="390"/>
      <c r="S337" s="391"/>
      <c r="T337" s="219"/>
      <c r="U337" s="220"/>
      <c r="X337" s="392"/>
      <c r="Y337" s="392"/>
      <c r="Z337" s="386"/>
      <c r="AA337" s="388"/>
      <c r="AB337" s="388"/>
      <c r="AC337" s="388"/>
      <c r="AD337" s="393"/>
      <c r="AE337" s="386"/>
      <c r="AF337" s="394"/>
      <c r="AG337" s="386"/>
      <c r="AH337" s="388"/>
      <c r="AI337" s="388"/>
      <c r="AJ337" s="388"/>
      <c r="AK337" s="393"/>
      <c r="AL337" s="386"/>
      <c r="AM337" s="394"/>
      <c r="AN337" s="386"/>
      <c r="AO337" s="388"/>
      <c r="AP337" s="388"/>
      <c r="AQ337" s="388"/>
      <c r="AR337" s="393"/>
      <c r="AS337" s="394"/>
      <c r="AT337" s="394"/>
      <c r="AU337" s="386"/>
      <c r="AV337" s="388"/>
      <c r="AW337" s="388"/>
      <c r="AX337" s="388"/>
      <c r="AY337" s="393"/>
      <c r="AZ337" s="388"/>
      <c r="BA337" s="388"/>
      <c r="BB337" s="386"/>
      <c r="BC337" s="388"/>
      <c r="BD337" s="388"/>
      <c r="BE337" s="388"/>
      <c r="BF337" s="393"/>
      <c r="BG337" s="394"/>
      <c r="BH337" s="394"/>
      <c r="BI337" s="386"/>
      <c r="BJ337" s="388"/>
      <c r="BK337" s="388"/>
      <c r="BL337" s="388"/>
      <c r="BM337" s="393"/>
      <c r="BN337" s="386"/>
      <c r="BO337" s="386"/>
      <c r="BP337" s="386"/>
      <c r="BQ337" s="387"/>
      <c r="BR337" s="386"/>
      <c r="BS337" s="386"/>
      <c r="BT337" s="388"/>
      <c r="BU337" s="386"/>
      <c r="BV337" s="386"/>
      <c r="BW337" s="386"/>
      <c r="BX337" s="387"/>
      <c r="BY337" s="386"/>
      <c r="BZ337" s="386"/>
      <c r="CA337" s="386"/>
      <c r="CB337" s="386"/>
      <c r="CC337" s="386"/>
      <c r="CD337" s="386"/>
      <c r="CE337" s="387"/>
      <c r="CF337" s="386"/>
      <c r="CG337" s="386"/>
      <c r="CH337" s="388"/>
      <c r="CI337" s="386"/>
      <c r="CJ337" s="386"/>
      <c r="CK337" s="386"/>
      <c r="CL337" s="387"/>
      <c r="CM337" s="386"/>
      <c r="CN337" s="386"/>
      <c r="CO337" s="386"/>
      <c r="CP337" s="386"/>
      <c r="CQ337" s="386"/>
      <c r="CR337" s="386"/>
      <c r="CS337" s="386"/>
      <c r="CT337" s="386"/>
      <c r="CU337" s="386"/>
      <c r="CV337" s="389"/>
      <c r="CW337" s="389"/>
      <c r="CX337" s="389"/>
      <c r="CY337" s="389"/>
      <c r="DA337" s="386"/>
      <c r="DB337" s="386"/>
      <c r="DC337" s="386"/>
      <c r="DD337" s="386"/>
      <c r="DE337" s="386"/>
      <c r="DF337" s="386"/>
      <c r="DG337" s="386"/>
      <c r="DH337" s="386"/>
      <c r="DI337" s="386"/>
      <c r="DJ337" s="386"/>
      <c r="DK337" s="386"/>
      <c r="DL337" s="386"/>
      <c r="DM337" s="386"/>
      <c r="DN337" s="386"/>
      <c r="DO337" s="389"/>
      <c r="DP337" s="386"/>
      <c r="DQ337" s="389"/>
      <c r="DR337" s="389"/>
      <c r="DS337" s="386"/>
      <c r="DT337" s="225"/>
      <c r="DU337" s="225"/>
      <c r="DV337" s="386"/>
      <c r="DY337" s="229"/>
      <c r="DZ337" s="226"/>
    </row>
    <row r="338" spans="1:130" x14ac:dyDescent="0.25">
      <c r="A338" s="208"/>
      <c r="B338" s="209"/>
      <c r="C338" s="210"/>
      <c r="D338" s="210"/>
      <c r="E338" s="211"/>
      <c r="F338" s="211"/>
      <c r="G338" s="340"/>
      <c r="H338" s="341"/>
      <c r="I338" s="340"/>
      <c r="J338" s="342"/>
      <c r="K338" s="348"/>
      <c r="L338" s="349"/>
      <c r="M338" s="211"/>
      <c r="N338" s="209"/>
      <c r="O338" s="215"/>
      <c r="P338" s="344"/>
      <c r="Q338" s="216"/>
      <c r="R338" s="390"/>
      <c r="S338" s="391"/>
      <c r="T338" s="219"/>
      <c r="U338" s="220"/>
      <c r="X338" s="392"/>
      <c r="Y338" s="392"/>
      <c r="Z338" s="386"/>
      <c r="AA338" s="388"/>
      <c r="AB338" s="388"/>
      <c r="AC338" s="388"/>
      <c r="AD338" s="393"/>
      <c r="AE338" s="386"/>
      <c r="AF338" s="394"/>
      <c r="AG338" s="386"/>
      <c r="AH338" s="388"/>
      <c r="AI338" s="388"/>
      <c r="AJ338" s="388"/>
      <c r="AK338" s="393"/>
      <c r="AL338" s="386"/>
      <c r="AM338" s="394"/>
      <c r="AN338" s="386"/>
      <c r="AO338" s="388"/>
      <c r="AP338" s="388"/>
      <c r="AQ338" s="388"/>
      <c r="AR338" s="393"/>
      <c r="AS338" s="394"/>
      <c r="AT338" s="394"/>
      <c r="AU338" s="386"/>
      <c r="AV338" s="388"/>
      <c r="AW338" s="388"/>
      <c r="AX338" s="388"/>
      <c r="AY338" s="393"/>
      <c r="AZ338" s="388"/>
      <c r="BA338" s="388"/>
      <c r="BB338" s="386"/>
      <c r="BC338" s="388"/>
      <c r="BD338" s="388"/>
      <c r="BE338" s="388"/>
      <c r="BF338" s="393"/>
      <c r="BG338" s="394"/>
      <c r="BH338" s="394"/>
      <c r="BI338" s="386"/>
      <c r="BJ338" s="388"/>
      <c r="BK338" s="388"/>
      <c r="BL338" s="388"/>
      <c r="BM338" s="393"/>
      <c r="BN338" s="386"/>
      <c r="BO338" s="386"/>
      <c r="BP338" s="386"/>
      <c r="BQ338" s="387"/>
      <c r="BR338" s="386"/>
      <c r="BS338" s="386"/>
      <c r="BT338" s="388"/>
      <c r="BU338" s="386"/>
      <c r="BV338" s="386"/>
      <c r="BW338" s="386"/>
      <c r="BX338" s="387"/>
      <c r="BY338" s="386"/>
      <c r="BZ338" s="386"/>
      <c r="CA338" s="386"/>
      <c r="CB338" s="386"/>
      <c r="CC338" s="386"/>
      <c r="CD338" s="386"/>
      <c r="CE338" s="387"/>
      <c r="CF338" s="386"/>
      <c r="CG338" s="386"/>
      <c r="CH338" s="388"/>
      <c r="CI338" s="386"/>
      <c r="CJ338" s="386"/>
      <c r="CK338" s="386"/>
      <c r="CL338" s="387"/>
      <c r="CM338" s="386"/>
      <c r="CN338" s="386"/>
      <c r="CO338" s="386"/>
      <c r="CP338" s="386"/>
      <c r="CQ338" s="386"/>
      <c r="CR338" s="386"/>
      <c r="CS338" s="386"/>
      <c r="CT338" s="386"/>
      <c r="CU338" s="386"/>
      <c r="CV338" s="389"/>
      <c r="CW338" s="389"/>
      <c r="CX338" s="389"/>
      <c r="CY338" s="389"/>
      <c r="DA338" s="386"/>
      <c r="DB338" s="386"/>
      <c r="DC338" s="386"/>
      <c r="DD338" s="386"/>
      <c r="DE338" s="386"/>
      <c r="DF338" s="386"/>
      <c r="DG338" s="386"/>
      <c r="DH338" s="386"/>
      <c r="DI338" s="386"/>
      <c r="DJ338" s="386"/>
      <c r="DK338" s="386"/>
      <c r="DL338" s="386"/>
      <c r="DM338" s="386"/>
      <c r="DN338" s="386"/>
      <c r="DO338" s="389"/>
      <c r="DP338" s="386"/>
      <c r="DQ338" s="389"/>
      <c r="DR338" s="389"/>
      <c r="DS338" s="386"/>
      <c r="DT338" s="225"/>
      <c r="DU338" s="225"/>
      <c r="DV338" s="386"/>
      <c r="DY338" s="229"/>
      <c r="DZ338" s="226"/>
    </row>
    <row r="339" spans="1:130" ht="16.5" customHeight="1" x14ac:dyDescent="0.25">
      <c r="A339" s="208"/>
      <c r="B339" s="209"/>
      <c r="C339" s="210"/>
      <c r="D339" s="210"/>
      <c r="E339" s="211"/>
      <c r="F339" s="211"/>
      <c r="G339" s="340"/>
      <c r="H339" s="341"/>
      <c r="I339" s="340"/>
      <c r="J339" s="342"/>
      <c r="K339" s="348"/>
      <c r="L339" s="349"/>
      <c r="M339" s="211"/>
      <c r="N339" s="209"/>
      <c r="O339" s="215"/>
      <c r="P339" s="344"/>
      <c r="Q339" s="216"/>
      <c r="R339" s="390"/>
      <c r="S339" s="391"/>
      <c r="T339" s="219"/>
      <c r="U339" s="220"/>
      <c r="X339" s="392"/>
      <c r="Y339" s="392"/>
      <c r="Z339" s="386"/>
      <c r="AA339" s="388"/>
      <c r="AB339" s="388"/>
      <c r="AC339" s="388"/>
      <c r="AD339" s="393"/>
      <c r="AE339" s="386"/>
      <c r="AF339" s="394"/>
      <c r="AG339" s="386"/>
      <c r="AH339" s="388"/>
      <c r="AI339" s="388"/>
      <c r="AJ339" s="388"/>
      <c r="AK339" s="393"/>
      <c r="AL339" s="386"/>
      <c r="AM339" s="394"/>
      <c r="AN339" s="386"/>
      <c r="AO339" s="388"/>
      <c r="AP339" s="388"/>
      <c r="AQ339" s="388"/>
      <c r="AR339" s="393"/>
      <c r="AS339" s="394"/>
      <c r="AT339" s="394"/>
      <c r="AU339" s="386"/>
      <c r="AV339" s="388"/>
      <c r="AW339" s="388"/>
      <c r="AX339" s="388"/>
      <c r="AY339" s="393"/>
      <c r="AZ339" s="388"/>
      <c r="BA339" s="388"/>
      <c r="BB339" s="386"/>
      <c r="BC339" s="388"/>
      <c r="BD339" s="388"/>
      <c r="BE339" s="388"/>
      <c r="BF339" s="393"/>
      <c r="BG339" s="394"/>
      <c r="BH339" s="394"/>
      <c r="BI339" s="386"/>
      <c r="BJ339" s="388"/>
      <c r="BK339" s="388"/>
      <c r="BL339" s="388"/>
      <c r="BM339" s="393"/>
      <c r="BN339" s="386"/>
      <c r="BO339" s="386"/>
      <c r="BP339" s="386"/>
      <c r="BQ339" s="387"/>
      <c r="BR339" s="386"/>
      <c r="BS339" s="386"/>
      <c r="BT339" s="388"/>
      <c r="BU339" s="386"/>
      <c r="BV339" s="386"/>
      <c r="BW339" s="386"/>
      <c r="BX339" s="387"/>
      <c r="BY339" s="386"/>
      <c r="BZ339" s="386"/>
      <c r="CA339" s="386"/>
      <c r="CB339" s="386"/>
      <c r="CC339" s="386"/>
      <c r="CD339" s="386"/>
      <c r="CE339" s="387"/>
      <c r="CF339" s="386"/>
      <c r="CG339" s="386"/>
      <c r="CH339" s="388"/>
      <c r="CI339" s="386"/>
      <c r="CJ339" s="386"/>
      <c r="CK339" s="386"/>
      <c r="CL339" s="387"/>
      <c r="CM339" s="386"/>
      <c r="CN339" s="386"/>
      <c r="CO339" s="386"/>
      <c r="CP339" s="386"/>
      <c r="CQ339" s="386"/>
      <c r="CR339" s="386"/>
      <c r="CS339" s="386"/>
      <c r="CT339" s="386"/>
      <c r="CU339" s="386"/>
      <c r="CV339" s="389"/>
      <c r="CW339" s="389"/>
      <c r="CX339" s="389"/>
      <c r="CY339" s="389"/>
      <c r="DA339" s="386"/>
      <c r="DB339" s="386"/>
      <c r="DC339" s="386"/>
      <c r="DD339" s="386"/>
      <c r="DE339" s="386"/>
      <c r="DF339" s="386"/>
      <c r="DG339" s="386"/>
      <c r="DH339" s="386"/>
      <c r="DI339" s="386"/>
      <c r="DJ339" s="386"/>
      <c r="DK339" s="386"/>
      <c r="DL339" s="386"/>
      <c r="DM339" s="386"/>
      <c r="DN339" s="386"/>
      <c r="DO339" s="389"/>
      <c r="DP339" s="386"/>
      <c r="DQ339" s="389"/>
      <c r="DR339" s="389"/>
      <c r="DS339" s="386"/>
      <c r="DT339" s="225"/>
      <c r="DU339" s="225"/>
      <c r="DV339" s="386"/>
      <c r="DY339" s="229"/>
      <c r="DZ339" s="226"/>
    </row>
    <row r="340" spans="1:130" ht="14.25" customHeight="1" x14ac:dyDescent="0.25">
      <c r="A340" s="208"/>
      <c r="B340" s="209"/>
      <c r="C340" s="210"/>
      <c r="D340" s="210"/>
      <c r="E340" s="211"/>
      <c r="F340" s="211"/>
      <c r="G340" s="340"/>
      <c r="H340" s="341"/>
      <c r="I340" s="340"/>
      <c r="J340" s="342"/>
      <c r="K340" s="348"/>
      <c r="L340" s="349"/>
      <c r="M340" s="211"/>
      <c r="N340" s="209"/>
      <c r="O340" s="215"/>
      <c r="P340" s="344"/>
      <c r="Q340" s="216"/>
      <c r="R340" s="390"/>
      <c r="S340" s="391"/>
      <c r="T340" s="219"/>
      <c r="U340" s="220"/>
      <c r="X340" s="392"/>
      <c r="Y340" s="392"/>
      <c r="Z340" s="386"/>
      <c r="AA340" s="388"/>
      <c r="AB340" s="388"/>
      <c r="AC340" s="388"/>
      <c r="AD340" s="393"/>
      <c r="AE340" s="386"/>
      <c r="AF340" s="394"/>
      <c r="AG340" s="386"/>
      <c r="AH340" s="388"/>
      <c r="AI340" s="388"/>
      <c r="AJ340" s="388"/>
      <c r="AK340" s="393"/>
      <c r="AL340" s="386"/>
      <c r="AM340" s="394"/>
      <c r="AN340" s="386"/>
      <c r="AO340" s="388"/>
      <c r="AP340" s="388"/>
      <c r="AQ340" s="388"/>
      <c r="AR340" s="393"/>
      <c r="AS340" s="394"/>
      <c r="AT340" s="394"/>
      <c r="AU340" s="386"/>
      <c r="AV340" s="388"/>
      <c r="AW340" s="388"/>
      <c r="AX340" s="388"/>
      <c r="AY340" s="393"/>
      <c r="AZ340" s="388"/>
      <c r="BA340" s="388"/>
      <c r="BB340" s="386"/>
      <c r="BC340" s="388"/>
      <c r="BD340" s="388"/>
      <c r="BE340" s="388"/>
      <c r="BF340" s="393"/>
      <c r="BG340" s="394"/>
      <c r="BH340" s="394"/>
      <c r="BI340" s="386"/>
      <c r="BJ340" s="388"/>
      <c r="BK340" s="388"/>
      <c r="BL340" s="388"/>
      <c r="BM340" s="393"/>
      <c r="BN340" s="386"/>
      <c r="BO340" s="386"/>
      <c r="BP340" s="386"/>
      <c r="BQ340" s="387"/>
      <c r="BR340" s="386"/>
      <c r="BS340" s="386"/>
      <c r="BT340" s="388"/>
      <c r="BU340" s="386"/>
      <c r="BV340" s="386"/>
      <c r="BW340" s="386"/>
      <c r="BX340" s="387"/>
      <c r="BY340" s="386"/>
      <c r="BZ340" s="386"/>
      <c r="CA340" s="386"/>
      <c r="CB340" s="386"/>
      <c r="CC340" s="386"/>
      <c r="CD340" s="386"/>
      <c r="CE340" s="387"/>
      <c r="CF340" s="386"/>
      <c r="CG340" s="386"/>
      <c r="CH340" s="388"/>
      <c r="CI340" s="386"/>
      <c r="CJ340" s="386"/>
      <c r="CK340" s="386"/>
      <c r="CL340" s="387"/>
      <c r="CM340" s="386"/>
      <c r="CN340" s="386"/>
      <c r="CO340" s="386"/>
      <c r="CP340" s="386"/>
      <c r="CQ340" s="386"/>
      <c r="CR340" s="386"/>
      <c r="CS340" s="386"/>
      <c r="CT340" s="386"/>
      <c r="CU340" s="386"/>
      <c r="CV340" s="389"/>
      <c r="CW340" s="389"/>
      <c r="CX340" s="389"/>
      <c r="CY340" s="389"/>
      <c r="DA340" s="386"/>
      <c r="DB340" s="386"/>
      <c r="DC340" s="386"/>
      <c r="DD340" s="386"/>
      <c r="DE340" s="386"/>
      <c r="DF340" s="386"/>
      <c r="DG340" s="386"/>
      <c r="DH340" s="386"/>
      <c r="DI340" s="386"/>
      <c r="DJ340" s="386"/>
      <c r="DK340" s="386"/>
      <c r="DL340" s="386"/>
      <c r="DM340" s="386"/>
      <c r="DN340" s="386"/>
      <c r="DO340" s="389"/>
      <c r="DP340" s="386"/>
      <c r="DQ340" s="389"/>
      <c r="DR340" s="389"/>
      <c r="DS340" s="386"/>
      <c r="DT340" s="225"/>
      <c r="DU340" s="225"/>
      <c r="DV340" s="386"/>
      <c r="DY340" s="229"/>
      <c r="DZ340" s="226"/>
    </row>
    <row r="341" spans="1:130" x14ac:dyDescent="0.25">
      <c r="A341" s="208"/>
      <c r="B341" s="209"/>
      <c r="C341" s="210"/>
      <c r="D341" s="210"/>
      <c r="E341" s="211"/>
      <c r="F341" s="211"/>
      <c r="G341" s="340"/>
      <c r="H341" s="341"/>
      <c r="I341" s="340"/>
      <c r="J341" s="342"/>
      <c r="K341" s="348"/>
      <c r="L341" s="349"/>
      <c r="M341" s="211"/>
      <c r="N341" s="209"/>
      <c r="O341" s="215"/>
      <c r="P341" s="344"/>
      <c r="Q341" s="216"/>
      <c r="R341" s="390"/>
      <c r="S341" s="391"/>
      <c r="T341" s="219"/>
      <c r="U341" s="220"/>
      <c r="X341" s="392"/>
      <c r="Y341" s="392"/>
      <c r="Z341" s="386"/>
      <c r="AA341" s="388"/>
      <c r="AB341" s="388"/>
      <c r="AC341" s="388"/>
      <c r="AD341" s="393"/>
      <c r="AE341" s="386"/>
      <c r="AF341" s="394"/>
      <c r="AG341" s="386"/>
      <c r="AH341" s="388"/>
      <c r="AI341" s="388"/>
      <c r="AJ341" s="388"/>
      <c r="AK341" s="393"/>
      <c r="AL341" s="386"/>
      <c r="AM341" s="394"/>
      <c r="AN341" s="386"/>
      <c r="AO341" s="388"/>
      <c r="AP341" s="388"/>
      <c r="AQ341" s="388"/>
      <c r="AR341" s="393"/>
      <c r="AS341" s="394"/>
      <c r="AT341" s="394"/>
      <c r="AU341" s="386"/>
      <c r="AV341" s="388"/>
      <c r="AW341" s="388"/>
      <c r="AX341" s="388"/>
      <c r="AY341" s="393"/>
      <c r="AZ341" s="388"/>
      <c r="BA341" s="388"/>
      <c r="BB341" s="386"/>
      <c r="BC341" s="388"/>
      <c r="BD341" s="388"/>
      <c r="BE341" s="388"/>
      <c r="BF341" s="393"/>
      <c r="BG341" s="394"/>
      <c r="BH341" s="394"/>
      <c r="BI341" s="386"/>
      <c r="BJ341" s="388"/>
      <c r="BK341" s="388"/>
      <c r="BL341" s="388"/>
      <c r="BM341" s="393"/>
      <c r="BN341" s="386"/>
      <c r="BO341" s="386"/>
      <c r="BP341" s="386"/>
      <c r="BQ341" s="387"/>
      <c r="BR341" s="386"/>
      <c r="BS341" s="386"/>
      <c r="BT341" s="388"/>
      <c r="BU341" s="386"/>
      <c r="BV341" s="386"/>
      <c r="BW341" s="386"/>
      <c r="BX341" s="387"/>
      <c r="BY341" s="386"/>
      <c r="BZ341" s="386"/>
      <c r="CA341" s="386"/>
      <c r="CB341" s="386"/>
      <c r="CC341" s="386"/>
      <c r="CD341" s="386"/>
      <c r="CE341" s="387"/>
      <c r="CF341" s="386"/>
      <c r="CG341" s="386"/>
      <c r="CH341" s="388"/>
      <c r="CI341" s="386"/>
      <c r="CJ341" s="386"/>
      <c r="CK341" s="386"/>
      <c r="CL341" s="387"/>
      <c r="CM341" s="386"/>
      <c r="CN341" s="386"/>
      <c r="CO341" s="386"/>
      <c r="CP341" s="386"/>
      <c r="CQ341" s="386"/>
      <c r="CR341" s="386"/>
      <c r="CS341" s="386"/>
      <c r="CT341" s="386"/>
      <c r="CU341" s="386"/>
      <c r="CV341" s="389"/>
      <c r="CW341" s="389"/>
      <c r="CX341" s="389"/>
      <c r="CY341" s="389"/>
      <c r="DA341" s="386"/>
      <c r="DB341" s="386"/>
      <c r="DC341" s="386"/>
      <c r="DD341" s="386"/>
      <c r="DE341" s="386"/>
      <c r="DF341" s="386"/>
      <c r="DG341" s="386"/>
      <c r="DH341" s="386"/>
      <c r="DI341" s="386"/>
      <c r="DJ341" s="386"/>
      <c r="DK341" s="386"/>
      <c r="DL341" s="386"/>
      <c r="DM341" s="386"/>
      <c r="DN341" s="386"/>
      <c r="DO341" s="389"/>
      <c r="DP341" s="386"/>
      <c r="DQ341" s="389"/>
      <c r="DR341" s="389"/>
      <c r="DS341" s="386"/>
      <c r="DT341" s="225"/>
      <c r="DU341" s="225"/>
      <c r="DV341" s="386"/>
      <c r="DY341" s="229"/>
      <c r="DZ341" s="226"/>
    </row>
    <row r="342" spans="1:130" x14ac:dyDescent="0.25">
      <c r="A342" s="208"/>
      <c r="B342" s="209"/>
      <c r="C342" s="210"/>
      <c r="D342" s="210"/>
      <c r="E342" s="211"/>
      <c r="F342" s="211"/>
      <c r="G342" s="340"/>
      <c r="H342" s="341"/>
      <c r="I342" s="340"/>
      <c r="J342" s="342"/>
      <c r="K342" s="348"/>
      <c r="L342" s="349"/>
      <c r="M342" s="211"/>
      <c r="N342" s="209"/>
      <c r="O342" s="215"/>
      <c r="P342" s="344"/>
      <c r="Q342" s="216"/>
      <c r="R342" s="390"/>
      <c r="S342" s="391"/>
      <c r="T342" s="219"/>
      <c r="U342" s="220"/>
      <c r="X342" s="392"/>
      <c r="Y342" s="392"/>
      <c r="Z342" s="386"/>
      <c r="AA342" s="388"/>
      <c r="AB342" s="388"/>
      <c r="AC342" s="388"/>
      <c r="AD342" s="393"/>
      <c r="AE342" s="386"/>
      <c r="AF342" s="394"/>
      <c r="AG342" s="386"/>
      <c r="AH342" s="388"/>
      <c r="AI342" s="388"/>
      <c r="AJ342" s="388"/>
      <c r="AK342" s="393"/>
      <c r="AL342" s="386"/>
      <c r="AM342" s="394"/>
      <c r="AN342" s="386"/>
      <c r="AO342" s="388"/>
      <c r="AP342" s="388"/>
      <c r="AQ342" s="388"/>
      <c r="AR342" s="393"/>
      <c r="AS342" s="394"/>
      <c r="AT342" s="394"/>
      <c r="AU342" s="386"/>
      <c r="AV342" s="388"/>
      <c r="AW342" s="388"/>
      <c r="AX342" s="388"/>
      <c r="AY342" s="393"/>
      <c r="AZ342" s="388"/>
      <c r="BA342" s="388"/>
      <c r="BB342" s="386"/>
      <c r="BC342" s="388"/>
      <c r="BD342" s="388"/>
      <c r="BE342" s="388"/>
      <c r="BF342" s="393"/>
      <c r="BG342" s="394"/>
      <c r="BH342" s="394"/>
      <c r="BI342" s="386"/>
      <c r="BJ342" s="388"/>
      <c r="BK342" s="388"/>
      <c r="BL342" s="388"/>
      <c r="BM342" s="393"/>
      <c r="BN342" s="386"/>
      <c r="BO342" s="386"/>
      <c r="BP342" s="386"/>
      <c r="BQ342" s="387"/>
      <c r="BR342" s="386"/>
      <c r="BS342" s="386"/>
      <c r="BT342" s="388"/>
      <c r="BU342" s="386"/>
      <c r="BV342" s="386"/>
      <c r="BW342" s="386"/>
      <c r="BX342" s="387"/>
      <c r="BY342" s="386"/>
      <c r="BZ342" s="386"/>
      <c r="CA342" s="386"/>
      <c r="CB342" s="386"/>
      <c r="CC342" s="386"/>
      <c r="CD342" s="386"/>
      <c r="CE342" s="387"/>
      <c r="CF342" s="386"/>
      <c r="CG342" s="386"/>
      <c r="CH342" s="388"/>
      <c r="CI342" s="386"/>
      <c r="CJ342" s="386"/>
      <c r="CK342" s="386"/>
      <c r="CL342" s="387"/>
      <c r="CM342" s="386"/>
      <c r="CN342" s="386"/>
      <c r="CO342" s="386"/>
      <c r="CP342" s="386"/>
      <c r="CQ342" s="386"/>
      <c r="CR342" s="386"/>
      <c r="CS342" s="386"/>
      <c r="CT342" s="386"/>
      <c r="CU342" s="386"/>
      <c r="CV342" s="389"/>
      <c r="CW342" s="389"/>
      <c r="CX342" s="389"/>
      <c r="CY342" s="389"/>
      <c r="DA342" s="386"/>
      <c r="DB342" s="386"/>
      <c r="DC342" s="386"/>
      <c r="DD342" s="386"/>
      <c r="DE342" s="386"/>
      <c r="DF342" s="386"/>
      <c r="DG342" s="386"/>
      <c r="DH342" s="386"/>
      <c r="DI342" s="386"/>
      <c r="DJ342" s="386"/>
      <c r="DK342" s="386"/>
      <c r="DL342" s="386"/>
      <c r="DM342" s="386"/>
      <c r="DN342" s="386"/>
      <c r="DO342" s="389"/>
      <c r="DP342" s="386"/>
      <c r="DQ342" s="389"/>
      <c r="DR342" s="389"/>
      <c r="DS342" s="386"/>
      <c r="DT342" s="225"/>
      <c r="DU342" s="225"/>
      <c r="DV342" s="386"/>
      <c r="DY342" s="229"/>
      <c r="DZ342" s="226"/>
    </row>
    <row r="343" spans="1:130" x14ac:dyDescent="0.25">
      <c r="A343" s="208"/>
      <c r="B343" s="209"/>
      <c r="C343" s="210"/>
      <c r="D343" s="210"/>
      <c r="E343" s="211"/>
      <c r="F343" s="211"/>
      <c r="G343" s="340"/>
      <c r="H343" s="341"/>
      <c r="I343" s="340"/>
      <c r="J343" s="342"/>
      <c r="K343" s="348"/>
      <c r="L343" s="349"/>
      <c r="M343" s="211"/>
      <c r="N343" s="209"/>
      <c r="O343" s="215"/>
      <c r="P343" s="344"/>
      <c r="Q343" s="216"/>
      <c r="R343" s="390"/>
      <c r="S343" s="391"/>
      <c r="T343" s="219"/>
      <c r="U343" s="220"/>
      <c r="X343" s="392"/>
      <c r="Y343" s="392"/>
      <c r="Z343" s="386"/>
      <c r="AA343" s="388"/>
      <c r="AB343" s="388"/>
      <c r="AC343" s="388"/>
      <c r="AD343" s="393"/>
      <c r="AE343" s="386"/>
      <c r="AF343" s="394"/>
      <c r="AG343" s="386"/>
      <c r="AH343" s="388"/>
      <c r="AI343" s="388"/>
      <c r="AJ343" s="388"/>
      <c r="AK343" s="393"/>
      <c r="AL343" s="386"/>
      <c r="AM343" s="394"/>
      <c r="AN343" s="386"/>
      <c r="AO343" s="388"/>
      <c r="AP343" s="388"/>
      <c r="AQ343" s="388"/>
      <c r="AR343" s="393"/>
      <c r="AS343" s="394"/>
      <c r="AT343" s="394"/>
      <c r="AU343" s="386"/>
      <c r="AV343" s="388"/>
      <c r="AW343" s="388"/>
      <c r="AX343" s="388"/>
      <c r="AY343" s="393"/>
      <c r="AZ343" s="388"/>
      <c r="BA343" s="388"/>
      <c r="BB343" s="386"/>
      <c r="BC343" s="388"/>
      <c r="BD343" s="388"/>
      <c r="BE343" s="388"/>
      <c r="BF343" s="393"/>
      <c r="BG343" s="394"/>
      <c r="BH343" s="394"/>
      <c r="BI343" s="386"/>
      <c r="BJ343" s="388"/>
      <c r="BK343" s="388"/>
      <c r="BL343" s="388"/>
      <c r="BM343" s="393"/>
      <c r="BN343" s="386"/>
      <c r="BO343" s="386"/>
      <c r="BP343" s="386"/>
      <c r="BQ343" s="387"/>
      <c r="BR343" s="386"/>
      <c r="BS343" s="386"/>
      <c r="BT343" s="388"/>
      <c r="BU343" s="386"/>
      <c r="BV343" s="386"/>
      <c r="BW343" s="386"/>
      <c r="BX343" s="387"/>
      <c r="BY343" s="386"/>
      <c r="BZ343" s="386"/>
      <c r="CA343" s="386"/>
      <c r="CB343" s="386"/>
      <c r="CC343" s="386"/>
      <c r="CD343" s="386"/>
      <c r="CE343" s="387"/>
      <c r="CF343" s="386"/>
      <c r="CG343" s="386"/>
      <c r="CH343" s="388"/>
      <c r="CI343" s="386"/>
      <c r="CJ343" s="386"/>
      <c r="CK343" s="386"/>
      <c r="CL343" s="387"/>
      <c r="CM343" s="386"/>
      <c r="CN343" s="386"/>
      <c r="CO343" s="386"/>
      <c r="CP343" s="386"/>
      <c r="CQ343" s="386"/>
      <c r="CR343" s="386"/>
      <c r="CS343" s="386"/>
      <c r="CT343" s="386"/>
      <c r="CU343" s="386"/>
      <c r="CV343" s="389"/>
      <c r="CW343" s="389"/>
      <c r="CX343" s="389"/>
      <c r="CY343" s="389"/>
      <c r="DA343" s="386"/>
      <c r="DB343" s="386"/>
      <c r="DC343" s="386"/>
      <c r="DD343" s="386"/>
      <c r="DE343" s="386"/>
      <c r="DF343" s="386"/>
      <c r="DG343" s="386"/>
      <c r="DH343" s="386"/>
      <c r="DI343" s="386"/>
      <c r="DJ343" s="386"/>
      <c r="DK343" s="386"/>
      <c r="DL343" s="386"/>
      <c r="DM343" s="386"/>
      <c r="DN343" s="386"/>
      <c r="DO343" s="389"/>
      <c r="DP343" s="386"/>
      <c r="DQ343" s="389"/>
      <c r="DR343" s="389"/>
      <c r="DS343" s="386"/>
      <c r="DT343" s="225"/>
      <c r="DU343" s="225"/>
      <c r="DV343" s="386"/>
      <c r="DY343" s="229"/>
      <c r="DZ343" s="226"/>
    </row>
    <row r="344" spans="1:130" x14ac:dyDescent="0.25">
      <c r="A344" s="208"/>
      <c r="B344" s="209"/>
      <c r="C344" s="210"/>
      <c r="D344" s="210"/>
      <c r="E344" s="211"/>
      <c r="F344" s="211"/>
      <c r="G344" s="340"/>
      <c r="H344" s="341"/>
      <c r="I344" s="340"/>
      <c r="J344" s="342"/>
      <c r="K344" s="348"/>
      <c r="L344" s="349"/>
      <c r="M344" s="211"/>
      <c r="N344" s="209"/>
      <c r="O344" s="215"/>
      <c r="P344" s="344"/>
      <c r="Q344" s="216"/>
      <c r="R344" s="390"/>
      <c r="S344" s="391"/>
      <c r="T344" s="219"/>
      <c r="U344" s="220"/>
      <c r="X344" s="392"/>
      <c r="Y344" s="392"/>
      <c r="Z344" s="386"/>
      <c r="AA344" s="388"/>
      <c r="AB344" s="388"/>
      <c r="AC344" s="388"/>
      <c r="AD344" s="393"/>
      <c r="AE344" s="386"/>
      <c r="AF344" s="394"/>
      <c r="AG344" s="386"/>
      <c r="AH344" s="388"/>
      <c r="AI344" s="388"/>
      <c r="AJ344" s="388"/>
      <c r="AK344" s="393"/>
      <c r="AL344" s="386"/>
      <c r="AM344" s="394"/>
      <c r="AN344" s="386"/>
      <c r="AO344" s="388"/>
      <c r="AP344" s="388"/>
      <c r="AQ344" s="388"/>
      <c r="AR344" s="393"/>
      <c r="AS344" s="394"/>
      <c r="AT344" s="394"/>
      <c r="AU344" s="386"/>
      <c r="AV344" s="388"/>
      <c r="AW344" s="388"/>
      <c r="AX344" s="388"/>
      <c r="AY344" s="393"/>
      <c r="AZ344" s="388"/>
      <c r="BA344" s="388"/>
      <c r="BB344" s="386"/>
      <c r="BC344" s="388"/>
      <c r="BD344" s="388"/>
      <c r="BE344" s="388"/>
      <c r="BF344" s="393"/>
      <c r="BG344" s="394"/>
      <c r="BH344" s="394"/>
      <c r="BI344" s="386"/>
      <c r="BJ344" s="388"/>
      <c r="BK344" s="388"/>
      <c r="BL344" s="388"/>
      <c r="BM344" s="393"/>
      <c r="BN344" s="386"/>
      <c r="BO344" s="386"/>
      <c r="BP344" s="386"/>
      <c r="BQ344" s="387"/>
      <c r="BR344" s="386"/>
      <c r="BS344" s="386"/>
      <c r="BT344" s="388"/>
      <c r="BU344" s="386"/>
      <c r="BV344" s="386"/>
      <c r="BW344" s="386"/>
      <c r="BX344" s="387"/>
      <c r="BY344" s="386"/>
      <c r="BZ344" s="386"/>
      <c r="CA344" s="386"/>
      <c r="CB344" s="386"/>
      <c r="CC344" s="386"/>
      <c r="CD344" s="386"/>
      <c r="CE344" s="387"/>
      <c r="CF344" s="386"/>
      <c r="CG344" s="386"/>
      <c r="CH344" s="388"/>
      <c r="CI344" s="386"/>
      <c r="CJ344" s="386"/>
      <c r="CK344" s="386"/>
      <c r="CL344" s="387"/>
      <c r="CM344" s="386"/>
      <c r="CN344" s="386"/>
      <c r="CO344" s="386"/>
      <c r="CP344" s="386"/>
      <c r="CQ344" s="386"/>
      <c r="CR344" s="386"/>
      <c r="CS344" s="386"/>
      <c r="CT344" s="386"/>
      <c r="CU344" s="386"/>
      <c r="CV344" s="389"/>
      <c r="CW344" s="389"/>
      <c r="CX344" s="389"/>
      <c r="CY344" s="389"/>
      <c r="DA344" s="386"/>
      <c r="DB344" s="386"/>
      <c r="DC344" s="386"/>
      <c r="DD344" s="386"/>
      <c r="DE344" s="386"/>
      <c r="DF344" s="386"/>
      <c r="DG344" s="386"/>
      <c r="DH344" s="386"/>
      <c r="DI344" s="386"/>
      <c r="DJ344" s="386"/>
      <c r="DK344" s="386"/>
      <c r="DL344" s="386"/>
      <c r="DM344" s="386"/>
      <c r="DN344" s="386"/>
      <c r="DO344" s="389"/>
      <c r="DP344" s="386"/>
      <c r="DQ344" s="389"/>
      <c r="DR344" s="389"/>
      <c r="DS344" s="386"/>
      <c r="DT344" s="225"/>
      <c r="DU344" s="225"/>
      <c r="DV344" s="386"/>
      <c r="DY344" s="229"/>
      <c r="DZ344" s="226"/>
    </row>
    <row r="345" spans="1:130" x14ac:dyDescent="0.25">
      <c r="A345" s="208"/>
      <c r="B345" s="209"/>
      <c r="C345" s="210"/>
      <c r="D345" s="210"/>
      <c r="E345" s="211"/>
      <c r="F345" s="211"/>
      <c r="G345" s="340"/>
      <c r="H345" s="341"/>
      <c r="I345" s="340"/>
      <c r="J345" s="342"/>
      <c r="K345" s="348"/>
      <c r="L345" s="349"/>
      <c r="M345" s="211"/>
      <c r="N345" s="209"/>
      <c r="O345" s="215"/>
      <c r="P345" s="344"/>
      <c r="Q345" s="216"/>
      <c r="R345" s="390"/>
      <c r="S345" s="391"/>
      <c r="T345" s="219"/>
      <c r="U345" s="220"/>
      <c r="X345" s="392"/>
      <c r="Y345" s="392"/>
      <c r="Z345" s="386"/>
      <c r="AA345" s="388"/>
      <c r="AB345" s="388"/>
      <c r="AC345" s="388"/>
      <c r="AD345" s="393"/>
      <c r="AE345" s="386"/>
      <c r="AF345" s="394"/>
      <c r="AG345" s="386"/>
      <c r="AH345" s="388"/>
      <c r="AI345" s="388"/>
      <c r="AJ345" s="388"/>
      <c r="AK345" s="393"/>
      <c r="AL345" s="386"/>
      <c r="AM345" s="394"/>
      <c r="AN345" s="386"/>
      <c r="AO345" s="388"/>
      <c r="AP345" s="388"/>
      <c r="AQ345" s="388"/>
      <c r="AR345" s="393"/>
      <c r="AS345" s="394"/>
      <c r="AT345" s="394"/>
      <c r="AU345" s="386"/>
      <c r="AV345" s="388"/>
      <c r="AW345" s="388"/>
      <c r="AX345" s="388"/>
      <c r="AY345" s="393"/>
      <c r="AZ345" s="388"/>
      <c r="BA345" s="388"/>
      <c r="BB345" s="386"/>
      <c r="BC345" s="388"/>
      <c r="BD345" s="388"/>
      <c r="BE345" s="388"/>
      <c r="BF345" s="393"/>
      <c r="BG345" s="394"/>
      <c r="BH345" s="394"/>
      <c r="BI345" s="386"/>
      <c r="BJ345" s="388"/>
      <c r="BK345" s="388"/>
      <c r="BL345" s="388"/>
      <c r="BM345" s="393"/>
      <c r="BN345" s="386"/>
      <c r="BO345" s="386"/>
      <c r="BP345" s="386"/>
      <c r="BQ345" s="387"/>
      <c r="BR345" s="386"/>
      <c r="BS345" s="386"/>
      <c r="BT345" s="388"/>
      <c r="BU345" s="386"/>
      <c r="BV345" s="386"/>
      <c r="BW345" s="386"/>
      <c r="BX345" s="387"/>
      <c r="BY345" s="386"/>
      <c r="BZ345" s="386"/>
      <c r="CA345" s="386"/>
      <c r="CB345" s="386"/>
      <c r="CC345" s="386"/>
      <c r="CD345" s="386"/>
      <c r="CE345" s="387"/>
      <c r="CF345" s="386"/>
      <c r="CG345" s="386"/>
      <c r="CH345" s="388"/>
      <c r="CI345" s="386"/>
      <c r="CJ345" s="386"/>
      <c r="CK345" s="386"/>
      <c r="CL345" s="387"/>
      <c r="CM345" s="386"/>
      <c r="CN345" s="386"/>
      <c r="CO345" s="386"/>
      <c r="CP345" s="386"/>
      <c r="CQ345" s="386"/>
      <c r="CR345" s="386"/>
      <c r="CS345" s="386"/>
      <c r="CT345" s="386"/>
      <c r="CU345" s="386"/>
      <c r="CV345" s="389"/>
      <c r="CW345" s="389"/>
      <c r="CX345" s="389"/>
      <c r="CY345" s="389"/>
      <c r="DA345" s="386"/>
      <c r="DB345" s="386"/>
      <c r="DC345" s="386"/>
      <c r="DD345" s="386"/>
      <c r="DE345" s="386"/>
      <c r="DF345" s="386"/>
      <c r="DG345" s="386"/>
      <c r="DH345" s="386"/>
      <c r="DI345" s="386"/>
      <c r="DJ345" s="386"/>
      <c r="DK345" s="386"/>
      <c r="DL345" s="386"/>
      <c r="DM345" s="386"/>
      <c r="DN345" s="386"/>
      <c r="DO345" s="389"/>
      <c r="DP345" s="386"/>
      <c r="DQ345" s="389"/>
      <c r="DR345" s="389"/>
      <c r="DS345" s="386"/>
      <c r="DT345" s="225"/>
      <c r="DU345" s="225"/>
      <c r="DV345" s="386"/>
      <c r="DY345" s="229"/>
      <c r="DZ345" s="226"/>
    </row>
    <row r="346" spans="1:130" x14ac:dyDescent="0.25">
      <c r="A346" s="208"/>
      <c r="B346" s="209"/>
      <c r="C346" s="210"/>
      <c r="D346" s="210"/>
      <c r="E346" s="211"/>
      <c r="F346" s="211"/>
      <c r="G346" s="340"/>
      <c r="H346" s="341"/>
      <c r="I346" s="340"/>
      <c r="J346" s="342"/>
      <c r="K346" s="348"/>
      <c r="L346" s="349"/>
      <c r="M346" s="211"/>
      <c r="N346" s="209"/>
      <c r="O346" s="215"/>
      <c r="P346" s="344"/>
      <c r="Q346" s="216"/>
      <c r="R346" s="390"/>
      <c r="S346" s="391"/>
      <c r="T346" s="219"/>
      <c r="U346" s="220"/>
      <c r="X346" s="392"/>
      <c r="Y346" s="392"/>
      <c r="Z346" s="386"/>
      <c r="AA346" s="388"/>
      <c r="AB346" s="388"/>
      <c r="AC346" s="388"/>
      <c r="AD346" s="393"/>
      <c r="AE346" s="386"/>
      <c r="AF346" s="394"/>
      <c r="AG346" s="386"/>
      <c r="AH346" s="388"/>
      <c r="AI346" s="388"/>
      <c r="AJ346" s="388"/>
      <c r="AK346" s="393"/>
      <c r="AL346" s="386"/>
      <c r="AM346" s="394"/>
      <c r="AN346" s="386"/>
      <c r="AO346" s="388"/>
      <c r="AP346" s="388"/>
      <c r="AQ346" s="388"/>
      <c r="AR346" s="393"/>
      <c r="AS346" s="394"/>
      <c r="AT346" s="394"/>
      <c r="AU346" s="386"/>
      <c r="AV346" s="388"/>
      <c r="AW346" s="388"/>
      <c r="AX346" s="388"/>
      <c r="AY346" s="393"/>
      <c r="AZ346" s="388"/>
      <c r="BA346" s="388"/>
      <c r="BB346" s="386"/>
      <c r="BC346" s="388"/>
      <c r="BD346" s="388"/>
      <c r="BE346" s="388"/>
      <c r="BF346" s="393"/>
      <c r="BG346" s="394"/>
      <c r="BH346" s="394"/>
      <c r="BI346" s="386"/>
      <c r="BJ346" s="388"/>
      <c r="BK346" s="388"/>
      <c r="BL346" s="388"/>
      <c r="BM346" s="393"/>
      <c r="BN346" s="386"/>
      <c r="BO346" s="386"/>
      <c r="BP346" s="386"/>
      <c r="BQ346" s="387"/>
      <c r="BR346" s="386"/>
      <c r="BS346" s="386"/>
      <c r="BT346" s="388"/>
      <c r="BU346" s="386"/>
      <c r="BV346" s="386"/>
      <c r="BW346" s="386"/>
      <c r="BX346" s="387"/>
      <c r="BY346" s="386"/>
      <c r="BZ346" s="386"/>
      <c r="CA346" s="386"/>
      <c r="CB346" s="386"/>
      <c r="CC346" s="386"/>
      <c r="CD346" s="386"/>
      <c r="CE346" s="387"/>
      <c r="CF346" s="386"/>
      <c r="CG346" s="386"/>
      <c r="CH346" s="388"/>
      <c r="CI346" s="386"/>
      <c r="CJ346" s="386"/>
      <c r="CK346" s="386"/>
      <c r="CL346" s="387"/>
      <c r="CM346" s="386"/>
      <c r="CN346" s="386"/>
      <c r="CO346" s="386"/>
      <c r="CP346" s="386"/>
      <c r="CQ346" s="386"/>
      <c r="CR346" s="386"/>
      <c r="CS346" s="386"/>
      <c r="CT346" s="386"/>
      <c r="CU346" s="386"/>
      <c r="CV346" s="389"/>
      <c r="CW346" s="389"/>
      <c r="CX346" s="389"/>
      <c r="CY346" s="389"/>
      <c r="DA346" s="386"/>
      <c r="DB346" s="386"/>
      <c r="DC346" s="386"/>
      <c r="DD346" s="386"/>
      <c r="DE346" s="386"/>
      <c r="DF346" s="386"/>
      <c r="DG346" s="386"/>
      <c r="DH346" s="386"/>
      <c r="DI346" s="386"/>
      <c r="DJ346" s="386"/>
      <c r="DK346" s="386"/>
      <c r="DL346" s="386"/>
      <c r="DM346" s="386"/>
      <c r="DN346" s="386"/>
      <c r="DO346" s="389"/>
      <c r="DP346" s="386"/>
      <c r="DQ346" s="389"/>
      <c r="DR346" s="389"/>
      <c r="DS346" s="386"/>
      <c r="DT346" s="225"/>
      <c r="DU346" s="225"/>
      <c r="DV346" s="386"/>
      <c r="DY346" s="229"/>
      <c r="DZ346" s="226"/>
    </row>
    <row r="347" spans="1:130" x14ac:dyDescent="0.25">
      <c r="A347" s="208"/>
      <c r="B347" s="209"/>
      <c r="C347" s="210"/>
      <c r="D347" s="210"/>
      <c r="E347" s="211"/>
      <c r="F347" s="211"/>
      <c r="G347" s="340"/>
      <c r="H347" s="341"/>
      <c r="I347" s="340"/>
      <c r="J347" s="342"/>
      <c r="K347" s="348"/>
      <c r="L347" s="349"/>
      <c r="M347" s="211"/>
      <c r="N347" s="209"/>
      <c r="O347" s="215"/>
      <c r="P347" s="344"/>
      <c r="Q347" s="216"/>
      <c r="R347" s="390"/>
      <c r="S347" s="391"/>
      <c r="T347" s="219"/>
      <c r="U347" s="220"/>
      <c r="X347" s="392"/>
      <c r="Y347" s="392"/>
      <c r="Z347" s="386"/>
      <c r="AA347" s="388"/>
      <c r="AB347" s="388"/>
      <c r="AC347" s="388"/>
      <c r="AD347" s="393"/>
      <c r="AE347" s="386"/>
      <c r="AF347" s="394"/>
      <c r="AG347" s="386"/>
      <c r="AH347" s="388"/>
      <c r="AI347" s="388"/>
      <c r="AJ347" s="388"/>
      <c r="AK347" s="393"/>
      <c r="AL347" s="386"/>
      <c r="AM347" s="394"/>
      <c r="AN347" s="386"/>
      <c r="AO347" s="388"/>
      <c r="AP347" s="388"/>
      <c r="AQ347" s="388"/>
      <c r="AR347" s="393"/>
      <c r="AS347" s="394"/>
      <c r="AT347" s="394"/>
      <c r="AU347" s="386"/>
      <c r="AV347" s="388"/>
      <c r="AW347" s="388"/>
      <c r="AX347" s="388"/>
      <c r="AY347" s="393"/>
      <c r="AZ347" s="388"/>
      <c r="BA347" s="388"/>
      <c r="BB347" s="386"/>
      <c r="BC347" s="388"/>
      <c r="BD347" s="388"/>
      <c r="BE347" s="388"/>
      <c r="BF347" s="393"/>
      <c r="BG347" s="394"/>
      <c r="BH347" s="394"/>
      <c r="BI347" s="386"/>
      <c r="BJ347" s="388"/>
      <c r="BK347" s="388"/>
      <c r="BL347" s="388"/>
      <c r="BM347" s="393"/>
      <c r="BN347" s="386"/>
      <c r="BO347" s="386"/>
      <c r="BP347" s="386"/>
      <c r="BQ347" s="387"/>
      <c r="BR347" s="386"/>
      <c r="BS347" s="386"/>
      <c r="BT347" s="388"/>
      <c r="BU347" s="386"/>
      <c r="BV347" s="386"/>
      <c r="BW347" s="386"/>
      <c r="BX347" s="387"/>
      <c r="BY347" s="386"/>
      <c r="BZ347" s="386"/>
      <c r="CA347" s="386"/>
      <c r="CB347" s="386"/>
      <c r="CC347" s="386"/>
      <c r="CD347" s="386"/>
      <c r="CE347" s="387"/>
      <c r="CF347" s="386"/>
      <c r="CG347" s="386"/>
      <c r="CH347" s="388"/>
      <c r="CI347" s="386"/>
      <c r="CJ347" s="386"/>
      <c r="CK347" s="386"/>
      <c r="CL347" s="387"/>
      <c r="CM347" s="386"/>
      <c r="CN347" s="386"/>
      <c r="CO347" s="386"/>
      <c r="CP347" s="386"/>
      <c r="CQ347" s="386"/>
      <c r="CR347" s="386"/>
      <c r="CS347" s="386"/>
      <c r="CT347" s="386"/>
      <c r="CU347" s="386"/>
      <c r="CV347" s="389"/>
      <c r="CW347" s="389"/>
      <c r="CX347" s="389"/>
      <c r="CY347" s="389"/>
      <c r="DA347" s="386"/>
      <c r="DB347" s="386"/>
      <c r="DC347" s="386"/>
      <c r="DD347" s="386"/>
      <c r="DE347" s="386"/>
      <c r="DF347" s="386"/>
      <c r="DG347" s="386"/>
      <c r="DH347" s="386"/>
      <c r="DI347" s="386"/>
      <c r="DJ347" s="386"/>
      <c r="DK347" s="386"/>
      <c r="DL347" s="386"/>
      <c r="DM347" s="386"/>
      <c r="DN347" s="386"/>
      <c r="DO347" s="389"/>
      <c r="DP347" s="386"/>
      <c r="DQ347" s="389"/>
      <c r="DR347" s="389"/>
      <c r="DS347" s="386"/>
      <c r="DT347" s="225"/>
      <c r="DU347" s="225"/>
      <c r="DV347" s="386"/>
      <c r="DY347" s="229"/>
      <c r="DZ347" s="226"/>
    </row>
    <row r="348" spans="1:130" x14ac:dyDescent="0.25">
      <c r="A348" s="208"/>
      <c r="B348" s="209"/>
      <c r="C348" s="210"/>
      <c r="D348" s="210"/>
      <c r="E348" s="211"/>
      <c r="F348" s="211"/>
      <c r="G348" s="340"/>
      <c r="H348" s="341"/>
      <c r="I348" s="340"/>
      <c r="J348" s="342"/>
      <c r="K348" s="348"/>
      <c r="L348" s="349"/>
      <c r="M348" s="211"/>
      <c r="N348" s="209"/>
      <c r="O348" s="215"/>
      <c r="P348" s="344"/>
      <c r="Q348" s="216"/>
      <c r="R348" s="390"/>
      <c r="S348" s="391"/>
      <c r="T348" s="219"/>
      <c r="U348" s="220"/>
      <c r="X348" s="392"/>
      <c r="Y348" s="392"/>
      <c r="Z348" s="386"/>
      <c r="AA348" s="388"/>
      <c r="AB348" s="388"/>
      <c r="AC348" s="388"/>
      <c r="AD348" s="393"/>
      <c r="AE348" s="386"/>
      <c r="AF348" s="394"/>
      <c r="AG348" s="386"/>
      <c r="AH348" s="388"/>
      <c r="AI348" s="388"/>
      <c r="AJ348" s="388"/>
      <c r="AK348" s="393"/>
      <c r="AL348" s="386"/>
      <c r="AM348" s="394"/>
      <c r="AN348" s="386"/>
      <c r="AO348" s="388"/>
      <c r="AP348" s="388"/>
      <c r="AQ348" s="388"/>
      <c r="AR348" s="393"/>
      <c r="AS348" s="394"/>
      <c r="AT348" s="394"/>
      <c r="AU348" s="386"/>
      <c r="AV348" s="388"/>
      <c r="AW348" s="388"/>
      <c r="AX348" s="388"/>
      <c r="AY348" s="393"/>
      <c r="AZ348" s="388"/>
      <c r="BA348" s="388"/>
      <c r="BB348" s="386"/>
      <c r="BC348" s="388"/>
      <c r="BD348" s="388"/>
      <c r="BE348" s="388"/>
      <c r="BF348" s="393"/>
      <c r="BG348" s="394"/>
      <c r="BH348" s="394"/>
      <c r="BI348" s="386"/>
      <c r="BJ348" s="388"/>
      <c r="BK348" s="388"/>
      <c r="BL348" s="388"/>
      <c r="BM348" s="393"/>
      <c r="BN348" s="386"/>
      <c r="BO348" s="386"/>
      <c r="BP348" s="386"/>
      <c r="BQ348" s="387"/>
      <c r="BR348" s="386"/>
      <c r="BS348" s="386"/>
      <c r="BT348" s="388"/>
      <c r="BU348" s="386"/>
      <c r="BV348" s="386"/>
      <c r="BW348" s="386"/>
      <c r="BX348" s="387"/>
      <c r="BY348" s="386"/>
      <c r="BZ348" s="386"/>
      <c r="CA348" s="386"/>
      <c r="CB348" s="386"/>
      <c r="CC348" s="386"/>
      <c r="CD348" s="386"/>
      <c r="CE348" s="387"/>
      <c r="CF348" s="386"/>
      <c r="CG348" s="386"/>
      <c r="CH348" s="388"/>
      <c r="CI348" s="386"/>
      <c r="CJ348" s="386"/>
      <c r="CK348" s="386"/>
      <c r="CL348" s="387"/>
      <c r="CM348" s="386"/>
      <c r="CN348" s="386"/>
      <c r="CO348" s="386"/>
      <c r="CP348" s="386"/>
      <c r="CQ348" s="386"/>
      <c r="CR348" s="386"/>
      <c r="CS348" s="386"/>
      <c r="CT348" s="386"/>
      <c r="CU348" s="386"/>
      <c r="CV348" s="389"/>
      <c r="CW348" s="389"/>
      <c r="CX348" s="389"/>
      <c r="CY348" s="389"/>
      <c r="DA348" s="386"/>
      <c r="DB348" s="386"/>
      <c r="DC348" s="386"/>
      <c r="DD348" s="386"/>
      <c r="DE348" s="386"/>
      <c r="DF348" s="386"/>
      <c r="DG348" s="386"/>
      <c r="DH348" s="386"/>
      <c r="DI348" s="386"/>
      <c r="DJ348" s="386"/>
      <c r="DK348" s="386"/>
      <c r="DL348" s="386"/>
      <c r="DM348" s="386"/>
      <c r="DN348" s="386"/>
      <c r="DO348" s="389"/>
      <c r="DP348" s="386"/>
      <c r="DQ348" s="389"/>
      <c r="DR348" s="389"/>
      <c r="DS348" s="386"/>
      <c r="DT348" s="225"/>
      <c r="DU348" s="225"/>
      <c r="DV348" s="386"/>
      <c r="DY348" s="229"/>
      <c r="DZ348" s="226"/>
    </row>
    <row r="349" spans="1:130" x14ac:dyDescent="0.25">
      <c r="A349" s="208"/>
      <c r="B349" s="209"/>
      <c r="C349" s="210"/>
      <c r="D349" s="210"/>
      <c r="E349" s="211"/>
      <c r="F349" s="211"/>
      <c r="G349" s="340"/>
      <c r="H349" s="341"/>
      <c r="I349" s="340"/>
      <c r="J349" s="342"/>
      <c r="K349" s="348"/>
      <c r="L349" s="349"/>
      <c r="M349" s="211"/>
      <c r="N349" s="209"/>
      <c r="O349" s="215"/>
      <c r="P349" s="344"/>
      <c r="Q349" s="216"/>
      <c r="R349" s="390"/>
      <c r="S349" s="391"/>
      <c r="T349" s="219"/>
      <c r="U349" s="220"/>
      <c r="X349" s="392"/>
      <c r="Y349" s="392"/>
      <c r="Z349" s="386"/>
      <c r="AA349" s="388"/>
      <c r="AB349" s="388"/>
      <c r="AC349" s="388"/>
      <c r="AD349" s="393"/>
      <c r="AE349" s="386"/>
      <c r="AF349" s="394"/>
      <c r="AG349" s="386"/>
      <c r="AH349" s="388"/>
      <c r="AI349" s="388"/>
      <c r="AJ349" s="388"/>
      <c r="AK349" s="393"/>
      <c r="AL349" s="386"/>
      <c r="AM349" s="394"/>
      <c r="AN349" s="386"/>
      <c r="AO349" s="388"/>
      <c r="AP349" s="388"/>
      <c r="AQ349" s="388"/>
      <c r="AR349" s="393"/>
      <c r="AS349" s="394"/>
      <c r="AT349" s="394"/>
      <c r="AU349" s="386"/>
      <c r="AV349" s="388"/>
      <c r="AW349" s="388"/>
      <c r="AX349" s="388"/>
      <c r="AY349" s="393"/>
      <c r="AZ349" s="388"/>
      <c r="BA349" s="388"/>
      <c r="BB349" s="386"/>
      <c r="BC349" s="388"/>
      <c r="BD349" s="388"/>
      <c r="BE349" s="388"/>
      <c r="BF349" s="393"/>
      <c r="BG349" s="394"/>
      <c r="BH349" s="394"/>
      <c r="BI349" s="386"/>
      <c r="BJ349" s="388"/>
      <c r="BK349" s="388"/>
      <c r="BL349" s="388"/>
      <c r="BM349" s="393"/>
      <c r="BN349" s="386"/>
      <c r="BO349" s="386"/>
      <c r="BP349" s="386"/>
      <c r="BQ349" s="387"/>
      <c r="BR349" s="386"/>
      <c r="BS349" s="386"/>
      <c r="BT349" s="388"/>
      <c r="BU349" s="386"/>
      <c r="BV349" s="386"/>
      <c r="BW349" s="386"/>
      <c r="BX349" s="387"/>
      <c r="BY349" s="386"/>
      <c r="BZ349" s="386"/>
      <c r="CA349" s="386"/>
      <c r="CB349" s="386"/>
      <c r="CC349" s="386"/>
      <c r="CD349" s="386"/>
      <c r="CE349" s="387"/>
      <c r="CF349" s="386"/>
      <c r="CG349" s="386"/>
      <c r="CH349" s="388"/>
      <c r="CI349" s="386"/>
      <c r="CJ349" s="386"/>
      <c r="CK349" s="386"/>
      <c r="CL349" s="387"/>
      <c r="CM349" s="386"/>
      <c r="CN349" s="386"/>
      <c r="CO349" s="386"/>
      <c r="CP349" s="386"/>
      <c r="CQ349" s="386"/>
      <c r="CR349" s="386"/>
      <c r="CS349" s="386"/>
      <c r="CT349" s="386"/>
      <c r="CU349" s="386"/>
      <c r="CV349" s="389"/>
      <c r="CW349" s="389"/>
      <c r="CX349" s="389"/>
      <c r="CY349" s="389"/>
      <c r="DA349" s="386"/>
      <c r="DB349" s="386"/>
      <c r="DC349" s="386"/>
      <c r="DD349" s="386"/>
      <c r="DE349" s="386"/>
      <c r="DF349" s="386"/>
      <c r="DG349" s="386"/>
      <c r="DH349" s="386"/>
      <c r="DI349" s="386"/>
      <c r="DJ349" s="386"/>
      <c r="DK349" s="386"/>
      <c r="DL349" s="386"/>
      <c r="DM349" s="386"/>
      <c r="DN349" s="386"/>
      <c r="DO349" s="389"/>
      <c r="DP349" s="386"/>
      <c r="DQ349" s="389"/>
      <c r="DR349" s="389"/>
      <c r="DS349" s="386"/>
      <c r="DT349" s="225"/>
      <c r="DU349" s="225"/>
      <c r="DV349" s="386"/>
      <c r="DY349" s="229"/>
      <c r="DZ349" s="226"/>
    </row>
    <row r="350" spans="1:130" x14ac:dyDescent="0.25">
      <c r="A350" s="208"/>
      <c r="B350" s="209"/>
      <c r="C350" s="210"/>
      <c r="D350" s="210"/>
      <c r="E350" s="211"/>
      <c r="F350" s="211"/>
      <c r="G350" s="340"/>
      <c r="H350" s="341"/>
      <c r="I350" s="340"/>
      <c r="J350" s="342"/>
      <c r="K350" s="343"/>
      <c r="L350" s="213"/>
      <c r="M350" s="211"/>
      <c r="N350" s="209"/>
      <c r="O350" s="215"/>
      <c r="P350" s="344"/>
      <c r="Q350" s="216"/>
      <c r="R350" s="390"/>
      <c r="S350" s="391"/>
      <c r="T350" s="219"/>
      <c r="U350" s="220"/>
      <c r="X350" s="392"/>
      <c r="Y350" s="392"/>
      <c r="Z350" s="386"/>
      <c r="AA350" s="388"/>
      <c r="AB350" s="388"/>
      <c r="AC350" s="388"/>
      <c r="AD350" s="393"/>
      <c r="AE350" s="386"/>
      <c r="AF350" s="394"/>
      <c r="AG350" s="386"/>
      <c r="AH350" s="388"/>
      <c r="AI350" s="388"/>
      <c r="AJ350" s="388"/>
      <c r="AK350" s="393"/>
      <c r="AL350" s="386"/>
      <c r="AM350" s="394"/>
      <c r="AN350" s="386"/>
      <c r="AO350" s="388"/>
      <c r="AP350" s="388"/>
      <c r="AQ350" s="388"/>
      <c r="AR350" s="393"/>
      <c r="AS350" s="394"/>
      <c r="AT350" s="394"/>
      <c r="AU350" s="386"/>
      <c r="AV350" s="388"/>
      <c r="AW350" s="388"/>
      <c r="AX350" s="388"/>
      <c r="AY350" s="393"/>
      <c r="AZ350" s="388"/>
      <c r="BA350" s="388"/>
      <c r="BB350" s="386"/>
      <c r="BC350" s="388"/>
      <c r="BD350" s="388"/>
      <c r="BE350" s="388"/>
      <c r="BF350" s="393"/>
      <c r="BG350" s="394"/>
      <c r="BH350" s="394"/>
      <c r="BI350" s="386"/>
      <c r="BJ350" s="388"/>
      <c r="BK350" s="388"/>
      <c r="BL350" s="388"/>
      <c r="BM350" s="393"/>
      <c r="BN350" s="386"/>
      <c r="BO350" s="386"/>
      <c r="BP350" s="386"/>
      <c r="BQ350" s="387"/>
      <c r="BR350" s="386"/>
      <c r="BS350" s="386"/>
      <c r="BT350" s="388"/>
      <c r="BU350" s="386"/>
      <c r="BV350" s="386"/>
      <c r="BW350" s="386"/>
      <c r="BX350" s="387"/>
      <c r="BY350" s="386"/>
      <c r="BZ350" s="386"/>
      <c r="CA350" s="386"/>
      <c r="CB350" s="386"/>
      <c r="CC350" s="386"/>
      <c r="CD350" s="386"/>
      <c r="CE350" s="387"/>
      <c r="CF350" s="386"/>
      <c r="CG350" s="386"/>
      <c r="CH350" s="388"/>
      <c r="CI350" s="386"/>
      <c r="CJ350" s="386"/>
      <c r="CK350" s="386"/>
      <c r="CL350" s="387"/>
      <c r="CM350" s="386"/>
      <c r="CN350" s="386"/>
      <c r="CO350" s="386"/>
      <c r="CP350" s="386"/>
      <c r="CQ350" s="386"/>
      <c r="CR350" s="386"/>
      <c r="CS350" s="386"/>
      <c r="CT350" s="386"/>
      <c r="CU350" s="386"/>
      <c r="CV350" s="389"/>
      <c r="CW350" s="389"/>
      <c r="CX350" s="389"/>
      <c r="CY350" s="389"/>
      <c r="DA350" s="386"/>
      <c r="DB350" s="386"/>
      <c r="DC350" s="386"/>
      <c r="DD350" s="386"/>
      <c r="DE350" s="386"/>
      <c r="DF350" s="386"/>
      <c r="DG350" s="386"/>
      <c r="DH350" s="386"/>
      <c r="DI350" s="386"/>
      <c r="DJ350" s="386"/>
      <c r="DK350" s="386"/>
      <c r="DL350" s="386"/>
      <c r="DM350" s="386"/>
      <c r="DN350" s="386"/>
      <c r="DO350" s="389"/>
      <c r="DP350" s="386"/>
      <c r="DQ350" s="389"/>
      <c r="DR350" s="389"/>
      <c r="DS350" s="386"/>
      <c r="DT350" s="225"/>
      <c r="DU350" s="225"/>
      <c r="DV350" s="386"/>
      <c r="DY350" s="229"/>
      <c r="DZ350" s="226"/>
    </row>
    <row r="351" spans="1:130" x14ac:dyDescent="0.25">
      <c r="A351" s="208"/>
      <c r="B351" s="209"/>
      <c r="C351" s="210"/>
      <c r="D351" s="210"/>
      <c r="E351" s="211"/>
      <c r="F351" s="211"/>
      <c r="G351" s="340"/>
      <c r="H351" s="341"/>
      <c r="I351" s="340"/>
      <c r="J351" s="342"/>
      <c r="K351" s="343"/>
      <c r="L351" s="213"/>
      <c r="M351" s="211"/>
      <c r="N351" s="209"/>
      <c r="O351" s="215"/>
      <c r="P351" s="344"/>
      <c r="Q351" s="216"/>
      <c r="R351" s="390"/>
      <c r="S351" s="391"/>
      <c r="T351" s="219"/>
      <c r="U351" s="220"/>
      <c r="X351" s="392"/>
      <c r="Y351" s="392"/>
      <c r="Z351" s="386"/>
      <c r="AA351" s="388"/>
      <c r="AB351" s="388"/>
      <c r="AC351" s="388"/>
      <c r="AD351" s="393"/>
      <c r="AE351" s="386"/>
      <c r="AF351" s="394"/>
      <c r="AG351" s="386"/>
      <c r="AH351" s="388"/>
      <c r="AI351" s="388"/>
      <c r="AJ351" s="388"/>
      <c r="AK351" s="393"/>
      <c r="AL351" s="386"/>
      <c r="AM351" s="394"/>
      <c r="AN351" s="386"/>
      <c r="AO351" s="388"/>
      <c r="AP351" s="388"/>
      <c r="AQ351" s="388"/>
      <c r="AR351" s="393"/>
      <c r="AS351" s="394"/>
      <c r="AT351" s="394"/>
      <c r="AU351" s="386"/>
      <c r="AV351" s="388"/>
      <c r="AW351" s="388"/>
      <c r="AX351" s="388"/>
      <c r="AY351" s="393"/>
      <c r="AZ351" s="388"/>
      <c r="BA351" s="388"/>
      <c r="BB351" s="386"/>
      <c r="BC351" s="388"/>
      <c r="BD351" s="388"/>
      <c r="BE351" s="388"/>
      <c r="BF351" s="393"/>
      <c r="BG351" s="394"/>
      <c r="BH351" s="394"/>
      <c r="BI351" s="386"/>
      <c r="BJ351" s="388"/>
      <c r="BK351" s="388"/>
      <c r="BL351" s="388"/>
      <c r="BM351" s="393"/>
      <c r="BN351" s="386"/>
      <c r="BO351" s="386"/>
      <c r="BP351" s="386"/>
      <c r="BQ351" s="387"/>
      <c r="BR351" s="386"/>
      <c r="BS351" s="386"/>
      <c r="BT351" s="388"/>
      <c r="BU351" s="386"/>
      <c r="BV351" s="386"/>
      <c r="BW351" s="386"/>
      <c r="BX351" s="387"/>
      <c r="BY351" s="386"/>
      <c r="BZ351" s="386"/>
      <c r="CA351" s="386"/>
      <c r="CB351" s="386"/>
      <c r="CC351" s="386"/>
      <c r="CD351" s="386"/>
      <c r="CE351" s="387"/>
      <c r="CF351" s="386"/>
      <c r="CG351" s="386"/>
      <c r="CH351" s="388"/>
      <c r="CI351" s="386"/>
      <c r="CJ351" s="386"/>
      <c r="CK351" s="386"/>
      <c r="CL351" s="387"/>
      <c r="CM351" s="386"/>
      <c r="CN351" s="386"/>
      <c r="CO351" s="386"/>
      <c r="CP351" s="386"/>
      <c r="CQ351" s="386"/>
      <c r="CR351" s="386"/>
      <c r="CS351" s="386"/>
      <c r="CT351" s="386"/>
      <c r="CU351" s="386"/>
      <c r="CV351" s="389"/>
      <c r="CW351" s="389"/>
      <c r="CX351" s="389"/>
      <c r="CY351" s="389"/>
      <c r="DA351" s="386"/>
      <c r="DB351" s="386"/>
      <c r="DC351" s="386"/>
      <c r="DD351" s="386"/>
      <c r="DE351" s="386"/>
      <c r="DF351" s="386"/>
      <c r="DG351" s="386"/>
      <c r="DH351" s="386"/>
      <c r="DI351" s="386"/>
      <c r="DJ351" s="386"/>
      <c r="DK351" s="386"/>
      <c r="DL351" s="386"/>
      <c r="DM351" s="386"/>
      <c r="DN351" s="386"/>
      <c r="DO351" s="389"/>
      <c r="DP351" s="386"/>
      <c r="DQ351" s="389"/>
      <c r="DR351" s="389"/>
      <c r="DS351" s="386"/>
      <c r="DT351" s="225"/>
      <c r="DU351" s="225"/>
      <c r="DV351" s="386"/>
      <c r="DY351" s="229"/>
      <c r="DZ351" s="226"/>
    </row>
    <row r="352" spans="1:130" ht="14.25" customHeight="1" x14ac:dyDescent="0.25">
      <c r="A352" s="208"/>
      <c r="B352" s="209"/>
      <c r="C352" s="210"/>
      <c r="D352" s="210"/>
      <c r="E352" s="211"/>
      <c r="F352" s="211"/>
      <c r="G352" s="340"/>
      <c r="H352" s="341"/>
      <c r="I352" s="340"/>
      <c r="J352" s="342"/>
      <c r="K352" s="343"/>
      <c r="L352" s="213"/>
      <c r="M352" s="211"/>
      <c r="N352" s="209"/>
      <c r="O352" s="215"/>
      <c r="P352" s="344"/>
      <c r="Q352" s="216"/>
      <c r="R352" s="390"/>
      <c r="S352" s="391"/>
      <c r="T352" s="219"/>
      <c r="U352" s="220"/>
      <c r="X352" s="392"/>
      <c r="Y352" s="392"/>
      <c r="Z352" s="386"/>
      <c r="AA352" s="388"/>
      <c r="AB352" s="388"/>
      <c r="AC352" s="388"/>
      <c r="AD352" s="393"/>
      <c r="AE352" s="386"/>
      <c r="AF352" s="394"/>
      <c r="AG352" s="386"/>
      <c r="AH352" s="388"/>
      <c r="AI352" s="388"/>
      <c r="AJ352" s="388"/>
      <c r="AK352" s="393"/>
      <c r="AL352" s="386"/>
      <c r="AM352" s="394"/>
      <c r="AN352" s="386"/>
      <c r="AO352" s="388"/>
      <c r="AP352" s="388"/>
      <c r="AQ352" s="388"/>
      <c r="AR352" s="393"/>
      <c r="AS352" s="394"/>
      <c r="AT352" s="394"/>
      <c r="AU352" s="386"/>
      <c r="AV352" s="388"/>
      <c r="AW352" s="388"/>
      <c r="AX352" s="388"/>
      <c r="AY352" s="393"/>
      <c r="AZ352" s="388"/>
      <c r="BA352" s="388"/>
      <c r="BB352" s="386"/>
      <c r="BC352" s="388"/>
      <c r="BD352" s="388"/>
      <c r="BE352" s="388"/>
      <c r="BF352" s="393"/>
      <c r="BG352" s="394"/>
      <c r="BH352" s="394"/>
      <c r="BI352" s="386"/>
      <c r="BJ352" s="388"/>
      <c r="BK352" s="388"/>
      <c r="BL352" s="388"/>
      <c r="BM352" s="393"/>
      <c r="BN352" s="386"/>
      <c r="BO352" s="386"/>
      <c r="BP352" s="386"/>
      <c r="BQ352" s="387"/>
      <c r="BR352" s="386"/>
      <c r="BS352" s="386"/>
      <c r="BT352" s="388"/>
      <c r="BU352" s="386"/>
      <c r="BV352" s="386"/>
      <c r="BW352" s="386"/>
      <c r="BX352" s="387"/>
      <c r="BY352" s="386"/>
      <c r="BZ352" s="386"/>
      <c r="CA352" s="386"/>
      <c r="CB352" s="386"/>
      <c r="CC352" s="386"/>
      <c r="CD352" s="386"/>
      <c r="CE352" s="387"/>
      <c r="CF352" s="386"/>
      <c r="CG352" s="386"/>
      <c r="CH352" s="388"/>
      <c r="CI352" s="386"/>
      <c r="CJ352" s="386"/>
      <c r="CK352" s="386"/>
      <c r="CL352" s="387"/>
      <c r="CM352" s="386"/>
      <c r="CN352" s="386"/>
      <c r="CO352" s="386"/>
      <c r="CP352" s="386"/>
      <c r="CQ352" s="386"/>
      <c r="CR352" s="386"/>
      <c r="CS352" s="386"/>
      <c r="CT352" s="386"/>
      <c r="CU352" s="386"/>
      <c r="CV352" s="389"/>
      <c r="CW352" s="389"/>
      <c r="CX352" s="389"/>
      <c r="CY352" s="389"/>
      <c r="DA352" s="386"/>
      <c r="DB352" s="386"/>
      <c r="DC352" s="386"/>
      <c r="DD352" s="386"/>
      <c r="DE352" s="386"/>
      <c r="DF352" s="386"/>
      <c r="DG352" s="386"/>
      <c r="DH352" s="386"/>
      <c r="DI352" s="386"/>
      <c r="DJ352" s="386"/>
      <c r="DK352" s="386"/>
      <c r="DL352" s="386"/>
      <c r="DM352" s="386"/>
      <c r="DN352" s="386"/>
      <c r="DO352" s="389"/>
      <c r="DP352" s="386"/>
      <c r="DQ352" s="389"/>
      <c r="DR352" s="389"/>
      <c r="DS352" s="386"/>
      <c r="DT352" s="225"/>
      <c r="DU352" s="225"/>
      <c r="DV352" s="386"/>
      <c r="DY352" s="229"/>
      <c r="DZ352" s="226"/>
    </row>
    <row r="353" spans="1:130" ht="12.75" customHeight="1" x14ac:dyDescent="0.25">
      <c r="A353" s="208"/>
      <c r="B353" s="209"/>
      <c r="C353" s="210"/>
      <c r="D353" s="210"/>
      <c r="E353" s="211"/>
      <c r="F353" s="211"/>
      <c r="G353" s="340"/>
      <c r="H353" s="341"/>
      <c r="I353" s="340"/>
      <c r="J353" s="342"/>
      <c r="K353" s="343"/>
      <c r="L353" s="213"/>
      <c r="M353" s="211"/>
      <c r="N353" s="209"/>
      <c r="O353" s="215"/>
      <c r="P353" s="344"/>
      <c r="Q353" s="216"/>
      <c r="R353" s="390"/>
      <c r="S353" s="391"/>
      <c r="T353" s="219"/>
      <c r="U353" s="220"/>
      <c r="X353" s="392"/>
      <c r="Y353" s="392"/>
      <c r="Z353" s="386"/>
      <c r="AA353" s="388"/>
      <c r="AB353" s="388"/>
      <c r="AC353" s="388"/>
      <c r="AD353" s="393"/>
      <c r="AE353" s="386"/>
      <c r="AF353" s="394"/>
      <c r="AG353" s="386"/>
      <c r="AH353" s="388"/>
      <c r="AI353" s="388"/>
      <c r="AJ353" s="388"/>
      <c r="AK353" s="393"/>
      <c r="AL353" s="386"/>
      <c r="AM353" s="394"/>
      <c r="AN353" s="386"/>
      <c r="AO353" s="388"/>
      <c r="AP353" s="388"/>
      <c r="AQ353" s="388"/>
      <c r="AR353" s="393"/>
      <c r="AS353" s="394"/>
      <c r="AT353" s="394"/>
      <c r="AU353" s="386"/>
      <c r="AV353" s="388"/>
      <c r="AW353" s="388"/>
      <c r="AX353" s="388"/>
      <c r="AY353" s="393"/>
      <c r="AZ353" s="388"/>
      <c r="BA353" s="388"/>
      <c r="BB353" s="386"/>
      <c r="BC353" s="388"/>
      <c r="BD353" s="388"/>
      <c r="BE353" s="388"/>
      <c r="BF353" s="393"/>
      <c r="BG353" s="394"/>
      <c r="BH353" s="394"/>
      <c r="BI353" s="386"/>
      <c r="BJ353" s="388"/>
      <c r="BK353" s="388"/>
      <c r="BL353" s="388"/>
      <c r="BM353" s="393"/>
      <c r="BN353" s="386"/>
      <c r="BO353" s="386"/>
      <c r="BP353" s="386"/>
      <c r="BQ353" s="387"/>
      <c r="BR353" s="386"/>
      <c r="BS353" s="386"/>
      <c r="BT353" s="388"/>
      <c r="BU353" s="386"/>
      <c r="BV353" s="386"/>
      <c r="BW353" s="386"/>
      <c r="BX353" s="387"/>
      <c r="BY353" s="386"/>
      <c r="BZ353" s="386"/>
      <c r="CA353" s="386"/>
      <c r="CB353" s="386"/>
      <c r="CC353" s="386"/>
      <c r="CD353" s="386"/>
      <c r="CE353" s="387"/>
      <c r="CF353" s="386"/>
      <c r="CG353" s="386"/>
      <c r="CH353" s="388"/>
      <c r="CI353" s="386"/>
      <c r="CJ353" s="386"/>
      <c r="CK353" s="386"/>
      <c r="CL353" s="387"/>
      <c r="CM353" s="386"/>
      <c r="CN353" s="386"/>
      <c r="CO353" s="386"/>
      <c r="CP353" s="386"/>
      <c r="CQ353" s="386"/>
      <c r="CR353" s="386"/>
      <c r="CS353" s="386"/>
      <c r="CT353" s="386"/>
      <c r="CU353" s="386"/>
      <c r="CV353" s="389"/>
      <c r="CW353" s="389"/>
      <c r="CX353" s="389"/>
      <c r="CY353" s="389"/>
      <c r="DA353" s="386"/>
      <c r="DB353" s="386"/>
      <c r="DC353" s="386"/>
      <c r="DD353" s="386"/>
      <c r="DE353" s="386"/>
      <c r="DF353" s="386"/>
      <c r="DG353" s="386"/>
      <c r="DH353" s="386"/>
      <c r="DI353" s="386"/>
      <c r="DJ353" s="386"/>
      <c r="DK353" s="386"/>
      <c r="DL353" s="386"/>
      <c r="DM353" s="386"/>
      <c r="DN353" s="386"/>
      <c r="DO353" s="389"/>
      <c r="DP353" s="386"/>
      <c r="DQ353" s="389"/>
      <c r="DR353" s="389"/>
      <c r="DS353" s="386"/>
      <c r="DT353" s="225"/>
      <c r="DU353" s="225"/>
      <c r="DV353" s="386"/>
      <c r="DY353" s="229"/>
      <c r="DZ353" s="226"/>
    </row>
    <row r="354" spans="1:130" x14ac:dyDescent="0.25">
      <c r="A354" s="208"/>
      <c r="B354" s="209"/>
      <c r="C354" s="210"/>
      <c r="D354" s="210"/>
      <c r="E354" s="211"/>
      <c r="F354" s="211"/>
      <c r="G354" s="340"/>
      <c r="H354" s="341"/>
      <c r="I354" s="340"/>
      <c r="J354" s="342"/>
      <c r="K354" s="343"/>
      <c r="L354" s="213"/>
      <c r="M354" s="211"/>
      <c r="N354" s="209"/>
      <c r="O354" s="215"/>
      <c r="P354" s="344"/>
      <c r="Q354" s="216"/>
      <c r="R354" s="390"/>
      <c r="S354" s="391"/>
      <c r="T354" s="219"/>
      <c r="U354" s="220"/>
      <c r="X354" s="392"/>
      <c r="Y354" s="392"/>
      <c r="Z354" s="386"/>
      <c r="AA354" s="388"/>
      <c r="AB354" s="388"/>
      <c r="AC354" s="388"/>
      <c r="AD354" s="393"/>
      <c r="AE354" s="386"/>
      <c r="AF354" s="394"/>
      <c r="AG354" s="386"/>
      <c r="AH354" s="388"/>
      <c r="AI354" s="388"/>
      <c r="AJ354" s="388"/>
      <c r="AK354" s="393"/>
      <c r="AL354" s="386"/>
      <c r="AM354" s="394"/>
      <c r="AN354" s="386"/>
      <c r="AO354" s="388"/>
      <c r="AP354" s="388"/>
      <c r="AQ354" s="388"/>
      <c r="AR354" s="393"/>
      <c r="AS354" s="394"/>
      <c r="AT354" s="394"/>
      <c r="AU354" s="386"/>
      <c r="AV354" s="388"/>
      <c r="AW354" s="388"/>
      <c r="AX354" s="388"/>
      <c r="AY354" s="393"/>
      <c r="AZ354" s="388"/>
      <c r="BA354" s="388"/>
      <c r="BB354" s="386"/>
      <c r="BC354" s="388"/>
      <c r="BD354" s="388"/>
      <c r="BE354" s="388"/>
      <c r="BF354" s="393"/>
      <c r="BG354" s="394"/>
      <c r="BH354" s="394"/>
      <c r="BI354" s="386"/>
      <c r="BJ354" s="388"/>
      <c r="BK354" s="388"/>
      <c r="BL354" s="388"/>
      <c r="BM354" s="393"/>
      <c r="BN354" s="386"/>
      <c r="BO354" s="386"/>
      <c r="BP354" s="386"/>
      <c r="BQ354" s="387"/>
      <c r="BR354" s="386"/>
      <c r="BS354" s="386"/>
      <c r="BT354" s="388"/>
      <c r="BU354" s="386"/>
      <c r="BV354" s="386"/>
      <c r="BW354" s="386"/>
      <c r="BX354" s="387"/>
      <c r="BY354" s="386"/>
      <c r="BZ354" s="386"/>
      <c r="CA354" s="386"/>
      <c r="CB354" s="386"/>
      <c r="CC354" s="386"/>
      <c r="CD354" s="386"/>
      <c r="CE354" s="387"/>
      <c r="CF354" s="386"/>
      <c r="CG354" s="386"/>
      <c r="CH354" s="388"/>
      <c r="CI354" s="386"/>
      <c r="CJ354" s="386"/>
      <c r="CK354" s="386"/>
      <c r="CL354" s="387"/>
      <c r="CM354" s="386"/>
      <c r="CN354" s="386"/>
      <c r="CO354" s="386"/>
      <c r="CP354" s="386"/>
      <c r="CQ354" s="386"/>
      <c r="CR354" s="386"/>
      <c r="CS354" s="386"/>
      <c r="CT354" s="386"/>
      <c r="CU354" s="386"/>
      <c r="CV354" s="389"/>
      <c r="CW354" s="389"/>
      <c r="CX354" s="389"/>
      <c r="CY354" s="389"/>
      <c r="DA354" s="386"/>
      <c r="DB354" s="386"/>
      <c r="DC354" s="386"/>
      <c r="DD354" s="386"/>
      <c r="DE354" s="386"/>
      <c r="DF354" s="386"/>
      <c r="DG354" s="386"/>
      <c r="DH354" s="386"/>
      <c r="DI354" s="386"/>
      <c r="DJ354" s="386"/>
      <c r="DK354" s="386"/>
      <c r="DL354" s="386"/>
      <c r="DM354" s="386"/>
      <c r="DN354" s="386"/>
      <c r="DO354" s="389"/>
      <c r="DP354" s="386"/>
      <c r="DQ354" s="389"/>
      <c r="DR354" s="389"/>
      <c r="DS354" s="386"/>
      <c r="DT354" s="225"/>
      <c r="DU354" s="225"/>
      <c r="DV354" s="386"/>
      <c r="DY354" s="229"/>
      <c r="DZ354" s="226"/>
    </row>
    <row r="355" spans="1:130" x14ac:dyDescent="0.25">
      <c r="A355" s="208"/>
      <c r="B355" s="209"/>
      <c r="C355" s="210"/>
      <c r="D355" s="210"/>
      <c r="E355" s="211"/>
      <c r="F355" s="211"/>
      <c r="G355" s="340"/>
      <c r="H355" s="341"/>
      <c r="I355" s="340"/>
      <c r="J355" s="342"/>
      <c r="K355" s="348"/>
      <c r="L355" s="349"/>
      <c r="M355" s="211"/>
      <c r="N355" s="209"/>
      <c r="O355" s="215"/>
      <c r="P355" s="344"/>
      <c r="Q355" s="216"/>
      <c r="R355" s="390"/>
      <c r="S355" s="391"/>
      <c r="T355" s="219"/>
      <c r="U355" s="220"/>
      <c r="X355" s="392"/>
      <c r="Y355" s="392"/>
      <c r="Z355" s="386"/>
      <c r="AA355" s="388"/>
      <c r="AB355" s="388"/>
      <c r="AC355" s="388"/>
      <c r="AD355" s="393"/>
      <c r="AE355" s="386"/>
      <c r="AF355" s="394"/>
      <c r="AG355" s="386"/>
      <c r="AH355" s="388"/>
      <c r="AI355" s="388"/>
      <c r="AJ355" s="388"/>
      <c r="AK355" s="393"/>
      <c r="AL355" s="386"/>
      <c r="AM355" s="394"/>
      <c r="AN355" s="386"/>
      <c r="AO355" s="388"/>
      <c r="AP355" s="388"/>
      <c r="AQ355" s="388"/>
      <c r="AR355" s="393"/>
      <c r="AS355" s="394"/>
      <c r="AT355" s="394"/>
      <c r="AU355" s="386"/>
      <c r="AV355" s="388"/>
      <c r="AW355" s="388"/>
      <c r="AX355" s="388"/>
      <c r="AY355" s="393"/>
      <c r="AZ355" s="388"/>
      <c r="BA355" s="388"/>
      <c r="BB355" s="386"/>
      <c r="BC355" s="388"/>
      <c r="BD355" s="388"/>
      <c r="BE355" s="388"/>
      <c r="BF355" s="393"/>
      <c r="BG355" s="394"/>
      <c r="BH355" s="394"/>
      <c r="BI355" s="386"/>
      <c r="BJ355" s="388"/>
      <c r="BK355" s="388"/>
      <c r="BL355" s="388"/>
      <c r="BM355" s="393"/>
      <c r="BN355" s="386"/>
      <c r="BO355" s="386"/>
      <c r="BP355" s="386"/>
      <c r="BQ355" s="387"/>
      <c r="BR355" s="386"/>
      <c r="BS355" s="386"/>
      <c r="BT355" s="388"/>
      <c r="BU355" s="386"/>
      <c r="BV355" s="386"/>
      <c r="BW355" s="386"/>
      <c r="BX355" s="387"/>
      <c r="BY355" s="386"/>
      <c r="BZ355" s="386"/>
      <c r="CA355" s="386"/>
      <c r="CB355" s="386"/>
      <c r="CC355" s="386"/>
      <c r="CD355" s="386"/>
      <c r="CE355" s="387"/>
      <c r="CF355" s="386"/>
      <c r="CG355" s="386"/>
      <c r="CH355" s="388"/>
      <c r="CI355" s="386"/>
      <c r="CJ355" s="386"/>
      <c r="CK355" s="386"/>
      <c r="CL355" s="387"/>
      <c r="CM355" s="386"/>
      <c r="CN355" s="386"/>
      <c r="CO355" s="386"/>
      <c r="CP355" s="386"/>
      <c r="CQ355" s="386"/>
      <c r="CR355" s="386"/>
      <c r="CS355" s="386"/>
      <c r="CT355" s="386"/>
      <c r="CU355" s="386"/>
      <c r="CV355" s="389"/>
      <c r="CW355" s="389"/>
      <c r="CX355" s="389"/>
      <c r="CY355" s="389"/>
      <c r="DA355" s="386"/>
      <c r="DB355" s="386"/>
      <c r="DC355" s="386"/>
      <c r="DD355" s="386"/>
      <c r="DE355" s="386"/>
      <c r="DF355" s="386"/>
      <c r="DG355" s="386"/>
      <c r="DH355" s="386"/>
      <c r="DI355" s="386"/>
      <c r="DJ355" s="386"/>
      <c r="DK355" s="386"/>
      <c r="DL355" s="386"/>
      <c r="DM355" s="386"/>
      <c r="DN355" s="386"/>
      <c r="DO355" s="389"/>
      <c r="DP355" s="386"/>
      <c r="DQ355" s="389"/>
      <c r="DR355" s="389"/>
      <c r="DS355" s="386"/>
      <c r="DT355" s="225"/>
      <c r="DU355" s="225"/>
      <c r="DV355" s="386"/>
      <c r="DY355" s="229"/>
      <c r="DZ355" s="226"/>
    </row>
    <row r="356" spans="1:130" x14ac:dyDescent="0.25">
      <c r="A356" s="208"/>
      <c r="B356" s="209"/>
      <c r="C356" s="210"/>
      <c r="D356" s="210"/>
      <c r="E356" s="211"/>
      <c r="F356" s="211"/>
      <c r="G356" s="340"/>
      <c r="H356" s="341"/>
      <c r="I356" s="340"/>
      <c r="J356" s="342"/>
      <c r="K356" s="348"/>
      <c r="L356" s="349"/>
      <c r="M356" s="211"/>
      <c r="N356" s="209"/>
      <c r="O356" s="215"/>
      <c r="P356" s="344"/>
      <c r="Q356" s="216"/>
      <c r="R356" s="390"/>
      <c r="S356" s="391"/>
      <c r="T356" s="219"/>
      <c r="U356" s="220"/>
      <c r="X356" s="392"/>
      <c r="Y356" s="392"/>
      <c r="Z356" s="386"/>
      <c r="AA356" s="388"/>
      <c r="AB356" s="388"/>
      <c r="AC356" s="388"/>
      <c r="AD356" s="393"/>
      <c r="AE356" s="386"/>
      <c r="AF356" s="394"/>
      <c r="AG356" s="386"/>
      <c r="AH356" s="388"/>
      <c r="AI356" s="388"/>
      <c r="AJ356" s="388"/>
      <c r="AK356" s="393"/>
      <c r="AL356" s="386"/>
      <c r="AM356" s="394"/>
      <c r="AN356" s="386"/>
      <c r="AO356" s="388"/>
      <c r="AP356" s="388"/>
      <c r="AQ356" s="388"/>
      <c r="AR356" s="393"/>
      <c r="AS356" s="394"/>
      <c r="AT356" s="394"/>
      <c r="AU356" s="386"/>
      <c r="AV356" s="388"/>
      <c r="AW356" s="388"/>
      <c r="AX356" s="388"/>
      <c r="AY356" s="393"/>
      <c r="AZ356" s="388"/>
      <c r="BA356" s="388"/>
      <c r="BB356" s="386"/>
      <c r="BC356" s="388"/>
      <c r="BD356" s="388"/>
      <c r="BE356" s="388"/>
      <c r="BF356" s="393"/>
      <c r="BG356" s="394"/>
      <c r="BH356" s="394"/>
      <c r="BI356" s="386"/>
      <c r="BJ356" s="388"/>
      <c r="BK356" s="388"/>
      <c r="BL356" s="388"/>
      <c r="BM356" s="393"/>
      <c r="BN356" s="386"/>
      <c r="BO356" s="386"/>
      <c r="BP356" s="386"/>
      <c r="BQ356" s="387"/>
      <c r="BR356" s="386"/>
      <c r="BS356" s="386"/>
      <c r="BT356" s="388"/>
      <c r="BU356" s="386"/>
      <c r="BV356" s="386"/>
      <c r="BW356" s="386"/>
      <c r="BX356" s="387"/>
      <c r="BY356" s="386"/>
      <c r="BZ356" s="386"/>
      <c r="CA356" s="386"/>
      <c r="CB356" s="386"/>
      <c r="CC356" s="386"/>
      <c r="CD356" s="386"/>
      <c r="CE356" s="387"/>
      <c r="CF356" s="386"/>
      <c r="CG356" s="386"/>
      <c r="CH356" s="388"/>
      <c r="CI356" s="386"/>
      <c r="CJ356" s="386"/>
      <c r="CK356" s="386"/>
      <c r="CL356" s="387"/>
      <c r="CM356" s="386"/>
      <c r="CN356" s="386"/>
      <c r="CO356" s="386"/>
      <c r="CP356" s="386"/>
      <c r="CQ356" s="386"/>
      <c r="CR356" s="386"/>
      <c r="CS356" s="386"/>
      <c r="CT356" s="386"/>
      <c r="CU356" s="386"/>
      <c r="CV356" s="389"/>
      <c r="CW356" s="389"/>
      <c r="CX356" s="389"/>
      <c r="CY356" s="389"/>
      <c r="DA356" s="386"/>
      <c r="DB356" s="386"/>
      <c r="DC356" s="386"/>
      <c r="DD356" s="386"/>
      <c r="DE356" s="386"/>
      <c r="DF356" s="386"/>
      <c r="DG356" s="386"/>
      <c r="DH356" s="386"/>
      <c r="DI356" s="386"/>
      <c r="DJ356" s="386"/>
      <c r="DK356" s="386"/>
      <c r="DL356" s="386"/>
      <c r="DM356" s="386"/>
      <c r="DN356" s="386"/>
      <c r="DO356" s="389"/>
      <c r="DP356" s="386"/>
      <c r="DQ356" s="389"/>
      <c r="DR356" s="389"/>
      <c r="DS356" s="386"/>
      <c r="DT356" s="225"/>
      <c r="DU356" s="225"/>
      <c r="DV356" s="386"/>
      <c r="DY356" s="229"/>
      <c r="DZ356" s="226"/>
    </row>
    <row r="357" spans="1:130" x14ac:dyDescent="0.25">
      <c r="A357" s="208"/>
      <c r="B357" s="209"/>
      <c r="C357" s="210"/>
      <c r="D357" s="210"/>
      <c r="E357" s="211"/>
      <c r="F357" s="211"/>
      <c r="G357" s="340"/>
      <c r="H357" s="341"/>
      <c r="I357" s="340"/>
      <c r="J357" s="342"/>
      <c r="K357" s="348"/>
      <c r="L357" s="349"/>
      <c r="M357" s="211"/>
      <c r="N357" s="209"/>
      <c r="O357" s="215"/>
      <c r="P357" s="344"/>
      <c r="Q357" s="216"/>
      <c r="R357" s="390"/>
      <c r="S357" s="391"/>
      <c r="T357" s="219"/>
      <c r="U357" s="220"/>
      <c r="X357" s="392"/>
      <c r="Y357" s="392"/>
      <c r="Z357" s="386"/>
      <c r="AA357" s="388"/>
      <c r="AB357" s="388"/>
      <c r="AC357" s="388"/>
      <c r="AD357" s="393"/>
      <c r="AE357" s="386"/>
      <c r="AF357" s="394"/>
      <c r="AG357" s="386"/>
      <c r="AH357" s="388"/>
      <c r="AI357" s="388"/>
      <c r="AJ357" s="388"/>
      <c r="AK357" s="393"/>
      <c r="AL357" s="386"/>
      <c r="AM357" s="394"/>
      <c r="AN357" s="386"/>
      <c r="AO357" s="388"/>
      <c r="AP357" s="388"/>
      <c r="AQ357" s="388"/>
      <c r="AR357" s="393"/>
      <c r="AS357" s="394"/>
      <c r="AT357" s="394"/>
      <c r="AU357" s="386"/>
      <c r="AV357" s="388"/>
      <c r="AW357" s="388"/>
      <c r="AX357" s="388"/>
      <c r="AY357" s="393"/>
      <c r="AZ357" s="388"/>
      <c r="BA357" s="388"/>
      <c r="BB357" s="386"/>
      <c r="BC357" s="388"/>
      <c r="BD357" s="388"/>
      <c r="BE357" s="388"/>
      <c r="BF357" s="393"/>
      <c r="BG357" s="394"/>
      <c r="BH357" s="394"/>
      <c r="BI357" s="386"/>
      <c r="BJ357" s="388"/>
      <c r="BK357" s="388"/>
      <c r="BL357" s="388"/>
      <c r="BM357" s="393"/>
      <c r="BN357" s="386"/>
      <c r="BO357" s="386"/>
      <c r="BP357" s="386"/>
      <c r="BQ357" s="387"/>
      <c r="BR357" s="386"/>
      <c r="BS357" s="386"/>
      <c r="BT357" s="388"/>
      <c r="BU357" s="386"/>
      <c r="BV357" s="386"/>
      <c r="BW357" s="386"/>
      <c r="BX357" s="387"/>
      <c r="BY357" s="386"/>
      <c r="BZ357" s="386"/>
      <c r="CA357" s="386"/>
      <c r="CB357" s="386"/>
      <c r="CC357" s="386"/>
      <c r="CD357" s="386"/>
      <c r="CE357" s="387"/>
      <c r="CF357" s="386"/>
      <c r="CG357" s="386"/>
      <c r="CH357" s="388"/>
      <c r="CI357" s="386"/>
      <c r="CJ357" s="386"/>
      <c r="CK357" s="386"/>
      <c r="CL357" s="387"/>
      <c r="CM357" s="386"/>
      <c r="CN357" s="386"/>
      <c r="CO357" s="386"/>
      <c r="CP357" s="386"/>
      <c r="CQ357" s="386"/>
      <c r="CR357" s="386"/>
      <c r="CS357" s="386"/>
      <c r="CT357" s="386"/>
      <c r="CU357" s="386"/>
      <c r="CV357" s="389"/>
      <c r="CW357" s="389"/>
      <c r="CX357" s="389"/>
      <c r="CY357" s="389"/>
      <c r="DA357" s="386"/>
      <c r="DB357" s="386"/>
      <c r="DC357" s="386"/>
      <c r="DD357" s="386"/>
      <c r="DE357" s="386"/>
      <c r="DF357" s="386"/>
      <c r="DG357" s="386"/>
      <c r="DH357" s="386"/>
      <c r="DI357" s="386"/>
      <c r="DJ357" s="386"/>
      <c r="DK357" s="386"/>
      <c r="DL357" s="386"/>
      <c r="DM357" s="386"/>
      <c r="DN357" s="386"/>
      <c r="DO357" s="389"/>
      <c r="DP357" s="386"/>
      <c r="DQ357" s="389"/>
      <c r="DR357" s="389"/>
      <c r="DS357" s="386"/>
      <c r="DT357" s="225"/>
      <c r="DU357" s="225"/>
      <c r="DV357" s="386"/>
      <c r="DY357" s="229"/>
      <c r="DZ357" s="226"/>
    </row>
    <row r="358" spans="1:130" x14ac:dyDescent="0.25">
      <c r="A358" s="208"/>
      <c r="B358" s="209"/>
      <c r="C358" s="210"/>
      <c r="D358" s="210"/>
      <c r="E358" s="211"/>
      <c r="F358" s="211"/>
      <c r="G358" s="340"/>
      <c r="H358" s="341"/>
      <c r="I358" s="340"/>
      <c r="J358" s="342"/>
      <c r="K358" s="348"/>
      <c r="L358" s="349"/>
      <c r="M358" s="211"/>
      <c r="N358" s="209"/>
      <c r="O358" s="215"/>
      <c r="P358" s="344"/>
      <c r="Q358" s="216"/>
      <c r="R358" s="390"/>
      <c r="S358" s="391"/>
      <c r="T358" s="219"/>
      <c r="U358" s="220"/>
      <c r="X358" s="392"/>
      <c r="Y358" s="392"/>
      <c r="Z358" s="386"/>
      <c r="AA358" s="388"/>
      <c r="AB358" s="388"/>
      <c r="AC358" s="388"/>
      <c r="AD358" s="393"/>
      <c r="AE358" s="386"/>
      <c r="AF358" s="394"/>
      <c r="AG358" s="386"/>
      <c r="AH358" s="388"/>
      <c r="AI358" s="388"/>
      <c r="AJ358" s="388"/>
      <c r="AK358" s="393"/>
      <c r="AL358" s="386"/>
      <c r="AM358" s="394"/>
      <c r="AN358" s="386"/>
      <c r="AO358" s="388"/>
      <c r="AP358" s="388"/>
      <c r="AQ358" s="388"/>
      <c r="AR358" s="393"/>
      <c r="AS358" s="394"/>
      <c r="AT358" s="394"/>
      <c r="AU358" s="386"/>
      <c r="AV358" s="388"/>
      <c r="AW358" s="388"/>
      <c r="AX358" s="388"/>
      <c r="AY358" s="393"/>
      <c r="AZ358" s="388"/>
      <c r="BA358" s="388"/>
      <c r="BB358" s="386"/>
      <c r="BC358" s="388"/>
      <c r="BD358" s="388"/>
      <c r="BE358" s="388"/>
      <c r="BF358" s="393"/>
      <c r="BG358" s="394"/>
      <c r="BH358" s="394"/>
      <c r="BI358" s="386"/>
      <c r="BJ358" s="388"/>
      <c r="BK358" s="388"/>
      <c r="BL358" s="388"/>
      <c r="BM358" s="393"/>
      <c r="BN358" s="386"/>
      <c r="BO358" s="386"/>
      <c r="BP358" s="386"/>
      <c r="BQ358" s="387"/>
      <c r="BR358" s="386"/>
      <c r="BS358" s="386"/>
      <c r="BT358" s="388"/>
      <c r="BU358" s="386"/>
      <c r="BV358" s="386"/>
      <c r="BW358" s="386"/>
      <c r="BX358" s="387"/>
      <c r="BY358" s="386"/>
      <c r="BZ358" s="386"/>
      <c r="CA358" s="386"/>
      <c r="CB358" s="386"/>
      <c r="CC358" s="386"/>
      <c r="CD358" s="386"/>
      <c r="CE358" s="387"/>
      <c r="CF358" s="386"/>
      <c r="CG358" s="386"/>
      <c r="CH358" s="388"/>
      <c r="CI358" s="386"/>
      <c r="CJ358" s="386"/>
      <c r="CK358" s="386"/>
      <c r="CL358" s="387"/>
      <c r="CM358" s="386"/>
      <c r="CN358" s="386"/>
      <c r="CO358" s="386"/>
      <c r="CP358" s="386"/>
      <c r="CQ358" s="386"/>
      <c r="CR358" s="386"/>
      <c r="CS358" s="386"/>
      <c r="CT358" s="386"/>
      <c r="CU358" s="386"/>
      <c r="CV358" s="389"/>
      <c r="CW358" s="389"/>
      <c r="CX358" s="389"/>
      <c r="CY358" s="389"/>
      <c r="DA358" s="386"/>
      <c r="DB358" s="386"/>
      <c r="DC358" s="386"/>
      <c r="DD358" s="386"/>
      <c r="DE358" s="386"/>
      <c r="DF358" s="386"/>
      <c r="DG358" s="386"/>
      <c r="DH358" s="386"/>
      <c r="DI358" s="386"/>
      <c r="DJ358" s="386"/>
      <c r="DK358" s="386"/>
      <c r="DL358" s="386"/>
      <c r="DM358" s="386"/>
      <c r="DN358" s="386"/>
      <c r="DO358" s="389"/>
      <c r="DP358" s="386"/>
      <c r="DQ358" s="389"/>
      <c r="DR358" s="389"/>
      <c r="DS358" s="386"/>
      <c r="DT358" s="225"/>
      <c r="DU358" s="225"/>
      <c r="DV358" s="386"/>
      <c r="DY358" s="229"/>
      <c r="DZ358" s="226"/>
    </row>
    <row r="359" spans="1:130" x14ac:dyDescent="0.25">
      <c r="A359" s="208"/>
      <c r="B359" s="209"/>
      <c r="C359" s="210"/>
      <c r="D359" s="210"/>
      <c r="E359" s="211"/>
      <c r="F359" s="211"/>
      <c r="G359" s="340"/>
      <c r="H359" s="341"/>
      <c r="I359" s="340"/>
      <c r="J359" s="342"/>
      <c r="K359" s="348"/>
      <c r="L359" s="349"/>
      <c r="M359" s="211"/>
      <c r="N359" s="209"/>
      <c r="O359" s="215"/>
      <c r="P359" s="344"/>
      <c r="Q359" s="216"/>
      <c r="R359" s="390"/>
      <c r="S359" s="391"/>
      <c r="T359" s="219"/>
      <c r="U359" s="220"/>
      <c r="X359" s="392"/>
      <c r="Y359" s="392"/>
      <c r="Z359" s="386"/>
      <c r="AA359" s="388"/>
      <c r="AB359" s="388"/>
      <c r="AC359" s="388"/>
      <c r="AD359" s="393"/>
      <c r="AE359" s="386"/>
      <c r="AF359" s="394"/>
      <c r="AG359" s="386"/>
      <c r="AH359" s="388"/>
      <c r="AI359" s="388"/>
      <c r="AJ359" s="388"/>
      <c r="AK359" s="393"/>
      <c r="AL359" s="386"/>
      <c r="AM359" s="394"/>
      <c r="AN359" s="386"/>
      <c r="AO359" s="388"/>
      <c r="AP359" s="388"/>
      <c r="AQ359" s="388"/>
      <c r="AR359" s="393"/>
      <c r="AS359" s="394"/>
      <c r="AT359" s="394"/>
      <c r="AU359" s="386"/>
      <c r="AV359" s="388"/>
      <c r="AW359" s="388"/>
      <c r="AX359" s="388"/>
      <c r="AY359" s="393"/>
      <c r="AZ359" s="388"/>
      <c r="BA359" s="388"/>
      <c r="BB359" s="386"/>
      <c r="BC359" s="388"/>
      <c r="BD359" s="388"/>
      <c r="BE359" s="388"/>
      <c r="BF359" s="393"/>
      <c r="BG359" s="394"/>
      <c r="BH359" s="394"/>
      <c r="BI359" s="386"/>
      <c r="BJ359" s="388"/>
      <c r="BK359" s="388"/>
      <c r="BL359" s="388"/>
      <c r="BM359" s="393"/>
      <c r="BN359" s="386"/>
      <c r="BO359" s="386"/>
      <c r="BP359" s="386"/>
      <c r="BQ359" s="387"/>
      <c r="BR359" s="386"/>
      <c r="BS359" s="386"/>
      <c r="BT359" s="388"/>
      <c r="BU359" s="386"/>
      <c r="BV359" s="386"/>
      <c r="BW359" s="386"/>
      <c r="BX359" s="387"/>
      <c r="BY359" s="386"/>
      <c r="BZ359" s="386"/>
      <c r="CA359" s="386"/>
      <c r="CB359" s="386"/>
      <c r="CC359" s="386"/>
      <c r="CD359" s="386"/>
      <c r="CE359" s="387"/>
      <c r="CF359" s="386"/>
      <c r="CG359" s="386"/>
      <c r="CH359" s="388"/>
      <c r="CI359" s="386"/>
      <c r="CJ359" s="386"/>
      <c r="CK359" s="386"/>
      <c r="CL359" s="387"/>
      <c r="CM359" s="386"/>
      <c r="CN359" s="386"/>
      <c r="CO359" s="386"/>
      <c r="CP359" s="386"/>
      <c r="CQ359" s="386"/>
      <c r="CR359" s="386"/>
      <c r="CS359" s="386"/>
      <c r="CT359" s="386"/>
      <c r="CU359" s="386"/>
      <c r="CV359" s="389"/>
      <c r="CW359" s="389"/>
      <c r="CX359" s="389"/>
      <c r="CY359" s="389"/>
      <c r="DA359" s="386"/>
      <c r="DB359" s="386"/>
      <c r="DC359" s="386"/>
      <c r="DD359" s="386"/>
      <c r="DE359" s="386"/>
      <c r="DF359" s="386"/>
      <c r="DG359" s="386"/>
      <c r="DH359" s="386"/>
      <c r="DI359" s="386"/>
      <c r="DJ359" s="386"/>
      <c r="DK359" s="386"/>
      <c r="DL359" s="386"/>
      <c r="DM359" s="386"/>
      <c r="DN359" s="386"/>
      <c r="DO359" s="389"/>
      <c r="DP359" s="386"/>
      <c r="DQ359" s="389"/>
      <c r="DR359" s="389"/>
      <c r="DS359" s="386"/>
      <c r="DT359" s="225"/>
      <c r="DU359" s="225"/>
      <c r="DV359" s="386"/>
      <c r="DY359" s="229"/>
      <c r="DZ359" s="226"/>
    </row>
    <row r="360" spans="1:130" x14ac:dyDescent="0.25">
      <c r="A360" s="208"/>
      <c r="B360" s="209"/>
      <c r="C360" s="210"/>
      <c r="D360" s="210"/>
      <c r="E360" s="211"/>
      <c r="F360" s="211"/>
      <c r="G360" s="340"/>
      <c r="H360" s="341"/>
      <c r="I360" s="340"/>
      <c r="J360" s="342"/>
      <c r="K360" s="348"/>
      <c r="L360" s="349"/>
      <c r="M360" s="211"/>
      <c r="N360" s="209"/>
      <c r="O360" s="215"/>
      <c r="P360" s="344"/>
      <c r="Q360" s="216"/>
      <c r="R360" s="390"/>
      <c r="S360" s="391"/>
      <c r="T360" s="219"/>
      <c r="U360" s="220"/>
      <c r="X360" s="392"/>
      <c r="Y360" s="392"/>
      <c r="Z360" s="386"/>
      <c r="AA360" s="388"/>
      <c r="AB360" s="388"/>
      <c r="AC360" s="388"/>
      <c r="AD360" s="393"/>
      <c r="AE360" s="386"/>
      <c r="AF360" s="394"/>
      <c r="AG360" s="386"/>
      <c r="AH360" s="388"/>
      <c r="AI360" s="388"/>
      <c r="AJ360" s="388"/>
      <c r="AK360" s="393"/>
      <c r="AL360" s="386"/>
      <c r="AM360" s="394"/>
      <c r="AN360" s="386"/>
      <c r="AO360" s="388"/>
      <c r="AP360" s="388"/>
      <c r="AQ360" s="388"/>
      <c r="AR360" s="393"/>
      <c r="AS360" s="394"/>
      <c r="AT360" s="394"/>
      <c r="AU360" s="386"/>
      <c r="AV360" s="388"/>
      <c r="AW360" s="388"/>
      <c r="AX360" s="388"/>
      <c r="AY360" s="393"/>
      <c r="AZ360" s="388"/>
      <c r="BA360" s="388"/>
      <c r="BB360" s="386"/>
      <c r="BC360" s="388"/>
      <c r="BD360" s="388"/>
      <c r="BE360" s="388"/>
      <c r="BF360" s="393"/>
      <c r="BG360" s="394"/>
      <c r="BH360" s="394"/>
      <c r="BI360" s="386"/>
      <c r="BJ360" s="388"/>
      <c r="BK360" s="388"/>
      <c r="BL360" s="388"/>
      <c r="BM360" s="393"/>
      <c r="BN360" s="386"/>
      <c r="BO360" s="386"/>
      <c r="BP360" s="386"/>
      <c r="BQ360" s="387"/>
      <c r="BR360" s="386"/>
      <c r="BS360" s="386"/>
      <c r="BT360" s="388"/>
      <c r="BU360" s="386"/>
      <c r="BV360" s="386"/>
      <c r="BW360" s="386"/>
      <c r="BX360" s="387"/>
      <c r="BY360" s="386"/>
      <c r="BZ360" s="386"/>
      <c r="CA360" s="386"/>
      <c r="CB360" s="386"/>
      <c r="CC360" s="386"/>
      <c r="CD360" s="386"/>
      <c r="CE360" s="387"/>
      <c r="CF360" s="386"/>
      <c r="CG360" s="386"/>
      <c r="CH360" s="388"/>
      <c r="CI360" s="386"/>
      <c r="CJ360" s="386"/>
      <c r="CK360" s="386"/>
      <c r="CL360" s="387"/>
      <c r="CM360" s="386"/>
      <c r="CN360" s="386"/>
      <c r="CO360" s="386"/>
      <c r="CP360" s="386"/>
      <c r="CQ360" s="386"/>
      <c r="CR360" s="386"/>
      <c r="CS360" s="386"/>
      <c r="CT360" s="386"/>
      <c r="CU360" s="386"/>
      <c r="CV360" s="389"/>
      <c r="CW360" s="389"/>
      <c r="CX360" s="389"/>
      <c r="CY360" s="389"/>
      <c r="DA360" s="386"/>
      <c r="DB360" s="386"/>
      <c r="DC360" s="386"/>
      <c r="DD360" s="386"/>
      <c r="DE360" s="386"/>
      <c r="DF360" s="386"/>
      <c r="DG360" s="386"/>
      <c r="DH360" s="386"/>
      <c r="DI360" s="386"/>
      <c r="DJ360" s="386"/>
      <c r="DK360" s="386"/>
      <c r="DL360" s="386"/>
      <c r="DM360" s="386"/>
      <c r="DN360" s="386"/>
      <c r="DO360" s="389"/>
      <c r="DP360" s="386"/>
      <c r="DQ360" s="389"/>
      <c r="DR360" s="389"/>
      <c r="DS360" s="386"/>
      <c r="DT360" s="225"/>
      <c r="DU360" s="225"/>
      <c r="DV360" s="386"/>
      <c r="DY360" s="229"/>
      <c r="DZ360" s="226"/>
    </row>
    <row r="361" spans="1:130" x14ac:dyDescent="0.25">
      <c r="A361" s="208"/>
      <c r="B361" s="209"/>
      <c r="C361" s="210"/>
      <c r="D361" s="210"/>
      <c r="E361" s="211"/>
      <c r="F361" s="211"/>
      <c r="G361" s="340"/>
      <c r="H361" s="341"/>
      <c r="I361" s="340"/>
      <c r="J361" s="342"/>
      <c r="K361" s="348"/>
      <c r="L361" s="349"/>
      <c r="M361" s="211"/>
      <c r="N361" s="209"/>
      <c r="O361" s="215"/>
      <c r="P361" s="344"/>
      <c r="Q361" s="216"/>
      <c r="R361" s="390"/>
      <c r="S361" s="391"/>
      <c r="T361" s="219"/>
      <c r="U361" s="220"/>
      <c r="X361" s="392"/>
      <c r="Y361" s="392"/>
      <c r="Z361" s="386"/>
      <c r="AA361" s="388"/>
      <c r="AB361" s="388"/>
      <c r="AC361" s="388"/>
      <c r="AD361" s="393"/>
      <c r="AE361" s="386"/>
      <c r="AF361" s="394"/>
      <c r="AG361" s="386"/>
      <c r="AH361" s="388"/>
      <c r="AI361" s="388"/>
      <c r="AJ361" s="388"/>
      <c r="AK361" s="393"/>
      <c r="AL361" s="386"/>
      <c r="AM361" s="394"/>
      <c r="AN361" s="386"/>
      <c r="AO361" s="388"/>
      <c r="AP361" s="388"/>
      <c r="AQ361" s="388"/>
      <c r="AR361" s="393"/>
      <c r="AS361" s="394"/>
      <c r="AT361" s="394"/>
      <c r="AU361" s="386"/>
      <c r="AV361" s="388"/>
      <c r="AW361" s="388"/>
      <c r="AX361" s="388"/>
      <c r="AY361" s="393"/>
      <c r="AZ361" s="388"/>
      <c r="BA361" s="388"/>
      <c r="BB361" s="386"/>
      <c r="BC361" s="388"/>
      <c r="BD361" s="388"/>
      <c r="BE361" s="388"/>
      <c r="BF361" s="393"/>
      <c r="BG361" s="394"/>
      <c r="BH361" s="394"/>
      <c r="BI361" s="386"/>
      <c r="BJ361" s="388"/>
      <c r="BK361" s="388"/>
      <c r="BL361" s="388"/>
      <c r="BM361" s="393"/>
      <c r="BN361" s="386"/>
      <c r="BO361" s="386"/>
      <c r="BP361" s="386"/>
      <c r="BQ361" s="387"/>
      <c r="BR361" s="386"/>
      <c r="BS361" s="386"/>
      <c r="BT361" s="388"/>
      <c r="BU361" s="386"/>
      <c r="BV361" s="386"/>
      <c r="BW361" s="386"/>
      <c r="BX361" s="387"/>
      <c r="BY361" s="386"/>
      <c r="BZ361" s="386"/>
      <c r="CA361" s="386"/>
      <c r="CB361" s="386"/>
      <c r="CC361" s="386"/>
      <c r="CD361" s="386"/>
      <c r="CE361" s="387"/>
      <c r="CF361" s="386"/>
      <c r="CG361" s="386"/>
      <c r="CH361" s="388"/>
      <c r="CI361" s="386"/>
      <c r="CJ361" s="386"/>
      <c r="CK361" s="386"/>
      <c r="CL361" s="387"/>
      <c r="CM361" s="386"/>
      <c r="CN361" s="386"/>
      <c r="CO361" s="386"/>
      <c r="CP361" s="386"/>
      <c r="CQ361" s="386"/>
      <c r="CR361" s="386"/>
      <c r="CS361" s="386"/>
      <c r="CT361" s="386"/>
      <c r="CU361" s="386"/>
      <c r="CV361" s="389"/>
      <c r="CW361" s="389"/>
      <c r="CX361" s="389"/>
      <c r="CY361" s="389"/>
      <c r="DA361" s="386"/>
      <c r="DB361" s="386"/>
      <c r="DC361" s="386"/>
      <c r="DD361" s="386"/>
      <c r="DE361" s="386"/>
      <c r="DF361" s="386"/>
      <c r="DG361" s="386"/>
      <c r="DH361" s="386"/>
      <c r="DI361" s="386"/>
      <c r="DJ361" s="386"/>
      <c r="DK361" s="386"/>
      <c r="DL361" s="386"/>
      <c r="DM361" s="386"/>
      <c r="DN361" s="386"/>
      <c r="DO361" s="389"/>
      <c r="DP361" s="386"/>
      <c r="DQ361" s="389"/>
      <c r="DR361" s="389"/>
      <c r="DS361" s="386"/>
      <c r="DT361" s="225"/>
      <c r="DU361" s="225"/>
      <c r="DV361" s="386"/>
      <c r="DY361" s="229"/>
      <c r="DZ361" s="226"/>
    </row>
    <row r="362" spans="1:130" x14ac:dyDescent="0.25">
      <c r="A362" s="208"/>
      <c r="B362" s="209"/>
      <c r="C362" s="210"/>
      <c r="D362" s="210"/>
      <c r="E362" s="211"/>
      <c r="F362" s="211"/>
      <c r="G362" s="340"/>
      <c r="H362" s="341"/>
      <c r="I362" s="340"/>
      <c r="J362" s="342"/>
      <c r="K362" s="348"/>
      <c r="L362" s="349"/>
      <c r="M362" s="211"/>
      <c r="N362" s="209"/>
      <c r="O362" s="215"/>
      <c r="P362" s="344"/>
      <c r="Q362" s="216"/>
      <c r="R362" s="390"/>
      <c r="S362" s="391"/>
      <c r="T362" s="219"/>
      <c r="U362" s="220"/>
      <c r="X362" s="392"/>
      <c r="Y362" s="392"/>
      <c r="Z362" s="386"/>
      <c r="AA362" s="388"/>
      <c r="AB362" s="388"/>
      <c r="AC362" s="388"/>
      <c r="AD362" s="393"/>
      <c r="AE362" s="386"/>
      <c r="AF362" s="394"/>
      <c r="AG362" s="386"/>
      <c r="AH362" s="388"/>
      <c r="AI362" s="388"/>
      <c r="AJ362" s="388"/>
      <c r="AK362" s="393"/>
      <c r="AL362" s="386"/>
      <c r="AM362" s="394"/>
      <c r="AN362" s="386"/>
      <c r="AO362" s="388"/>
      <c r="AP362" s="388"/>
      <c r="AQ362" s="388"/>
      <c r="AR362" s="393"/>
      <c r="AS362" s="394"/>
      <c r="AT362" s="394"/>
      <c r="AU362" s="386"/>
      <c r="AV362" s="388"/>
      <c r="AW362" s="388"/>
      <c r="AX362" s="388"/>
      <c r="AY362" s="393"/>
      <c r="AZ362" s="388"/>
      <c r="BA362" s="388"/>
      <c r="BB362" s="386"/>
      <c r="BC362" s="388"/>
      <c r="BD362" s="388"/>
      <c r="BE362" s="388"/>
      <c r="BF362" s="393"/>
      <c r="BG362" s="394"/>
      <c r="BH362" s="394"/>
      <c r="BI362" s="386"/>
      <c r="BJ362" s="388"/>
      <c r="BK362" s="388"/>
      <c r="BL362" s="388"/>
      <c r="BM362" s="393"/>
      <c r="BN362" s="386"/>
      <c r="BO362" s="386"/>
      <c r="BP362" s="386"/>
      <c r="BQ362" s="387"/>
      <c r="BR362" s="386"/>
      <c r="BS362" s="386"/>
      <c r="BT362" s="388"/>
      <c r="BU362" s="386"/>
      <c r="BV362" s="386"/>
      <c r="BW362" s="386"/>
      <c r="BX362" s="387"/>
      <c r="BY362" s="386"/>
      <c r="BZ362" s="386"/>
      <c r="CA362" s="386"/>
      <c r="CB362" s="386"/>
      <c r="CC362" s="386"/>
      <c r="CD362" s="386"/>
      <c r="CE362" s="387"/>
      <c r="CF362" s="386"/>
      <c r="CG362" s="386"/>
      <c r="CH362" s="388"/>
      <c r="CI362" s="386"/>
      <c r="CJ362" s="386"/>
      <c r="CK362" s="386"/>
      <c r="CL362" s="387"/>
      <c r="CM362" s="386"/>
      <c r="CN362" s="386"/>
      <c r="CO362" s="386"/>
      <c r="CP362" s="386"/>
      <c r="CQ362" s="386"/>
      <c r="CR362" s="386"/>
      <c r="CS362" s="386"/>
      <c r="CT362" s="386"/>
      <c r="CU362" s="386"/>
      <c r="CV362" s="389"/>
      <c r="CW362" s="389"/>
      <c r="CX362" s="389"/>
      <c r="CY362" s="389"/>
      <c r="DA362" s="386"/>
      <c r="DB362" s="386"/>
      <c r="DC362" s="386"/>
      <c r="DD362" s="386"/>
      <c r="DE362" s="386"/>
      <c r="DF362" s="386"/>
      <c r="DG362" s="386"/>
      <c r="DH362" s="386"/>
      <c r="DI362" s="386"/>
      <c r="DJ362" s="386"/>
      <c r="DK362" s="386"/>
      <c r="DL362" s="386"/>
      <c r="DM362" s="386"/>
      <c r="DN362" s="386"/>
      <c r="DO362" s="389"/>
      <c r="DP362" s="386"/>
      <c r="DQ362" s="389"/>
      <c r="DR362" s="389"/>
      <c r="DS362" s="386"/>
      <c r="DT362" s="225"/>
      <c r="DU362" s="225"/>
      <c r="DV362" s="386"/>
      <c r="DY362" s="229"/>
      <c r="DZ362" s="226"/>
    </row>
    <row r="363" spans="1:130" x14ac:dyDescent="0.25">
      <c r="A363" s="208"/>
      <c r="B363" s="209"/>
      <c r="C363" s="210"/>
      <c r="D363" s="210"/>
      <c r="E363" s="211"/>
      <c r="F363" s="211"/>
      <c r="G363" s="340"/>
      <c r="H363" s="341"/>
      <c r="I363" s="340"/>
      <c r="J363" s="342"/>
      <c r="K363" s="348"/>
      <c r="L363" s="349"/>
      <c r="M363" s="211"/>
      <c r="N363" s="209"/>
      <c r="O363" s="215"/>
      <c r="P363" s="344"/>
      <c r="Q363" s="216"/>
      <c r="R363" s="390"/>
      <c r="S363" s="391"/>
      <c r="T363" s="219"/>
      <c r="U363" s="220"/>
      <c r="X363" s="392"/>
      <c r="Y363" s="392"/>
      <c r="Z363" s="386"/>
      <c r="AA363" s="388"/>
      <c r="AB363" s="388"/>
      <c r="AC363" s="388"/>
      <c r="AD363" s="393"/>
      <c r="AE363" s="386"/>
      <c r="AF363" s="394"/>
      <c r="AG363" s="386"/>
      <c r="AH363" s="388"/>
      <c r="AI363" s="388"/>
      <c r="AJ363" s="388"/>
      <c r="AK363" s="393"/>
      <c r="AL363" s="386"/>
      <c r="AM363" s="394"/>
      <c r="AN363" s="386"/>
      <c r="AO363" s="388"/>
      <c r="AP363" s="388"/>
      <c r="AQ363" s="388"/>
      <c r="AR363" s="393"/>
      <c r="AS363" s="394"/>
      <c r="AT363" s="394"/>
      <c r="AU363" s="386"/>
      <c r="AV363" s="388"/>
      <c r="AW363" s="388"/>
      <c r="AX363" s="388"/>
      <c r="AY363" s="393"/>
      <c r="AZ363" s="388"/>
      <c r="BA363" s="388"/>
      <c r="BB363" s="386"/>
      <c r="BC363" s="388"/>
      <c r="BD363" s="388"/>
      <c r="BE363" s="388"/>
      <c r="BF363" s="393"/>
      <c r="BG363" s="394"/>
      <c r="BH363" s="394"/>
      <c r="BI363" s="386"/>
      <c r="BJ363" s="388"/>
      <c r="BK363" s="388"/>
      <c r="BL363" s="388"/>
      <c r="BM363" s="393"/>
      <c r="BN363" s="386"/>
      <c r="BO363" s="386"/>
      <c r="BP363" s="386"/>
      <c r="BQ363" s="387"/>
      <c r="BR363" s="386"/>
      <c r="BS363" s="386"/>
      <c r="BT363" s="388"/>
      <c r="BU363" s="386"/>
      <c r="BV363" s="386"/>
      <c r="BW363" s="386"/>
      <c r="BX363" s="387"/>
      <c r="BY363" s="386"/>
      <c r="BZ363" s="386"/>
      <c r="CA363" s="386"/>
      <c r="CB363" s="386"/>
      <c r="CC363" s="386"/>
      <c r="CD363" s="386"/>
      <c r="CE363" s="387"/>
      <c r="CF363" s="386"/>
      <c r="CG363" s="386"/>
      <c r="CH363" s="388"/>
      <c r="CI363" s="386"/>
      <c r="CJ363" s="386"/>
      <c r="CK363" s="386"/>
      <c r="CL363" s="387"/>
      <c r="CM363" s="386"/>
      <c r="CN363" s="386"/>
      <c r="CO363" s="386"/>
      <c r="CP363" s="386"/>
      <c r="CQ363" s="386"/>
      <c r="CR363" s="386"/>
      <c r="CS363" s="386"/>
      <c r="CT363" s="386"/>
      <c r="CU363" s="386"/>
      <c r="CV363" s="389"/>
      <c r="CW363" s="389"/>
      <c r="CX363" s="389"/>
      <c r="CY363" s="389"/>
      <c r="DA363" s="386"/>
      <c r="DB363" s="386"/>
      <c r="DC363" s="386"/>
      <c r="DD363" s="386"/>
      <c r="DE363" s="386"/>
      <c r="DF363" s="386"/>
      <c r="DG363" s="386"/>
      <c r="DH363" s="386"/>
      <c r="DI363" s="386"/>
      <c r="DJ363" s="386"/>
      <c r="DK363" s="386"/>
      <c r="DL363" s="386"/>
      <c r="DM363" s="386"/>
      <c r="DN363" s="386"/>
      <c r="DO363" s="389"/>
      <c r="DP363" s="386"/>
      <c r="DQ363" s="389"/>
      <c r="DR363" s="389"/>
      <c r="DS363" s="386"/>
      <c r="DT363" s="225"/>
      <c r="DU363" s="225"/>
      <c r="DV363" s="386"/>
      <c r="DY363" s="229"/>
      <c r="DZ363" s="226"/>
    </row>
    <row r="364" spans="1:130" x14ac:dyDescent="0.25">
      <c r="A364" s="208"/>
      <c r="B364" s="209"/>
      <c r="C364" s="210"/>
      <c r="D364" s="210"/>
      <c r="E364" s="211"/>
      <c r="F364" s="211"/>
      <c r="G364" s="340"/>
      <c r="H364" s="341"/>
      <c r="I364" s="340"/>
      <c r="J364" s="342"/>
      <c r="K364" s="348"/>
      <c r="L364" s="349"/>
      <c r="M364" s="211"/>
      <c r="N364" s="209"/>
      <c r="O364" s="215"/>
      <c r="P364" s="344"/>
      <c r="Q364" s="216"/>
      <c r="R364" s="390"/>
      <c r="S364" s="391"/>
      <c r="T364" s="219"/>
      <c r="U364" s="220"/>
      <c r="X364" s="392"/>
      <c r="Y364" s="392"/>
      <c r="Z364" s="386"/>
      <c r="AA364" s="388"/>
      <c r="AB364" s="388"/>
      <c r="AC364" s="388"/>
      <c r="AD364" s="393"/>
      <c r="AE364" s="386"/>
      <c r="AF364" s="394"/>
      <c r="AG364" s="386"/>
      <c r="AH364" s="388"/>
      <c r="AI364" s="388"/>
      <c r="AJ364" s="388"/>
      <c r="AK364" s="393"/>
      <c r="AL364" s="386"/>
      <c r="AM364" s="394"/>
      <c r="AN364" s="386"/>
      <c r="AO364" s="388"/>
      <c r="AP364" s="388"/>
      <c r="AQ364" s="388"/>
      <c r="AR364" s="393"/>
      <c r="AS364" s="394"/>
      <c r="AT364" s="394"/>
      <c r="AU364" s="386"/>
      <c r="AV364" s="388"/>
      <c r="AW364" s="388"/>
      <c r="AX364" s="388"/>
      <c r="AY364" s="393"/>
      <c r="AZ364" s="388"/>
      <c r="BA364" s="388"/>
      <c r="BB364" s="386"/>
      <c r="BC364" s="388"/>
      <c r="BD364" s="388"/>
      <c r="BE364" s="388"/>
      <c r="BF364" s="393"/>
      <c r="BG364" s="394"/>
      <c r="BH364" s="394"/>
      <c r="BI364" s="386"/>
      <c r="BJ364" s="388"/>
      <c r="BK364" s="388"/>
      <c r="BL364" s="388"/>
      <c r="BM364" s="393"/>
      <c r="BN364" s="386"/>
      <c r="BO364" s="386"/>
      <c r="BP364" s="386"/>
      <c r="BQ364" s="387"/>
      <c r="BR364" s="386"/>
      <c r="BS364" s="386"/>
      <c r="BT364" s="388"/>
      <c r="BU364" s="386"/>
      <c r="BV364" s="386"/>
      <c r="BW364" s="386"/>
      <c r="BX364" s="387"/>
      <c r="BY364" s="386"/>
      <c r="BZ364" s="386"/>
      <c r="CA364" s="386"/>
      <c r="CB364" s="386"/>
      <c r="CC364" s="386"/>
      <c r="CD364" s="386"/>
      <c r="CE364" s="387"/>
      <c r="CF364" s="386"/>
      <c r="CG364" s="386"/>
      <c r="CH364" s="388"/>
      <c r="CI364" s="386"/>
      <c r="CJ364" s="386"/>
      <c r="CK364" s="386"/>
      <c r="CL364" s="387"/>
      <c r="CM364" s="386"/>
      <c r="CN364" s="386"/>
      <c r="CO364" s="386"/>
      <c r="CP364" s="386"/>
      <c r="CQ364" s="386"/>
      <c r="CR364" s="386"/>
      <c r="CS364" s="386"/>
      <c r="CT364" s="386"/>
      <c r="CU364" s="386"/>
      <c r="CV364" s="389"/>
      <c r="CW364" s="389"/>
      <c r="CX364" s="389"/>
      <c r="CY364" s="389"/>
      <c r="DA364" s="386"/>
      <c r="DB364" s="386"/>
      <c r="DC364" s="386"/>
      <c r="DD364" s="386"/>
      <c r="DE364" s="386"/>
      <c r="DF364" s="386"/>
      <c r="DG364" s="386"/>
      <c r="DH364" s="386"/>
      <c r="DI364" s="386"/>
      <c r="DJ364" s="386"/>
      <c r="DK364" s="386"/>
      <c r="DL364" s="386"/>
      <c r="DM364" s="386"/>
      <c r="DN364" s="386"/>
      <c r="DO364" s="389"/>
      <c r="DP364" s="386"/>
      <c r="DQ364" s="389"/>
      <c r="DR364" s="389"/>
      <c r="DS364" s="386"/>
      <c r="DT364" s="225"/>
      <c r="DU364" s="225"/>
      <c r="DV364" s="386"/>
      <c r="DY364" s="229"/>
      <c r="DZ364" s="226"/>
    </row>
    <row r="365" spans="1:130" x14ac:dyDescent="0.25">
      <c r="A365" s="208"/>
      <c r="B365" s="209"/>
      <c r="C365" s="210"/>
      <c r="D365" s="210"/>
      <c r="E365" s="211"/>
      <c r="F365" s="211"/>
      <c r="G365" s="340"/>
      <c r="H365" s="341"/>
      <c r="I365" s="340"/>
      <c r="J365" s="342"/>
      <c r="K365" s="348"/>
      <c r="L365" s="349"/>
      <c r="M365" s="211"/>
      <c r="N365" s="209"/>
      <c r="O365" s="215"/>
      <c r="P365" s="344"/>
      <c r="Q365" s="216"/>
      <c r="R365" s="390"/>
      <c r="S365" s="391"/>
      <c r="T365" s="219"/>
      <c r="U365" s="220"/>
      <c r="X365" s="392"/>
      <c r="Y365" s="392"/>
      <c r="Z365" s="386"/>
      <c r="AA365" s="388"/>
      <c r="AB365" s="388"/>
      <c r="AC365" s="388"/>
      <c r="AD365" s="393"/>
      <c r="AE365" s="386"/>
      <c r="AF365" s="394"/>
      <c r="AG365" s="386"/>
      <c r="AH365" s="388"/>
      <c r="AI365" s="388"/>
      <c r="AJ365" s="388"/>
      <c r="AK365" s="393"/>
      <c r="AL365" s="386"/>
      <c r="AM365" s="394"/>
      <c r="AN365" s="386"/>
      <c r="AO365" s="388"/>
      <c r="AP365" s="388"/>
      <c r="AQ365" s="388"/>
      <c r="AR365" s="393"/>
      <c r="AS365" s="394"/>
      <c r="AT365" s="394"/>
      <c r="AU365" s="386"/>
      <c r="AV365" s="388"/>
      <c r="AW365" s="388"/>
      <c r="AX365" s="388"/>
      <c r="AY365" s="393"/>
      <c r="AZ365" s="388"/>
      <c r="BA365" s="388"/>
      <c r="BB365" s="386"/>
      <c r="BC365" s="388"/>
      <c r="BD365" s="388"/>
      <c r="BE365" s="388"/>
      <c r="BF365" s="393"/>
      <c r="BG365" s="394"/>
      <c r="BH365" s="394"/>
      <c r="BI365" s="386"/>
      <c r="BJ365" s="388"/>
      <c r="BK365" s="388"/>
      <c r="BL365" s="388"/>
      <c r="BM365" s="393"/>
      <c r="BN365" s="386"/>
      <c r="BO365" s="386"/>
      <c r="BP365" s="386"/>
      <c r="BQ365" s="387"/>
      <c r="BR365" s="386"/>
      <c r="BS365" s="386"/>
      <c r="BT365" s="388"/>
      <c r="BU365" s="386"/>
      <c r="BV365" s="386"/>
      <c r="BW365" s="386"/>
      <c r="BX365" s="387"/>
      <c r="BY365" s="386"/>
      <c r="BZ365" s="386"/>
      <c r="CA365" s="386"/>
      <c r="CB365" s="386"/>
      <c r="CC365" s="386"/>
      <c r="CD365" s="386"/>
      <c r="CE365" s="387"/>
      <c r="CF365" s="386"/>
      <c r="CG365" s="386"/>
      <c r="CH365" s="388"/>
      <c r="CI365" s="386"/>
      <c r="CJ365" s="386"/>
      <c r="CK365" s="386"/>
      <c r="CL365" s="387"/>
      <c r="CM365" s="386"/>
      <c r="CN365" s="386"/>
      <c r="CO365" s="386"/>
      <c r="CP365" s="386"/>
      <c r="CQ365" s="386"/>
      <c r="CR365" s="386"/>
      <c r="CS365" s="386"/>
      <c r="CT365" s="386"/>
      <c r="CU365" s="386"/>
      <c r="CV365" s="389"/>
      <c r="CW365" s="389"/>
      <c r="CX365" s="389"/>
      <c r="CY365" s="389"/>
      <c r="DA365" s="386"/>
      <c r="DB365" s="386"/>
      <c r="DC365" s="386"/>
      <c r="DD365" s="386"/>
      <c r="DE365" s="386"/>
      <c r="DF365" s="386"/>
      <c r="DG365" s="386"/>
      <c r="DH365" s="386"/>
      <c r="DI365" s="386"/>
      <c r="DJ365" s="386"/>
      <c r="DK365" s="386"/>
      <c r="DL365" s="386"/>
      <c r="DM365" s="386"/>
      <c r="DN365" s="386"/>
      <c r="DO365" s="389"/>
      <c r="DP365" s="386"/>
      <c r="DQ365" s="389"/>
      <c r="DR365" s="389"/>
      <c r="DS365" s="386"/>
      <c r="DT365" s="225"/>
      <c r="DU365" s="225"/>
      <c r="DV365" s="386"/>
      <c r="DY365" s="229"/>
      <c r="DZ365" s="226"/>
    </row>
    <row r="366" spans="1:130" x14ac:dyDescent="0.25">
      <c r="A366" s="208"/>
      <c r="B366" s="209"/>
      <c r="C366" s="210"/>
      <c r="D366" s="210"/>
      <c r="E366" s="211"/>
      <c r="F366" s="211"/>
      <c r="G366" s="340"/>
      <c r="H366" s="341"/>
      <c r="I366" s="340"/>
      <c r="J366" s="342"/>
      <c r="K366" s="348"/>
      <c r="L366" s="349"/>
      <c r="M366" s="211"/>
      <c r="N366" s="209"/>
      <c r="O366" s="215"/>
      <c r="P366" s="344"/>
      <c r="Q366" s="216"/>
      <c r="R366" s="390"/>
      <c r="S366" s="391"/>
      <c r="T366" s="219"/>
      <c r="U366" s="220"/>
      <c r="X366" s="392"/>
      <c r="Y366" s="392"/>
      <c r="Z366" s="386"/>
      <c r="AA366" s="388"/>
      <c r="AB366" s="388"/>
      <c r="AC366" s="388"/>
      <c r="AD366" s="393"/>
      <c r="AE366" s="386"/>
      <c r="AF366" s="394"/>
      <c r="AG366" s="386"/>
      <c r="AH366" s="388"/>
      <c r="AI366" s="388"/>
      <c r="AJ366" s="388"/>
      <c r="AK366" s="393"/>
      <c r="AL366" s="386"/>
      <c r="AM366" s="394"/>
      <c r="AN366" s="386"/>
      <c r="AO366" s="388"/>
      <c r="AP366" s="388"/>
      <c r="AQ366" s="388"/>
      <c r="AR366" s="393"/>
      <c r="AS366" s="394"/>
      <c r="AT366" s="394"/>
      <c r="AU366" s="386"/>
      <c r="AV366" s="388"/>
      <c r="AW366" s="388"/>
      <c r="AX366" s="388"/>
      <c r="AY366" s="393"/>
      <c r="AZ366" s="388"/>
      <c r="BA366" s="388"/>
      <c r="BB366" s="386"/>
      <c r="BC366" s="388"/>
      <c r="BD366" s="388"/>
      <c r="BE366" s="388"/>
      <c r="BF366" s="393"/>
      <c r="BG366" s="394"/>
      <c r="BH366" s="394"/>
      <c r="BI366" s="386"/>
      <c r="BJ366" s="388"/>
      <c r="BK366" s="388"/>
      <c r="BL366" s="388"/>
      <c r="BM366" s="393"/>
      <c r="BN366" s="386"/>
      <c r="BO366" s="386"/>
      <c r="BP366" s="386"/>
      <c r="BQ366" s="387"/>
      <c r="BR366" s="386"/>
      <c r="BS366" s="386"/>
      <c r="BT366" s="388"/>
      <c r="BU366" s="386"/>
      <c r="BV366" s="386"/>
      <c r="BW366" s="386"/>
      <c r="BX366" s="387"/>
      <c r="BY366" s="386"/>
      <c r="BZ366" s="386"/>
      <c r="CA366" s="386"/>
      <c r="CB366" s="386"/>
      <c r="CC366" s="386"/>
      <c r="CD366" s="386"/>
      <c r="CE366" s="387"/>
      <c r="CF366" s="386"/>
      <c r="CG366" s="386"/>
      <c r="CH366" s="388"/>
      <c r="CI366" s="386"/>
      <c r="CJ366" s="386"/>
      <c r="CK366" s="386"/>
      <c r="CL366" s="387"/>
      <c r="CM366" s="386"/>
      <c r="CN366" s="386"/>
      <c r="CO366" s="386"/>
      <c r="CP366" s="386"/>
      <c r="CQ366" s="386"/>
      <c r="CR366" s="386"/>
      <c r="CS366" s="386"/>
      <c r="CT366" s="386"/>
      <c r="CU366" s="386"/>
      <c r="CV366" s="389"/>
      <c r="CW366" s="389"/>
      <c r="CX366" s="389"/>
      <c r="CY366" s="389"/>
      <c r="DA366" s="386"/>
      <c r="DB366" s="386"/>
      <c r="DC366" s="386"/>
      <c r="DD366" s="386"/>
      <c r="DE366" s="386"/>
      <c r="DF366" s="386"/>
      <c r="DG366" s="386"/>
      <c r="DH366" s="386"/>
      <c r="DI366" s="386"/>
      <c r="DJ366" s="386"/>
      <c r="DK366" s="386"/>
      <c r="DL366" s="386"/>
      <c r="DM366" s="386"/>
      <c r="DN366" s="386"/>
      <c r="DO366" s="389"/>
      <c r="DP366" s="386"/>
      <c r="DQ366" s="389"/>
      <c r="DR366" s="389"/>
      <c r="DS366" s="386"/>
      <c r="DT366" s="225"/>
      <c r="DU366" s="225"/>
      <c r="DV366" s="386"/>
      <c r="DY366" s="229"/>
      <c r="DZ366" s="226"/>
    </row>
    <row r="367" spans="1:130" x14ac:dyDescent="0.25">
      <c r="A367" s="208"/>
      <c r="B367" s="209"/>
      <c r="C367" s="210"/>
      <c r="D367" s="210"/>
      <c r="E367" s="211"/>
      <c r="F367" s="211"/>
      <c r="G367" s="340"/>
      <c r="H367" s="341"/>
      <c r="I367" s="340"/>
      <c r="J367" s="342"/>
      <c r="K367" s="348"/>
      <c r="L367" s="349"/>
      <c r="M367" s="211"/>
      <c r="N367" s="209"/>
      <c r="O367" s="215"/>
      <c r="P367" s="344"/>
      <c r="Q367" s="216"/>
      <c r="R367" s="390"/>
      <c r="S367" s="391"/>
      <c r="T367" s="219"/>
      <c r="U367" s="220"/>
      <c r="X367" s="392"/>
      <c r="Y367" s="392"/>
      <c r="Z367" s="386"/>
      <c r="AA367" s="388"/>
      <c r="AB367" s="388"/>
      <c r="AC367" s="388"/>
      <c r="AD367" s="393"/>
      <c r="AE367" s="386"/>
      <c r="AF367" s="394"/>
      <c r="AG367" s="386"/>
      <c r="AH367" s="388"/>
      <c r="AI367" s="388"/>
      <c r="AJ367" s="388"/>
      <c r="AK367" s="393"/>
      <c r="AL367" s="386"/>
      <c r="AM367" s="394"/>
      <c r="AN367" s="386"/>
      <c r="AO367" s="388"/>
      <c r="AP367" s="388"/>
      <c r="AQ367" s="388"/>
      <c r="AR367" s="393"/>
      <c r="AS367" s="394"/>
      <c r="AT367" s="394"/>
      <c r="AU367" s="386"/>
      <c r="AV367" s="388"/>
      <c r="AW367" s="388"/>
      <c r="AX367" s="388"/>
      <c r="AY367" s="393"/>
      <c r="AZ367" s="388"/>
      <c r="BA367" s="388"/>
      <c r="BB367" s="386"/>
      <c r="BC367" s="388"/>
      <c r="BD367" s="388"/>
      <c r="BE367" s="388"/>
      <c r="BF367" s="393"/>
      <c r="BG367" s="394"/>
      <c r="BH367" s="394"/>
      <c r="BI367" s="386"/>
      <c r="BJ367" s="388"/>
      <c r="BK367" s="388"/>
      <c r="BL367" s="388"/>
      <c r="BM367" s="393"/>
      <c r="BN367" s="386"/>
      <c r="BO367" s="386"/>
      <c r="BP367" s="386"/>
      <c r="BQ367" s="387"/>
      <c r="BR367" s="386"/>
      <c r="BS367" s="386"/>
      <c r="BT367" s="388"/>
      <c r="BU367" s="386"/>
      <c r="BV367" s="386"/>
      <c r="BW367" s="386"/>
      <c r="BX367" s="387"/>
      <c r="BY367" s="386"/>
      <c r="BZ367" s="386"/>
      <c r="CA367" s="386"/>
      <c r="CB367" s="386"/>
      <c r="CC367" s="386"/>
      <c r="CD367" s="386"/>
      <c r="CE367" s="387"/>
      <c r="CF367" s="386"/>
      <c r="CG367" s="386"/>
      <c r="CH367" s="388"/>
      <c r="CI367" s="386"/>
      <c r="CJ367" s="386"/>
      <c r="CK367" s="386"/>
      <c r="CL367" s="387"/>
      <c r="CM367" s="386"/>
      <c r="CN367" s="386"/>
      <c r="CO367" s="386"/>
      <c r="CP367" s="386"/>
      <c r="CQ367" s="386"/>
      <c r="CR367" s="386"/>
      <c r="CS367" s="386"/>
      <c r="CT367" s="386"/>
      <c r="CU367" s="386"/>
      <c r="CV367" s="389"/>
      <c r="CW367" s="389"/>
      <c r="CX367" s="389"/>
      <c r="CY367" s="389"/>
      <c r="DA367" s="386"/>
      <c r="DB367" s="386"/>
      <c r="DC367" s="386"/>
      <c r="DD367" s="386"/>
      <c r="DE367" s="386"/>
      <c r="DF367" s="386"/>
      <c r="DG367" s="386"/>
      <c r="DH367" s="386"/>
      <c r="DI367" s="386"/>
      <c r="DJ367" s="386"/>
      <c r="DK367" s="386"/>
      <c r="DL367" s="386"/>
      <c r="DM367" s="386"/>
      <c r="DN367" s="386"/>
      <c r="DO367" s="389"/>
      <c r="DP367" s="386"/>
      <c r="DQ367" s="389"/>
      <c r="DR367" s="389"/>
      <c r="DS367" s="386"/>
      <c r="DT367" s="225"/>
      <c r="DU367" s="225"/>
      <c r="DV367" s="386"/>
      <c r="DY367" s="229"/>
      <c r="DZ367" s="226"/>
    </row>
    <row r="368" spans="1:130" x14ac:dyDescent="0.25">
      <c r="A368" s="208"/>
      <c r="B368" s="209"/>
      <c r="C368" s="210"/>
      <c r="D368" s="210"/>
      <c r="E368" s="211"/>
      <c r="F368" s="211"/>
      <c r="G368" s="340"/>
      <c r="H368" s="341"/>
      <c r="I368" s="340"/>
      <c r="J368" s="342"/>
      <c r="K368" s="348"/>
      <c r="L368" s="349"/>
      <c r="M368" s="211"/>
      <c r="N368" s="209"/>
      <c r="O368" s="215"/>
      <c r="P368" s="344"/>
      <c r="Q368" s="216"/>
      <c r="R368" s="390"/>
      <c r="S368" s="391"/>
      <c r="T368" s="219"/>
      <c r="U368" s="220"/>
      <c r="X368" s="392"/>
      <c r="Y368" s="392"/>
      <c r="Z368" s="386"/>
      <c r="AA368" s="388"/>
      <c r="AB368" s="388"/>
      <c r="AC368" s="388"/>
      <c r="AD368" s="393"/>
      <c r="AE368" s="386"/>
      <c r="AF368" s="394"/>
      <c r="AG368" s="386"/>
      <c r="AH368" s="388"/>
      <c r="AI368" s="388"/>
      <c r="AJ368" s="388"/>
      <c r="AK368" s="393"/>
      <c r="AL368" s="386"/>
      <c r="AM368" s="394"/>
      <c r="AN368" s="386"/>
      <c r="AO368" s="388"/>
      <c r="AP368" s="388"/>
      <c r="AQ368" s="388"/>
      <c r="AR368" s="393"/>
      <c r="AS368" s="394"/>
      <c r="AT368" s="394"/>
      <c r="AU368" s="386"/>
      <c r="AV368" s="388"/>
      <c r="AW368" s="388"/>
      <c r="AX368" s="388"/>
      <c r="AY368" s="393"/>
      <c r="AZ368" s="388"/>
      <c r="BA368" s="388"/>
      <c r="BB368" s="386"/>
      <c r="BC368" s="388"/>
      <c r="BD368" s="388"/>
      <c r="BE368" s="388"/>
      <c r="BF368" s="393"/>
      <c r="BG368" s="394"/>
      <c r="BH368" s="394"/>
      <c r="BI368" s="386"/>
      <c r="BJ368" s="388"/>
      <c r="BK368" s="388"/>
      <c r="BL368" s="388"/>
      <c r="BM368" s="393"/>
      <c r="BN368" s="386"/>
      <c r="BO368" s="386"/>
      <c r="BP368" s="386"/>
      <c r="BQ368" s="387"/>
      <c r="BR368" s="386"/>
      <c r="BS368" s="386"/>
      <c r="BT368" s="388"/>
      <c r="BU368" s="386"/>
      <c r="BV368" s="386"/>
      <c r="BW368" s="386"/>
      <c r="BX368" s="387"/>
      <c r="BY368" s="386"/>
      <c r="BZ368" s="386"/>
      <c r="CA368" s="386"/>
      <c r="CB368" s="386"/>
      <c r="CC368" s="386"/>
      <c r="CD368" s="386"/>
      <c r="CE368" s="387"/>
      <c r="CF368" s="386"/>
      <c r="CG368" s="386"/>
      <c r="CH368" s="388"/>
      <c r="CI368" s="386"/>
      <c r="CJ368" s="386"/>
      <c r="CK368" s="386"/>
      <c r="CL368" s="387"/>
      <c r="CM368" s="386"/>
      <c r="CN368" s="386"/>
      <c r="CO368" s="386"/>
      <c r="CP368" s="386"/>
      <c r="CQ368" s="386"/>
      <c r="CR368" s="386"/>
      <c r="CS368" s="386"/>
      <c r="CT368" s="386"/>
      <c r="CU368" s="386"/>
      <c r="CV368" s="389"/>
      <c r="CW368" s="389"/>
      <c r="CX368" s="389"/>
      <c r="CY368" s="389"/>
      <c r="DA368" s="386"/>
      <c r="DB368" s="386"/>
      <c r="DC368" s="386"/>
      <c r="DD368" s="386"/>
      <c r="DE368" s="386"/>
      <c r="DF368" s="386"/>
      <c r="DG368" s="386"/>
      <c r="DH368" s="386"/>
      <c r="DI368" s="386"/>
      <c r="DJ368" s="386"/>
      <c r="DK368" s="386"/>
      <c r="DL368" s="386"/>
      <c r="DM368" s="386"/>
      <c r="DN368" s="386"/>
      <c r="DO368" s="389"/>
      <c r="DP368" s="386"/>
      <c r="DQ368" s="389"/>
      <c r="DR368" s="389"/>
      <c r="DS368" s="386"/>
      <c r="DT368" s="225"/>
      <c r="DU368" s="225"/>
      <c r="DV368" s="386"/>
      <c r="DY368" s="229"/>
      <c r="DZ368" s="226"/>
    </row>
    <row r="369" spans="1:130" x14ac:dyDescent="0.25">
      <c r="A369" s="208"/>
      <c r="B369" s="209"/>
      <c r="C369" s="210"/>
      <c r="D369" s="210"/>
      <c r="E369" s="211"/>
      <c r="F369" s="211"/>
      <c r="G369" s="340"/>
      <c r="H369" s="341"/>
      <c r="I369" s="340"/>
      <c r="J369" s="342"/>
      <c r="K369" s="348"/>
      <c r="L369" s="349"/>
      <c r="M369" s="211"/>
      <c r="N369" s="209"/>
      <c r="O369" s="215"/>
      <c r="P369" s="344"/>
      <c r="Q369" s="216"/>
      <c r="R369" s="390"/>
      <c r="S369" s="391"/>
      <c r="T369" s="219"/>
      <c r="U369" s="220"/>
      <c r="X369" s="392"/>
      <c r="Y369" s="392"/>
      <c r="Z369" s="386"/>
      <c r="AA369" s="388"/>
      <c r="AB369" s="388"/>
      <c r="AC369" s="388"/>
      <c r="AD369" s="393"/>
      <c r="AE369" s="386"/>
      <c r="AF369" s="394"/>
      <c r="AG369" s="386"/>
      <c r="AH369" s="388"/>
      <c r="AI369" s="388"/>
      <c r="AJ369" s="388"/>
      <c r="AK369" s="393"/>
      <c r="AL369" s="386"/>
      <c r="AM369" s="394"/>
      <c r="AN369" s="386"/>
      <c r="AO369" s="388"/>
      <c r="AP369" s="388"/>
      <c r="AQ369" s="388"/>
      <c r="AR369" s="393"/>
      <c r="AS369" s="394"/>
      <c r="AT369" s="394"/>
      <c r="AU369" s="386"/>
      <c r="AV369" s="388"/>
      <c r="AW369" s="388"/>
      <c r="AX369" s="388"/>
      <c r="AY369" s="393"/>
      <c r="AZ369" s="388"/>
      <c r="BA369" s="388"/>
      <c r="BB369" s="386"/>
      <c r="BC369" s="388"/>
      <c r="BD369" s="388"/>
      <c r="BE369" s="388"/>
      <c r="BF369" s="393"/>
      <c r="BG369" s="394"/>
      <c r="BH369" s="394"/>
      <c r="BI369" s="386"/>
      <c r="BJ369" s="388"/>
      <c r="BK369" s="388"/>
      <c r="BL369" s="388"/>
      <c r="BM369" s="393"/>
      <c r="BN369" s="386"/>
      <c r="BO369" s="386"/>
      <c r="BP369" s="386"/>
      <c r="BQ369" s="387"/>
      <c r="BR369" s="386"/>
      <c r="BS369" s="386"/>
      <c r="BT369" s="388"/>
      <c r="BU369" s="386"/>
      <c r="BV369" s="386"/>
      <c r="BW369" s="386"/>
      <c r="BX369" s="387"/>
      <c r="BY369" s="386"/>
      <c r="BZ369" s="386"/>
      <c r="CA369" s="386"/>
      <c r="CB369" s="386"/>
      <c r="CC369" s="386"/>
      <c r="CD369" s="386"/>
      <c r="CE369" s="387"/>
      <c r="CF369" s="386"/>
      <c r="CG369" s="386"/>
      <c r="CH369" s="388"/>
      <c r="CI369" s="386"/>
      <c r="CJ369" s="386"/>
      <c r="CK369" s="386"/>
      <c r="CL369" s="387"/>
      <c r="CM369" s="386"/>
      <c r="CN369" s="386"/>
      <c r="CO369" s="386"/>
      <c r="CP369" s="386"/>
      <c r="CQ369" s="386"/>
      <c r="CR369" s="386"/>
      <c r="CS369" s="386"/>
      <c r="CT369" s="386"/>
      <c r="CU369" s="386"/>
      <c r="CV369" s="389"/>
      <c r="CW369" s="389"/>
      <c r="CX369" s="389"/>
      <c r="CY369" s="389"/>
      <c r="DA369" s="386"/>
      <c r="DB369" s="386"/>
      <c r="DC369" s="386"/>
      <c r="DD369" s="386"/>
      <c r="DE369" s="386"/>
      <c r="DF369" s="386"/>
      <c r="DG369" s="386"/>
      <c r="DH369" s="386"/>
      <c r="DI369" s="386"/>
      <c r="DJ369" s="386"/>
      <c r="DK369" s="386"/>
      <c r="DL369" s="386"/>
      <c r="DM369" s="386"/>
      <c r="DN369" s="386"/>
      <c r="DO369" s="389"/>
      <c r="DP369" s="386"/>
      <c r="DQ369" s="389"/>
      <c r="DR369" s="389"/>
      <c r="DS369" s="386"/>
      <c r="DT369" s="225"/>
      <c r="DU369" s="225"/>
      <c r="DV369" s="386"/>
      <c r="DY369" s="229"/>
      <c r="DZ369" s="226"/>
    </row>
    <row r="370" spans="1:130" x14ac:dyDescent="0.25">
      <c r="A370" s="208"/>
      <c r="B370" s="209"/>
      <c r="C370" s="210"/>
      <c r="D370" s="210"/>
      <c r="E370" s="211"/>
      <c r="F370" s="211"/>
      <c r="G370" s="340"/>
      <c r="H370" s="341"/>
      <c r="I370" s="340"/>
      <c r="J370" s="342"/>
      <c r="K370" s="348"/>
      <c r="L370" s="349"/>
      <c r="M370" s="211"/>
      <c r="N370" s="209"/>
      <c r="O370" s="215"/>
      <c r="P370" s="344"/>
      <c r="Q370" s="216"/>
      <c r="R370" s="390"/>
      <c r="S370" s="391"/>
      <c r="T370" s="219"/>
      <c r="U370" s="220"/>
      <c r="X370" s="392"/>
      <c r="Y370" s="392"/>
      <c r="Z370" s="386"/>
      <c r="AA370" s="388"/>
      <c r="AB370" s="388"/>
      <c r="AC370" s="388"/>
      <c r="AD370" s="393"/>
      <c r="AE370" s="386"/>
      <c r="AF370" s="394"/>
      <c r="AG370" s="386"/>
      <c r="AH370" s="388"/>
      <c r="AI370" s="388"/>
      <c r="AJ370" s="388"/>
      <c r="AK370" s="393"/>
      <c r="AL370" s="386"/>
      <c r="AM370" s="394"/>
      <c r="AN370" s="386"/>
      <c r="AO370" s="388"/>
      <c r="AP370" s="388"/>
      <c r="AQ370" s="388"/>
      <c r="AR370" s="393"/>
      <c r="AS370" s="394"/>
      <c r="AT370" s="394"/>
      <c r="AU370" s="386"/>
      <c r="AV370" s="388"/>
      <c r="AW370" s="388"/>
      <c r="AX370" s="388"/>
      <c r="AY370" s="393"/>
      <c r="AZ370" s="388"/>
      <c r="BA370" s="388"/>
      <c r="BB370" s="386"/>
      <c r="BC370" s="388"/>
      <c r="BD370" s="388"/>
      <c r="BE370" s="388"/>
      <c r="BF370" s="393"/>
      <c r="BG370" s="394"/>
      <c r="BH370" s="394"/>
      <c r="BI370" s="386"/>
      <c r="BJ370" s="388"/>
      <c r="BK370" s="388"/>
      <c r="BL370" s="388"/>
      <c r="BM370" s="393"/>
      <c r="BN370" s="386"/>
      <c r="BO370" s="386"/>
      <c r="BP370" s="386"/>
      <c r="BQ370" s="387"/>
      <c r="BR370" s="386"/>
      <c r="BS370" s="386"/>
      <c r="BT370" s="388"/>
      <c r="BU370" s="386"/>
      <c r="BV370" s="386"/>
      <c r="BW370" s="386"/>
      <c r="BX370" s="387"/>
      <c r="BY370" s="386"/>
      <c r="BZ370" s="386"/>
      <c r="CA370" s="386"/>
      <c r="CB370" s="386"/>
      <c r="CC370" s="386"/>
      <c r="CD370" s="386"/>
      <c r="CE370" s="387"/>
      <c r="CF370" s="386"/>
      <c r="CG370" s="386"/>
      <c r="CH370" s="388"/>
      <c r="CI370" s="386"/>
      <c r="CJ370" s="386"/>
      <c r="CK370" s="386"/>
      <c r="CL370" s="387"/>
      <c r="CM370" s="386"/>
      <c r="CN370" s="386"/>
      <c r="CO370" s="386"/>
      <c r="CP370" s="386"/>
      <c r="CQ370" s="386"/>
      <c r="CR370" s="386"/>
      <c r="CS370" s="386"/>
      <c r="CT370" s="386"/>
      <c r="CU370" s="386"/>
      <c r="CV370" s="389"/>
      <c r="CW370" s="389"/>
      <c r="CX370" s="389"/>
      <c r="CY370" s="389"/>
      <c r="DA370" s="386"/>
      <c r="DB370" s="386"/>
      <c r="DC370" s="386"/>
      <c r="DD370" s="386"/>
      <c r="DE370" s="386"/>
      <c r="DF370" s="386"/>
      <c r="DG370" s="386"/>
      <c r="DH370" s="386"/>
      <c r="DI370" s="386"/>
      <c r="DJ370" s="386"/>
      <c r="DK370" s="386"/>
      <c r="DL370" s="386"/>
      <c r="DM370" s="386"/>
      <c r="DN370" s="386"/>
      <c r="DO370" s="389"/>
      <c r="DP370" s="386"/>
      <c r="DQ370" s="389"/>
      <c r="DR370" s="389"/>
      <c r="DS370" s="386"/>
      <c r="DT370" s="225"/>
      <c r="DU370" s="225"/>
      <c r="DV370" s="386"/>
      <c r="DY370" s="229"/>
      <c r="DZ370" s="226"/>
    </row>
    <row r="371" spans="1:130" x14ac:dyDescent="0.25">
      <c r="A371" s="208"/>
      <c r="B371" s="209"/>
      <c r="C371" s="210"/>
      <c r="D371" s="210"/>
      <c r="E371" s="211"/>
      <c r="F371" s="211"/>
      <c r="G371" s="340"/>
      <c r="H371" s="341"/>
      <c r="I371" s="340"/>
      <c r="J371" s="342"/>
      <c r="K371" s="348"/>
      <c r="L371" s="349"/>
      <c r="M371" s="211"/>
      <c r="N371" s="209"/>
      <c r="O371" s="215"/>
      <c r="P371" s="344"/>
      <c r="Q371" s="216"/>
      <c r="R371" s="390"/>
      <c r="S371" s="391"/>
      <c r="T371" s="219"/>
      <c r="U371" s="220"/>
      <c r="X371" s="392"/>
      <c r="Y371" s="392"/>
      <c r="Z371" s="386"/>
      <c r="AA371" s="388"/>
      <c r="AB371" s="388"/>
      <c r="AC371" s="388"/>
      <c r="AD371" s="393"/>
      <c r="AE371" s="386"/>
      <c r="AF371" s="394"/>
      <c r="AG371" s="386"/>
      <c r="AH371" s="388"/>
      <c r="AI371" s="388"/>
      <c r="AJ371" s="388"/>
      <c r="AK371" s="393"/>
      <c r="AL371" s="386"/>
      <c r="AM371" s="394"/>
      <c r="AN371" s="386"/>
      <c r="AO371" s="388"/>
      <c r="AP371" s="388"/>
      <c r="AQ371" s="388"/>
      <c r="AR371" s="393"/>
      <c r="AS371" s="394"/>
      <c r="AT371" s="394"/>
      <c r="AU371" s="386"/>
      <c r="AV371" s="388"/>
      <c r="AW371" s="388"/>
      <c r="AX371" s="388"/>
      <c r="AY371" s="393"/>
      <c r="AZ371" s="388"/>
      <c r="BA371" s="388"/>
      <c r="BB371" s="386"/>
      <c r="BC371" s="388"/>
      <c r="BD371" s="388"/>
      <c r="BE371" s="388"/>
      <c r="BF371" s="393"/>
      <c r="BG371" s="394"/>
      <c r="BH371" s="394"/>
      <c r="BI371" s="386"/>
      <c r="BJ371" s="388"/>
      <c r="BK371" s="388"/>
      <c r="BL371" s="388"/>
      <c r="BM371" s="393"/>
      <c r="BN371" s="386"/>
      <c r="BO371" s="386"/>
      <c r="BP371" s="386"/>
      <c r="BQ371" s="387"/>
      <c r="BR371" s="386"/>
      <c r="BS371" s="386"/>
      <c r="BT371" s="388"/>
      <c r="BU371" s="386"/>
      <c r="BV371" s="386"/>
      <c r="BW371" s="386"/>
      <c r="BX371" s="387"/>
      <c r="BY371" s="386"/>
      <c r="BZ371" s="386"/>
      <c r="CA371" s="386"/>
      <c r="CB371" s="386"/>
      <c r="CC371" s="386"/>
      <c r="CD371" s="386"/>
      <c r="CE371" s="387"/>
      <c r="CF371" s="386"/>
      <c r="CG371" s="386"/>
      <c r="CH371" s="388"/>
      <c r="CI371" s="386"/>
      <c r="CJ371" s="386"/>
      <c r="CK371" s="386"/>
      <c r="CL371" s="387"/>
      <c r="CM371" s="386"/>
      <c r="CN371" s="386"/>
      <c r="CO371" s="386"/>
      <c r="CP371" s="386"/>
      <c r="CQ371" s="386"/>
      <c r="CR371" s="386"/>
      <c r="CS371" s="386"/>
      <c r="CT371" s="386"/>
      <c r="CU371" s="386"/>
      <c r="CV371" s="389"/>
      <c r="CW371" s="389"/>
      <c r="CX371" s="389"/>
      <c r="CY371" s="389"/>
      <c r="DA371" s="386"/>
      <c r="DB371" s="386"/>
      <c r="DC371" s="386"/>
      <c r="DD371" s="386"/>
      <c r="DE371" s="386"/>
      <c r="DF371" s="386"/>
      <c r="DG371" s="386"/>
      <c r="DH371" s="386"/>
      <c r="DI371" s="386"/>
      <c r="DJ371" s="386"/>
      <c r="DK371" s="386"/>
      <c r="DL371" s="386"/>
      <c r="DM371" s="386"/>
      <c r="DN371" s="386"/>
      <c r="DO371" s="389"/>
      <c r="DP371" s="386"/>
      <c r="DQ371" s="389"/>
      <c r="DR371" s="389"/>
      <c r="DS371" s="386"/>
      <c r="DT371" s="225"/>
      <c r="DU371" s="225"/>
      <c r="DV371" s="386"/>
      <c r="DY371" s="229"/>
      <c r="DZ371" s="226"/>
    </row>
    <row r="372" spans="1:130" x14ac:dyDescent="0.25">
      <c r="A372" s="208"/>
      <c r="B372" s="209"/>
      <c r="C372" s="210"/>
      <c r="D372" s="210"/>
      <c r="E372" s="211"/>
      <c r="F372" s="211"/>
      <c r="G372" s="340"/>
      <c r="H372" s="341"/>
      <c r="I372" s="340"/>
      <c r="J372" s="342"/>
      <c r="K372" s="348"/>
      <c r="L372" s="349"/>
      <c r="M372" s="211"/>
      <c r="N372" s="209"/>
      <c r="O372" s="215"/>
      <c r="P372" s="344"/>
      <c r="Q372" s="216"/>
      <c r="R372" s="390"/>
      <c r="S372" s="391"/>
      <c r="T372" s="219"/>
      <c r="U372" s="220"/>
      <c r="X372" s="392"/>
      <c r="Y372" s="392"/>
      <c r="Z372" s="386"/>
      <c r="AA372" s="388"/>
      <c r="AB372" s="388"/>
      <c r="AC372" s="388"/>
      <c r="AD372" s="393"/>
      <c r="AE372" s="386"/>
      <c r="AF372" s="394"/>
      <c r="AG372" s="386"/>
      <c r="AH372" s="388"/>
      <c r="AI372" s="388"/>
      <c r="AJ372" s="388"/>
      <c r="AK372" s="393"/>
      <c r="AL372" s="386"/>
      <c r="AM372" s="394"/>
      <c r="AN372" s="386"/>
      <c r="AO372" s="388"/>
      <c r="AP372" s="388"/>
      <c r="AQ372" s="388"/>
      <c r="AR372" s="393"/>
      <c r="AS372" s="394"/>
      <c r="AT372" s="394"/>
      <c r="AU372" s="386"/>
      <c r="AV372" s="388"/>
      <c r="AW372" s="388"/>
      <c r="AX372" s="388"/>
      <c r="AY372" s="393"/>
      <c r="AZ372" s="388"/>
      <c r="BA372" s="388"/>
      <c r="BB372" s="386"/>
      <c r="BC372" s="388"/>
      <c r="BD372" s="388"/>
      <c r="BE372" s="388"/>
      <c r="BF372" s="393"/>
      <c r="BG372" s="394"/>
      <c r="BH372" s="394"/>
      <c r="BI372" s="386"/>
      <c r="BJ372" s="388"/>
      <c r="BK372" s="388"/>
      <c r="BL372" s="388"/>
      <c r="BM372" s="393"/>
      <c r="BN372" s="386"/>
      <c r="BO372" s="386"/>
      <c r="BP372" s="386"/>
      <c r="BQ372" s="387"/>
      <c r="BR372" s="386"/>
      <c r="BS372" s="386"/>
      <c r="BT372" s="388"/>
      <c r="BU372" s="386"/>
      <c r="BV372" s="386"/>
      <c r="BW372" s="386"/>
      <c r="BX372" s="387"/>
      <c r="BY372" s="386"/>
      <c r="BZ372" s="386"/>
      <c r="CA372" s="386"/>
      <c r="CB372" s="386"/>
      <c r="CC372" s="386"/>
      <c r="CD372" s="386"/>
      <c r="CE372" s="387"/>
      <c r="CF372" s="386"/>
      <c r="CG372" s="386"/>
      <c r="CH372" s="388"/>
      <c r="CI372" s="386"/>
      <c r="CJ372" s="386"/>
      <c r="CK372" s="386"/>
      <c r="CL372" s="387"/>
      <c r="CM372" s="386"/>
      <c r="CN372" s="386"/>
      <c r="CO372" s="386"/>
      <c r="CP372" s="386"/>
      <c r="CQ372" s="386"/>
      <c r="CR372" s="386"/>
      <c r="CS372" s="386"/>
      <c r="CT372" s="386"/>
      <c r="CU372" s="386"/>
      <c r="CV372" s="389"/>
      <c r="CW372" s="389"/>
      <c r="CX372" s="389"/>
      <c r="CY372" s="389"/>
      <c r="DA372" s="386"/>
      <c r="DB372" s="386"/>
      <c r="DC372" s="386"/>
      <c r="DD372" s="386"/>
      <c r="DE372" s="386"/>
      <c r="DF372" s="386"/>
      <c r="DG372" s="386"/>
      <c r="DH372" s="386"/>
      <c r="DI372" s="386"/>
      <c r="DJ372" s="386"/>
      <c r="DK372" s="386"/>
      <c r="DL372" s="386"/>
      <c r="DM372" s="386"/>
      <c r="DN372" s="386"/>
      <c r="DO372" s="389"/>
      <c r="DP372" s="386"/>
      <c r="DQ372" s="389"/>
      <c r="DR372" s="389"/>
      <c r="DS372" s="386"/>
      <c r="DT372" s="225"/>
      <c r="DU372" s="225"/>
      <c r="DV372" s="386"/>
      <c r="DY372" s="229"/>
      <c r="DZ372" s="226"/>
    </row>
    <row r="373" spans="1:130" x14ac:dyDescent="0.25">
      <c r="A373" s="208"/>
      <c r="B373" s="209"/>
      <c r="C373" s="210"/>
      <c r="D373" s="210"/>
      <c r="E373" s="211"/>
      <c r="F373" s="211"/>
      <c r="G373" s="340"/>
      <c r="H373" s="341"/>
      <c r="I373" s="340"/>
      <c r="J373" s="342"/>
      <c r="K373" s="348"/>
      <c r="L373" s="349"/>
      <c r="M373" s="211"/>
      <c r="N373" s="209"/>
      <c r="O373" s="215"/>
      <c r="P373" s="344"/>
      <c r="Q373" s="216"/>
      <c r="R373" s="390"/>
      <c r="S373" s="391"/>
      <c r="T373" s="219"/>
      <c r="U373" s="220"/>
      <c r="X373" s="392"/>
      <c r="Y373" s="392"/>
      <c r="Z373" s="386"/>
      <c r="AA373" s="388"/>
      <c r="AB373" s="388"/>
      <c r="AC373" s="388"/>
      <c r="AD373" s="393"/>
      <c r="AE373" s="386"/>
      <c r="AF373" s="394"/>
      <c r="AG373" s="386"/>
      <c r="AH373" s="388"/>
      <c r="AI373" s="388"/>
      <c r="AJ373" s="388"/>
      <c r="AK373" s="393"/>
      <c r="AL373" s="386"/>
      <c r="AM373" s="394"/>
      <c r="AN373" s="386"/>
      <c r="AO373" s="388"/>
      <c r="AP373" s="388"/>
      <c r="AQ373" s="388"/>
      <c r="AR373" s="393"/>
      <c r="AS373" s="394"/>
      <c r="AT373" s="394"/>
      <c r="AU373" s="386"/>
      <c r="AV373" s="388"/>
      <c r="AW373" s="388"/>
      <c r="AX373" s="388"/>
      <c r="AY373" s="393"/>
      <c r="AZ373" s="388"/>
      <c r="BA373" s="388"/>
      <c r="BB373" s="386"/>
      <c r="BC373" s="388"/>
      <c r="BD373" s="388"/>
      <c r="BE373" s="388"/>
      <c r="BF373" s="393"/>
      <c r="BG373" s="394"/>
      <c r="BH373" s="394"/>
      <c r="BI373" s="386"/>
      <c r="BJ373" s="388"/>
      <c r="BK373" s="388"/>
      <c r="BL373" s="388"/>
      <c r="BM373" s="393"/>
      <c r="BN373" s="386"/>
      <c r="BO373" s="386"/>
      <c r="BP373" s="386"/>
      <c r="BQ373" s="387"/>
      <c r="BR373" s="386"/>
      <c r="BS373" s="386"/>
      <c r="BT373" s="388"/>
      <c r="BU373" s="386"/>
      <c r="BV373" s="386"/>
      <c r="BW373" s="386"/>
      <c r="BX373" s="387"/>
      <c r="BY373" s="386"/>
      <c r="BZ373" s="386"/>
      <c r="CA373" s="386"/>
      <c r="CB373" s="386"/>
      <c r="CC373" s="386"/>
      <c r="CD373" s="386"/>
      <c r="CE373" s="387"/>
      <c r="CF373" s="386"/>
      <c r="CG373" s="386"/>
      <c r="CH373" s="388"/>
      <c r="CI373" s="386"/>
      <c r="CJ373" s="386"/>
      <c r="CK373" s="386"/>
      <c r="CL373" s="387"/>
      <c r="CM373" s="386"/>
      <c r="CN373" s="386"/>
      <c r="CO373" s="386"/>
      <c r="CP373" s="386"/>
      <c r="CQ373" s="386"/>
      <c r="CR373" s="386"/>
      <c r="CS373" s="386"/>
      <c r="CT373" s="386"/>
      <c r="CU373" s="386"/>
      <c r="CV373" s="389"/>
      <c r="CW373" s="389"/>
      <c r="CX373" s="389"/>
      <c r="CY373" s="389"/>
      <c r="DA373" s="386"/>
      <c r="DB373" s="386"/>
      <c r="DC373" s="386"/>
      <c r="DD373" s="386"/>
      <c r="DE373" s="386"/>
      <c r="DF373" s="386"/>
      <c r="DG373" s="386"/>
      <c r="DH373" s="386"/>
      <c r="DI373" s="386"/>
      <c r="DJ373" s="386"/>
      <c r="DK373" s="386"/>
      <c r="DL373" s="386"/>
      <c r="DM373" s="386"/>
      <c r="DN373" s="386"/>
      <c r="DO373" s="389"/>
      <c r="DP373" s="386"/>
      <c r="DQ373" s="389"/>
      <c r="DR373" s="389"/>
      <c r="DS373" s="386"/>
      <c r="DT373" s="225"/>
      <c r="DU373" s="225"/>
      <c r="DV373" s="386"/>
      <c r="DY373" s="229"/>
      <c r="DZ373" s="226"/>
    </row>
    <row r="374" spans="1:130" x14ac:dyDescent="0.25">
      <c r="A374" s="208"/>
      <c r="B374" s="209"/>
      <c r="C374" s="210"/>
      <c r="D374" s="210"/>
      <c r="E374" s="211"/>
      <c r="F374" s="211"/>
      <c r="G374" s="340"/>
      <c r="H374" s="341"/>
      <c r="I374" s="340"/>
      <c r="J374" s="342"/>
      <c r="K374" s="348"/>
      <c r="L374" s="349"/>
      <c r="M374" s="211"/>
      <c r="N374" s="209"/>
      <c r="O374" s="215"/>
      <c r="P374" s="344"/>
      <c r="Q374" s="216"/>
      <c r="R374" s="390"/>
      <c r="S374" s="391"/>
      <c r="T374" s="219"/>
      <c r="U374" s="220"/>
      <c r="X374" s="392"/>
      <c r="Y374" s="392"/>
      <c r="Z374" s="386"/>
      <c r="AA374" s="388"/>
      <c r="AB374" s="388"/>
      <c r="AC374" s="388"/>
      <c r="AD374" s="393"/>
      <c r="AE374" s="386"/>
      <c r="AF374" s="394"/>
      <c r="AG374" s="386"/>
      <c r="AH374" s="388"/>
      <c r="AI374" s="388"/>
      <c r="AJ374" s="388"/>
      <c r="AK374" s="393"/>
      <c r="AL374" s="386"/>
      <c r="AM374" s="394"/>
      <c r="AN374" s="386"/>
      <c r="AO374" s="388"/>
      <c r="AP374" s="388"/>
      <c r="AQ374" s="388"/>
      <c r="AR374" s="393"/>
      <c r="AS374" s="394"/>
      <c r="AT374" s="394"/>
      <c r="AU374" s="386"/>
      <c r="AV374" s="388"/>
      <c r="AW374" s="388"/>
      <c r="AX374" s="388"/>
      <c r="AY374" s="393"/>
      <c r="AZ374" s="388"/>
      <c r="BA374" s="388"/>
      <c r="BB374" s="386"/>
      <c r="BC374" s="388"/>
      <c r="BD374" s="388"/>
      <c r="BE374" s="388"/>
      <c r="BF374" s="393"/>
      <c r="BG374" s="394"/>
      <c r="BH374" s="394"/>
      <c r="BI374" s="386"/>
      <c r="BJ374" s="388"/>
      <c r="BK374" s="388"/>
      <c r="BL374" s="388"/>
      <c r="BM374" s="393"/>
      <c r="BN374" s="386"/>
      <c r="BO374" s="386"/>
      <c r="BP374" s="386"/>
      <c r="BQ374" s="387"/>
      <c r="BR374" s="386"/>
      <c r="BS374" s="386"/>
      <c r="BT374" s="388"/>
      <c r="BU374" s="386"/>
      <c r="BV374" s="386"/>
      <c r="BW374" s="386"/>
      <c r="BX374" s="387"/>
      <c r="BY374" s="386"/>
      <c r="BZ374" s="386"/>
      <c r="CA374" s="386"/>
      <c r="CB374" s="386"/>
      <c r="CC374" s="386"/>
      <c r="CD374" s="386"/>
      <c r="CE374" s="387"/>
      <c r="CF374" s="386"/>
      <c r="CG374" s="386"/>
      <c r="CH374" s="388"/>
      <c r="CI374" s="386"/>
      <c r="CJ374" s="386"/>
      <c r="CK374" s="386"/>
      <c r="CL374" s="387"/>
      <c r="CM374" s="386"/>
      <c r="CN374" s="386"/>
      <c r="CO374" s="386"/>
      <c r="CP374" s="386"/>
      <c r="CQ374" s="386"/>
      <c r="CR374" s="386"/>
      <c r="CS374" s="386"/>
      <c r="CT374" s="386"/>
      <c r="CU374" s="386"/>
      <c r="CV374" s="389"/>
      <c r="CW374" s="389"/>
      <c r="CX374" s="389"/>
      <c r="CY374" s="389"/>
      <c r="DA374" s="386"/>
      <c r="DB374" s="386"/>
      <c r="DC374" s="386"/>
      <c r="DD374" s="386"/>
      <c r="DE374" s="386"/>
      <c r="DF374" s="386"/>
      <c r="DG374" s="386"/>
      <c r="DH374" s="386"/>
      <c r="DI374" s="386"/>
      <c r="DJ374" s="386"/>
      <c r="DK374" s="386"/>
      <c r="DL374" s="386"/>
      <c r="DM374" s="386"/>
      <c r="DN374" s="386"/>
      <c r="DO374" s="389"/>
      <c r="DP374" s="386"/>
      <c r="DQ374" s="389"/>
      <c r="DR374" s="389"/>
      <c r="DS374" s="386"/>
      <c r="DT374" s="225"/>
      <c r="DU374" s="225"/>
      <c r="DV374" s="386"/>
      <c r="DY374" s="229"/>
      <c r="DZ374" s="226"/>
    </row>
    <row r="375" spans="1:130" x14ac:dyDescent="0.25">
      <c r="A375" s="208"/>
      <c r="B375" s="209"/>
      <c r="C375" s="210"/>
      <c r="D375" s="210"/>
      <c r="E375" s="211"/>
      <c r="F375" s="211"/>
      <c r="G375" s="340"/>
      <c r="H375" s="341"/>
      <c r="I375" s="340"/>
      <c r="J375" s="342"/>
      <c r="K375" s="348"/>
      <c r="L375" s="349"/>
      <c r="M375" s="211"/>
      <c r="N375" s="209"/>
      <c r="O375" s="215"/>
      <c r="P375" s="344"/>
      <c r="Q375" s="216"/>
      <c r="R375" s="390"/>
      <c r="S375" s="391"/>
      <c r="T375" s="219"/>
      <c r="U375" s="220"/>
      <c r="X375" s="392"/>
      <c r="Y375" s="392"/>
      <c r="Z375" s="386"/>
      <c r="AA375" s="388"/>
      <c r="AB375" s="388"/>
      <c r="AC375" s="388"/>
      <c r="AD375" s="393"/>
      <c r="AE375" s="386"/>
      <c r="AF375" s="394"/>
      <c r="AG375" s="386"/>
      <c r="AH375" s="388"/>
      <c r="AI375" s="388"/>
      <c r="AJ375" s="388"/>
      <c r="AK375" s="393"/>
      <c r="AL375" s="386"/>
      <c r="AM375" s="394"/>
      <c r="AN375" s="386"/>
      <c r="AO375" s="388"/>
      <c r="AP375" s="388"/>
      <c r="AQ375" s="388"/>
      <c r="AR375" s="393"/>
      <c r="AS375" s="394"/>
      <c r="AT375" s="394"/>
      <c r="AU375" s="386"/>
      <c r="AV375" s="388"/>
      <c r="AW375" s="388"/>
      <c r="AX375" s="388"/>
      <c r="AY375" s="393"/>
      <c r="AZ375" s="388"/>
      <c r="BA375" s="388"/>
      <c r="BB375" s="386"/>
      <c r="BC375" s="388"/>
      <c r="BD375" s="388"/>
      <c r="BE375" s="388"/>
      <c r="BF375" s="393"/>
      <c r="BG375" s="394"/>
      <c r="BH375" s="394"/>
      <c r="BI375" s="386"/>
      <c r="BJ375" s="388"/>
      <c r="BK375" s="388"/>
      <c r="BL375" s="388"/>
      <c r="BM375" s="393"/>
      <c r="BN375" s="386"/>
      <c r="BO375" s="386"/>
      <c r="BP375" s="386"/>
      <c r="BQ375" s="387"/>
      <c r="BR375" s="386"/>
      <c r="BS375" s="386"/>
      <c r="BT375" s="388"/>
      <c r="BU375" s="386"/>
      <c r="BV375" s="386"/>
      <c r="BW375" s="386"/>
      <c r="BX375" s="387"/>
      <c r="BY375" s="386"/>
      <c r="BZ375" s="386"/>
      <c r="CA375" s="386"/>
      <c r="CB375" s="386"/>
      <c r="CC375" s="386"/>
      <c r="CD375" s="386"/>
      <c r="CE375" s="387"/>
      <c r="CF375" s="386"/>
      <c r="CG375" s="386"/>
      <c r="CH375" s="388"/>
      <c r="CI375" s="386"/>
      <c r="CJ375" s="386"/>
      <c r="CK375" s="386"/>
      <c r="CL375" s="387"/>
      <c r="CM375" s="386"/>
      <c r="CN375" s="386"/>
      <c r="CO375" s="386"/>
      <c r="CP375" s="386"/>
      <c r="CQ375" s="386"/>
      <c r="CR375" s="386"/>
      <c r="CS375" s="386"/>
      <c r="CT375" s="386"/>
      <c r="CU375" s="386"/>
      <c r="CV375" s="389"/>
      <c r="CW375" s="389"/>
      <c r="CX375" s="389"/>
      <c r="CY375" s="389"/>
      <c r="DA375" s="386"/>
      <c r="DB375" s="386"/>
      <c r="DC375" s="386"/>
      <c r="DD375" s="386"/>
      <c r="DE375" s="386"/>
      <c r="DF375" s="386"/>
      <c r="DG375" s="386"/>
      <c r="DH375" s="386"/>
      <c r="DI375" s="386"/>
      <c r="DJ375" s="386"/>
      <c r="DK375" s="386"/>
      <c r="DL375" s="386"/>
      <c r="DM375" s="386"/>
      <c r="DN375" s="386"/>
      <c r="DO375" s="389"/>
      <c r="DP375" s="386"/>
      <c r="DQ375" s="389"/>
      <c r="DR375" s="389"/>
      <c r="DS375" s="386"/>
      <c r="DT375" s="225"/>
      <c r="DU375" s="225"/>
      <c r="DV375" s="386"/>
      <c r="DY375" s="229"/>
      <c r="DZ375" s="226"/>
    </row>
    <row r="376" spans="1:130" x14ac:dyDescent="0.25">
      <c r="A376" s="208"/>
      <c r="B376" s="209"/>
      <c r="C376" s="210"/>
      <c r="D376" s="210"/>
      <c r="E376" s="211"/>
      <c r="F376" s="211"/>
      <c r="G376" s="340"/>
      <c r="H376" s="341"/>
      <c r="I376" s="340"/>
      <c r="J376" s="342"/>
      <c r="K376" s="348"/>
      <c r="L376" s="349"/>
      <c r="M376" s="211"/>
      <c r="N376" s="209"/>
      <c r="O376" s="215"/>
      <c r="P376" s="344"/>
      <c r="Q376" s="216"/>
      <c r="R376" s="390"/>
      <c r="S376" s="391"/>
      <c r="T376" s="219"/>
      <c r="U376" s="220"/>
      <c r="X376" s="392"/>
      <c r="Y376" s="392"/>
      <c r="Z376" s="386"/>
      <c r="AA376" s="388"/>
      <c r="AB376" s="388"/>
      <c r="AC376" s="388"/>
      <c r="AD376" s="393"/>
      <c r="AE376" s="386"/>
      <c r="AF376" s="394"/>
      <c r="AG376" s="386"/>
      <c r="AH376" s="388"/>
      <c r="AI376" s="388"/>
      <c r="AJ376" s="388"/>
      <c r="AK376" s="393"/>
      <c r="AL376" s="386"/>
      <c r="AM376" s="394"/>
      <c r="AN376" s="386"/>
      <c r="AO376" s="388"/>
      <c r="AP376" s="388"/>
      <c r="AQ376" s="388"/>
      <c r="AR376" s="393"/>
      <c r="AS376" s="394"/>
      <c r="AT376" s="394"/>
      <c r="AU376" s="386"/>
      <c r="AV376" s="388"/>
      <c r="AW376" s="388"/>
      <c r="AX376" s="388"/>
      <c r="AY376" s="393"/>
      <c r="AZ376" s="388"/>
      <c r="BA376" s="388"/>
      <c r="BB376" s="386"/>
      <c r="BC376" s="388"/>
      <c r="BD376" s="388"/>
      <c r="BE376" s="388"/>
      <c r="BF376" s="393"/>
      <c r="BG376" s="394"/>
      <c r="BH376" s="394"/>
      <c r="BI376" s="386"/>
      <c r="BJ376" s="388"/>
      <c r="BK376" s="388"/>
      <c r="BL376" s="388"/>
      <c r="BM376" s="393"/>
      <c r="BN376" s="386"/>
      <c r="BO376" s="386"/>
      <c r="BP376" s="386"/>
      <c r="BQ376" s="387"/>
      <c r="BR376" s="386"/>
      <c r="BS376" s="386"/>
      <c r="BT376" s="388"/>
      <c r="BU376" s="386"/>
      <c r="BV376" s="386"/>
      <c r="BW376" s="386"/>
      <c r="BX376" s="387"/>
      <c r="BY376" s="386"/>
      <c r="BZ376" s="386"/>
      <c r="CA376" s="386"/>
      <c r="CB376" s="386"/>
      <c r="CC376" s="386"/>
      <c r="CD376" s="386"/>
      <c r="CE376" s="387"/>
      <c r="CF376" s="386"/>
      <c r="CG376" s="386"/>
      <c r="CH376" s="388"/>
      <c r="CI376" s="386"/>
      <c r="CJ376" s="386"/>
      <c r="CK376" s="386"/>
      <c r="CL376" s="387"/>
      <c r="CM376" s="386"/>
      <c r="CN376" s="386"/>
      <c r="CO376" s="386"/>
      <c r="CP376" s="386"/>
      <c r="CQ376" s="386"/>
      <c r="CR376" s="386"/>
      <c r="CS376" s="386"/>
      <c r="CT376" s="386"/>
      <c r="CU376" s="386"/>
      <c r="CV376" s="389"/>
      <c r="CW376" s="389"/>
      <c r="CX376" s="389"/>
      <c r="CY376" s="389"/>
      <c r="DA376" s="386"/>
      <c r="DB376" s="386"/>
      <c r="DC376" s="386"/>
      <c r="DD376" s="386"/>
      <c r="DE376" s="386"/>
      <c r="DF376" s="386"/>
      <c r="DG376" s="386"/>
      <c r="DH376" s="386"/>
      <c r="DI376" s="386"/>
      <c r="DJ376" s="386"/>
      <c r="DK376" s="386"/>
      <c r="DL376" s="386"/>
      <c r="DM376" s="386"/>
      <c r="DN376" s="386"/>
      <c r="DO376" s="389"/>
      <c r="DP376" s="386"/>
      <c r="DQ376" s="389"/>
      <c r="DR376" s="389"/>
      <c r="DS376" s="386"/>
      <c r="DT376" s="225"/>
      <c r="DU376" s="225"/>
      <c r="DV376" s="386"/>
      <c r="DY376" s="229"/>
      <c r="DZ376" s="226"/>
    </row>
    <row r="377" spans="1:130" x14ac:dyDescent="0.25">
      <c r="A377" s="208"/>
      <c r="B377" s="209"/>
      <c r="C377" s="210"/>
      <c r="D377" s="210"/>
      <c r="E377" s="211"/>
      <c r="F377" s="211"/>
      <c r="G377" s="340"/>
      <c r="H377" s="341"/>
      <c r="I377" s="340"/>
      <c r="J377" s="342"/>
      <c r="K377" s="348"/>
      <c r="L377" s="349"/>
      <c r="M377" s="211"/>
      <c r="N377" s="209"/>
      <c r="O377" s="215"/>
      <c r="P377" s="344"/>
      <c r="Q377" s="216"/>
      <c r="R377" s="390"/>
      <c r="S377" s="391"/>
      <c r="T377" s="219"/>
      <c r="U377" s="220"/>
      <c r="X377" s="392"/>
      <c r="Y377" s="392"/>
      <c r="Z377" s="386"/>
      <c r="AA377" s="388"/>
      <c r="AB377" s="388"/>
      <c r="AC377" s="388"/>
      <c r="AD377" s="393"/>
      <c r="AE377" s="386"/>
      <c r="AF377" s="394"/>
      <c r="AG377" s="386"/>
      <c r="AH377" s="388"/>
      <c r="AI377" s="388"/>
      <c r="AJ377" s="388"/>
      <c r="AK377" s="393"/>
      <c r="AL377" s="386"/>
      <c r="AM377" s="394"/>
      <c r="AN377" s="386"/>
      <c r="AO377" s="388"/>
      <c r="AP377" s="388"/>
      <c r="AQ377" s="388"/>
      <c r="AR377" s="393"/>
      <c r="AS377" s="394"/>
      <c r="AT377" s="394"/>
      <c r="AU377" s="386"/>
      <c r="AV377" s="388"/>
      <c r="AW377" s="388"/>
      <c r="AX377" s="388"/>
      <c r="AY377" s="393"/>
      <c r="AZ377" s="388"/>
      <c r="BA377" s="388"/>
      <c r="BB377" s="386"/>
      <c r="BC377" s="388"/>
      <c r="BD377" s="388"/>
      <c r="BE377" s="388"/>
      <c r="BF377" s="393"/>
      <c r="BG377" s="394"/>
      <c r="BH377" s="394"/>
      <c r="BI377" s="386"/>
      <c r="BJ377" s="388"/>
      <c r="BK377" s="388"/>
      <c r="BL377" s="388"/>
      <c r="BM377" s="393"/>
      <c r="BN377" s="386"/>
      <c r="BO377" s="386"/>
      <c r="BP377" s="386"/>
      <c r="BQ377" s="387"/>
      <c r="BR377" s="386"/>
      <c r="BS377" s="386"/>
      <c r="BT377" s="388"/>
      <c r="BU377" s="386"/>
      <c r="BV377" s="386"/>
      <c r="BW377" s="386"/>
      <c r="BX377" s="387"/>
      <c r="BY377" s="386"/>
      <c r="BZ377" s="386"/>
      <c r="CA377" s="386"/>
      <c r="CB377" s="386"/>
      <c r="CC377" s="386"/>
      <c r="CD377" s="386"/>
      <c r="CE377" s="387"/>
      <c r="CF377" s="386"/>
      <c r="CG377" s="386"/>
      <c r="CH377" s="388"/>
      <c r="CI377" s="386"/>
      <c r="CJ377" s="386"/>
      <c r="CK377" s="386"/>
      <c r="CL377" s="387"/>
      <c r="CM377" s="386"/>
      <c r="CN377" s="386"/>
      <c r="CO377" s="386"/>
      <c r="CP377" s="386"/>
      <c r="CQ377" s="386"/>
      <c r="CR377" s="386"/>
      <c r="CS377" s="386"/>
      <c r="CT377" s="386"/>
      <c r="CU377" s="386"/>
      <c r="CV377" s="389"/>
      <c r="CW377" s="389"/>
      <c r="CX377" s="389"/>
      <c r="CY377" s="389"/>
      <c r="DA377" s="386"/>
      <c r="DB377" s="386"/>
      <c r="DC377" s="386"/>
      <c r="DD377" s="386"/>
      <c r="DE377" s="386"/>
      <c r="DF377" s="386"/>
      <c r="DG377" s="386"/>
      <c r="DH377" s="386"/>
      <c r="DI377" s="386"/>
      <c r="DJ377" s="386"/>
      <c r="DK377" s="386"/>
      <c r="DL377" s="386"/>
      <c r="DM377" s="386"/>
      <c r="DN377" s="386"/>
      <c r="DO377" s="389"/>
      <c r="DP377" s="386"/>
      <c r="DQ377" s="389"/>
      <c r="DR377" s="389"/>
      <c r="DS377" s="386"/>
      <c r="DT377" s="225"/>
      <c r="DU377" s="225"/>
      <c r="DV377" s="386"/>
      <c r="DY377" s="229"/>
      <c r="DZ377" s="226"/>
    </row>
    <row r="378" spans="1:130" x14ac:dyDescent="0.25">
      <c r="A378" s="208"/>
      <c r="B378" s="209"/>
      <c r="C378" s="210"/>
      <c r="D378" s="210"/>
      <c r="E378" s="211"/>
      <c r="F378" s="211"/>
      <c r="G378" s="340"/>
      <c r="H378" s="341"/>
      <c r="I378" s="340"/>
      <c r="J378" s="342"/>
      <c r="K378" s="348"/>
      <c r="L378" s="349"/>
      <c r="M378" s="211"/>
      <c r="N378" s="209"/>
      <c r="O378" s="215"/>
      <c r="P378" s="344"/>
      <c r="Q378" s="216"/>
      <c r="R378" s="390"/>
      <c r="S378" s="391"/>
      <c r="T378" s="219"/>
      <c r="U378" s="220"/>
      <c r="X378" s="392"/>
      <c r="Y378" s="392"/>
      <c r="Z378" s="386"/>
      <c r="AA378" s="388"/>
      <c r="AB378" s="388"/>
      <c r="AC378" s="388"/>
      <c r="AD378" s="393"/>
      <c r="AE378" s="386"/>
      <c r="AF378" s="394"/>
      <c r="AG378" s="386"/>
      <c r="AH378" s="388"/>
      <c r="AI378" s="388"/>
      <c r="AJ378" s="388"/>
      <c r="AK378" s="393"/>
      <c r="AL378" s="386"/>
      <c r="AM378" s="394"/>
      <c r="AN378" s="386"/>
      <c r="AO378" s="388"/>
      <c r="AP378" s="388"/>
      <c r="AQ378" s="388"/>
      <c r="AR378" s="393"/>
      <c r="AS378" s="394"/>
      <c r="AT378" s="394"/>
      <c r="AU378" s="386"/>
      <c r="AV378" s="388"/>
      <c r="AW378" s="388"/>
      <c r="AX378" s="388"/>
      <c r="AY378" s="393"/>
      <c r="AZ378" s="388"/>
      <c r="BA378" s="388"/>
      <c r="BB378" s="386"/>
      <c r="BC378" s="388"/>
      <c r="BD378" s="388"/>
      <c r="BE378" s="388"/>
      <c r="BF378" s="393"/>
      <c r="BG378" s="394"/>
      <c r="BH378" s="394"/>
      <c r="BI378" s="386"/>
      <c r="BJ378" s="388"/>
      <c r="BK378" s="388"/>
      <c r="BL378" s="388"/>
      <c r="BM378" s="393"/>
      <c r="BN378" s="386"/>
      <c r="BO378" s="386"/>
      <c r="BP378" s="386"/>
      <c r="BQ378" s="387"/>
      <c r="BR378" s="386"/>
      <c r="BS378" s="386"/>
      <c r="BT378" s="388"/>
      <c r="BU378" s="386"/>
      <c r="BV378" s="386"/>
      <c r="BW378" s="386"/>
      <c r="BX378" s="387"/>
      <c r="BY378" s="386"/>
      <c r="BZ378" s="386"/>
      <c r="CA378" s="386"/>
      <c r="CB378" s="386"/>
      <c r="CC378" s="386"/>
      <c r="CD378" s="386"/>
      <c r="CE378" s="387"/>
      <c r="CF378" s="386"/>
      <c r="CG378" s="386"/>
      <c r="CH378" s="388"/>
      <c r="CI378" s="386"/>
      <c r="CJ378" s="386"/>
      <c r="CK378" s="386"/>
      <c r="CL378" s="387"/>
      <c r="CM378" s="386"/>
      <c r="CN378" s="386"/>
      <c r="CO378" s="386"/>
      <c r="CP378" s="386"/>
      <c r="CQ378" s="386"/>
      <c r="CR378" s="386"/>
      <c r="CS378" s="386"/>
      <c r="CT378" s="386"/>
      <c r="CU378" s="386"/>
      <c r="CV378" s="389"/>
      <c r="CW378" s="389"/>
      <c r="CX378" s="389"/>
      <c r="CY378" s="389"/>
      <c r="DA378" s="386"/>
      <c r="DB378" s="386"/>
      <c r="DC378" s="386"/>
      <c r="DD378" s="386"/>
      <c r="DE378" s="386"/>
      <c r="DF378" s="386"/>
      <c r="DG378" s="386"/>
      <c r="DH378" s="386"/>
      <c r="DI378" s="386"/>
      <c r="DJ378" s="386"/>
      <c r="DK378" s="386"/>
      <c r="DL378" s="386"/>
      <c r="DM378" s="386"/>
      <c r="DN378" s="386"/>
      <c r="DO378" s="389"/>
      <c r="DP378" s="386"/>
      <c r="DQ378" s="389"/>
      <c r="DR378" s="389"/>
      <c r="DS378" s="386"/>
      <c r="DT378" s="225"/>
      <c r="DU378" s="225"/>
      <c r="DV378" s="386"/>
      <c r="DY378" s="229"/>
      <c r="DZ378" s="226"/>
    </row>
    <row r="379" spans="1:130" x14ac:dyDescent="0.25">
      <c r="A379" s="208"/>
      <c r="B379" s="209"/>
      <c r="C379" s="210"/>
      <c r="D379" s="210"/>
      <c r="E379" s="211"/>
      <c r="F379" s="211"/>
      <c r="G379" s="340"/>
      <c r="H379" s="341"/>
      <c r="I379" s="340"/>
      <c r="J379" s="342"/>
      <c r="K379" s="348"/>
      <c r="L379" s="349"/>
      <c r="M379" s="211"/>
      <c r="N379" s="209"/>
      <c r="O379" s="215"/>
      <c r="P379" s="344"/>
      <c r="Q379" s="216"/>
      <c r="R379" s="390"/>
      <c r="S379" s="391"/>
      <c r="T379" s="219"/>
      <c r="U379" s="220"/>
      <c r="X379" s="392"/>
      <c r="Y379" s="392"/>
      <c r="Z379" s="386"/>
      <c r="AA379" s="388"/>
      <c r="AB379" s="388"/>
      <c r="AC379" s="388"/>
      <c r="AD379" s="393"/>
      <c r="AE379" s="386"/>
      <c r="AF379" s="394"/>
      <c r="AG379" s="386"/>
      <c r="AH379" s="388"/>
      <c r="AI379" s="388"/>
      <c r="AJ379" s="388"/>
      <c r="AK379" s="393"/>
      <c r="AL379" s="386"/>
      <c r="AM379" s="394"/>
      <c r="AN379" s="386"/>
      <c r="AO379" s="388"/>
      <c r="AP379" s="388"/>
      <c r="AQ379" s="388"/>
      <c r="AR379" s="393"/>
      <c r="AS379" s="394"/>
      <c r="AT379" s="394"/>
      <c r="AU379" s="386"/>
      <c r="AV379" s="388"/>
      <c r="AW379" s="388"/>
      <c r="AX379" s="388"/>
      <c r="AY379" s="393"/>
      <c r="AZ379" s="388"/>
      <c r="BA379" s="388"/>
      <c r="BB379" s="386"/>
      <c r="BC379" s="388"/>
      <c r="BD379" s="388"/>
      <c r="BE379" s="388"/>
      <c r="BF379" s="393"/>
      <c r="BG379" s="394"/>
      <c r="BH379" s="394"/>
      <c r="BI379" s="386"/>
      <c r="BJ379" s="388"/>
      <c r="BK379" s="388"/>
      <c r="BL379" s="388"/>
      <c r="BM379" s="393"/>
      <c r="BN379" s="386"/>
      <c r="BO379" s="386"/>
      <c r="BP379" s="386"/>
      <c r="BQ379" s="387"/>
      <c r="BR379" s="386"/>
      <c r="BS379" s="386"/>
      <c r="BT379" s="388"/>
      <c r="BU379" s="386"/>
      <c r="BV379" s="386"/>
      <c r="BW379" s="386"/>
      <c r="BX379" s="387"/>
      <c r="BY379" s="386"/>
      <c r="BZ379" s="386"/>
      <c r="CA379" s="386"/>
      <c r="CB379" s="386"/>
      <c r="CC379" s="386"/>
      <c r="CD379" s="386"/>
      <c r="CE379" s="387"/>
      <c r="CF379" s="386"/>
      <c r="CG379" s="386"/>
      <c r="CH379" s="388"/>
      <c r="CI379" s="386"/>
      <c r="CJ379" s="386"/>
      <c r="CK379" s="386"/>
      <c r="CL379" s="387"/>
      <c r="CM379" s="386"/>
      <c r="CN379" s="386"/>
      <c r="CO379" s="386"/>
      <c r="CP379" s="386"/>
      <c r="CQ379" s="386"/>
      <c r="CR379" s="386"/>
      <c r="CS379" s="386"/>
      <c r="CT379" s="386"/>
      <c r="CU379" s="386"/>
      <c r="CV379" s="389"/>
      <c r="CW379" s="389"/>
      <c r="CX379" s="389"/>
      <c r="CY379" s="389"/>
      <c r="DA379" s="386"/>
      <c r="DB379" s="386"/>
      <c r="DC379" s="386"/>
      <c r="DD379" s="386"/>
      <c r="DE379" s="386"/>
      <c r="DF379" s="386"/>
      <c r="DG379" s="386"/>
      <c r="DH379" s="386"/>
      <c r="DI379" s="386"/>
      <c r="DJ379" s="386"/>
      <c r="DK379" s="386"/>
      <c r="DL379" s="386"/>
      <c r="DM379" s="386"/>
      <c r="DN379" s="386"/>
      <c r="DO379" s="389"/>
      <c r="DP379" s="386"/>
      <c r="DQ379" s="389"/>
      <c r="DR379" s="389"/>
      <c r="DS379" s="386"/>
      <c r="DT379" s="225"/>
      <c r="DU379" s="225"/>
      <c r="DV379" s="386"/>
      <c r="DY379" s="229"/>
      <c r="DZ379" s="226"/>
    </row>
    <row r="380" spans="1:130" ht="15" customHeight="1" x14ac:dyDescent="0.25">
      <c r="A380" s="208"/>
      <c r="B380" s="209"/>
      <c r="C380" s="210"/>
      <c r="D380" s="210"/>
      <c r="E380" s="211"/>
      <c r="F380" s="211"/>
      <c r="G380" s="340"/>
      <c r="H380" s="341"/>
      <c r="I380" s="340"/>
      <c r="J380" s="342"/>
      <c r="K380" s="348"/>
      <c r="L380" s="349"/>
      <c r="M380" s="211"/>
      <c r="N380" s="209"/>
      <c r="O380" s="215"/>
      <c r="P380" s="344"/>
      <c r="Q380" s="216"/>
      <c r="R380" s="390"/>
      <c r="S380" s="391"/>
      <c r="T380" s="219"/>
      <c r="U380" s="220"/>
      <c r="X380" s="392"/>
      <c r="Y380" s="392"/>
      <c r="Z380" s="386"/>
      <c r="AA380" s="388"/>
      <c r="AB380" s="388"/>
      <c r="AC380" s="388"/>
      <c r="AD380" s="393"/>
      <c r="AE380" s="386"/>
      <c r="AF380" s="394"/>
      <c r="AG380" s="386"/>
      <c r="AH380" s="388"/>
      <c r="AI380" s="388"/>
      <c r="AJ380" s="388"/>
      <c r="AK380" s="393"/>
      <c r="AL380" s="386"/>
      <c r="AM380" s="394"/>
      <c r="AN380" s="386"/>
      <c r="AO380" s="388"/>
      <c r="AP380" s="388"/>
      <c r="AQ380" s="388"/>
      <c r="AR380" s="393"/>
      <c r="AS380" s="394"/>
      <c r="AT380" s="394"/>
      <c r="AU380" s="386"/>
      <c r="AV380" s="388"/>
      <c r="AW380" s="388"/>
      <c r="AX380" s="388"/>
      <c r="AY380" s="393"/>
      <c r="AZ380" s="388"/>
      <c r="BA380" s="388"/>
      <c r="BB380" s="386"/>
      <c r="BC380" s="388"/>
      <c r="BD380" s="388"/>
      <c r="BE380" s="388"/>
      <c r="BF380" s="393"/>
      <c r="BG380" s="394"/>
      <c r="BH380" s="394"/>
      <c r="BI380" s="386"/>
      <c r="BJ380" s="388"/>
      <c r="BK380" s="388"/>
      <c r="BL380" s="388"/>
      <c r="BM380" s="393"/>
      <c r="BN380" s="386"/>
      <c r="BO380" s="386"/>
      <c r="BP380" s="386"/>
      <c r="BQ380" s="387"/>
      <c r="BR380" s="386"/>
      <c r="BS380" s="386"/>
      <c r="BT380" s="388"/>
      <c r="BU380" s="386"/>
      <c r="BV380" s="386"/>
      <c r="BW380" s="386"/>
      <c r="BX380" s="387"/>
      <c r="BY380" s="386"/>
      <c r="BZ380" s="386"/>
      <c r="CA380" s="386"/>
      <c r="CB380" s="386"/>
      <c r="CC380" s="386"/>
      <c r="CD380" s="386"/>
      <c r="CE380" s="387"/>
      <c r="CF380" s="386"/>
      <c r="CG380" s="386"/>
      <c r="CH380" s="388"/>
      <c r="CI380" s="386"/>
      <c r="CJ380" s="386"/>
      <c r="CK380" s="386"/>
      <c r="CL380" s="387"/>
      <c r="CM380" s="386"/>
      <c r="CN380" s="386"/>
      <c r="CO380" s="386"/>
      <c r="CP380" s="386"/>
      <c r="CQ380" s="386"/>
      <c r="CR380" s="386"/>
      <c r="CS380" s="386"/>
      <c r="CT380" s="386"/>
      <c r="CU380" s="386"/>
      <c r="CV380" s="389"/>
      <c r="CW380" s="389"/>
      <c r="CX380" s="389"/>
      <c r="CY380" s="389"/>
      <c r="DA380" s="386"/>
      <c r="DB380" s="386"/>
      <c r="DC380" s="386"/>
      <c r="DD380" s="386"/>
      <c r="DE380" s="386"/>
      <c r="DF380" s="386"/>
      <c r="DG380" s="386"/>
      <c r="DH380" s="386"/>
      <c r="DI380" s="386"/>
      <c r="DJ380" s="386"/>
      <c r="DK380" s="386"/>
      <c r="DL380" s="386"/>
      <c r="DM380" s="386"/>
      <c r="DN380" s="386"/>
      <c r="DO380" s="389"/>
      <c r="DP380" s="386"/>
      <c r="DQ380" s="389"/>
      <c r="DR380" s="389"/>
      <c r="DS380" s="386"/>
      <c r="DT380" s="225"/>
      <c r="DU380" s="225"/>
      <c r="DV380" s="386"/>
      <c r="DY380" s="229"/>
      <c r="DZ380" s="226"/>
    </row>
    <row r="381" spans="1:130" ht="17.25" customHeight="1" x14ac:dyDescent="0.25">
      <c r="A381" s="208"/>
      <c r="B381" s="209"/>
      <c r="C381" s="210"/>
      <c r="D381" s="210"/>
      <c r="E381" s="211"/>
      <c r="F381" s="211"/>
      <c r="G381" s="340"/>
      <c r="H381" s="341"/>
      <c r="I381" s="340"/>
      <c r="J381" s="342"/>
      <c r="K381" s="348"/>
      <c r="L381" s="349"/>
      <c r="M381" s="211"/>
      <c r="N381" s="209"/>
      <c r="O381" s="215"/>
      <c r="P381" s="344"/>
      <c r="Q381" s="216"/>
      <c r="R381" s="390"/>
      <c r="S381" s="391"/>
      <c r="T381" s="219"/>
      <c r="U381" s="220"/>
      <c r="X381" s="392"/>
      <c r="Y381" s="392"/>
      <c r="Z381" s="386"/>
      <c r="AA381" s="388"/>
      <c r="AB381" s="388"/>
      <c r="AC381" s="388"/>
      <c r="AD381" s="393"/>
      <c r="AE381" s="386"/>
      <c r="AF381" s="394"/>
      <c r="AG381" s="386"/>
      <c r="AH381" s="388"/>
      <c r="AI381" s="388"/>
      <c r="AJ381" s="388"/>
      <c r="AK381" s="393"/>
      <c r="AL381" s="386"/>
      <c r="AM381" s="394"/>
      <c r="AN381" s="386"/>
      <c r="AO381" s="388"/>
      <c r="AP381" s="388"/>
      <c r="AQ381" s="388"/>
      <c r="AR381" s="393"/>
      <c r="AS381" s="394"/>
      <c r="AT381" s="394"/>
      <c r="AU381" s="386"/>
      <c r="AV381" s="388"/>
      <c r="AW381" s="388"/>
      <c r="AX381" s="388"/>
      <c r="AY381" s="393"/>
      <c r="AZ381" s="388"/>
      <c r="BA381" s="388"/>
      <c r="BB381" s="386"/>
      <c r="BC381" s="388"/>
      <c r="BD381" s="388"/>
      <c r="BE381" s="388"/>
      <c r="BF381" s="393"/>
      <c r="BG381" s="394"/>
      <c r="BH381" s="394"/>
      <c r="BI381" s="386"/>
      <c r="BJ381" s="388"/>
      <c r="BK381" s="388"/>
      <c r="BL381" s="388"/>
      <c r="BM381" s="393"/>
      <c r="BN381" s="386"/>
      <c r="BO381" s="386"/>
      <c r="BP381" s="386"/>
      <c r="BQ381" s="387"/>
      <c r="BR381" s="386"/>
      <c r="BS381" s="386"/>
      <c r="BT381" s="388"/>
      <c r="BU381" s="386"/>
      <c r="BV381" s="386"/>
      <c r="BW381" s="386"/>
      <c r="BX381" s="387"/>
      <c r="BY381" s="386"/>
      <c r="BZ381" s="386"/>
      <c r="CA381" s="386"/>
      <c r="CB381" s="386"/>
      <c r="CC381" s="386"/>
      <c r="CD381" s="386"/>
      <c r="CE381" s="387"/>
      <c r="CF381" s="386"/>
      <c r="CG381" s="386"/>
      <c r="CH381" s="388"/>
      <c r="CI381" s="386"/>
      <c r="CJ381" s="386"/>
      <c r="CK381" s="386"/>
      <c r="CL381" s="387"/>
      <c r="CM381" s="386"/>
      <c r="CN381" s="386"/>
      <c r="CO381" s="386"/>
      <c r="CP381" s="386"/>
      <c r="CQ381" s="386"/>
      <c r="CR381" s="386"/>
      <c r="CS381" s="386"/>
      <c r="CT381" s="386"/>
      <c r="CU381" s="386"/>
      <c r="CV381" s="389"/>
      <c r="CW381" s="389"/>
      <c r="CX381" s="389"/>
      <c r="CY381" s="389"/>
      <c r="DA381" s="386"/>
      <c r="DB381" s="386"/>
      <c r="DC381" s="386"/>
      <c r="DD381" s="386"/>
      <c r="DE381" s="386"/>
      <c r="DF381" s="386"/>
      <c r="DG381" s="386"/>
      <c r="DH381" s="386"/>
      <c r="DI381" s="386"/>
      <c r="DJ381" s="386"/>
      <c r="DK381" s="386"/>
      <c r="DL381" s="386"/>
      <c r="DM381" s="386"/>
      <c r="DN381" s="386"/>
      <c r="DO381" s="389"/>
      <c r="DP381" s="386"/>
      <c r="DQ381" s="389"/>
      <c r="DR381" s="389"/>
      <c r="DS381" s="386"/>
      <c r="DT381" s="225"/>
      <c r="DU381" s="225"/>
      <c r="DV381" s="386"/>
      <c r="DY381" s="229"/>
      <c r="DZ381" s="226"/>
    </row>
    <row r="382" spans="1:130" x14ac:dyDescent="0.25">
      <c r="A382" s="208"/>
      <c r="B382" s="209"/>
      <c r="C382" s="210"/>
      <c r="D382" s="210"/>
      <c r="E382" s="211"/>
      <c r="F382" s="211"/>
      <c r="G382" s="340"/>
      <c r="H382" s="341"/>
      <c r="I382" s="340"/>
      <c r="J382" s="342"/>
      <c r="K382" s="348"/>
      <c r="L382" s="349"/>
      <c r="M382" s="211"/>
      <c r="N382" s="209"/>
      <c r="O382" s="215"/>
      <c r="P382" s="344"/>
      <c r="Q382" s="216"/>
      <c r="R382" s="390"/>
      <c r="S382" s="391"/>
      <c r="T382" s="219"/>
      <c r="U382" s="220"/>
      <c r="X382" s="392"/>
      <c r="Y382" s="392"/>
      <c r="Z382" s="386"/>
      <c r="AA382" s="388"/>
      <c r="AB382" s="388"/>
      <c r="AC382" s="388"/>
      <c r="AD382" s="393"/>
      <c r="AE382" s="386"/>
      <c r="AF382" s="394"/>
      <c r="AG382" s="386"/>
      <c r="AH382" s="388"/>
      <c r="AI382" s="388"/>
      <c r="AJ382" s="388"/>
      <c r="AK382" s="393"/>
      <c r="AL382" s="386"/>
      <c r="AM382" s="394"/>
      <c r="AN382" s="386"/>
      <c r="AO382" s="388"/>
      <c r="AP382" s="388"/>
      <c r="AQ382" s="388"/>
      <c r="AR382" s="393"/>
      <c r="AS382" s="394"/>
      <c r="AT382" s="394"/>
      <c r="AU382" s="386"/>
      <c r="AV382" s="388"/>
      <c r="AW382" s="388"/>
      <c r="AX382" s="388"/>
      <c r="AY382" s="393"/>
      <c r="AZ382" s="388"/>
      <c r="BA382" s="388"/>
      <c r="BB382" s="386"/>
      <c r="BC382" s="388"/>
      <c r="BD382" s="388"/>
      <c r="BE382" s="388"/>
      <c r="BF382" s="393"/>
      <c r="BG382" s="394"/>
      <c r="BH382" s="394"/>
      <c r="BI382" s="386"/>
      <c r="BJ382" s="388"/>
      <c r="BK382" s="388"/>
      <c r="BL382" s="388"/>
      <c r="BM382" s="393"/>
      <c r="BN382" s="386"/>
      <c r="BO382" s="386"/>
      <c r="BP382" s="386"/>
      <c r="BQ382" s="387"/>
      <c r="BR382" s="386"/>
      <c r="BS382" s="386"/>
      <c r="BT382" s="388"/>
      <c r="BU382" s="386"/>
      <c r="BV382" s="386"/>
      <c r="BW382" s="386"/>
      <c r="BX382" s="387"/>
      <c r="BY382" s="386"/>
      <c r="BZ382" s="386"/>
      <c r="CA382" s="386"/>
      <c r="CB382" s="386"/>
      <c r="CC382" s="386"/>
      <c r="CD382" s="386"/>
      <c r="CE382" s="387"/>
      <c r="CF382" s="386"/>
      <c r="CG382" s="386"/>
      <c r="CH382" s="388"/>
      <c r="CI382" s="386"/>
      <c r="CJ382" s="386"/>
      <c r="CK382" s="386"/>
      <c r="CL382" s="387"/>
      <c r="CM382" s="386"/>
      <c r="CN382" s="386"/>
      <c r="CO382" s="386"/>
      <c r="CP382" s="386"/>
      <c r="CQ382" s="386"/>
      <c r="CR382" s="386"/>
      <c r="CS382" s="386"/>
      <c r="CT382" s="386"/>
      <c r="CU382" s="386"/>
      <c r="CV382" s="389"/>
      <c r="CW382" s="389"/>
      <c r="CX382" s="389"/>
      <c r="CY382" s="389"/>
      <c r="DA382" s="386"/>
      <c r="DB382" s="386"/>
      <c r="DC382" s="386"/>
      <c r="DD382" s="386"/>
      <c r="DE382" s="386"/>
      <c r="DF382" s="386"/>
      <c r="DG382" s="386"/>
      <c r="DH382" s="386"/>
      <c r="DI382" s="386"/>
      <c r="DJ382" s="386"/>
      <c r="DK382" s="386"/>
      <c r="DL382" s="386"/>
      <c r="DM382" s="386"/>
      <c r="DN382" s="386"/>
      <c r="DO382" s="389"/>
      <c r="DP382" s="386"/>
      <c r="DQ382" s="389"/>
      <c r="DR382" s="389"/>
      <c r="DS382" s="386"/>
      <c r="DT382" s="225"/>
      <c r="DU382" s="225"/>
      <c r="DV382" s="386"/>
      <c r="DY382" s="229"/>
      <c r="DZ382" s="226"/>
    </row>
    <row r="383" spans="1:130" x14ac:dyDescent="0.25">
      <c r="A383" s="208"/>
      <c r="B383" s="209"/>
      <c r="C383" s="210"/>
      <c r="D383" s="210"/>
      <c r="E383" s="211"/>
      <c r="F383" s="211"/>
      <c r="G383" s="340"/>
      <c r="H383" s="341"/>
      <c r="I383" s="340"/>
      <c r="J383" s="342"/>
      <c r="K383" s="348"/>
      <c r="L383" s="349"/>
      <c r="M383" s="211"/>
      <c r="N383" s="209"/>
      <c r="O383" s="215"/>
      <c r="P383" s="344"/>
      <c r="Q383" s="216"/>
      <c r="R383" s="390"/>
      <c r="S383" s="391"/>
      <c r="T383" s="219"/>
      <c r="U383" s="220"/>
      <c r="X383" s="392"/>
      <c r="Y383" s="392"/>
      <c r="Z383" s="386"/>
      <c r="AA383" s="388"/>
      <c r="AB383" s="388"/>
      <c r="AC383" s="388"/>
      <c r="AD383" s="393"/>
      <c r="AE383" s="386"/>
      <c r="AF383" s="394"/>
      <c r="AG383" s="386"/>
      <c r="AH383" s="388"/>
      <c r="AI383" s="388"/>
      <c r="AJ383" s="388"/>
      <c r="AK383" s="393"/>
      <c r="AL383" s="386"/>
      <c r="AM383" s="394"/>
      <c r="AN383" s="386"/>
      <c r="AO383" s="388"/>
      <c r="AP383" s="388"/>
      <c r="AQ383" s="388"/>
      <c r="AR383" s="393"/>
      <c r="AS383" s="394"/>
      <c r="AT383" s="394"/>
      <c r="AU383" s="386"/>
      <c r="AV383" s="388"/>
      <c r="AW383" s="388"/>
      <c r="AX383" s="388"/>
      <c r="AY383" s="393"/>
      <c r="AZ383" s="388"/>
      <c r="BA383" s="388"/>
      <c r="BB383" s="386"/>
      <c r="BC383" s="388"/>
      <c r="BD383" s="388"/>
      <c r="BE383" s="388"/>
      <c r="BF383" s="393"/>
      <c r="BG383" s="394"/>
      <c r="BH383" s="394"/>
      <c r="BI383" s="386"/>
      <c r="BJ383" s="388"/>
      <c r="BK383" s="388"/>
      <c r="BL383" s="388"/>
      <c r="BM383" s="393"/>
      <c r="BN383" s="386"/>
      <c r="BO383" s="386"/>
      <c r="BP383" s="386"/>
      <c r="BQ383" s="387"/>
      <c r="BR383" s="386"/>
      <c r="BS383" s="386"/>
      <c r="BT383" s="388"/>
      <c r="BU383" s="386"/>
      <c r="BV383" s="386"/>
      <c r="BW383" s="386"/>
      <c r="BX383" s="387"/>
      <c r="BY383" s="386"/>
      <c r="BZ383" s="386"/>
      <c r="CA383" s="386"/>
      <c r="CB383" s="386"/>
      <c r="CC383" s="386"/>
      <c r="CD383" s="386"/>
      <c r="CE383" s="387"/>
      <c r="CF383" s="386"/>
      <c r="CG383" s="386"/>
      <c r="CH383" s="388"/>
      <c r="CI383" s="386"/>
      <c r="CJ383" s="386"/>
      <c r="CK383" s="386"/>
      <c r="CL383" s="387"/>
      <c r="CM383" s="386"/>
      <c r="CN383" s="386"/>
      <c r="CO383" s="386"/>
      <c r="CP383" s="386"/>
      <c r="CQ383" s="386"/>
      <c r="CR383" s="386"/>
      <c r="CS383" s="386"/>
      <c r="CT383" s="386"/>
      <c r="CU383" s="386"/>
      <c r="CV383" s="389"/>
      <c r="CW383" s="389"/>
      <c r="CX383" s="389"/>
      <c r="CY383" s="389"/>
      <c r="DA383" s="386"/>
      <c r="DB383" s="386"/>
      <c r="DC383" s="386"/>
      <c r="DD383" s="386"/>
      <c r="DE383" s="386"/>
      <c r="DF383" s="386"/>
      <c r="DG383" s="386"/>
      <c r="DH383" s="386"/>
      <c r="DI383" s="386"/>
      <c r="DJ383" s="386"/>
      <c r="DK383" s="386"/>
      <c r="DL383" s="386"/>
      <c r="DM383" s="386"/>
      <c r="DN383" s="386"/>
      <c r="DO383" s="389"/>
      <c r="DP383" s="386"/>
      <c r="DQ383" s="389"/>
      <c r="DR383" s="389"/>
      <c r="DS383" s="386"/>
      <c r="DT383" s="225"/>
      <c r="DU383" s="225"/>
      <c r="DV383" s="386"/>
      <c r="DY383" s="229"/>
      <c r="DZ383" s="226"/>
    </row>
    <row r="384" spans="1:130" ht="15.75" customHeight="1" x14ac:dyDescent="0.25">
      <c r="A384" s="208"/>
      <c r="B384" s="209"/>
      <c r="C384" s="210"/>
      <c r="D384" s="210"/>
      <c r="E384" s="211"/>
      <c r="F384" s="211"/>
      <c r="G384" s="340"/>
      <c r="H384" s="341"/>
      <c r="I384" s="340"/>
      <c r="J384" s="342"/>
      <c r="K384" s="348"/>
      <c r="L384" s="349"/>
      <c r="M384" s="211"/>
      <c r="N384" s="209"/>
      <c r="O384" s="215"/>
      <c r="P384" s="344"/>
      <c r="Q384" s="216"/>
      <c r="R384" s="390"/>
      <c r="S384" s="391"/>
      <c r="T384" s="219"/>
      <c r="U384" s="220"/>
      <c r="X384" s="392"/>
      <c r="Y384" s="392"/>
      <c r="Z384" s="386"/>
      <c r="AA384" s="388"/>
      <c r="AB384" s="388"/>
      <c r="AC384" s="388"/>
      <c r="AD384" s="393"/>
      <c r="AE384" s="386"/>
      <c r="AF384" s="394"/>
      <c r="AG384" s="386"/>
      <c r="AH384" s="388"/>
      <c r="AI384" s="388"/>
      <c r="AJ384" s="388"/>
      <c r="AK384" s="393"/>
      <c r="AL384" s="386"/>
      <c r="AM384" s="394"/>
      <c r="AN384" s="386"/>
      <c r="AO384" s="388"/>
      <c r="AP384" s="388"/>
      <c r="AQ384" s="388"/>
      <c r="AR384" s="393"/>
      <c r="AS384" s="394"/>
      <c r="AT384" s="394"/>
      <c r="AU384" s="386"/>
      <c r="AV384" s="388"/>
      <c r="AW384" s="388"/>
      <c r="AX384" s="388"/>
      <c r="AY384" s="393"/>
      <c r="AZ384" s="388"/>
      <c r="BA384" s="388"/>
      <c r="BB384" s="386"/>
      <c r="BC384" s="388"/>
      <c r="BD384" s="388"/>
      <c r="BE384" s="388"/>
      <c r="BF384" s="393"/>
      <c r="BG384" s="394"/>
      <c r="BH384" s="394"/>
      <c r="BI384" s="386"/>
      <c r="BJ384" s="388"/>
      <c r="BK384" s="388"/>
      <c r="BL384" s="388"/>
      <c r="BM384" s="393"/>
      <c r="BN384" s="386"/>
      <c r="BO384" s="386"/>
      <c r="BP384" s="386"/>
      <c r="BQ384" s="387"/>
      <c r="BR384" s="386"/>
      <c r="BS384" s="386"/>
      <c r="BT384" s="388"/>
      <c r="BU384" s="386"/>
      <c r="BV384" s="386"/>
      <c r="BW384" s="386"/>
      <c r="BX384" s="387"/>
      <c r="BY384" s="386"/>
      <c r="BZ384" s="386"/>
      <c r="CA384" s="386"/>
      <c r="CB384" s="386"/>
      <c r="CC384" s="386"/>
      <c r="CD384" s="386"/>
      <c r="CE384" s="387"/>
      <c r="CF384" s="386"/>
      <c r="CG384" s="386"/>
      <c r="CH384" s="388"/>
      <c r="CI384" s="386"/>
      <c r="CJ384" s="386"/>
      <c r="CK384" s="386"/>
      <c r="CL384" s="387"/>
      <c r="CM384" s="386"/>
      <c r="CN384" s="386"/>
      <c r="CO384" s="386"/>
      <c r="CP384" s="386"/>
      <c r="CQ384" s="386"/>
      <c r="CR384" s="386"/>
      <c r="CS384" s="386"/>
      <c r="CT384" s="386"/>
      <c r="CU384" s="386"/>
      <c r="CV384" s="389"/>
      <c r="CW384" s="389"/>
      <c r="CX384" s="389"/>
      <c r="CY384" s="389"/>
      <c r="DA384" s="386"/>
      <c r="DB384" s="386"/>
      <c r="DC384" s="386"/>
      <c r="DD384" s="386"/>
      <c r="DE384" s="386"/>
      <c r="DF384" s="386"/>
      <c r="DG384" s="386"/>
      <c r="DH384" s="386"/>
      <c r="DI384" s="386"/>
      <c r="DJ384" s="386"/>
      <c r="DK384" s="386"/>
      <c r="DL384" s="386"/>
      <c r="DM384" s="386"/>
      <c r="DN384" s="386"/>
      <c r="DO384" s="389"/>
      <c r="DP384" s="386"/>
      <c r="DQ384" s="389"/>
      <c r="DR384" s="389"/>
      <c r="DS384" s="386"/>
      <c r="DT384" s="225"/>
      <c r="DU384" s="225"/>
      <c r="DV384" s="386"/>
      <c r="DY384" s="229"/>
      <c r="DZ384" s="226"/>
    </row>
    <row r="385" spans="1:130" x14ac:dyDescent="0.25">
      <c r="A385" s="208"/>
      <c r="B385" s="209"/>
      <c r="C385" s="210"/>
      <c r="D385" s="210"/>
      <c r="E385" s="211"/>
      <c r="F385" s="211"/>
      <c r="G385" s="340"/>
      <c r="H385" s="341"/>
      <c r="I385" s="340"/>
      <c r="J385" s="342"/>
      <c r="K385" s="348"/>
      <c r="L385" s="349"/>
      <c r="M385" s="211"/>
      <c r="N385" s="209"/>
      <c r="O385" s="215"/>
      <c r="P385" s="344"/>
      <c r="Q385" s="216"/>
      <c r="R385" s="390"/>
      <c r="S385" s="391"/>
      <c r="T385" s="219"/>
      <c r="U385" s="220"/>
      <c r="X385" s="392"/>
      <c r="Y385" s="392"/>
      <c r="Z385" s="386"/>
      <c r="AA385" s="388"/>
      <c r="AB385" s="388"/>
      <c r="AC385" s="388"/>
      <c r="AD385" s="393"/>
      <c r="AE385" s="386"/>
      <c r="AF385" s="394"/>
      <c r="AG385" s="386"/>
      <c r="AH385" s="388"/>
      <c r="AI385" s="388"/>
      <c r="AJ385" s="388"/>
      <c r="AK385" s="393"/>
      <c r="AL385" s="386"/>
      <c r="AM385" s="394"/>
      <c r="AN385" s="386"/>
      <c r="AO385" s="388"/>
      <c r="AP385" s="388"/>
      <c r="AQ385" s="388"/>
      <c r="AR385" s="393"/>
      <c r="AS385" s="394"/>
      <c r="AT385" s="394"/>
      <c r="AU385" s="386"/>
      <c r="AV385" s="388"/>
      <c r="AW385" s="388"/>
      <c r="AX385" s="388"/>
      <c r="AY385" s="393"/>
      <c r="AZ385" s="388"/>
      <c r="BA385" s="388"/>
      <c r="BB385" s="386"/>
      <c r="BC385" s="388"/>
      <c r="BD385" s="388"/>
      <c r="BE385" s="388"/>
      <c r="BF385" s="393"/>
      <c r="BG385" s="394"/>
      <c r="BH385" s="394"/>
      <c r="BI385" s="386"/>
      <c r="BJ385" s="388"/>
      <c r="BK385" s="388"/>
      <c r="BL385" s="388"/>
      <c r="BM385" s="393"/>
      <c r="BN385" s="386"/>
      <c r="BO385" s="386"/>
      <c r="BP385" s="386"/>
      <c r="BQ385" s="387"/>
      <c r="BR385" s="386"/>
      <c r="BS385" s="386"/>
      <c r="BT385" s="388"/>
      <c r="BU385" s="386"/>
      <c r="BV385" s="386"/>
      <c r="BW385" s="386"/>
      <c r="BX385" s="387"/>
      <c r="BY385" s="386"/>
      <c r="BZ385" s="386"/>
      <c r="CA385" s="386"/>
      <c r="CB385" s="386"/>
      <c r="CC385" s="386"/>
      <c r="CD385" s="386"/>
      <c r="CE385" s="387"/>
      <c r="CF385" s="386"/>
      <c r="CG385" s="386"/>
      <c r="CH385" s="388"/>
      <c r="CI385" s="386"/>
      <c r="CJ385" s="386"/>
      <c r="CK385" s="386"/>
      <c r="CL385" s="387"/>
      <c r="CM385" s="386"/>
      <c r="CN385" s="386"/>
      <c r="CO385" s="386"/>
      <c r="CP385" s="386"/>
      <c r="CQ385" s="386"/>
      <c r="CR385" s="386"/>
      <c r="CS385" s="386"/>
      <c r="CT385" s="386"/>
      <c r="CU385" s="386"/>
      <c r="CV385" s="389"/>
      <c r="CW385" s="389"/>
      <c r="CX385" s="389"/>
      <c r="CY385" s="389"/>
      <c r="DA385" s="386"/>
      <c r="DB385" s="386"/>
      <c r="DC385" s="386"/>
      <c r="DD385" s="386"/>
      <c r="DE385" s="386"/>
      <c r="DF385" s="386"/>
      <c r="DG385" s="386"/>
      <c r="DH385" s="386"/>
      <c r="DI385" s="386"/>
      <c r="DJ385" s="386"/>
      <c r="DK385" s="386"/>
      <c r="DL385" s="386"/>
      <c r="DM385" s="386"/>
      <c r="DN385" s="386"/>
      <c r="DO385" s="389"/>
      <c r="DP385" s="386"/>
      <c r="DQ385" s="389"/>
      <c r="DR385" s="389"/>
      <c r="DS385" s="386"/>
      <c r="DT385" s="225"/>
      <c r="DU385" s="225"/>
      <c r="DV385" s="386"/>
      <c r="DY385" s="229"/>
      <c r="DZ385" s="226"/>
    </row>
    <row r="386" spans="1:130" x14ac:dyDescent="0.25">
      <c r="A386" s="208"/>
      <c r="B386" s="209"/>
      <c r="C386" s="210"/>
      <c r="D386" s="210"/>
      <c r="E386" s="211"/>
      <c r="F386" s="211"/>
      <c r="G386" s="340"/>
      <c r="H386" s="341"/>
      <c r="I386" s="340"/>
      <c r="J386" s="342"/>
      <c r="K386" s="348"/>
      <c r="L386" s="349"/>
      <c r="M386" s="211"/>
      <c r="N386" s="209"/>
      <c r="O386" s="215"/>
      <c r="P386" s="344"/>
      <c r="Q386" s="216"/>
      <c r="R386" s="390"/>
      <c r="S386" s="391"/>
      <c r="T386" s="219"/>
      <c r="U386" s="220"/>
      <c r="X386" s="392"/>
      <c r="Y386" s="392"/>
      <c r="Z386" s="386"/>
      <c r="AA386" s="388"/>
      <c r="AB386" s="388"/>
      <c r="AC386" s="388"/>
      <c r="AD386" s="393"/>
      <c r="AE386" s="386"/>
      <c r="AF386" s="394"/>
      <c r="AG386" s="386"/>
      <c r="AH386" s="388"/>
      <c r="AI386" s="388"/>
      <c r="AJ386" s="388"/>
      <c r="AK386" s="393"/>
      <c r="AL386" s="386"/>
      <c r="AM386" s="394"/>
      <c r="AN386" s="386"/>
      <c r="AO386" s="388"/>
      <c r="AP386" s="388"/>
      <c r="AQ386" s="388"/>
      <c r="AR386" s="393"/>
      <c r="AS386" s="394"/>
      <c r="AT386" s="394"/>
      <c r="AU386" s="386"/>
      <c r="AV386" s="388"/>
      <c r="AW386" s="388"/>
      <c r="AX386" s="388"/>
      <c r="AY386" s="393"/>
      <c r="AZ386" s="388"/>
      <c r="BA386" s="388"/>
      <c r="BB386" s="386"/>
      <c r="BC386" s="388"/>
      <c r="BD386" s="388"/>
      <c r="BE386" s="388"/>
      <c r="BF386" s="393"/>
      <c r="BG386" s="394"/>
      <c r="BH386" s="394"/>
      <c r="BI386" s="386"/>
      <c r="BJ386" s="388"/>
      <c r="BK386" s="388"/>
      <c r="BL386" s="388"/>
      <c r="BM386" s="393"/>
      <c r="BN386" s="386"/>
      <c r="BO386" s="386"/>
      <c r="BP386" s="386"/>
      <c r="BQ386" s="387"/>
      <c r="BR386" s="386"/>
      <c r="BS386" s="386"/>
      <c r="BT386" s="388"/>
      <c r="BU386" s="386"/>
      <c r="BV386" s="386"/>
      <c r="BW386" s="386"/>
      <c r="BX386" s="387"/>
      <c r="BY386" s="386"/>
      <c r="BZ386" s="386"/>
      <c r="CA386" s="386"/>
      <c r="CB386" s="386"/>
      <c r="CC386" s="386"/>
      <c r="CD386" s="386"/>
      <c r="CE386" s="387"/>
      <c r="CF386" s="386"/>
      <c r="CG386" s="386"/>
      <c r="CH386" s="388"/>
      <c r="CI386" s="386"/>
      <c r="CJ386" s="386"/>
      <c r="CK386" s="386"/>
      <c r="CL386" s="387"/>
      <c r="CM386" s="386"/>
      <c r="CN386" s="386"/>
      <c r="CO386" s="386"/>
      <c r="CP386" s="386"/>
      <c r="CQ386" s="386"/>
      <c r="CR386" s="386"/>
      <c r="CS386" s="386"/>
      <c r="CT386" s="386"/>
      <c r="CU386" s="386"/>
      <c r="CV386" s="389"/>
      <c r="CW386" s="389"/>
      <c r="CX386" s="389"/>
      <c r="CY386" s="389"/>
      <c r="DA386" s="386"/>
      <c r="DB386" s="386"/>
      <c r="DC386" s="386"/>
      <c r="DD386" s="386"/>
      <c r="DE386" s="386"/>
      <c r="DF386" s="386"/>
      <c r="DG386" s="386"/>
      <c r="DH386" s="386"/>
      <c r="DI386" s="386"/>
      <c r="DJ386" s="386"/>
      <c r="DK386" s="386"/>
      <c r="DL386" s="386"/>
      <c r="DM386" s="386"/>
      <c r="DN386" s="386"/>
      <c r="DO386" s="389"/>
      <c r="DP386" s="386"/>
      <c r="DQ386" s="389"/>
      <c r="DR386" s="389"/>
      <c r="DS386" s="386"/>
      <c r="DT386" s="225"/>
      <c r="DU386" s="225"/>
      <c r="DV386" s="386"/>
      <c r="DY386" s="229"/>
      <c r="DZ386" s="226"/>
    </row>
    <row r="387" spans="1:130" x14ac:dyDescent="0.25">
      <c r="A387" s="208"/>
      <c r="B387" s="209"/>
      <c r="C387" s="210"/>
      <c r="D387" s="210"/>
      <c r="E387" s="211"/>
      <c r="F387" s="211"/>
      <c r="G387" s="340"/>
      <c r="H387" s="341"/>
      <c r="I387" s="340"/>
      <c r="J387" s="342"/>
      <c r="K387" s="348"/>
      <c r="L387" s="349"/>
      <c r="M387" s="211"/>
      <c r="N387" s="209"/>
      <c r="O387" s="215"/>
      <c r="P387" s="344"/>
      <c r="Q387" s="216"/>
      <c r="R387" s="390"/>
      <c r="S387" s="391"/>
      <c r="T387" s="219"/>
      <c r="U387" s="220"/>
      <c r="X387" s="392"/>
      <c r="Y387" s="392"/>
      <c r="Z387" s="386"/>
      <c r="AA387" s="388"/>
      <c r="AB387" s="388"/>
      <c r="AC387" s="388"/>
      <c r="AD387" s="393"/>
      <c r="AE387" s="386"/>
      <c r="AF387" s="394"/>
      <c r="AG387" s="386"/>
      <c r="AH387" s="388"/>
      <c r="AI387" s="388"/>
      <c r="AJ387" s="388"/>
      <c r="AK387" s="393"/>
      <c r="AL387" s="386"/>
      <c r="AM387" s="394"/>
      <c r="AN387" s="386"/>
      <c r="AO387" s="388"/>
      <c r="AP387" s="388"/>
      <c r="AQ387" s="388"/>
      <c r="AR387" s="393"/>
      <c r="AS387" s="394"/>
      <c r="AT387" s="394"/>
      <c r="AU387" s="386"/>
      <c r="AV387" s="388"/>
      <c r="AW387" s="388"/>
      <c r="AX387" s="388"/>
      <c r="AY387" s="393"/>
      <c r="AZ387" s="388"/>
      <c r="BA387" s="388"/>
      <c r="BB387" s="386"/>
      <c r="BC387" s="388"/>
      <c r="BD387" s="388"/>
      <c r="BE387" s="388"/>
      <c r="BF387" s="393"/>
      <c r="BG387" s="394"/>
      <c r="BH387" s="394"/>
      <c r="BI387" s="386"/>
      <c r="BJ387" s="388"/>
      <c r="BK387" s="388"/>
      <c r="BL387" s="388"/>
      <c r="BM387" s="393"/>
      <c r="BN387" s="386"/>
      <c r="BO387" s="386"/>
      <c r="BP387" s="386"/>
      <c r="BQ387" s="387"/>
      <c r="BR387" s="386"/>
      <c r="BS387" s="386"/>
      <c r="BT387" s="388"/>
      <c r="BU387" s="386"/>
      <c r="BV387" s="386"/>
      <c r="BW387" s="386"/>
      <c r="BX387" s="387"/>
      <c r="BY387" s="386"/>
      <c r="BZ387" s="386"/>
      <c r="CA387" s="386"/>
      <c r="CB387" s="386"/>
      <c r="CC387" s="386"/>
      <c r="CD387" s="386"/>
      <c r="CE387" s="387"/>
      <c r="CF387" s="386"/>
      <c r="CG387" s="386"/>
      <c r="CH387" s="388"/>
      <c r="CI387" s="386"/>
      <c r="CJ387" s="386"/>
      <c r="CK387" s="386"/>
      <c r="CL387" s="387"/>
      <c r="CM387" s="386"/>
      <c r="CN387" s="386"/>
      <c r="CO387" s="386"/>
      <c r="CP387" s="386"/>
      <c r="CQ387" s="386"/>
      <c r="CR387" s="386"/>
      <c r="CS387" s="386"/>
      <c r="CT387" s="386"/>
      <c r="CU387" s="386"/>
      <c r="CV387" s="389"/>
      <c r="CW387" s="389"/>
      <c r="CX387" s="389"/>
      <c r="CY387" s="389"/>
      <c r="DA387" s="386"/>
      <c r="DB387" s="386"/>
      <c r="DC387" s="386"/>
      <c r="DD387" s="386"/>
      <c r="DE387" s="386"/>
      <c r="DF387" s="386"/>
      <c r="DG387" s="386"/>
      <c r="DH387" s="386"/>
      <c r="DI387" s="386"/>
      <c r="DJ387" s="386"/>
      <c r="DK387" s="386"/>
      <c r="DL387" s="386"/>
      <c r="DM387" s="386"/>
      <c r="DN387" s="386"/>
      <c r="DO387" s="389"/>
      <c r="DP387" s="386"/>
      <c r="DQ387" s="389"/>
      <c r="DR387" s="389"/>
      <c r="DS387" s="386"/>
      <c r="DT387" s="225"/>
      <c r="DU387" s="225"/>
      <c r="DV387" s="386"/>
      <c r="DY387" s="229"/>
      <c r="DZ387" s="226"/>
    </row>
    <row r="388" spans="1:130" x14ac:dyDescent="0.25">
      <c r="A388" s="208"/>
      <c r="B388" s="209"/>
      <c r="C388" s="210"/>
      <c r="D388" s="210"/>
      <c r="E388" s="211"/>
      <c r="F388" s="211"/>
      <c r="G388" s="340"/>
      <c r="H388" s="341"/>
      <c r="I388" s="340"/>
      <c r="J388" s="342"/>
      <c r="K388" s="348"/>
      <c r="L388" s="349"/>
      <c r="M388" s="211"/>
      <c r="N388" s="209"/>
      <c r="O388" s="215"/>
      <c r="P388" s="344"/>
      <c r="Q388" s="216"/>
      <c r="R388" s="390"/>
      <c r="S388" s="391"/>
      <c r="T388" s="219"/>
      <c r="U388" s="220"/>
      <c r="X388" s="392"/>
      <c r="Y388" s="392"/>
      <c r="Z388" s="386"/>
      <c r="AA388" s="388"/>
      <c r="AB388" s="388"/>
      <c r="AC388" s="388"/>
      <c r="AD388" s="393"/>
      <c r="AE388" s="386"/>
      <c r="AF388" s="394"/>
      <c r="AG388" s="386"/>
      <c r="AH388" s="388"/>
      <c r="AI388" s="388"/>
      <c r="AJ388" s="388"/>
      <c r="AK388" s="393"/>
      <c r="AL388" s="386"/>
      <c r="AM388" s="394"/>
      <c r="AN388" s="386"/>
      <c r="AO388" s="388"/>
      <c r="AP388" s="388"/>
      <c r="AQ388" s="388"/>
      <c r="AR388" s="393"/>
      <c r="AS388" s="394"/>
      <c r="AT388" s="394"/>
      <c r="AU388" s="386"/>
      <c r="AV388" s="388"/>
      <c r="AW388" s="388"/>
      <c r="AX388" s="388"/>
      <c r="AY388" s="393"/>
      <c r="AZ388" s="388"/>
      <c r="BA388" s="388"/>
      <c r="BB388" s="386"/>
      <c r="BC388" s="388"/>
      <c r="BD388" s="388"/>
      <c r="BE388" s="388"/>
      <c r="BF388" s="393"/>
      <c r="BG388" s="394"/>
      <c r="BH388" s="394"/>
      <c r="BI388" s="386"/>
      <c r="BJ388" s="388"/>
      <c r="BK388" s="388"/>
      <c r="BL388" s="388"/>
      <c r="BM388" s="393"/>
      <c r="BN388" s="386"/>
      <c r="BO388" s="386"/>
      <c r="BP388" s="386"/>
      <c r="BQ388" s="387"/>
      <c r="BR388" s="386"/>
      <c r="BS388" s="386"/>
      <c r="BT388" s="388"/>
      <c r="BU388" s="386"/>
      <c r="BV388" s="386"/>
      <c r="BW388" s="386"/>
      <c r="BX388" s="387"/>
      <c r="BY388" s="386"/>
      <c r="BZ388" s="386"/>
      <c r="CA388" s="386"/>
      <c r="CB388" s="386"/>
      <c r="CC388" s="386"/>
      <c r="CD388" s="386"/>
      <c r="CE388" s="387"/>
      <c r="CF388" s="386"/>
      <c r="CG388" s="386"/>
      <c r="CH388" s="388"/>
      <c r="CI388" s="386"/>
      <c r="CJ388" s="386"/>
      <c r="CK388" s="386"/>
      <c r="CL388" s="387"/>
      <c r="CM388" s="386"/>
      <c r="CN388" s="386"/>
      <c r="CO388" s="386"/>
      <c r="CP388" s="386"/>
      <c r="CQ388" s="386"/>
      <c r="CR388" s="386"/>
      <c r="CS388" s="386"/>
      <c r="CT388" s="386"/>
      <c r="CU388" s="386"/>
      <c r="CV388" s="389"/>
      <c r="CW388" s="389"/>
      <c r="CX388" s="389"/>
      <c r="CY388" s="389"/>
      <c r="DA388" s="386"/>
      <c r="DB388" s="386"/>
      <c r="DC388" s="386"/>
      <c r="DD388" s="386"/>
      <c r="DE388" s="386"/>
      <c r="DF388" s="386"/>
      <c r="DG388" s="386"/>
      <c r="DH388" s="386"/>
      <c r="DI388" s="386"/>
      <c r="DJ388" s="386"/>
      <c r="DK388" s="386"/>
      <c r="DL388" s="386"/>
      <c r="DM388" s="386"/>
      <c r="DN388" s="386"/>
      <c r="DO388" s="389"/>
      <c r="DP388" s="386"/>
      <c r="DQ388" s="389"/>
      <c r="DR388" s="389"/>
      <c r="DS388" s="386"/>
      <c r="DT388" s="225"/>
      <c r="DU388" s="225"/>
      <c r="DV388" s="386"/>
      <c r="DY388" s="229"/>
      <c r="DZ388" s="226"/>
    </row>
    <row r="389" spans="1:130" s="359" customFormat="1" x14ac:dyDescent="0.25">
      <c r="A389" s="208"/>
      <c r="B389" s="209"/>
      <c r="C389" s="210"/>
      <c r="D389" s="210"/>
      <c r="E389" s="211"/>
      <c r="F389" s="211"/>
      <c r="G389" s="340"/>
      <c r="H389" s="341"/>
      <c r="I389" s="340"/>
      <c r="J389" s="342"/>
      <c r="K389" s="348"/>
      <c r="L389" s="349"/>
      <c r="M389" s="211"/>
      <c r="N389" s="209"/>
      <c r="O389" s="215"/>
      <c r="P389" s="344"/>
      <c r="Q389" s="216"/>
      <c r="R389" s="390"/>
      <c r="S389" s="391"/>
      <c r="T389" s="219"/>
      <c r="U389" s="220"/>
      <c r="V389" s="221"/>
      <c r="W389" s="222"/>
      <c r="X389" s="392"/>
      <c r="Y389" s="392"/>
      <c r="Z389" s="386"/>
      <c r="AA389" s="388"/>
      <c r="AB389" s="388"/>
      <c r="AC389" s="388"/>
      <c r="AD389" s="393"/>
      <c r="AE389" s="386"/>
      <c r="AF389" s="394"/>
      <c r="AG389" s="386"/>
      <c r="AH389" s="388"/>
      <c r="AI389" s="388"/>
      <c r="AJ389" s="388"/>
      <c r="AK389" s="393"/>
      <c r="AL389" s="386"/>
      <c r="AM389" s="394"/>
      <c r="AN389" s="386"/>
      <c r="AO389" s="388"/>
      <c r="AP389" s="388"/>
      <c r="AQ389" s="388"/>
      <c r="AR389" s="393"/>
      <c r="AS389" s="394"/>
      <c r="AT389" s="394"/>
      <c r="AU389" s="386"/>
      <c r="AV389" s="388"/>
      <c r="AW389" s="388"/>
      <c r="AX389" s="388"/>
      <c r="AY389" s="393"/>
      <c r="AZ389" s="388"/>
      <c r="BA389" s="388"/>
      <c r="BB389" s="386"/>
      <c r="BC389" s="388"/>
      <c r="BD389" s="388"/>
      <c r="BE389" s="388"/>
      <c r="BF389" s="393"/>
      <c r="BG389" s="394"/>
      <c r="BH389" s="394"/>
      <c r="BI389" s="386"/>
      <c r="BJ389" s="388"/>
      <c r="BK389" s="388"/>
      <c r="BL389" s="388"/>
      <c r="BM389" s="393"/>
      <c r="BN389" s="386"/>
      <c r="BO389" s="318"/>
      <c r="BP389" s="318"/>
      <c r="BQ389" s="334"/>
      <c r="BR389" s="318"/>
      <c r="BS389" s="318"/>
      <c r="BT389" s="333"/>
      <c r="BU389" s="318"/>
      <c r="BV389" s="318"/>
      <c r="BW389" s="318"/>
      <c r="BX389" s="334"/>
      <c r="BY389" s="318"/>
      <c r="BZ389" s="318"/>
      <c r="CA389" s="318"/>
      <c r="CB389" s="318"/>
      <c r="CC389" s="386"/>
      <c r="CD389" s="386"/>
      <c r="CE389" s="387"/>
      <c r="CF389" s="386"/>
      <c r="CG389" s="386"/>
      <c r="CH389" s="388"/>
      <c r="CI389" s="386"/>
      <c r="CJ389" s="386"/>
      <c r="CK389" s="386"/>
      <c r="CL389" s="387"/>
      <c r="CM389" s="386"/>
      <c r="CN389" s="386"/>
      <c r="CO389" s="386"/>
      <c r="CP389" s="386"/>
      <c r="CQ389" s="386"/>
      <c r="CR389" s="386"/>
      <c r="CS389" s="386"/>
      <c r="CT389" s="386"/>
      <c r="CU389" s="318"/>
      <c r="CV389" s="381"/>
      <c r="CW389" s="381"/>
      <c r="CX389" s="381"/>
      <c r="CY389" s="381"/>
      <c r="CZ389" s="350"/>
      <c r="DA389" s="386"/>
      <c r="DB389" s="386"/>
      <c r="DC389" s="386"/>
      <c r="DD389" s="386"/>
      <c r="DE389" s="386"/>
      <c r="DF389" s="386"/>
      <c r="DG389" s="386"/>
      <c r="DH389" s="386"/>
      <c r="DI389" s="386"/>
      <c r="DJ389" s="386"/>
      <c r="DK389" s="386"/>
      <c r="DL389" s="386"/>
      <c r="DM389" s="386"/>
      <c r="DN389" s="386"/>
      <c r="DO389" s="389"/>
      <c r="DP389" s="386"/>
      <c r="DQ389" s="389"/>
      <c r="DR389" s="389"/>
      <c r="DS389" s="386"/>
      <c r="DT389" s="350"/>
      <c r="DU389" s="350"/>
      <c r="DV389" s="386"/>
      <c r="DY389" s="351"/>
      <c r="DZ389" s="352"/>
    </row>
    <row r="390" spans="1:130" x14ac:dyDescent="0.25">
      <c r="A390" s="208"/>
      <c r="B390" s="209"/>
      <c r="C390" s="210"/>
      <c r="D390" s="210"/>
      <c r="E390" s="211"/>
      <c r="F390" s="211"/>
      <c r="G390" s="340"/>
      <c r="H390" s="341"/>
      <c r="I390" s="340"/>
      <c r="J390" s="342"/>
      <c r="K390" s="348"/>
      <c r="L390" s="349"/>
      <c r="M390" s="211"/>
      <c r="N390" s="209"/>
      <c r="O390" s="215"/>
      <c r="P390" s="344"/>
      <c r="Q390" s="216"/>
      <c r="R390" s="345"/>
      <c r="S390" s="346"/>
      <c r="T390" s="219"/>
      <c r="U390" s="220"/>
      <c r="X390" s="382"/>
      <c r="Y390" s="382"/>
      <c r="Z390" s="318"/>
      <c r="AA390" s="333"/>
      <c r="AB390" s="333"/>
      <c r="AC390" s="333"/>
      <c r="AD390" s="335"/>
      <c r="AE390" s="318"/>
      <c r="AF390" s="320"/>
      <c r="AG390" s="318"/>
      <c r="AH390" s="333"/>
      <c r="AI390" s="333"/>
      <c r="AJ390" s="333"/>
      <c r="AK390" s="335"/>
      <c r="AL390" s="318"/>
      <c r="AM390" s="320"/>
      <c r="AN390" s="318"/>
      <c r="AO390" s="333"/>
      <c r="AP390" s="333"/>
      <c r="AQ390" s="333"/>
      <c r="AR390" s="335"/>
      <c r="AS390" s="320"/>
      <c r="AT390" s="320"/>
      <c r="AU390" s="318"/>
      <c r="AV390" s="333"/>
      <c r="AW390" s="333"/>
      <c r="AX390" s="333"/>
      <c r="AY390" s="335"/>
      <c r="AZ390" s="333"/>
      <c r="BA390" s="333"/>
      <c r="BB390" s="318"/>
      <c r="BC390" s="333"/>
      <c r="BD390" s="333"/>
      <c r="BE390" s="333"/>
      <c r="BF390" s="335"/>
      <c r="BG390" s="320"/>
      <c r="BH390" s="320"/>
      <c r="BI390" s="318"/>
      <c r="BJ390" s="333"/>
      <c r="BK390" s="333"/>
      <c r="BL390" s="333"/>
      <c r="BM390" s="335"/>
      <c r="BN390" s="318"/>
      <c r="BO390" s="318"/>
      <c r="BP390" s="318"/>
      <c r="BQ390" s="334"/>
      <c r="BR390" s="318"/>
      <c r="BS390" s="318"/>
      <c r="BT390" s="333"/>
      <c r="BU390" s="318"/>
      <c r="BV390" s="318"/>
      <c r="BW390" s="318"/>
      <c r="BX390" s="334"/>
      <c r="BY390" s="318"/>
      <c r="BZ390" s="318"/>
      <c r="CA390" s="318"/>
      <c r="CB390" s="318"/>
      <c r="CC390" s="318"/>
      <c r="CD390" s="318"/>
      <c r="CE390" s="334"/>
      <c r="CF390" s="318"/>
      <c r="CG390" s="318"/>
      <c r="CH390" s="333"/>
      <c r="CI390" s="318"/>
      <c r="CJ390" s="318"/>
      <c r="CK390" s="318"/>
      <c r="CL390" s="334"/>
      <c r="CM390" s="318"/>
      <c r="CN390" s="318"/>
      <c r="CO390" s="318"/>
      <c r="CP390" s="318"/>
      <c r="CQ390" s="318"/>
      <c r="CR390" s="318"/>
      <c r="CS390" s="318"/>
      <c r="CT390" s="318"/>
      <c r="CU390" s="318"/>
      <c r="CV390" s="381"/>
      <c r="CW390" s="381"/>
      <c r="CX390" s="381"/>
      <c r="CY390" s="381"/>
      <c r="DA390" s="318"/>
      <c r="DB390" s="318"/>
      <c r="DC390" s="318"/>
      <c r="DD390" s="318"/>
      <c r="DE390" s="318"/>
      <c r="DF390" s="318"/>
      <c r="DG390" s="318"/>
      <c r="DH390" s="318"/>
      <c r="DI390" s="318"/>
      <c r="DJ390" s="318"/>
      <c r="DK390" s="318"/>
      <c r="DL390" s="318"/>
      <c r="DM390" s="318"/>
      <c r="DN390" s="318"/>
      <c r="DO390" s="381"/>
      <c r="DP390" s="318"/>
      <c r="DQ390" s="381"/>
      <c r="DR390" s="381"/>
      <c r="DS390" s="318"/>
      <c r="DT390" s="225"/>
      <c r="DU390" s="225"/>
      <c r="DV390" s="318"/>
      <c r="DY390" s="229"/>
      <c r="DZ390" s="226"/>
    </row>
    <row r="391" spans="1:130" x14ac:dyDescent="0.25">
      <c r="A391" s="208"/>
      <c r="B391" s="209"/>
      <c r="C391" s="210"/>
      <c r="D391" s="210"/>
      <c r="E391" s="211"/>
      <c r="F391" s="211"/>
      <c r="G391" s="340"/>
      <c r="H391" s="341"/>
      <c r="I391" s="340"/>
      <c r="J391" s="342"/>
      <c r="K391" s="348"/>
      <c r="L391" s="349"/>
      <c r="M391" s="211"/>
      <c r="N391" s="209"/>
      <c r="O391" s="215"/>
      <c r="P391" s="344"/>
      <c r="Q391" s="216"/>
      <c r="R391" s="345"/>
      <c r="S391" s="346"/>
      <c r="T391" s="219"/>
      <c r="U391" s="220"/>
      <c r="X391" s="382"/>
      <c r="Y391" s="382"/>
      <c r="Z391" s="318"/>
      <c r="AA391" s="333"/>
      <c r="AB391" s="333"/>
      <c r="AC391" s="333"/>
      <c r="AD391" s="335"/>
      <c r="AE391" s="318"/>
      <c r="AF391" s="320"/>
      <c r="AG391" s="318"/>
      <c r="AH391" s="333"/>
      <c r="AI391" s="333"/>
      <c r="AJ391" s="333"/>
      <c r="AK391" s="335"/>
      <c r="AL391" s="318"/>
      <c r="AM391" s="320"/>
      <c r="AN391" s="318"/>
      <c r="AO391" s="333"/>
      <c r="AP391" s="333"/>
      <c r="AQ391" s="333"/>
      <c r="AR391" s="335"/>
      <c r="AS391" s="320"/>
      <c r="AT391" s="320"/>
      <c r="AU391" s="318"/>
      <c r="AV391" s="333"/>
      <c r="AW391" s="333"/>
      <c r="AX391" s="333"/>
      <c r="AY391" s="335"/>
      <c r="AZ391" s="333"/>
      <c r="BA391" s="333"/>
      <c r="BB391" s="318"/>
      <c r="BC391" s="333"/>
      <c r="BD391" s="333"/>
      <c r="BE391" s="333"/>
      <c r="BF391" s="335"/>
      <c r="BG391" s="320"/>
      <c r="BH391" s="320"/>
      <c r="BI391" s="318"/>
      <c r="BJ391" s="333"/>
      <c r="BK391" s="333"/>
      <c r="BL391" s="333"/>
      <c r="BM391" s="335"/>
      <c r="BN391" s="318"/>
      <c r="BO391" s="318"/>
      <c r="BP391" s="318"/>
      <c r="BQ391" s="334"/>
      <c r="BR391" s="318"/>
      <c r="BS391" s="318"/>
      <c r="BT391" s="333"/>
      <c r="BU391" s="318"/>
      <c r="BV391" s="318"/>
      <c r="BW391" s="318"/>
      <c r="BX391" s="334"/>
      <c r="BY391" s="318"/>
      <c r="BZ391" s="318"/>
      <c r="CA391" s="318"/>
      <c r="CB391" s="318"/>
      <c r="CC391" s="318"/>
      <c r="CD391" s="318"/>
      <c r="CE391" s="334"/>
      <c r="CF391" s="318"/>
      <c r="CG391" s="318"/>
      <c r="CH391" s="333"/>
      <c r="CI391" s="318"/>
      <c r="CJ391" s="318"/>
      <c r="CK391" s="318"/>
      <c r="CL391" s="334"/>
      <c r="CM391" s="318"/>
      <c r="CN391" s="318"/>
      <c r="CO391" s="318"/>
      <c r="CP391" s="318"/>
      <c r="CQ391" s="318"/>
      <c r="CR391" s="318"/>
      <c r="CS391" s="318"/>
      <c r="CT391" s="318"/>
      <c r="CU391" s="318"/>
      <c r="CV391" s="381"/>
      <c r="CW391" s="381"/>
      <c r="CX391" s="381"/>
      <c r="CY391" s="381"/>
      <c r="DA391" s="318"/>
      <c r="DB391" s="318"/>
      <c r="DC391" s="318"/>
      <c r="DD391" s="318"/>
      <c r="DE391" s="318"/>
      <c r="DF391" s="318"/>
      <c r="DG391" s="318"/>
      <c r="DH391" s="318"/>
      <c r="DI391" s="318"/>
      <c r="DJ391" s="318"/>
      <c r="DK391" s="318"/>
      <c r="DL391" s="318"/>
      <c r="DM391" s="318"/>
      <c r="DN391" s="318"/>
      <c r="DO391" s="381"/>
      <c r="DP391" s="318"/>
      <c r="DQ391" s="381"/>
      <c r="DR391" s="381"/>
      <c r="DS391" s="318"/>
      <c r="DT391" s="225"/>
      <c r="DU391" s="225"/>
      <c r="DV391" s="318"/>
      <c r="DY391" s="229"/>
      <c r="DZ391" s="226"/>
    </row>
    <row r="392" spans="1:130" s="359" customFormat="1" x14ac:dyDescent="0.25">
      <c r="A392" s="208"/>
      <c r="B392" s="209"/>
      <c r="C392" s="210"/>
      <c r="D392" s="210"/>
      <c r="E392" s="211"/>
      <c r="F392" s="211"/>
      <c r="G392" s="340"/>
      <c r="H392" s="341"/>
      <c r="I392" s="340"/>
      <c r="J392" s="342"/>
      <c r="K392" s="343"/>
      <c r="L392" s="213"/>
      <c r="M392" s="211"/>
      <c r="N392" s="209"/>
      <c r="O392" s="215"/>
      <c r="P392" s="344"/>
      <c r="Q392" s="216"/>
      <c r="R392" s="345"/>
      <c r="S392" s="346"/>
      <c r="T392" s="219"/>
      <c r="U392" s="220"/>
      <c r="V392" s="221"/>
      <c r="W392" s="222"/>
      <c r="X392" s="382"/>
      <c r="Y392" s="382"/>
      <c r="Z392" s="318"/>
      <c r="AA392" s="333"/>
      <c r="AB392" s="333"/>
      <c r="AC392" s="333"/>
      <c r="AD392" s="335"/>
      <c r="AE392" s="320"/>
      <c r="AF392" s="320"/>
      <c r="AG392" s="318"/>
      <c r="AH392" s="333"/>
      <c r="AI392" s="333"/>
      <c r="AJ392" s="333"/>
      <c r="AK392" s="335"/>
      <c r="AL392" s="318"/>
      <c r="AM392" s="320"/>
      <c r="AN392" s="318"/>
      <c r="AO392" s="333"/>
      <c r="AP392" s="333"/>
      <c r="AQ392" s="333"/>
      <c r="AR392" s="335"/>
      <c r="AS392" s="320"/>
      <c r="AT392" s="320"/>
      <c r="AU392" s="318"/>
      <c r="AV392" s="333"/>
      <c r="AW392" s="333"/>
      <c r="AX392" s="333"/>
      <c r="AY392" s="335"/>
      <c r="AZ392" s="333"/>
      <c r="BA392" s="333"/>
      <c r="BB392" s="318"/>
      <c r="BC392" s="333"/>
      <c r="BD392" s="333"/>
      <c r="BE392" s="333"/>
      <c r="BF392" s="335"/>
      <c r="BG392" s="320"/>
      <c r="BH392" s="320"/>
      <c r="BI392" s="318"/>
      <c r="BJ392" s="333"/>
      <c r="BK392" s="333"/>
      <c r="BL392" s="333"/>
      <c r="BM392" s="335"/>
      <c r="BN392" s="318"/>
      <c r="BO392" s="318"/>
      <c r="BP392" s="318"/>
      <c r="BQ392" s="334"/>
      <c r="BR392" s="318"/>
      <c r="BS392" s="318"/>
      <c r="BT392" s="333"/>
      <c r="BU392" s="318"/>
      <c r="BV392" s="318"/>
      <c r="BW392" s="318"/>
      <c r="BX392" s="334"/>
      <c r="BY392" s="318"/>
      <c r="BZ392" s="318"/>
      <c r="CA392" s="318"/>
      <c r="CB392" s="318"/>
      <c r="CC392" s="318"/>
      <c r="CD392" s="318"/>
      <c r="CE392" s="334"/>
      <c r="CF392" s="318"/>
      <c r="CG392" s="318"/>
      <c r="CH392" s="333"/>
      <c r="CI392" s="318"/>
      <c r="CJ392" s="318"/>
      <c r="CK392" s="318"/>
      <c r="CL392" s="334"/>
      <c r="CM392" s="318"/>
      <c r="CN392" s="318"/>
      <c r="CO392" s="318"/>
      <c r="CP392" s="318"/>
      <c r="CQ392" s="318"/>
      <c r="CR392" s="318"/>
      <c r="CS392" s="318"/>
      <c r="CT392" s="318"/>
      <c r="CU392" s="318"/>
      <c r="CV392" s="381"/>
      <c r="CW392" s="381"/>
      <c r="CX392" s="381"/>
      <c r="CY392" s="381"/>
      <c r="CZ392" s="350"/>
      <c r="DA392" s="318"/>
      <c r="DB392" s="318"/>
      <c r="DC392" s="318"/>
      <c r="DD392" s="318"/>
      <c r="DE392" s="318"/>
      <c r="DF392" s="318"/>
      <c r="DG392" s="318"/>
      <c r="DH392" s="318"/>
      <c r="DI392" s="318"/>
      <c r="DJ392" s="318"/>
      <c r="DK392" s="318"/>
      <c r="DL392" s="318"/>
      <c r="DM392" s="318"/>
      <c r="DN392" s="318"/>
      <c r="DO392" s="381"/>
      <c r="DP392" s="318"/>
      <c r="DQ392" s="381"/>
      <c r="DR392" s="381"/>
      <c r="DS392" s="318"/>
      <c r="DT392" s="350"/>
      <c r="DU392" s="350"/>
      <c r="DV392" s="318"/>
      <c r="DY392" s="351"/>
      <c r="DZ392" s="352"/>
    </row>
    <row r="393" spans="1:130" s="359" customFormat="1" x14ac:dyDescent="0.25">
      <c r="A393" s="208"/>
      <c r="B393" s="209"/>
      <c r="C393" s="210"/>
      <c r="D393" s="210"/>
      <c r="E393" s="211"/>
      <c r="F393" s="211"/>
      <c r="G393" s="340"/>
      <c r="H393" s="341"/>
      <c r="I393" s="340"/>
      <c r="J393" s="342"/>
      <c r="K393" s="343"/>
      <c r="L393" s="213"/>
      <c r="M393" s="211"/>
      <c r="N393" s="209"/>
      <c r="O393" s="215"/>
      <c r="P393" s="344"/>
      <c r="Q393" s="216"/>
      <c r="R393" s="395"/>
      <c r="S393" s="210"/>
      <c r="T393" s="219"/>
      <c r="U393" s="220"/>
      <c r="V393" s="221"/>
      <c r="W393" s="222"/>
      <c r="X393" s="341"/>
      <c r="Y393" s="382"/>
      <c r="Z393" s="318"/>
      <c r="AA393" s="333"/>
      <c r="AB393" s="333"/>
      <c r="AC393" s="333"/>
      <c r="AD393" s="335"/>
      <c r="AE393" s="320"/>
      <c r="AF393" s="320"/>
      <c r="AG393" s="318"/>
      <c r="AH393" s="333"/>
      <c r="AI393" s="333"/>
      <c r="AJ393" s="333"/>
      <c r="AK393" s="335"/>
      <c r="AL393" s="318"/>
      <c r="AM393" s="320"/>
      <c r="AN393" s="318"/>
      <c r="AO393" s="333"/>
      <c r="AP393" s="333"/>
      <c r="AQ393" s="333"/>
      <c r="AR393" s="335"/>
      <c r="AS393" s="320"/>
      <c r="AT393" s="320"/>
      <c r="AU393" s="318"/>
      <c r="AV393" s="333"/>
      <c r="AW393" s="333"/>
      <c r="AX393" s="333"/>
      <c r="AY393" s="335"/>
      <c r="AZ393" s="333"/>
      <c r="BA393" s="333"/>
      <c r="BB393" s="318"/>
      <c r="BC393" s="333"/>
      <c r="BD393" s="333"/>
      <c r="BE393" s="333"/>
      <c r="BF393" s="335"/>
      <c r="BG393" s="320"/>
      <c r="BH393" s="320"/>
      <c r="BI393" s="318"/>
      <c r="BJ393" s="333"/>
      <c r="BK393" s="333"/>
      <c r="BL393" s="333"/>
      <c r="BM393" s="335"/>
      <c r="BN393" s="318"/>
      <c r="BO393" s="318"/>
      <c r="BP393" s="318"/>
      <c r="BQ393" s="334"/>
      <c r="BR393" s="318"/>
      <c r="BS393" s="318"/>
      <c r="BT393" s="333"/>
      <c r="BU393" s="318"/>
      <c r="BV393" s="318"/>
      <c r="BW393" s="318"/>
      <c r="BX393" s="334"/>
      <c r="BY393" s="318"/>
      <c r="BZ393" s="318"/>
      <c r="CA393" s="318"/>
      <c r="CB393" s="318"/>
      <c r="CC393" s="318"/>
      <c r="CD393" s="318"/>
      <c r="CE393" s="334"/>
      <c r="CF393" s="318"/>
      <c r="CG393" s="318"/>
      <c r="CH393" s="333"/>
      <c r="CI393" s="318"/>
      <c r="CJ393" s="318"/>
      <c r="CK393" s="318"/>
      <c r="CL393" s="334"/>
      <c r="CM393" s="318"/>
      <c r="CN393" s="318"/>
      <c r="CO393" s="318"/>
      <c r="CP393" s="318"/>
      <c r="CQ393" s="318"/>
      <c r="CR393" s="318"/>
      <c r="CS393" s="318"/>
      <c r="CT393" s="318"/>
      <c r="CU393" s="318"/>
      <c r="CV393" s="381"/>
      <c r="CW393" s="381"/>
      <c r="CX393" s="381"/>
      <c r="CY393" s="381"/>
      <c r="CZ393" s="350"/>
      <c r="DA393" s="318"/>
      <c r="DB393" s="318"/>
      <c r="DC393" s="318"/>
      <c r="DD393" s="318"/>
      <c r="DE393" s="318"/>
      <c r="DF393" s="318"/>
      <c r="DG393" s="318"/>
      <c r="DH393" s="318"/>
      <c r="DI393" s="318"/>
      <c r="DJ393" s="318"/>
      <c r="DK393" s="318"/>
      <c r="DL393" s="318"/>
      <c r="DM393" s="318"/>
      <c r="DN393" s="318"/>
      <c r="DO393" s="381"/>
      <c r="DP393" s="318"/>
      <c r="DQ393" s="381"/>
      <c r="DR393" s="381"/>
      <c r="DS393" s="318"/>
      <c r="DT393" s="350"/>
      <c r="DU393" s="350"/>
      <c r="DV393" s="318"/>
      <c r="DY393" s="351"/>
      <c r="DZ393" s="352"/>
    </row>
    <row r="394" spans="1:130" x14ac:dyDescent="0.25">
      <c r="A394" s="208"/>
      <c r="B394" s="209"/>
      <c r="C394" s="210"/>
      <c r="D394" s="210"/>
      <c r="E394" s="211"/>
      <c r="F394" s="211"/>
      <c r="G394" s="340"/>
      <c r="H394" s="341"/>
      <c r="I394" s="340"/>
      <c r="J394" s="342"/>
      <c r="K394" s="343"/>
      <c r="L394" s="213"/>
      <c r="M394" s="211"/>
      <c r="N394" s="209"/>
      <c r="O394" s="215"/>
      <c r="P394" s="344"/>
      <c r="Q394" s="216"/>
      <c r="R394" s="345"/>
      <c r="S394" s="346"/>
      <c r="T394" s="219"/>
      <c r="U394" s="220"/>
      <c r="X394" s="382"/>
      <c r="Y394" s="382"/>
      <c r="Z394" s="318"/>
      <c r="AA394" s="333"/>
      <c r="AB394" s="333"/>
      <c r="AC394" s="333"/>
      <c r="AD394" s="335"/>
      <c r="AE394" s="320"/>
      <c r="AF394" s="320"/>
      <c r="AG394" s="318"/>
      <c r="AH394" s="333"/>
      <c r="AI394" s="333"/>
      <c r="AJ394" s="333"/>
      <c r="AK394" s="335"/>
      <c r="AL394" s="318"/>
      <c r="AM394" s="320"/>
      <c r="AN394" s="318"/>
      <c r="AO394" s="333"/>
      <c r="AP394" s="333"/>
      <c r="AQ394" s="333"/>
      <c r="AR394" s="335"/>
      <c r="AS394" s="320"/>
      <c r="AT394" s="320"/>
      <c r="AU394" s="318"/>
      <c r="AV394" s="333"/>
      <c r="AW394" s="333"/>
      <c r="AX394" s="333"/>
      <c r="AY394" s="335"/>
      <c r="AZ394" s="333"/>
      <c r="BA394" s="333"/>
      <c r="BB394" s="318"/>
      <c r="BC394" s="333"/>
      <c r="BD394" s="333"/>
      <c r="BE394" s="333"/>
      <c r="BF394" s="335"/>
      <c r="BG394" s="320"/>
      <c r="BH394" s="320"/>
      <c r="BI394" s="318"/>
      <c r="BJ394" s="333"/>
      <c r="BK394" s="333"/>
      <c r="BL394" s="333"/>
      <c r="BM394" s="335"/>
      <c r="BN394" s="318"/>
      <c r="BO394" s="318"/>
      <c r="BP394" s="318"/>
      <c r="BQ394" s="334"/>
      <c r="BR394" s="318"/>
      <c r="BS394" s="318"/>
      <c r="BT394" s="333"/>
      <c r="BU394" s="318"/>
      <c r="BV394" s="318"/>
      <c r="BW394" s="318"/>
      <c r="BX394" s="334"/>
      <c r="BY394" s="318"/>
      <c r="BZ394" s="318"/>
      <c r="CA394" s="318"/>
      <c r="CB394" s="318"/>
      <c r="CC394" s="318"/>
      <c r="CD394" s="318"/>
      <c r="CE394" s="334"/>
      <c r="CF394" s="318"/>
      <c r="CG394" s="318"/>
      <c r="CH394" s="333"/>
      <c r="CI394" s="318"/>
      <c r="CJ394" s="318"/>
      <c r="CK394" s="318"/>
      <c r="CL394" s="334"/>
      <c r="CM394" s="318"/>
      <c r="CN394" s="318"/>
      <c r="CO394" s="318"/>
      <c r="CP394" s="318"/>
      <c r="CQ394" s="318"/>
      <c r="CR394" s="318"/>
      <c r="CS394" s="318"/>
      <c r="CT394" s="318"/>
      <c r="CU394" s="318"/>
      <c r="CV394" s="381"/>
      <c r="CW394" s="381"/>
      <c r="CX394" s="381"/>
      <c r="CY394" s="381"/>
      <c r="DA394" s="318"/>
      <c r="DB394" s="318"/>
      <c r="DC394" s="318"/>
      <c r="DD394" s="318"/>
      <c r="DE394" s="318"/>
      <c r="DF394" s="318"/>
      <c r="DG394" s="318"/>
      <c r="DH394" s="318"/>
      <c r="DI394" s="318"/>
      <c r="DJ394" s="318"/>
      <c r="DK394" s="318"/>
      <c r="DL394" s="318"/>
      <c r="DM394" s="318"/>
      <c r="DN394" s="318"/>
      <c r="DO394" s="381"/>
      <c r="DP394" s="318"/>
      <c r="DQ394" s="381"/>
      <c r="DR394" s="381"/>
      <c r="DS394" s="318"/>
      <c r="DT394" s="225"/>
      <c r="DU394" s="225"/>
      <c r="DV394" s="318"/>
      <c r="DY394" s="229"/>
      <c r="DZ394" s="226"/>
    </row>
    <row r="395" spans="1:130" x14ac:dyDescent="0.25">
      <c r="A395" s="208"/>
      <c r="B395" s="209"/>
      <c r="C395" s="210"/>
      <c r="D395" s="210"/>
      <c r="E395" s="211"/>
      <c r="F395" s="211"/>
      <c r="G395" s="340"/>
      <c r="H395" s="341"/>
      <c r="I395" s="340"/>
      <c r="J395" s="342"/>
      <c r="K395" s="343"/>
      <c r="L395" s="213"/>
      <c r="M395" s="211"/>
      <c r="N395" s="209"/>
      <c r="O395" s="215"/>
      <c r="P395" s="344"/>
      <c r="Q395" s="216"/>
      <c r="R395" s="345"/>
      <c r="S395" s="346"/>
      <c r="T395" s="219"/>
      <c r="U395" s="220"/>
      <c r="X395" s="382"/>
      <c r="Y395" s="382"/>
      <c r="Z395" s="318"/>
      <c r="AA395" s="333"/>
      <c r="AB395" s="333"/>
      <c r="AC395" s="333"/>
      <c r="AD395" s="335"/>
      <c r="AE395" s="320"/>
      <c r="AF395" s="320"/>
      <c r="AG395" s="318"/>
      <c r="AH395" s="333"/>
      <c r="AI395" s="333"/>
      <c r="AJ395" s="333"/>
      <c r="AK395" s="335"/>
      <c r="AL395" s="318"/>
      <c r="AM395" s="320"/>
      <c r="AN395" s="318"/>
      <c r="AO395" s="333"/>
      <c r="AP395" s="333"/>
      <c r="AQ395" s="333"/>
      <c r="AR395" s="335"/>
      <c r="AS395" s="320"/>
      <c r="AT395" s="320"/>
      <c r="AU395" s="318"/>
      <c r="AV395" s="333"/>
      <c r="AW395" s="333"/>
      <c r="AX395" s="333"/>
      <c r="AY395" s="335"/>
      <c r="AZ395" s="333"/>
      <c r="BA395" s="333"/>
      <c r="BB395" s="318"/>
      <c r="BC395" s="333"/>
      <c r="BD395" s="333"/>
      <c r="BE395" s="333"/>
      <c r="BF395" s="335"/>
      <c r="BG395" s="320"/>
      <c r="BH395" s="320"/>
      <c r="BI395" s="318"/>
      <c r="BJ395" s="333"/>
      <c r="BK395" s="333"/>
      <c r="BL395" s="333"/>
      <c r="BM395" s="335"/>
      <c r="BN395" s="318"/>
      <c r="BO395" s="318"/>
      <c r="BP395" s="318"/>
      <c r="BQ395" s="334"/>
      <c r="BR395" s="318"/>
      <c r="BS395" s="318"/>
      <c r="BT395" s="333"/>
      <c r="BU395" s="318"/>
      <c r="BV395" s="318"/>
      <c r="BW395" s="318"/>
      <c r="BX395" s="334"/>
      <c r="BY395" s="318"/>
      <c r="BZ395" s="318"/>
      <c r="CA395" s="318"/>
      <c r="CB395" s="318"/>
      <c r="CC395" s="318"/>
      <c r="CD395" s="318"/>
      <c r="CE395" s="334"/>
      <c r="CF395" s="318"/>
      <c r="CG395" s="318"/>
      <c r="CH395" s="333"/>
      <c r="CI395" s="318"/>
      <c r="CJ395" s="318"/>
      <c r="CK395" s="318"/>
      <c r="CL395" s="334"/>
      <c r="CM395" s="318"/>
      <c r="CN395" s="318"/>
      <c r="CO395" s="318"/>
      <c r="CP395" s="318"/>
      <c r="CQ395" s="318"/>
      <c r="CR395" s="318"/>
      <c r="CS395" s="318"/>
      <c r="CT395" s="318"/>
      <c r="CU395" s="318"/>
      <c r="CV395" s="381"/>
      <c r="CW395" s="381"/>
      <c r="CX395" s="381"/>
      <c r="CY395" s="381"/>
      <c r="DA395" s="318"/>
      <c r="DB395" s="318"/>
      <c r="DC395" s="318"/>
      <c r="DD395" s="318"/>
      <c r="DE395" s="318"/>
      <c r="DF395" s="318"/>
      <c r="DG395" s="318"/>
      <c r="DH395" s="318"/>
      <c r="DI395" s="318"/>
      <c r="DJ395" s="318"/>
      <c r="DK395" s="318"/>
      <c r="DL395" s="318"/>
      <c r="DM395" s="318"/>
      <c r="DN395" s="318"/>
      <c r="DO395" s="381"/>
      <c r="DP395" s="318"/>
      <c r="DQ395" s="381"/>
      <c r="DR395" s="381"/>
      <c r="DS395" s="318"/>
      <c r="DT395" s="225"/>
      <c r="DU395" s="225"/>
      <c r="DV395" s="318"/>
      <c r="DY395" s="229"/>
      <c r="DZ395" s="226"/>
    </row>
    <row r="396" spans="1:130" x14ac:dyDescent="0.25">
      <c r="A396" s="208"/>
      <c r="B396" s="209"/>
      <c r="C396" s="210"/>
      <c r="D396" s="210"/>
      <c r="E396" s="211"/>
      <c r="F396" s="211"/>
      <c r="G396" s="340"/>
      <c r="H396" s="341"/>
      <c r="I396" s="340"/>
      <c r="J396" s="342"/>
      <c r="K396" s="343"/>
      <c r="L396" s="213"/>
      <c r="M396" s="211"/>
      <c r="N396" s="209"/>
      <c r="O396" s="215"/>
      <c r="P396" s="344"/>
      <c r="Q396" s="216"/>
      <c r="R396" s="345"/>
      <c r="S396" s="346"/>
      <c r="T396" s="219"/>
      <c r="U396" s="220"/>
      <c r="X396" s="382"/>
      <c r="Y396" s="382"/>
      <c r="Z396" s="318"/>
      <c r="AA396" s="333"/>
      <c r="AB396" s="333"/>
      <c r="AC396" s="333"/>
      <c r="AD396" s="335"/>
      <c r="AE396" s="320"/>
      <c r="AF396" s="320"/>
      <c r="AG396" s="318"/>
      <c r="AH396" s="333"/>
      <c r="AI396" s="333"/>
      <c r="AJ396" s="333"/>
      <c r="AK396" s="335"/>
      <c r="AL396" s="318"/>
      <c r="AM396" s="320"/>
      <c r="AN396" s="318"/>
      <c r="AO396" s="333"/>
      <c r="AP396" s="333"/>
      <c r="AQ396" s="333"/>
      <c r="AR396" s="335"/>
      <c r="AS396" s="320"/>
      <c r="AT396" s="320"/>
      <c r="AU396" s="318"/>
      <c r="AV396" s="333"/>
      <c r="AW396" s="333"/>
      <c r="AX396" s="333"/>
      <c r="AY396" s="335"/>
      <c r="AZ396" s="333"/>
      <c r="BA396" s="333"/>
      <c r="BB396" s="318"/>
      <c r="BC396" s="333"/>
      <c r="BD396" s="333"/>
      <c r="BE396" s="333"/>
      <c r="BF396" s="335"/>
      <c r="BG396" s="320"/>
      <c r="BH396" s="320"/>
      <c r="BI396" s="318"/>
      <c r="BJ396" s="333"/>
      <c r="BK396" s="333"/>
      <c r="BL396" s="333"/>
      <c r="BM396" s="335"/>
      <c r="BN396" s="318"/>
      <c r="BO396" s="318"/>
      <c r="BP396" s="318"/>
      <c r="BQ396" s="334"/>
      <c r="BR396" s="318"/>
      <c r="BS396" s="318"/>
      <c r="BT396" s="333"/>
      <c r="BU396" s="318"/>
      <c r="BV396" s="318"/>
      <c r="BW396" s="318"/>
      <c r="BX396" s="334"/>
      <c r="BY396" s="318"/>
      <c r="BZ396" s="318"/>
      <c r="CA396" s="318"/>
      <c r="CB396" s="318"/>
      <c r="CC396" s="318"/>
      <c r="CD396" s="318"/>
      <c r="CE396" s="334"/>
      <c r="CF396" s="318"/>
      <c r="CG396" s="318"/>
      <c r="CH396" s="333"/>
      <c r="CI396" s="318"/>
      <c r="CJ396" s="318"/>
      <c r="CK396" s="318"/>
      <c r="CL396" s="334"/>
      <c r="CM396" s="318"/>
      <c r="CN396" s="318"/>
      <c r="CO396" s="318"/>
      <c r="CP396" s="318"/>
      <c r="CQ396" s="318"/>
      <c r="CR396" s="318"/>
      <c r="CS396" s="318"/>
      <c r="CT396" s="318"/>
      <c r="CU396" s="318"/>
      <c r="CV396" s="381"/>
      <c r="CW396" s="381"/>
      <c r="CX396" s="381"/>
      <c r="CY396" s="381"/>
      <c r="DA396" s="318"/>
      <c r="DB396" s="318"/>
      <c r="DC396" s="318"/>
      <c r="DD396" s="318"/>
      <c r="DE396" s="318"/>
      <c r="DF396" s="318"/>
      <c r="DG396" s="318"/>
      <c r="DH396" s="318"/>
      <c r="DI396" s="318"/>
      <c r="DJ396" s="318"/>
      <c r="DK396" s="318"/>
      <c r="DL396" s="318"/>
      <c r="DM396" s="318"/>
      <c r="DN396" s="318"/>
      <c r="DO396" s="381"/>
      <c r="DP396" s="318"/>
      <c r="DQ396" s="381"/>
      <c r="DR396" s="381"/>
      <c r="DS396" s="318"/>
      <c r="DT396" s="225"/>
      <c r="DU396" s="225"/>
      <c r="DV396" s="318"/>
      <c r="DY396" s="229"/>
      <c r="DZ396" s="226"/>
    </row>
    <row r="397" spans="1:130" x14ac:dyDescent="0.25">
      <c r="A397" s="208"/>
      <c r="B397" s="209"/>
      <c r="C397" s="210"/>
      <c r="D397" s="210"/>
      <c r="E397" s="211"/>
      <c r="F397" s="211"/>
      <c r="G397" s="340"/>
      <c r="H397" s="341"/>
      <c r="I397" s="340"/>
      <c r="J397" s="342"/>
      <c r="K397" s="343"/>
      <c r="L397" s="213"/>
      <c r="M397" s="211"/>
      <c r="N397" s="209"/>
      <c r="O397" s="215"/>
      <c r="P397" s="344"/>
      <c r="Q397" s="216"/>
      <c r="R397" s="345"/>
      <c r="S397" s="346"/>
      <c r="T397" s="219"/>
      <c r="U397" s="220"/>
      <c r="X397" s="382"/>
      <c r="Y397" s="382"/>
      <c r="Z397" s="318"/>
      <c r="AA397" s="333"/>
      <c r="AB397" s="333"/>
      <c r="AC397" s="333"/>
      <c r="AD397" s="335"/>
      <c r="AE397" s="320"/>
      <c r="AF397" s="320"/>
      <c r="AG397" s="318"/>
      <c r="AH397" s="333"/>
      <c r="AI397" s="333"/>
      <c r="AJ397" s="333"/>
      <c r="AK397" s="335"/>
      <c r="AL397" s="318"/>
      <c r="AM397" s="320"/>
      <c r="AN397" s="318"/>
      <c r="AO397" s="333"/>
      <c r="AP397" s="333"/>
      <c r="AQ397" s="333"/>
      <c r="AR397" s="335"/>
      <c r="AS397" s="320"/>
      <c r="AT397" s="320"/>
      <c r="AU397" s="318"/>
      <c r="AV397" s="333"/>
      <c r="AW397" s="333"/>
      <c r="AX397" s="333"/>
      <c r="AY397" s="335"/>
      <c r="AZ397" s="333"/>
      <c r="BA397" s="333"/>
      <c r="BB397" s="318"/>
      <c r="BC397" s="333"/>
      <c r="BD397" s="333"/>
      <c r="BE397" s="333"/>
      <c r="BF397" s="335"/>
      <c r="BG397" s="320"/>
      <c r="BH397" s="320"/>
      <c r="BI397" s="318"/>
      <c r="BJ397" s="333"/>
      <c r="BK397" s="333"/>
      <c r="BL397" s="333"/>
      <c r="BM397" s="335"/>
      <c r="BN397" s="318"/>
      <c r="BO397" s="318"/>
      <c r="BP397" s="318"/>
      <c r="BQ397" s="334"/>
      <c r="BR397" s="318"/>
      <c r="BS397" s="318"/>
      <c r="BT397" s="333"/>
      <c r="BU397" s="318"/>
      <c r="BV397" s="318"/>
      <c r="BW397" s="318"/>
      <c r="BX397" s="334"/>
      <c r="BY397" s="318"/>
      <c r="BZ397" s="318"/>
      <c r="CA397" s="318"/>
      <c r="CB397" s="318"/>
      <c r="CC397" s="318"/>
      <c r="CD397" s="318"/>
      <c r="CE397" s="334"/>
      <c r="CF397" s="318"/>
      <c r="CG397" s="318"/>
      <c r="CH397" s="333"/>
      <c r="CI397" s="318"/>
      <c r="CJ397" s="318"/>
      <c r="CK397" s="318"/>
      <c r="CL397" s="334"/>
      <c r="CM397" s="318"/>
      <c r="CN397" s="318"/>
      <c r="CO397" s="318"/>
      <c r="CP397" s="318"/>
      <c r="CQ397" s="318"/>
      <c r="CR397" s="318"/>
      <c r="CS397" s="318"/>
      <c r="CT397" s="318"/>
      <c r="CU397" s="318"/>
      <c r="CV397" s="381"/>
      <c r="CW397" s="381"/>
      <c r="CX397" s="381"/>
      <c r="CY397" s="381"/>
      <c r="DA397" s="318"/>
      <c r="DB397" s="318"/>
      <c r="DC397" s="318"/>
      <c r="DD397" s="318"/>
      <c r="DE397" s="318"/>
      <c r="DF397" s="318"/>
      <c r="DG397" s="318"/>
      <c r="DH397" s="318"/>
      <c r="DI397" s="318"/>
      <c r="DJ397" s="318"/>
      <c r="DK397" s="318"/>
      <c r="DL397" s="318"/>
      <c r="DM397" s="318"/>
      <c r="DN397" s="318"/>
      <c r="DO397" s="381"/>
      <c r="DP397" s="318"/>
      <c r="DQ397" s="381"/>
      <c r="DR397" s="381"/>
      <c r="DS397" s="318"/>
      <c r="DT397" s="225"/>
      <c r="DU397" s="225"/>
      <c r="DV397" s="318"/>
      <c r="DY397" s="229"/>
      <c r="DZ397" s="226"/>
    </row>
    <row r="398" spans="1:130" ht="14.25" customHeight="1" x14ac:dyDescent="0.25">
      <c r="A398" s="208"/>
      <c r="B398" s="209"/>
      <c r="C398" s="210"/>
      <c r="D398" s="210"/>
      <c r="E398" s="211"/>
      <c r="F398" s="211"/>
      <c r="G398" s="340"/>
      <c r="H398" s="341"/>
      <c r="I398" s="340"/>
      <c r="J398" s="342"/>
      <c r="K398" s="343"/>
      <c r="L398" s="213"/>
      <c r="M398" s="211"/>
      <c r="N398" s="209"/>
      <c r="O398" s="215"/>
      <c r="P398" s="344"/>
      <c r="Q398" s="216"/>
      <c r="R398" s="345"/>
      <c r="S398" s="346"/>
      <c r="T398" s="219"/>
      <c r="U398" s="220"/>
      <c r="X398" s="382"/>
      <c r="Y398" s="382"/>
      <c r="Z398" s="318"/>
      <c r="AA398" s="333"/>
      <c r="AB398" s="333"/>
      <c r="AC398" s="333"/>
      <c r="AD398" s="335"/>
      <c r="AE398" s="320"/>
      <c r="AF398" s="320"/>
      <c r="AG398" s="318"/>
      <c r="AH398" s="333"/>
      <c r="AI398" s="333"/>
      <c r="AJ398" s="333"/>
      <c r="AK398" s="335"/>
      <c r="AL398" s="318"/>
      <c r="AM398" s="320"/>
      <c r="AN398" s="318"/>
      <c r="AO398" s="333"/>
      <c r="AP398" s="333"/>
      <c r="AQ398" s="333"/>
      <c r="AR398" s="335"/>
      <c r="AS398" s="320"/>
      <c r="AT398" s="320"/>
      <c r="AU398" s="318"/>
      <c r="AV398" s="333"/>
      <c r="AW398" s="333"/>
      <c r="AX398" s="333"/>
      <c r="AY398" s="335"/>
      <c r="AZ398" s="333"/>
      <c r="BA398" s="333"/>
      <c r="BB398" s="318"/>
      <c r="BC398" s="333"/>
      <c r="BD398" s="333"/>
      <c r="BE398" s="333"/>
      <c r="BF398" s="335"/>
      <c r="BG398" s="320"/>
      <c r="BH398" s="320"/>
      <c r="BI398" s="318"/>
      <c r="BJ398" s="333"/>
      <c r="BK398" s="333"/>
      <c r="BL398" s="333"/>
      <c r="BM398" s="335"/>
      <c r="BN398" s="318"/>
      <c r="BO398" s="318"/>
      <c r="BP398" s="318"/>
      <c r="BQ398" s="334"/>
      <c r="BR398" s="318"/>
      <c r="BS398" s="318"/>
      <c r="BT398" s="333"/>
      <c r="BU398" s="318"/>
      <c r="BV398" s="318"/>
      <c r="BW398" s="318"/>
      <c r="BX398" s="334"/>
      <c r="BY398" s="318"/>
      <c r="BZ398" s="318"/>
      <c r="CA398" s="318"/>
      <c r="CB398" s="318"/>
      <c r="CC398" s="318"/>
      <c r="CD398" s="318"/>
      <c r="CE398" s="334"/>
      <c r="CF398" s="318"/>
      <c r="CG398" s="318"/>
      <c r="CH398" s="333"/>
      <c r="CI398" s="318"/>
      <c r="CJ398" s="318"/>
      <c r="CK398" s="318"/>
      <c r="CL398" s="334"/>
      <c r="CM398" s="318"/>
      <c r="CN398" s="318"/>
      <c r="CO398" s="318"/>
      <c r="CP398" s="318"/>
      <c r="CQ398" s="318"/>
      <c r="CR398" s="318"/>
      <c r="CS398" s="318"/>
      <c r="CT398" s="318"/>
      <c r="CU398" s="318"/>
      <c r="CV398" s="381"/>
      <c r="CW398" s="381"/>
      <c r="CX398" s="381"/>
      <c r="CY398" s="381"/>
      <c r="DA398" s="318"/>
      <c r="DB398" s="318"/>
      <c r="DC398" s="318"/>
      <c r="DD398" s="318"/>
      <c r="DE398" s="318"/>
      <c r="DF398" s="318"/>
      <c r="DG398" s="318"/>
      <c r="DH398" s="318"/>
      <c r="DI398" s="318"/>
      <c r="DJ398" s="318"/>
      <c r="DK398" s="318"/>
      <c r="DL398" s="318"/>
      <c r="DM398" s="318"/>
      <c r="DN398" s="318"/>
      <c r="DO398" s="381"/>
      <c r="DP398" s="318"/>
      <c r="DQ398" s="381"/>
      <c r="DR398" s="381"/>
      <c r="DS398" s="318"/>
      <c r="DT398" s="225"/>
      <c r="DU398" s="225"/>
      <c r="DV398" s="318"/>
      <c r="DY398" s="229"/>
      <c r="DZ398" s="226"/>
    </row>
    <row r="399" spans="1:130" ht="12.75" customHeight="1" x14ac:dyDescent="0.25">
      <c r="A399" s="208"/>
      <c r="B399" s="209"/>
      <c r="C399" s="210"/>
      <c r="D399" s="210"/>
      <c r="E399" s="211"/>
      <c r="F399" s="211"/>
      <c r="G399" s="340"/>
      <c r="H399" s="341"/>
      <c r="I399" s="340"/>
      <c r="J399" s="342"/>
      <c r="K399" s="348"/>
      <c r="L399" s="349"/>
      <c r="M399" s="211"/>
      <c r="N399" s="209"/>
      <c r="O399" s="215"/>
      <c r="P399" s="344"/>
      <c r="Q399" s="216"/>
      <c r="R399" s="345"/>
      <c r="S399" s="346"/>
      <c r="T399" s="219"/>
      <c r="U399" s="220"/>
      <c r="X399" s="382"/>
      <c r="Y399" s="382"/>
      <c r="Z399" s="318"/>
      <c r="AA399" s="333"/>
      <c r="AB399" s="333"/>
      <c r="AC399" s="333"/>
      <c r="AD399" s="335"/>
      <c r="AE399" s="320"/>
      <c r="AF399" s="320"/>
      <c r="AG399" s="318"/>
      <c r="AH399" s="333"/>
      <c r="AI399" s="333"/>
      <c r="AJ399" s="333"/>
      <c r="AK399" s="335"/>
      <c r="AL399" s="318"/>
      <c r="AM399" s="320"/>
      <c r="AN399" s="318"/>
      <c r="AO399" s="333"/>
      <c r="AP399" s="333"/>
      <c r="AQ399" s="333"/>
      <c r="AR399" s="335"/>
      <c r="AS399" s="320"/>
      <c r="AT399" s="320"/>
      <c r="AU399" s="318"/>
      <c r="AV399" s="333"/>
      <c r="AW399" s="333"/>
      <c r="AX399" s="333"/>
      <c r="AY399" s="335"/>
      <c r="AZ399" s="333"/>
      <c r="BA399" s="333"/>
      <c r="BB399" s="318"/>
      <c r="BC399" s="333"/>
      <c r="BD399" s="333"/>
      <c r="BE399" s="333"/>
      <c r="BF399" s="335"/>
      <c r="BG399" s="320"/>
      <c r="BH399" s="320"/>
      <c r="BI399" s="318"/>
      <c r="BJ399" s="333"/>
      <c r="BK399" s="333"/>
      <c r="BL399" s="333"/>
      <c r="BM399" s="335"/>
      <c r="BN399" s="318"/>
      <c r="BO399" s="318"/>
      <c r="BP399" s="318"/>
      <c r="BQ399" s="334"/>
      <c r="BR399" s="318"/>
      <c r="BS399" s="318"/>
      <c r="BT399" s="333"/>
      <c r="BU399" s="318"/>
      <c r="BV399" s="318"/>
      <c r="BW399" s="318"/>
      <c r="BX399" s="334"/>
      <c r="BY399" s="318"/>
      <c r="BZ399" s="318"/>
      <c r="CA399" s="318"/>
      <c r="CB399" s="318"/>
      <c r="CC399" s="318"/>
      <c r="CD399" s="318"/>
      <c r="CE399" s="334"/>
      <c r="CF399" s="318"/>
      <c r="CG399" s="318"/>
      <c r="CH399" s="333"/>
      <c r="CI399" s="318"/>
      <c r="CJ399" s="318"/>
      <c r="CK399" s="318"/>
      <c r="CL399" s="334"/>
      <c r="CM399" s="318"/>
      <c r="CN399" s="318"/>
      <c r="CO399" s="318"/>
      <c r="CP399" s="318"/>
      <c r="CQ399" s="318"/>
      <c r="CR399" s="318"/>
      <c r="CS399" s="318"/>
      <c r="CT399" s="318"/>
      <c r="CU399" s="318"/>
      <c r="CV399" s="381"/>
      <c r="CW399" s="381"/>
      <c r="CX399" s="381"/>
      <c r="CY399" s="381"/>
      <c r="DA399" s="318"/>
      <c r="DB399" s="318"/>
      <c r="DC399" s="318"/>
      <c r="DD399" s="318"/>
      <c r="DE399" s="318"/>
      <c r="DF399" s="318"/>
      <c r="DG399" s="318"/>
      <c r="DH399" s="318"/>
      <c r="DI399" s="318"/>
      <c r="DJ399" s="318"/>
      <c r="DK399" s="318"/>
      <c r="DL399" s="318"/>
      <c r="DM399" s="318"/>
      <c r="DN399" s="318"/>
      <c r="DO399" s="381"/>
      <c r="DP399" s="318"/>
      <c r="DQ399" s="381"/>
      <c r="DR399" s="381"/>
      <c r="DS399" s="318"/>
      <c r="DT399" s="225"/>
      <c r="DU399" s="225"/>
      <c r="DV399" s="318"/>
      <c r="DY399" s="229"/>
      <c r="DZ399" s="226"/>
    </row>
    <row r="400" spans="1:130" x14ac:dyDescent="0.25">
      <c r="A400" s="208"/>
      <c r="B400" s="209"/>
      <c r="C400" s="210"/>
      <c r="D400" s="210"/>
      <c r="E400" s="211"/>
      <c r="F400" s="211"/>
      <c r="G400" s="340"/>
      <c r="H400" s="341"/>
      <c r="I400" s="340"/>
      <c r="J400" s="342"/>
      <c r="K400" s="348"/>
      <c r="L400" s="349"/>
      <c r="M400" s="211"/>
      <c r="N400" s="209"/>
      <c r="O400" s="215"/>
      <c r="P400" s="344"/>
      <c r="Q400" s="216"/>
      <c r="R400" s="345"/>
      <c r="S400" s="346"/>
      <c r="T400" s="219"/>
      <c r="U400" s="220"/>
      <c r="X400" s="382"/>
      <c r="Y400" s="382"/>
      <c r="Z400" s="318"/>
      <c r="AA400" s="333"/>
      <c r="AB400" s="333"/>
      <c r="AC400" s="333"/>
      <c r="AD400" s="335"/>
      <c r="AE400" s="320"/>
      <c r="AF400" s="320"/>
      <c r="AG400" s="318"/>
      <c r="AH400" s="333"/>
      <c r="AI400" s="333"/>
      <c r="AJ400" s="333"/>
      <c r="AK400" s="335"/>
      <c r="AL400" s="318"/>
      <c r="AM400" s="320"/>
      <c r="AN400" s="318"/>
      <c r="AO400" s="333"/>
      <c r="AP400" s="333"/>
      <c r="AQ400" s="333"/>
      <c r="AR400" s="335"/>
      <c r="AS400" s="320"/>
      <c r="AT400" s="320"/>
      <c r="AU400" s="318"/>
      <c r="AV400" s="333"/>
      <c r="AW400" s="333"/>
      <c r="AX400" s="333"/>
      <c r="AY400" s="335"/>
      <c r="AZ400" s="333"/>
      <c r="BA400" s="333"/>
      <c r="BB400" s="318"/>
      <c r="BC400" s="333"/>
      <c r="BD400" s="333"/>
      <c r="BE400" s="333"/>
      <c r="BF400" s="335"/>
      <c r="BG400" s="320"/>
      <c r="BH400" s="320"/>
      <c r="BI400" s="318"/>
      <c r="BJ400" s="333"/>
      <c r="BK400" s="333"/>
      <c r="BL400" s="333"/>
      <c r="BM400" s="335"/>
      <c r="BN400" s="318"/>
      <c r="BO400" s="318"/>
      <c r="BP400" s="318"/>
      <c r="BQ400" s="334"/>
      <c r="BR400" s="318"/>
      <c r="BS400" s="318"/>
      <c r="BT400" s="333"/>
      <c r="BU400" s="318"/>
      <c r="BV400" s="318"/>
      <c r="BW400" s="318"/>
      <c r="BX400" s="334"/>
      <c r="BY400" s="318"/>
      <c r="BZ400" s="318"/>
      <c r="CA400" s="318"/>
      <c r="CB400" s="318"/>
      <c r="CC400" s="318"/>
      <c r="CD400" s="318"/>
      <c r="CE400" s="334"/>
      <c r="CF400" s="318"/>
      <c r="CG400" s="318"/>
      <c r="CH400" s="333"/>
      <c r="CI400" s="318"/>
      <c r="CJ400" s="318"/>
      <c r="CK400" s="318"/>
      <c r="CL400" s="334"/>
      <c r="CM400" s="318"/>
      <c r="CN400" s="318"/>
      <c r="CO400" s="318"/>
      <c r="CP400" s="318"/>
      <c r="CQ400" s="318"/>
      <c r="CR400" s="318"/>
      <c r="CS400" s="318"/>
      <c r="CT400" s="318"/>
      <c r="CU400" s="318"/>
      <c r="CV400" s="381"/>
      <c r="CW400" s="381"/>
      <c r="CX400" s="381"/>
      <c r="CY400" s="381"/>
      <c r="DA400" s="318"/>
      <c r="DB400" s="318"/>
      <c r="DC400" s="318"/>
      <c r="DD400" s="318"/>
      <c r="DE400" s="318"/>
      <c r="DF400" s="318"/>
      <c r="DG400" s="318"/>
      <c r="DH400" s="318"/>
      <c r="DI400" s="318"/>
      <c r="DJ400" s="318"/>
      <c r="DK400" s="318"/>
      <c r="DL400" s="318"/>
      <c r="DM400" s="318"/>
      <c r="DN400" s="318"/>
      <c r="DO400" s="381"/>
      <c r="DP400" s="318"/>
      <c r="DQ400" s="381"/>
      <c r="DR400" s="381"/>
      <c r="DS400" s="318"/>
      <c r="DT400" s="225"/>
      <c r="DU400" s="225"/>
      <c r="DV400" s="318"/>
      <c r="DY400" s="229"/>
      <c r="DZ400" s="226"/>
    </row>
    <row r="401" spans="1:130" x14ac:dyDescent="0.25">
      <c r="A401" s="208"/>
      <c r="B401" s="209"/>
      <c r="C401" s="210"/>
      <c r="D401" s="210"/>
      <c r="E401" s="211"/>
      <c r="F401" s="211"/>
      <c r="G401" s="340"/>
      <c r="H401" s="341"/>
      <c r="I401" s="340"/>
      <c r="J401" s="342"/>
      <c r="K401" s="348"/>
      <c r="L401" s="349"/>
      <c r="M401" s="211"/>
      <c r="N401" s="209"/>
      <c r="O401" s="215"/>
      <c r="P401" s="344"/>
      <c r="Q401" s="216"/>
      <c r="R401" s="345"/>
      <c r="S401" s="346"/>
      <c r="T401" s="219"/>
      <c r="U401" s="220"/>
      <c r="X401" s="382"/>
      <c r="Y401" s="382"/>
      <c r="Z401" s="318"/>
      <c r="AA401" s="333"/>
      <c r="AB401" s="333"/>
      <c r="AC401" s="333"/>
      <c r="AD401" s="335"/>
      <c r="AE401" s="320"/>
      <c r="AF401" s="320"/>
      <c r="AG401" s="318"/>
      <c r="AH401" s="333"/>
      <c r="AI401" s="333"/>
      <c r="AJ401" s="333"/>
      <c r="AK401" s="335"/>
      <c r="AL401" s="318"/>
      <c r="AM401" s="320"/>
      <c r="AN401" s="318"/>
      <c r="AO401" s="333"/>
      <c r="AP401" s="333"/>
      <c r="AQ401" s="333"/>
      <c r="AR401" s="335"/>
      <c r="AS401" s="320"/>
      <c r="AT401" s="320"/>
      <c r="AU401" s="318"/>
      <c r="AV401" s="333"/>
      <c r="AW401" s="333"/>
      <c r="AX401" s="333"/>
      <c r="AY401" s="335"/>
      <c r="AZ401" s="333"/>
      <c r="BA401" s="333"/>
      <c r="BB401" s="318"/>
      <c r="BC401" s="333"/>
      <c r="BD401" s="333"/>
      <c r="BE401" s="333"/>
      <c r="BF401" s="335"/>
      <c r="BG401" s="320"/>
      <c r="BH401" s="320"/>
      <c r="BI401" s="318"/>
      <c r="BJ401" s="333"/>
      <c r="BK401" s="333"/>
      <c r="BL401" s="333"/>
      <c r="BM401" s="335"/>
      <c r="BN401" s="318"/>
      <c r="BO401" s="318"/>
      <c r="BP401" s="318"/>
      <c r="BQ401" s="334"/>
      <c r="BR401" s="318"/>
      <c r="BS401" s="318"/>
      <c r="BT401" s="333"/>
      <c r="BU401" s="318"/>
      <c r="BV401" s="318"/>
      <c r="BW401" s="318"/>
      <c r="BX401" s="334"/>
      <c r="BY401" s="318"/>
      <c r="BZ401" s="318"/>
      <c r="CA401" s="318"/>
      <c r="CB401" s="318"/>
      <c r="CC401" s="318"/>
      <c r="CD401" s="318"/>
      <c r="CE401" s="334"/>
      <c r="CF401" s="318"/>
      <c r="CG401" s="318"/>
      <c r="CH401" s="333"/>
      <c r="CI401" s="318"/>
      <c r="CJ401" s="318"/>
      <c r="CK401" s="318"/>
      <c r="CL401" s="334"/>
      <c r="CM401" s="318"/>
      <c r="CN401" s="318"/>
      <c r="CO401" s="318"/>
      <c r="CP401" s="318"/>
      <c r="CQ401" s="318"/>
      <c r="CR401" s="318"/>
      <c r="CS401" s="318"/>
      <c r="CT401" s="318"/>
      <c r="CU401" s="318"/>
      <c r="CV401" s="381"/>
      <c r="CW401" s="381"/>
      <c r="CX401" s="381"/>
      <c r="CY401" s="381"/>
      <c r="DA401" s="318"/>
      <c r="DB401" s="318"/>
      <c r="DC401" s="318"/>
      <c r="DD401" s="318"/>
      <c r="DE401" s="318"/>
      <c r="DF401" s="318"/>
      <c r="DG401" s="318"/>
      <c r="DH401" s="318"/>
      <c r="DI401" s="318"/>
      <c r="DJ401" s="318"/>
      <c r="DK401" s="318"/>
      <c r="DL401" s="318"/>
      <c r="DM401" s="318"/>
      <c r="DN401" s="318"/>
      <c r="DO401" s="381"/>
      <c r="DP401" s="318"/>
      <c r="DQ401" s="381"/>
      <c r="DR401" s="381"/>
      <c r="DS401" s="318"/>
      <c r="DT401" s="225"/>
      <c r="DU401" s="225"/>
      <c r="DV401" s="318"/>
      <c r="DY401" s="229"/>
      <c r="DZ401" s="226"/>
    </row>
    <row r="402" spans="1:130" ht="14.25" customHeight="1" x14ac:dyDescent="0.25">
      <c r="A402" s="208"/>
      <c r="B402" s="209"/>
      <c r="C402" s="210"/>
      <c r="D402" s="210"/>
      <c r="E402" s="211"/>
      <c r="F402" s="211"/>
      <c r="G402" s="340"/>
      <c r="H402" s="341"/>
      <c r="I402" s="340"/>
      <c r="J402" s="342"/>
      <c r="K402" s="348"/>
      <c r="L402" s="349"/>
      <c r="M402" s="211"/>
      <c r="N402" s="209"/>
      <c r="O402" s="215"/>
      <c r="P402" s="344"/>
      <c r="Q402" s="216"/>
      <c r="R402" s="345"/>
      <c r="S402" s="346"/>
      <c r="T402" s="219"/>
      <c r="U402" s="220"/>
      <c r="X402" s="382"/>
      <c r="Y402" s="382"/>
      <c r="Z402" s="318"/>
      <c r="AA402" s="333"/>
      <c r="AB402" s="333"/>
      <c r="AC402" s="333"/>
      <c r="AD402" s="335"/>
      <c r="AE402" s="320"/>
      <c r="AF402" s="320"/>
      <c r="AG402" s="318"/>
      <c r="AH402" s="333"/>
      <c r="AI402" s="333"/>
      <c r="AJ402" s="333"/>
      <c r="AK402" s="335"/>
      <c r="AL402" s="318"/>
      <c r="AM402" s="320"/>
      <c r="AN402" s="318"/>
      <c r="AO402" s="333"/>
      <c r="AP402" s="333"/>
      <c r="AQ402" s="333"/>
      <c r="AR402" s="335"/>
      <c r="AS402" s="320"/>
      <c r="AT402" s="320"/>
      <c r="AU402" s="318"/>
      <c r="AV402" s="333"/>
      <c r="AW402" s="333"/>
      <c r="AX402" s="333"/>
      <c r="AY402" s="335"/>
      <c r="AZ402" s="333"/>
      <c r="BA402" s="333"/>
      <c r="BB402" s="318"/>
      <c r="BC402" s="333"/>
      <c r="BD402" s="333"/>
      <c r="BE402" s="333"/>
      <c r="BF402" s="335"/>
      <c r="BG402" s="320"/>
      <c r="BH402" s="320"/>
      <c r="BI402" s="318"/>
      <c r="BJ402" s="333"/>
      <c r="BK402" s="333"/>
      <c r="BL402" s="333"/>
      <c r="BM402" s="335"/>
      <c r="BN402" s="318"/>
      <c r="BO402" s="318"/>
      <c r="BP402" s="318"/>
      <c r="BQ402" s="334"/>
      <c r="BR402" s="318"/>
      <c r="BS402" s="318"/>
      <c r="BT402" s="333"/>
      <c r="BU402" s="318"/>
      <c r="BV402" s="318"/>
      <c r="BW402" s="318"/>
      <c r="BX402" s="334"/>
      <c r="BY402" s="318"/>
      <c r="BZ402" s="318"/>
      <c r="CA402" s="318"/>
      <c r="CB402" s="318"/>
      <c r="CC402" s="318"/>
      <c r="CD402" s="318"/>
      <c r="CE402" s="334"/>
      <c r="CF402" s="318"/>
      <c r="CG402" s="318"/>
      <c r="CH402" s="333"/>
      <c r="CI402" s="318"/>
      <c r="CJ402" s="318"/>
      <c r="CK402" s="318"/>
      <c r="CL402" s="334"/>
      <c r="CM402" s="318"/>
      <c r="CN402" s="318"/>
      <c r="CO402" s="318"/>
      <c r="CP402" s="318"/>
      <c r="CQ402" s="318"/>
      <c r="CR402" s="318"/>
      <c r="CS402" s="318"/>
      <c r="CT402" s="318"/>
      <c r="CU402" s="318"/>
      <c r="CV402" s="381"/>
      <c r="CW402" s="381"/>
      <c r="CX402" s="381"/>
      <c r="CY402" s="381"/>
      <c r="DA402" s="318"/>
      <c r="DB402" s="318"/>
      <c r="DC402" s="318"/>
      <c r="DD402" s="318"/>
      <c r="DE402" s="318"/>
      <c r="DF402" s="318"/>
      <c r="DG402" s="318"/>
      <c r="DH402" s="318"/>
      <c r="DI402" s="318"/>
      <c r="DJ402" s="318"/>
      <c r="DK402" s="318"/>
      <c r="DL402" s="318"/>
      <c r="DM402" s="318"/>
      <c r="DN402" s="318"/>
      <c r="DO402" s="381"/>
      <c r="DP402" s="318"/>
      <c r="DQ402" s="381"/>
      <c r="DR402" s="381"/>
      <c r="DS402" s="318"/>
      <c r="DT402" s="225"/>
      <c r="DU402" s="225"/>
      <c r="DV402" s="318"/>
      <c r="DY402" s="229"/>
      <c r="DZ402" s="226"/>
    </row>
    <row r="403" spans="1:130" x14ac:dyDescent="0.25">
      <c r="A403" s="208"/>
      <c r="B403" s="209"/>
      <c r="C403" s="210"/>
      <c r="D403" s="210"/>
      <c r="E403" s="211"/>
      <c r="F403" s="211"/>
      <c r="G403" s="340"/>
      <c r="H403" s="341"/>
      <c r="I403" s="340"/>
      <c r="J403" s="342"/>
      <c r="K403" s="348"/>
      <c r="L403" s="349"/>
      <c r="M403" s="211"/>
      <c r="N403" s="209"/>
      <c r="O403" s="215"/>
      <c r="P403" s="344"/>
      <c r="Q403" s="216"/>
      <c r="R403" s="345"/>
      <c r="S403" s="346"/>
      <c r="T403" s="219"/>
      <c r="U403" s="220"/>
      <c r="X403" s="382"/>
      <c r="Y403" s="382"/>
      <c r="Z403" s="318"/>
      <c r="AA403" s="333"/>
      <c r="AB403" s="333"/>
      <c r="AC403" s="333"/>
      <c r="AD403" s="335"/>
      <c r="AE403" s="320"/>
      <c r="AF403" s="320"/>
      <c r="AG403" s="318"/>
      <c r="AH403" s="333"/>
      <c r="AI403" s="333"/>
      <c r="AJ403" s="333"/>
      <c r="AK403" s="335"/>
      <c r="AL403" s="318"/>
      <c r="AM403" s="320"/>
      <c r="AN403" s="318"/>
      <c r="AO403" s="333"/>
      <c r="AP403" s="333"/>
      <c r="AQ403" s="333"/>
      <c r="AR403" s="335"/>
      <c r="AS403" s="320"/>
      <c r="AT403" s="320"/>
      <c r="AU403" s="318"/>
      <c r="AV403" s="333"/>
      <c r="AW403" s="333"/>
      <c r="AX403" s="333"/>
      <c r="AY403" s="335"/>
      <c r="AZ403" s="333"/>
      <c r="BA403" s="333"/>
      <c r="BB403" s="318"/>
      <c r="BC403" s="333"/>
      <c r="BD403" s="333"/>
      <c r="BE403" s="333"/>
      <c r="BF403" s="335"/>
      <c r="BG403" s="320"/>
      <c r="BH403" s="320"/>
      <c r="BI403" s="318"/>
      <c r="BJ403" s="333"/>
      <c r="BK403" s="333"/>
      <c r="BL403" s="333"/>
      <c r="BM403" s="335"/>
      <c r="BN403" s="318"/>
      <c r="BO403" s="318"/>
      <c r="BP403" s="318"/>
      <c r="BQ403" s="334"/>
      <c r="BR403" s="318"/>
      <c r="BS403" s="318"/>
      <c r="BT403" s="333"/>
      <c r="BU403" s="318"/>
      <c r="BV403" s="318"/>
      <c r="BW403" s="318"/>
      <c r="BX403" s="334"/>
      <c r="BY403" s="318"/>
      <c r="BZ403" s="318"/>
      <c r="CA403" s="318"/>
      <c r="CB403" s="318"/>
      <c r="CC403" s="318"/>
      <c r="CD403" s="318"/>
      <c r="CE403" s="334"/>
      <c r="CF403" s="318"/>
      <c r="CG403" s="318"/>
      <c r="CH403" s="333"/>
      <c r="CI403" s="318"/>
      <c r="CJ403" s="318"/>
      <c r="CK403" s="318"/>
      <c r="CL403" s="334"/>
      <c r="CM403" s="318"/>
      <c r="CN403" s="318"/>
      <c r="CO403" s="318"/>
      <c r="CP403" s="318"/>
      <c r="CQ403" s="318"/>
      <c r="CR403" s="318"/>
      <c r="CS403" s="318"/>
      <c r="CT403" s="318"/>
      <c r="CU403" s="318"/>
      <c r="CV403" s="381"/>
      <c r="CW403" s="381"/>
      <c r="CX403" s="381"/>
      <c r="CY403" s="381"/>
      <c r="DA403" s="318"/>
      <c r="DB403" s="318"/>
      <c r="DC403" s="318"/>
      <c r="DD403" s="318"/>
      <c r="DE403" s="318"/>
      <c r="DF403" s="318"/>
      <c r="DG403" s="318"/>
      <c r="DH403" s="318"/>
      <c r="DI403" s="318"/>
      <c r="DJ403" s="318"/>
      <c r="DK403" s="318"/>
      <c r="DL403" s="318"/>
      <c r="DM403" s="318"/>
      <c r="DN403" s="318"/>
      <c r="DO403" s="381"/>
      <c r="DP403" s="318"/>
      <c r="DQ403" s="381"/>
      <c r="DR403" s="381"/>
      <c r="DS403" s="318"/>
      <c r="DT403" s="225"/>
      <c r="DU403" s="225"/>
      <c r="DV403" s="318"/>
      <c r="DY403" s="229"/>
      <c r="DZ403" s="226"/>
    </row>
    <row r="404" spans="1:130" x14ac:dyDescent="0.25">
      <c r="A404" s="208"/>
      <c r="B404" s="209"/>
      <c r="C404" s="210"/>
      <c r="D404" s="210"/>
      <c r="E404" s="211"/>
      <c r="F404" s="211"/>
      <c r="G404" s="340"/>
      <c r="H404" s="341"/>
      <c r="I404" s="340"/>
      <c r="J404" s="342"/>
      <c r="K404" s="348"/>
      <c r="L404" s="349"/>
      <c r="M404" s="211"/>
      <c r="N404" s="209"/>
      <c r="O404" s="215"/>
      <c r="P404" s="344"/>
      <c r="Q404" s="216"/>
      <c r="R404" s="345"/>
      <c r="S404" s="346"/>
      <c r="T404" s="219"/>
      <c r="U404" s="220"/>
      <c r="X404" s="382"/>
      <c r="Y404" s="382"/>
      <c r="Z404" s="318"/>
      <c r="AA404" s="333"/>
      <c r="AB404" s="333"/>
      <c r="AC404" s="333"/>
      <c r="AD404" s="335"/>
      <c r="AE404" s="320"/>
      <c r="AF404" s="320"/>
      <c r="AG404" s="318"/>
      <c r="AH404" s="333"/>
      <c r="AI404" s="333"/>
      <c r="AJ404" s="333"/>
      <c r="AK404" s="335"/>
      <c r="AL404" s="318"/>
      <c r="AM404" s="320"/>
      <c r="AN404" s="318"/>
      <c r="AO404" s="333"/>
      <c r="AP404" s="333"/>
      <c r="AQ404" s="333"/>
      <c r="AR404" s="335"/>
      <c r="AS404" s="320"/>
      <c r="AT404" s="320"/>
      <c r="AU404" s="318"/>
      <c r="AV404" s="333"/>
      <c r="AW404" s="333"/>
      <c r="AX404" s="333"/>
      <c r="AY404" s="335"/>
      <c r="AZ404" s="333"/>
      <c r="BA404" s="333"/>
      <c r="BB404" s="318"/>
      <c r="BC404" s="333"/>
      <c r="BD404" s="333"/>
      <c r="BE404" s="333"/>
      <c r="BF404" s="335"/>
      <c r="BG404" s="320"/>
      <c r="BH404" s="320"/>
      <c r="BI404" s="318"/>
      <c r="BJ404" s="333"/>
      <c r="BK404" s="333"/>
      <c r="BL404" s="333"/>
      <c r="BM404" s="335"/>
      <c r="BN404" s="318"/>
      <c r="BO404" s="318"/>
      <c r="BP404" s="318"/>
      <c r="BQ404" s="334"/>
      <c r="BR404" s="318"/>
      <c r="BS404" s="318"/>
      <c r="BT404" s="333"/>
      <c r="BU404" s="318"/>
      <c r="BV404" s="318"/>
      <c r="BW404" s="318"/>
      <c r="BX404" s="334"/>
      <c r="BY404" s="318"/>
      <c r="BZ404" s="318"/>
      <c r="CA404" s="318"/>
      <c r="CB404" s="318"/>
      <c r="CC404" s="318"/>
      <c r="CD404" s="318"/>
      <c r="CE404" s="334"/>
      <c r="CF404" s="318"/>
      <c r="CG404" s="318"/>
      <c r="CH404" s="333"/>
      <c r="CI404" s="318"/>
      <c r="CJ404" s="318"/>
      <c r="CK404" s="318"/>
      <c r="CL404" s="334"/>
      <c r="CM404" s="318"/>
      <c r="CN404" s="318"/>
      <c r="CO404" s="318"/>
      <c r="CP404" s="318"/>
      <c r="CQ404" s="318"/>
      <c r="CR404" s="318"/>
      <c r="CS404" s="318"/>
      <c r="CT404" s="318"/>
      <c r="CU404" s="318"/>
      <c r="CV404" s="381"/>
      <c r="CW404" s="381"/>
      <c r="CX404" s="381"/>
      <c r="CY404" s="381"/>
      <c r="DA404" s="318"/>
      <c r="DB404" s="318"/>
      <c r="DC404" s="318"/>
      <c r="DD404" s="318"/>
      <c r="DE404" s="318"/>
      <c r="DF404" s="318"/>
      <c r="DG404" s="318"/>
      <c r="DH404" s="318"/>
      <c r="DI404" s="318"/>
      <c r="DJ404" s="318"/>
      <c r="DK404" s="318"/>
      <c r="DL404" s="318"/>
      <c r="DM404" s="318"/>
      <c r="DN404" s="318"/>
      <c r="DO404" s="381"/>
      <c r="DP404" s="318"/>
      <c r="DQ404" s="381"/>
      <c r="DR404" s="381"/>
      <c r="DS404" s="318"/>
      <c r="DT404" s="225"/>
      <c r="DU404" s="225"/>
      <c r="DV404" s="318"/>
      <c r="DY404" s="229"/>
      <c r="DZ404" s="226"/>
    </row>
    <row r="405" spans="1:130" x14ac:dyDescent="0.25">
      <c r="A405" s="208"/>
      <c r="B405" s="209"/>
      <c r="C405" s="210"/>
      <c r="D405" s="210"/>
      <c r="E405" s="211"/>
      <c r="F405" s="211"/>
      <c r="G405" s="340"/>
      <c r="H405" s="341"/>
      <c r="I405" s="340"/>
      <c r="J405" s="342"/>
      <c r="K405" s="348"/>
      <c r="L405" s="349"/>
      <c r="M405" s="211"/>
      <c r="N405" s="209"/>
      <c r="O405" s="215"/>
      <c r="P405" s="344"/>
      <c r="Q405" s="216"/>
      <c r="R405" s="345"/>
      <c r="S405" s="346"/>
      <c r="T405" s="219"/>
      <c r="U405" s="220"/>
      <c r="X405" s="382"/>
      <c r="Y405" s="382"/>
      <c r="Z405" s="318"/>
      <c r="AA405" s="333"/>
      <c r="AB405" s="333"/>
      <c r="AC405" s="333"/>
      <c r="AD405" s="335"/>
      <c r="AE405" s="320"/>
      <c r="AF405" s="320"/>
      <c r="AG405" s="318"/>
      <c r="AH405" s="333"/>
      <c r="AI405" s="333"/>
      <c r="AJ405" s="333"/>
      <c r="AK405" s="335"/>
      <c r="AL405" s="318"/>
      <c r="AM405" s="320"/>
      <c r="AN405" s="318"/>
      <c r="AO405" s="333"/>
      <c r="AP405" s="333"/>
      <c r="AQ405" s="333"/>
      <c r="AR405" s="335"/>
      <c r="AS405" s="320"/>
      <c r="AT405" s="320"/>
      <c r="AU405" s="318"/>
      <c r="AV405" s="333"/>
      <c r="AW405" s="333"/>
      <c r="AX405" s="333"/>
      <c r="AY405" s="335"/>
      <c r="AZ405" s="333"/>
      <c r="BA405" s="333"/>
      <c r="BB405" s="318"/>
      <c r="BC405" s="333"/>
      <c r="BD405" s="333"/>
      <c r="BE405" s="333"/>
      <c r="BF405" s="335"/>
      <c r="BG405" s="320"/>
      <c r="BH405" s="320"/>
      <c r="BI405" s="318"/>
      <c r="BJ405" s="333"/>
      <c r="BK405" s="333"/>
      <c r="BL405" s="333"/>
      <c r="BM405" s="335"/>
      <c r="BN405" s="318"/>
      <c r="BO405" s="318"/>
      <c r="BP405" s="318"/>
      <c r="BQ405" s="334"/>
      <c r="BR405" s="318"/>
      <c r="BS405" s="318"/>
      <c r="BT405" s="333"/>
      <c r="BU405" s="318"/>
      <c r="BV405" s="318"/>
      <c r="BW405" s="318"/>
      <c r="BX405" s="334"/>
      <c r="BY405" s="318"/>
      <c r="BZ405" s="318"/>
      <c r="CA405" s="318"/>
      <c r="CB405" s="318"/>
      <c r="CC405" s="318"/>
      <c r="CD405" s="318"/>
      <c r="CE405" s="334"/>
      <c r="CF405" s="318"/>
      <c r="CG405" s="318"/>
      <c r="CH405" s="333"/>
      <c r="CI405" s="318"/>
      <c r="CJ405" s="318"/>
      <c r="CK405" s="318"/>
      <c r="CL405" s="334"/>
      <c r="CM405" s="318"/>
      <c r="CN405" s="318"/>
      <c r="CO405" s="318"/>
      <c r="CP405" s="318"/>
      <c r="CQ405" s="318"/>
      <c r="CR405" s="318"/>
      <c r="CS405" s="318"/>
      <c r="CT405" s="318"/>
      <c r="CU405" s="318"/>
      <c r="CV405" s="381"/>
      <c r="CW405" s="381"/>
      <c r="CX405" s="381"/>
      <c r="CY405" s="381"/>
      <c r="DA405" s="318"/>
      <c r="DB405" s="318"/>
      <c r="DC405" s="318"/>
      <c r="DD405" s="318"/>
      <c r="DE405" s="318"/>
      <c r="DF405" s="318"/>
      <c r="DG405" s="318"/>
      <c r="DH405" s="318"/>
      <c r="DI405" s="318"/>
      <c r="DJ405" s="318"/>
      <c r="DK405" s="318"/>
      <c r="DL405" s="318"/>
      <c r="DM405" s="318"/>
      <c r="DN405" s="318"/>
      <c r="DO405" s="381"/>
      <c r="DP405" s="318"/>
      <c r="DQ405" s="381"/>
      <c r="DR405" s="381"/>
      <c r="DS405" s="318"/>
      <c r="DT405" s="225"/>
      <c r="DU405" s="225"/>
      <c r="DV405" s="318"/>
      <c r="DY405" s="229"/>
      <c r="DZ405" s="226"/>
    </row>
    <row r="406" spans="1:130" ht="12.75" customHeight="1" x14ac:dyDescent="0.25">
      <c r="A406" s="208"/>
      <c r="B406" s="209"/>
      <c r="C406" s="210"/>
      <c r="D406" s="210"/>
      <c r="E406" s="211"/>
      <c r="F406" s="211"/>
      <c r="G406" s="340"/>
      <c r="H406" s="341"/>
      <c r="I406" s="340"/>
      <c r="J406" s="342"/>
      <c r="K406" s="348"/>
      <c r="L406" s="349"/>
      <c r="M406" s="211"/>
      <c r="N406" s="209"/>
      <c r="O406" s="215"/>
      <c r="P406" s="344"/>
      <c r="Q406" s="216"/>
      <c r="R406" s="345"/>
      <c r="S406" s="346"/>
      <c r="T406" s="219"/>
      <c r="U406" s="220"/>
      <c r="X406" s="382"/>
      <c r="Y406" s="382"/>
      <c r="Z406" s="318"/>
      <c r="AA406" s="333"/>
      <c r="AB406" s="333"/>
      <c r="AC406" s="333"/>
      <c r="AD406" s="335"/>
      <c r="AE406" s="320"/>
      <c r="AF406" s="320"/>
      <c r="AG406" s="318"/>
      <c r="AH406" s="333"/>
      <c r="AI406" s="333"/>
      <c r="AJ406" s="333"/>
      <c r="AK406" s="335"/>
      <c r="AL406" s="318"/>
      <c r="AM406" s="320"/>
      <c r="AN406" s="318"/>
      <c r="AO406" s="333"/>
      <c r="AP406" s="333"/>
      <c r="AQ406" s="333"/>
      <c r="AR406" s="335"/>
      <c r="AS406" s="320"/>
      <c r="AT406" s="320"/>
      <c r="AU406" s="318"/>
      <c r="AV406" s="333"/>
      <c r="AW406" s="333"/>
      <c r="AX406" s="333"/>
      <c r="AY406" s="335"/>
      <c r="AZ406" s="333"/>
      <c r="BA406" s="333"/>
      <c r="BB406" s="318"/>
      <c r="BC406" s="333"/>
      <c r="BD406" s="333"/>
      <c r="BE406" s="333"/>
      <c r="BF406" s="335"/>
      <c r="BG406" s="320"/>
      <c r="BH406" s="320"/>
      <c r="BI406" s="318"/>
      <c r="BJ406" s="333"/>
      <c r="BK406" s="333"/>
      <c r="BL406" s="333"/>
      <c r="BM406" s="335"/>
      <c r="BN406" s="318"/>
      <c r="BO406" s="318"/>
      <c r="BP406" s="318"/>
      <c r="BQ406" s="334"/>
      <c r="BR406" s="318"/>
      <c r="BS406" s="318"/>
      <c r="BT406" s="333"/>
      <c r="BU406" s="318"/>
      <c r="BV406" s="318"/>
      <c r="BW406" s="318"/>
      <c r="BX406" s="334"/>
      <c r="BY406" s="318"/>
      <c r="BZ406" s="318"/>
      <c r="CA406" s="318"/>
      <c r="CB406" s="318"/>
      <c r="CC406" s="318"/>
      <c r="CD406" s="318"/>
      <c r="CE406" s="334"/>
      <c r="CF406" s="318"/>
      <c r="CG406" s="318"/>
      <c r="CH406" s="333"/>
      <c r="CI406" s="318"/>
      <c r="CJ406" s="318"/>
      <c r="CK406" s="318"/>
      <c r="CL406" s="334"/>
      <c r="CM406" s="318"/>
      <c r="CN406" s="318"/>
      <c r="CO406" s="318"/>
      <c r="CP406" s="318"/>
      <c r="CQ406" s="318"/>
      <c r="CR406" s="318"/>
      <c r="CS406" s="318"/>
      <c r="CT406" s="318"/>
      <c r="CU406" s="318"/>
      <c r="CV406" s="381"/>
      <c r="CW406" s="381"/>
      <c r="CX406" s="381"/>
      <c r="CY406" s="381"/>
      <c r="DA406" s="318"/>
      <c r="DB406" s="318"/>
      <c r="DC406" s="318"/>
      <c r="DD406" s="318"/>
      <c r="DE406" s="318"/>
      <c r="DF406" s="318"/>
      <c r="DG406" s="318"/>
      <c r="DH406" s="318"/>
      <c r="DI406" s="318"/>
      <c r="DJ406" s="318"/>
      <c r="DK406" s="318"/>
      <c r="DL406" s="318"/>
      <c r="DM406" s="318"/>
      <c r="DN406" s="318"/>
      <c r="DO406" s="381"/>
      <c r="DP406" s="318"/>
      <c r="DQ406" s="381"/>
      <c r="DR406" s="381"/>
      <c r="DS406" s="318"/>
      <c r="DT406" s="225"/>
      <c r="DU406" s="225"/>
      <c r="DV406" s="318"/>
      <c r="DY406" s="229"/>
      <c r="DZ406" s="226"/>
    </row>
    <row r="407" spans="1:130" ht="13.5" customHeight="1" x14ac:dyDescent="0.25">
      <c r="A407" s="208"/>
      <c r="B407" s="209"/>
      <c r="C407" s="210"/>
      <c r="D407" s="210"/>
      <c r="E407" s="211"/>
      <c r="F407" s="211"/>
      <c r="G407" s="340"/>
      <c r="H407" s="341"/>
      <c r="I407" s="340"/>
      <c r="J407" s="342"/>
      <c r="K407" s="348"/>
      <c r="L407" s="349"/>
      <c r="M407" s="211"/>
      <c r="N407" s="209"/>
      <c r="O407" s="215"/>
      <c r="P407" s="344"/>
      <c r="Q407" s="216"/>
      <c r="R407" s="345"/>
      <c r="S407" s="346"/>
      <c r="T407" s="219"/>
      <c r="U407" s="220"/>
      <c r="X407" s="382"/>
      <c r="Y407" s="382"/>
      <c r="Z407" s="318"/>
      <c r="AA407" s="333"/>
      <c r="AB407" s="333"/>
      <c r="AC407" s="333"/>
      <c r="AD407" s="335"/>
      <c r="AE407" s="320"/>
      <c r="AF407" s="320"/>
      <c r="AG407" s="318"/>
      <c r="AH407" s="333"/>
      <c r="AI407" s="333"/>
      <c r="AJ407" s="333"/>
      <c r="AK407" s="335"/>
      <c r="AL407" s="318"/>
      <c r="AM407" s="320"/>
      <c r="AN407" s="318"/>
      <c r="AO407" s="333"/>
      <c r="AP407" s="333"/>
      <c r="AQ407" s="333"/>
      <c r="AR407" s="335"/>
      <c r="AS407" s="320"/>
      <c r="AT407" s="320"/>
      <c r="AU407" s="318"/>
      <c r="AV407" s="333"/>
      <c r="AW407" s="333"/>
      <c r="AX407" s="333"/>
      <c r="AY407" s="335"/>
      <c r="AZ407" s="333"/>
      <c r="BA407" s="333"/>
      <c r="BB407" s="318"/>
      <c r="BC407" s="333"/>
      <c r="BD407" s="333"/>
      <c r="BE407" s="333"/>
      <c r="BF407" s="335"/>
      <c r="BG407" s="320"/>
      <c r="BH407" s="320"/>
      <c r="BI407" s="318"/>
      <c r="BJ407" s="333"/>
      <c r="BK407" s="333"/>
      <c r="BL407" s="333"/>
      <c r="BM407" s="335"/>
      <c r="BN407" s="318"/>
      <c r="BO407" s="318"/>
      <c r="BP407" s="318"/>
      <c r="BQ407" s="334"/>
      <c r="BR407" s="318"/>
      <c r="BS407" s="318"/>
      <c r="BT407" s="333"/>
      <c r="BU407" s="318"/>
      <c r="BV407" s="318"/>
      <c r="BW407" s="318"/>
      <c r="BX407" s="334"/>
      <c r="BY407" s="318"/>
      <c r="BZ407" s="318"/>
      <c r="CA407" s="318"/>
      <c r="CB407" s="318"/>
      <c r="CC407" s="318"/>
      <c r="CD407" s="318"/>
      <c r="CE407" s="334"/>
      <c r="CF407" s="318"/>
      <c r="CG407" s="318"/>
      <c r="CH407" s="333"/>
      <c r="CI407" s="318"/>
      <c r="CJ407" s="318"/>
      <c r="CK407" s="318"/>
      <c r="CL407" s="334"/>
      <c r="CM407" s="318"/>
      <c r="CN407" s="318"/>
      <c r="CO407" s="318"/>
      <c r="CP407" s="318"/>
      <c r="CQ407" s="318"/>
      <c r="CR407" s="318"/>
      <c r="CS407" s="318"/>
      <c r="CT407" s="318"/>
      <c r="CU407" s="318"/>
      <c r="CV407" s="381"/>
      <c r="CW407" s="381"/>
      <c r="CX407" s="381"/>
      <c r="CY407" s="381"/>
      <c r="DA407" s="318"/>
      <c r="DB407" s="318"/>
      <c r="DC407" s="318"/>
      <c r="DD407" s="318"/>
      <c r="DE407" s="318"/>
      <c r="DF407" s="318"/>
      <c r="DG407" s="318"/>
      <c r="DH407" s="318"/>
      <c r="DI407" s="318"/>
      <c r="DJ407" s="318"/>
      <c r="DK407" s="318"/>
      <c r="DL407" s="318"/>
      <c r="DM407" s="318"/>
      <c r="DN407" s="318"/>
      <c r="DO407" s="381"/>
      <c r="DP407" s="318"/>
      <c r="DQ407" s="381"/>
      <c r="DR407" s="381"/>
      <c r="DS407" s="318"/>
      <c r="DT407" s="225"/>
      <c r="DU407" s="225"/>
      <c r="DV407" s="318"/>
      <c r="DY407" s="229"/>
      <c r="DZ407" s="226"/>
    </row>
    <row r="408" spans="1:130" x14ac:dyDescent="0.25">
      <c r="A408" s="208"/>
      <c r="B408" s="209"/>
      <c r="C408" s="210"/>
      <c r="D408" s="210"/>
      <c r="E408" s="211"/>
      <c r="F408" s="211"/>
      <c r="G408" s="340"/>
      <c r="H408" s="341"/>
      <c r="I408" s="340"/>
      <c r="J408" s="342"/>
      <c r="K408" s="348"/>
      <c r="L408" s="349"/>
      <c r="M408" s="211"/>
      <c r="N408" s="209"/>
      <c r="O408" s="215"/>
      <c r="P408" s="344"/>
      <c r="Q408" s="216"/>
      <c r="R408" s="345"/>
      <c r="S408" s="346"/>
      <c r="T408" s="219"/>
      <c r="U408" s="220"/>
      <c r="X408" s="382"/>
      <c r="Y408" s="382"/>
      <c r="Z408" s="318"/>
      <c r="AA408" s="333"/>
      <c r="AB408" s="333"/>
      <c r="AC408" s="333"/>
      <c r="AD408" s="335"/>
      <c r="AE408" s="320"/>
      <c r="AF408" s="320"/>
      <c r="AG408" s="318"/>
      <c r="AH408" s="333"/>
      <c r="AI408" s="333"/>
      <c r="AJ408" s="333"/>
      <c r="AK408" s="335"/>
      <c r="AL408" s="318"/>
      <c r="AM408" s="320"/>
      <c r="AN408" s="318"/>
      <c r="AO408" s="333"/>
      <c r="AP408" s="333"/>
      <c r="AQ408" s="333"/>
      <c r="AR408" s="335"/>
      <c r="AS408" s="320"/>
      <c r="AT408" s="320"/>
      <c r="AU408" s="318"/>
      <c r="AV408" s="333"/>
      <c r="AW408" s="333"/>
      <c r="AX408" s="333"/>
      <c r="AY408" s="335"/>
      <c r="AZ408" s="333"/>
      <c r="BA408" s="333"/>
      <c r="BB408" s="318"/>
      <c r="BC408" s="333"/>
      <c r="BD408" s="333"/>
      <c r="BE408" s="333"/>
      <c r="BF408" s="335"/>
      <c r="BG408" s="320"/>
      <c r="BH408" s="320"/>
      <c r="BI408" s="318"/>
      <c r="BJ408" s="333"/>
      <c r="BK408" s="333"/>
      <c r="BL408" s="333"/>
      <c r="BM408" s="335"/>
      <c r="BN408" s="318"/>
      <c r="BO408" s="318"/>
      <c r="BP408" s="318"/>
      <c r="BQ408" s="334"/>
      <c r="BR408" s="318"/>
      <c r="BS408" s="318"/>
      <c r="BT408" s="333"/>
      <c r="BU408" s="318"/>
      <c r="BV408" s="318"/>
      <c r="BW408" s="318"/>
      <c r="BX408" s="334"/>
      <c r="BY408" s="318"/>
      <c r="BZ408" s="318"/>
      <c r="CA408" s="318"/>
      <c r="CB408" s="318"/>
      <c r="CC408" s="318"/>
      <c r="CD408" s="318"/>
      <c r="CE408" s="334"/>
      <c r="CF408" s="318"/>
      <c r="CG408" s="318"/>
      <c r="CH408" s="333"/>
      <c r="CI408" s="318"/>
      <c r="CJ408" s="318"/>
      <c r="CK408" s="318"/>
      <c r="CL408" s="334"/>
      <c r="CM408" s="318"/>
      <c r="CN408" s="318"/>
      <c r="CO408" s="318"/>
      <c r="CP408" s="318"/>
      <c r="CQ408" s="318"/>
      <c r="CR408" s="318"/>
      <c r="CS408" s="318"/>
      <c r="CT408" s="318"/>
      <c r="CU408" s="318"/>
      <c r="CV408" s="381"/>
      <c r="CW408" s="381"/>
      <c r="CX408" s="381"/>
      <c r="CY408" s="381"/>
      <c r="DA408" s="318"/>
      <c r="DB408" s="318"/>
      <c r="DC408" s="318"/>
      <c r="DD408" s="318"/>
      <c r="DE408" s="318"/>
      <c r="DF408" s="318"/>
      <c r="DG408" s="318"/>
      <c r="DH408" s="318"/>
      <c r="DI408" s="318"/>
      <c r="DJ408" s="318"/>
      <c r="DK408" s="318"/>
      <c r="DL408" s="318"/>
      <c r="DM408" s="318"/>
      <c r="DN408" s="318"/>
      <c r="DO408" s="381"/>
      <c r="DP408" s="318"/>
      <c r="DQ408" s="381"/>
      <c r="DR408" s="381"/>
      <c r="DS408" s="318"/>
      <c r="DT408" s="225"/>
      <c r="DU408" s="225"/>
      <c r="DV408" s="318"/>
      <c r="DY408" s="229"/>
      <c r="DZ408" s="226"/>
    </row>
    <row r="409" spans="1:130" x14ac:dyDescent="0.25">
      <c r="A409" s="208"/>
      <c r="B409" s="209"/>
      <c r="C409" s="210"/>
      <c r="D409" s="210"/>
      <c r="E409" s="211"/>
      <c r="F409" s="211"/>
      <c r="G409" s="340"/>
      <c r="H409" s="341"/>
      <c r="I409" s="340"/>
      <c r="J409" s="342"/>
      <c r="K409" s="348"/>
      <c r="L409" s="349"/>
      <c r="M409" s="211"/>
      <c r="N409" s="209"/>
      <c r="O409" s="215"/>
      <c r="P409" s="344"/>
      <c r="Q409" s="216"/>
      <c r="R409" s="345"/>
      <c r="S409" s="346"/>
      <c r="T409" s="219"/>
      <c r="U409" s="220"/>
      <c r="X409" s="382"/>
      <c r="Y409" s="382"/>
      <c r="Z409" s="318"/>
      <c r="AA409" s="333"/>
      <c r="AB409" s="333"/>
      <c r="AC409" s="333"/>
      <c r="AD409" s="335"/>
      <c r="AE409" s="320"/>
      <c r="AF409" s="320"/>
      <c r="AG409" s="318"/>
      <c r="AH409" s="333"/>
      <c r="AI409" s="333"/>
      <c r="AJ409" s="333"/>
      <c r="AK409" s="335"/>
      <c r="AL409" s="318"/>
      <c r="AM409" s="320"/>
      <c r="AN409" s="318"/>
      <c r="AO409" s="333"/>
      <c r="AP409" s="333"/>
      <c r="AQ409" s="333"/>
      <c r="AR409" s="335"/>
      <c r="AS409" s="320"/>
      <c r="AT409" s="320"/>
      <c r="AU409" s="318"/>
      <c r="AV409" s="333"/>
      <c r="AW409" s="333"/>
      <c r="AX409" s="333"/>
      <c r="AY409" s="335"/>
      <c r="AZ409" s="333"/>
      <c r="BA409" s="333"/>
      <c r="BB409" s="318"/>
      <c r="BC409" s="333"/>
      <c r="BD409" s="333"/>
      <c r="BE409" s="333"/>
      <c r="BF409" s="335"/>
      <c r="BG409" s="320"/>
      <c r="BH409" s="320"/>
      <c r="BI409" s="318"/>
      <c r="BJ409" s="333"/>
      <c r="BK409" s="333"/>
      <c r="BL409" s="333"/>
      <c r="BM409" s="335"/>
      <c r="BN409" s="318"/>
      <c r="BO409" s="318"/>
      <c r="BP409" s="318"/>
      <c r="BQ409" s="334"/>
      <c r="BR409" s="318"/>
      <c r="BS409" s="318"/>
      <c r="BT409" s="333"/>
      <c r="BU409" s="318"/>
      <c r="BV409" s="318"/>
      <c r="BW409" s="318"/>
      <c r="BX409" s="334"/>
      <c r="BY409" s="318"/>
      <c r="BZ409" s="318"/>
      <c r="CA409" s="318"/>
      <c r="CB409" s="318"/>
      <c r="CC409" s="318"/>
      <c r="CD409" s="318"/>
      <c r="CE409" s="334"/>
      <c r="CF409" s="318"/>
      <c r="CG409" s="318"/>
      <c r="CH409" s="333"/>
      <c r="CI409" s="318"/>
      <c r="CJ409" s="318"/>
      <c r="CK409" s="318"/>
      <c r="CL409" s="334"/>
      <c r="CM409" s="318"/>
      <c r="CN409" s="318"/>
      <c r="CO409" s="318"/>
      <c r="CP409" s="318"/>
      <c r="CQ409" s="318"/>
      <c r="CR409" s="318"/>
      <c r="CS409" s="318"/>
      <c r="CT409" s="318"/>
      <c r="CU409" s="318"/>
      <c r="CV409" s="381"/>
      <c r="CW409" s="381"/>
      <c r="CX409" s="381"/>
      <c r="CY409" s="381"/>
      <c r="DA409" s="318"/>
      <c r="DB409" s="318"/>
      <c r="DC409" s="318"/>
      <c r="DD409" s="318"/>
      <c r="DE409" s="318"/>
      <c r="DF409" s="318"/>
      <c r="DG409" s="318"/>
      <c r="DH409" s="318"/>
      <c r="DI409" s="318"/>
      <c r="DJ409" s="318"/>
      <c r="DK409" s="318"/>
      <c r="DL409" s="318"/>
      <c r="DM409" s="318"/>
      <c r="DN409" s="318"/>
      <c r="DO409" s="381"/>
      <c r="DP409" s="318"/>
      <c r="DQ409" s="381"/>
      <c r="DR409" s="381"/>
      <c r="DS409" s="318"/>
      <c r="DT409" s="225"/>
      <c r="DU409" s="225"/>
      <c r="DV409" s="318"/>
      <c r="DY409" s="229"/>
      <c r="DZ409" s="226"/>
    </row>
    <row r="410" spans="1:130" x14ac:dyDescent="0.25">
      <c r="A410" s="208"/>
      <c r="B410" s="209"/>
      <c r="C410" s="210"/>
      <c r="D410" s="210"/>
      <c r="E410" s="211"/>
      <c r="F410" s="211"/>
      <c r="G410" s="340"/>
      <c r="H410" s="341"/>
      <c r="I410" s="340"/>
      <c r="J410" s="342"/>
      <c r="K410" s="348"/>
      <c r="L410" s="349"/>
      <c r="M410" s="211"/>
      <c r="N410" s="209"/>
      <c r="O410" s="215"/>
      <c r="P410" s="344"/>
      <c r="Q410" s="216"/>
      <c r="R410" s="345"/>
      <c r="S410" s="346"/>
      <c r="T410" s="219"/>
      <c r="U410" s="220"/>
      <c r="X410" s="382"/>
      <c r="Y410" s="382"/>
      <c r="Z410" s="318"/>
      <c r="AA410" s="333"/>
      <c r="AB410" s="333"/>
      <c r="AC410" s="333"/>
      <c r="AD410" s="335"/>
      <c r="AE410" s="320"/>
      <c r="AF410" s="320"/>
      <c r="AG410" s="318"/>
      <c r="AH410" s="333"/>
      <c r="AI410" s="333"/>
      <c r="AJ410" s="333"/>
      <c r="AK410" s="335"/>
      <c r="AL410" s="318"/>
      <c r="AM410" s="320"/>
      <c r="AN410" s="318"/>
      <c r="AO410" s="333"/>
      <c r="AP410" s="333"/>
      <c r="AQ410" s="333"/>
      <c r="AR410" s="335"/>
      <c r="AS410" s="320"/>
      <c r="AT410" s="320"/>
      <c r="AU410" s="318"/>
      <c r="AV410" s="333"/>
      <c r="AW410" s="333"/>
      <c r="AX410" s="333"/>
      <c r="AY410" s="335"/>
      <c r="AZ410" s="333"/>
      <c r="BA410" s="333"/>
      <c r="BB410" s="318"/>
      <c r="BC410" s="333"/>
      <c r="BD410" s="333"/>
      <c r="BE410" s="333"/>
      <c r="BF410" s="335"/>
      <c r="BG410" s="320"/>
      <c r="BH410" s="320"/>
      <c r="BI410" s="318"/>
      <c r="BJ410" s="333"/>
      <c r="BK410" s="333"/>
      <c r="BL410" s="333"/>
      <c r="BM410" s="335"/>
      <c r="BN410" s="318"/>
      <c r="BO410" s="318"/>
      <c r="BP410" s="318"/>
      <c r="BQ410" s="334"/>
      <c r="BR410" s="318"/>
      <c r="BS410" s="318"/>
      <c r="BT410" s="333"/>
      <c r="BU410" s="318"/>
      <c r="BV410" s="318"/>
      <c r="BW410" s="318"/>
      <c r="BX410" s="334"/>
      <c r="BY410" s="318"/>
      <c r="BZ410" s="318"/>
      <c r="CA410" s="318"/>
      <c r="CB410" s="318"/>
      <c r="CC410" s="318"/>
      <c r="CD410" s="318"/>
      <c r="CE410" s="334"/>
      <c r="CF410" s="318"/>
      <c r="CG410" s="318"/>
      <c r="CH410" s="333"/>
      <c r="CI410" s="318"/>
      <c r="CJ410" s="318"/>
      <c r="CK410" s="318"/>
      <c r="CL410" s="334"/>
      <c r="CM410" s="318"/>
      <c r="CN410" s="318"/>
      <c r="CO410" s="318"/>
      <c r="CP410" s="318"/>
      <c r="CQ410" s="318"/>
      <c r="CR410" s="318"/>
      <c r="CS410" s="318"/>
      <c r="CT410" s="318"/>
      <c r="CU410" s="318"/>
      <c r="CV410" s="381"/>
      <c r="CW410" s="381"/>
      <c r="CX410" s="381"/>
      <c r="CY410" s="381"/>
      <c r="DA410" s="318"/>
      <c r="DB410" s="318"/>
      <c r="DC410" s="318"/>
      <c r="DD410" s="318"/>
      <c r="DE410" s="318"/>
      <c r="DF410" s="318"/>
      <c r="DG410" s="318"/>
      <c r="DH410" s="318"/>
      <c r="DI410" s="318"/>
      <c r="DJ410" s="318"/>
      <c r="DK410" s="318"/>
      <c r="DL410" s="318"/>
      <c r="DM410" s="318"/>
      <c r="DN410" s="318"/>
      <c r="DO410" s="381"/>
      <c r="DP410" s="318"/>
      <c r="DQ410" s="381"/>
      <c r="DR410" s="381"/>
      <c r="DS410" s="318"/>
      <c r="DT410" s="225"/>
      <c r="DU410" s="225"/>
      <c r="DV410" s="318"/>
      <c r="DY410" s="229"/>
      <c r="DZ410" s="226"/>
    </row>
    <row r="411" spans="1:130" x14ac:dyDescent="0.25">
      <c r="A411" s="208"/>
      <c r="B411" s="209"/>
      <c r="C411" s="210"/>
      <c r="D411" s="210"/>
      <c r="E411" s="211"/>
      <c r="F411" s="211"/>
      <c r="G411" s="340"/>
      <c r="H411" s="341"/>
      <c r="I411" s="340"/>
      <c r="J411" s="342"/>
      <c r="K411" s="348"/>
      <c r="L411" s="349"/>
      <c r="M411" s="211"/>
      <c r="N411" s="209"/>
      <c r="O411" s="215"/>
      <c r="P411" s="344"/>
      <c r="Q411" s="216"/>
      <c r="R411" s="345"/>
      <c r="S411" s="346"/>
      <c r="T411" s="219"/>
      <c r="U411" s="220"/>
      <c r="X411" s="382"/>
      <c r="Y411" s="382"/>
      <c r="Z411" s="318"/>
      <c r="AA411" s="333"/>
      <c r="AB411" s="333"/>
      <c r="AC411" s="333"/>
      <c r="AD411" s="335"/>
      <c r="AE411" s="320"/>
      <c r="AF411" s="320"/>
      <c r="AG411" s="318"/>
      <c r="AH411" s="333"/>
      <c r="AI411" s="333"/>
      <c r="AJ411" s="333"/>
      <c r="AK411" s="335"/>
      <c r="AL411" s="318"/>
      <c r="AM411" s="320"/>
      <c r="AN411" s="318"/>
      <c r="AO411" s="333"/>
      <c r="AP411" s="333"/>
      <c r="AQ411" s="333"/>
      <c r="AR411" s="335"/>
      <c r="AS411" s="320"/>
      <c r="AT411" s="320"/>
      <c r="AU411" s="318"/>
      <c r="AV411" s="333"/>
      <c r="AW411" s="333"/>
      <c r="AX411" s="333"/>
      <c r="AY411" s="335"/>
      <c r="AZ411" s="333"/>
      <c r="BA411" s="333"/>
      <c r="BB411" s="318"/>
      <c r="BC411" s="333"/>
      <c r="BD411" s="333"/>
      <c r="BE411" s="333"/>
      <c r="BF411" s="335"/>
      <c r="BG411" s="320"/>
      <c r="BH411" s="320"/>
      <c r="BI411" s="318"/>
      <c r="BJ411" s="333"/>
      <c r="BK411" s="333"/>
      <c r="BL411" s="333"/>
      <c r="BM411" s="335"/>
      <c r="BN411" s="318"/>
      <c r="BO411" s="318"/>
      <c r="BP411" s="318"/>
      <c r="BQ411" s="334"/>
      <c r="BR411" s="318"/>
      <c r="BS411" s="318"/>
      <c r="BT411" s="333"/>
      <c r="BU411" s="318"/>
      <c r="BV411" s="318"/>
      <c r="BW411" s="318"/>
      <c r="BX411" s="334"/>
      <c r="BY411" s="318"/>
      <c r="BZ411" s="318"/>
      <c r="CA411" s="318"/>
      <c r="CB411" s="318"/>
      <c r="CC411" s="318"/>
      <c r="CD411" s="318"/>
      <c r="CE411" s="334"/>
      <c r="CF411" s="318"/>
      <c r="CG411" s="318"/>
      <c r="CH411" s="333"/>
      <c r="CI411" s="318"/>
      <c r="CJ411" s="318"/>
      <c r="CK411" s="318"/>
      <c r="CL411" s="334"/>
      <c r="CM411" s="318"/>
      <c r="CN411" s="318"/>
      <c r="CO411" s="318"/>
      <c r="CP411" s="318"/>
      <c r="CQ411" s="318"/>
      <c r="CR411" s="318"/>
      <c r="CS411" s="318"/>
      <c r="CT411" s="318"/>
      <c r="CU411" s="318"/>
      <c r="CV411" s="381"/>
      <c r="CW411" s="381"/>
      <c r="CX411" s="381"/>
      <c r="CY411" s="381"/>
      <c r="DA411" s="318"/>
      <c r="DB411" s="318"/>
      <c r="DC411" s="318"/>
      <c r="DD411" s="318"/>
      <c r="DE411" s="318"/>
      <c r="DF411" s="318"/>
      <c r="DG411" s="318"/>
      <c r="DH411" s="318"/>
      <c r="DI411" s="318"/>
      <c r="DJ411" s="318"/>
      <c r="DK411" s="318"/>
      <c r="DL411" s="318"/>
      <c r="DM411" s="318"/>
      <c r="DN411" s="318"/>
      <c r="DO411" s="381"/>
      <c r="DP411" s="318"/>
      <c r="DQ411" s="381"/>
      <c r="DR411" s="381"/>
      <c r="DS411" s="318"/>
      <c r="DT411" s="225"/>
      <c r="DU411" s="225"/>
      <c r="DV411" s="318"/>
      <c r="DY411" s="229"/>
      <c r="DZ411" s="226"/>
    </row>
    <row r="412" spans="1:130" x14ac:dyDescent="0.25">
      <c r="A412" s="208"/>
      <c r="B412" s="209"/>
      <c r="C412" s="210"/>
      <c r="D412" s="210"/>
      <c r="E412" s="211"/>
      <c r="F412" s="211"/>
      <c r="G412" s="340"/>
      <c r="H412" s="341"/>
      <c r="I412" s="340"/>
      <c r="J412" s="342"/>
      <c r="K412" s="348"/>
      <c r="L412" s="349"/>
      <c r="M412" s="211"/>
      <c r="N412" s="209"/>
      <c r="O412" s="215"/>
      <c r="P412" s="344"/>
      <c r="Q412" s="216"/>
      <c r="R412" s="345"/>
      <c r="S412" s="346"/>
      <c r="T412" s="219"/>
      <c r="U412" s="220"/>
      <c r="X412" s="382"/>
      <c r="Y412" s="382"/>
      <c r="Z412" s="318"/>
      <c r="AA412" s="333"/>
      <c r="AB412" s="333"/>
      <c r="AC412" s="333"/>
      <c r="AD412" s="335"/>
      <c r="AE412" s="320"/>
      <c r="AF412" s="320"/>
      <c r="AG412" s="318"/>
      <c r="AH412" s="333"/>
      <c r="AI412" s="333"/>
      <c r="AJ412" s="333"/>
      <c r="AK412" s="335"/>
      <c r="AL412" s="318"/>
      <c r="AM412" s="320"/>
      <c r="AN412" s="318"/>
      <c r="AO412" s="333"/>
      <c r="AP412" s="333"/>
      <c r="AQ412" s="333"/>
      <c r="AR412" s="335"/>
      <c r="AS412" s="320"/>
      <c r="AT412" s="320"/>
      <c r="AU412" s="318"/>
      <c r="AV412" s="333"/>
      <c r="AW412" s="333"/>
      <c r="AX412" s="333"/>
      <c r="AY412" s="335"/>
      <c r="AZ412" s="333"/>
      <c r="BA412" s="333"/>
      <c r="BB412" s="318"/>
      <c r="BC412" s="333"/>
      <c r="BD412" s="333"/>
      <c r="BE412" s="333"/>
      <c r="BF412" s="335"/>
      <c r="BG412" s="320"/>
      <c r="BH412" s="320"/>
      <c r="BI412" s="318"/>
      <c r="BJ412" s="333"/>
      <c r="BK412" s="333"/>
      <c r="BL412" s="333"/>
      <c r="BM412" s="335"/>
      <c r="BN412" s="318"/>
      <c r="BO412" s="318"/>
      <c r="BP412" s="318"/>
      <c r="BQ412" s="334"/>
      <c r="BR412" s="318"/>
      <c r="BS412" s="318"/>
      <c r="BT412" s="333"/>
      <c r="BU412" s="318"/>
      <c r="BV412" s="318"/>
      <c r="BW412" s="318"/>
      <c r="BX412" s="334"/>
      <c r="BY412" s="318"/>
      <c r="BZ412" s="318"/>
      <c r="CA412" s="318"/>
      <c r="CB412" s="318"/>
      <c r="CC412" s="318"/>
      <c r="CD412" s="318"/>
      <c r="CE412" s="334"/>
      <c r="CF412" s="318"/>
      <c r="CG412" s="318"/>
      <c r="CH412" s="333"/>
      <c r="CI412" s="318"/>
      <c r="CJ412" s="318"/>
      <c r="CK412" s="318"/>
      <c r="CL412" s="334"/>
      <c r="CM412" s="318"/>
      <c r="CN412" s="318"/>
      <c r="CO412" s="318"/>
      <c r="CP412" s="318"/>
      <c r="CQ412" s="318"/>
      <c r="CR412" s="318"/>
      <c r="CS412" s="318"/>
      <c r="CT412" s="318"/>
      <c r="CU412" s="318"/>
      <c r="CV412" s="381"/>
      <c r="CW412" s="381"/>
      <c r="CX412" s="381"/>
      <c r="CY412" s="381"/>
      <c r="DA412" s="318"/>
      <c r="DB412" s="318"/>
      <c r="DC412" s="318"/>
      <c r="DD412" s="318"/>
      <c r="DE412" s="318"/>
      <c r="DF412" s="318"/>
      <c r="DG412" s="318"/>
      <c r="DH412" s="318"/>
      <c r="DI412" s="318"/>
      <c r="DJ412" s="318"/>
      <c r="DK412" s="318"/>
      <c r="DL412" s="318"/>
      <c r="DM412" s="318"/>
      <c r="DN412" s="318"/>
      <c r="DO412" s="381"/>
      <c r="DP412" s="318"/>
      <c r="DQ412" s="381"/>
      <c r="DR412" s="381"/>
      <c r="DS412" s="318"/>
      <c r="DT412" s="225"/>
      <c r="DU412" s="225"/>
      <c r="DV412" s="318"/>
      <c r="DY412" s="229"/>
      <c r="DZ412" s="226"/>
    </row>
    <row r="413" spans="1:130" ht="13.5" customHeight="1" x14ac:dyDescent="0.25">
      <c r="A413" s="208"/>
      <c r="B413" s="209"/>
      <c r="C413" s="210"/>
      <c r="D413" s="210"/>
      <c r="E413" s="211"/>
      <c r="F413" s="211"/>
      <c r="G413" s="340"/>
      <c r="H413" s="341"/>
      <c r="I413" s="340"/>
      <c r="J413" s="342"/>
      <c r="K413" s="348"/>
      <c r="L413" s="349"/>
      <c r="M413" s="211"/>
      <c r="N413" s="209"/>
      <c r="O413" s="215"/>
      <c r="P413" s="344"/>
      <c r="Q413" s="216"/>
      <c r="R413" s="345"/>
      <c r="S413" s="346"/>
      <c r="T413" s="219"/>
      <c r="U413" s="220"/>
      <c r="X413" s="382"/>
      <c r="Y413" s="382"/>
      <c r="Z413" s="318"/>
      <c r="AA413" s="333"/>
      <c r="AB413" s="333"/>
      <c r="AC413" s="333"/>
      <c r="AD413" s="335"/>
      <c r="AE413" s="320"/>
      <c r="AF413" s="320"/>
      <c r="AG413" s="318"/>
      <c r="AH413" s="333"/>
      <c r="AI413" s="333"/>
      <c r="AJ413" s="333"/>
      <c r="AK413" s="335"/>
      <c r="AL413" s="318"/>
      <c r="AM413" s="320"/>
      <c r="AN413" s="318"/>
      <c r="AO413" s="333"/>
      <c r="AP413" s="333"/>
      <c r="AQ413" s="333"/>
      <c r="AR413" s="335"/>
      <c r="AS413" s="320"/>
      <c r="AT413" s="320"/>
      <c r="AU413" s="318"/>
      <c r="AV413" s="333"/>
      <c r="AW413" s="333"/>
      <c r="AX413" s="333"/>
      <c r="AY413" s="335"/>
      <c r="AZ413" s="333"/>
      <c r="BA413" s="333"/>
      <c r="BB413" s="318"/>
      <c r="BC413" s="333"/>
      <c r="BD413" s="333"/>
      <c r="BE413" s="333"/>
      <c r="BF413" s="335"/>
      <c r="BG413" s="320"/>
      <c r="BH413" s="320"/>
      <c r="BI413" s="318"/>
      <c r="BJ413" s="333"/>
      <c r="BK413" s="333"/>
      <c r="BL413" s="333"/>
      <c r="BM413" s="335"/>
      <c r="BN413" s="318"/>
      <c r="BO413" s="318"/>
      <c r="BP413" s="318"/>
      <c r="BQ413" s="334"/>
      <c r="BR413" s="318"/>
      <c r="BS413" s="318"/>
      <c r="BT413" s="333"/>
      <c r="BU413" s="318"/>
      <c r="BV413" s="318"/>
      <c r="BW413" s="318"/>
      <c r="BX413" s="334"/>
      <c r="BY413" s="318"/>
      <c r="BZ413" s="318"/>
      <c r="CA413" s="318"/>
      <c r="CB413" s="318"/>
      <c r="CC413" s="318"/>
      <c r="CD413" s="318"/>
      <c r="CE413" s="334"/>
      <c r="CF413" s="318"/>
      <c r="CG413" s="318"/>
      <c r="CH413" s="333"/>
      <c r="CI413" s="318"/>
      <c r="CJ413" s="318"/>
      <c r="CK413" s="318"/>
      <c r="CL413" s="334"/>
      <c r="CM413" s="318"/>
      <c r="CN413" s="318"/>
      <c r="CO413" s="318"/>
      <c r="CP413" s="318"/>
      <c r="CQ413" s="318"/>
      <c r="CR413" s="318"/>
      <c r="CS413" s="318"/>
      <c r="CT413" s="318"/>
      <c r="CU413" s="318"/>
      <c r="CV413" s="381"/>
      <c r="CW413" s="381"/>
      <c r="CX413" s="381"/>
      <c r="CY413" s="381"/>
      <c r="DA413" s="318"/>
      <c r="DB413" s="318"/>
      <c r="DC413" s="318"/>
      <c r="DD413" s="318"/>
      <c r="DE413" s="318"/>
      <c r="DF413" s="318"/>
      <c r="DG413" s="318"/>
      <c r="DH413" s="318"/>
      <c r="DI413" s="318"/>
      <c r="DJ413" s="318"/>
      <c r="DK413" s="318"/>
      <c r="DL413" s="318"/>
      <c r="DM413" s="318"/>
      <c r="DN413" s="318"/>
      <c r="DO413" s="381"/>
      <c r="DP413" s="318"/>
      <c r="DQ413" s="381"/>
      <c r="DR413" s="381"/>
      <c r="DS413" s="318"/>
      <c r="DT413" s="225"/>
      <c r="DU413" s="225"/>
      <c r="DV413" s="318"/>
      <c r="DY413" s="229"/>
      <c r="DZ413" s="226"/>
    </row>
    <row r="414" spans="1:130" ht="14.25" customHeight="1" x14ac:dyDescent="0.25">
      <c r="A414" s="208"/>
      <c r="B414" s="209"/>
      <c r="C414" s="210"/>
      <c r="D414" s="210"/>
      <c r="E414" s="211"/>
      <c r="F414" s="211"/>
      <c r="G414" s="340"/>
      <c r="H414" s="341"/>
      <c r="I414" s="340"/>
      <c r="J414" s="342"/>
      <c r="K414" s="348"/>
      <c r="L414" s="349"/>
      <c r="M414" s="211"/>
      <c r="N414" s="209"/>
      <c r="O414" s="215"/>
      <c r="P414" s="344"/>
      <c r="Q414" s="216"/>
      <c r="R414" s="345"/>
      <c r="S414" s="346"/>
      <c r="T414" s="219"/>
      <c r="U414" s="220"/>
      <c r="X414" s="382"/>
      <c r="Y414" s="382"/>
      <c r="Z414" s="318"/>
      <c r="AA414" s="333"/>
      <c r="AB414" s="333"/>
      <c r="AC414" s="333"/>
      <c r="AD414" s="335"/>
      <c r="AE414" s="320"/>
      <c r="AF414" s="320"/>
      <c r="AG414" s="318"/>
      <c r="AH414" s="333"/>
      <c r="AI414" s="333"/>
      <c r="AJ414" s="333"/>
      <c r="AK414" s="335"/>
      <c r="AL414" s="318"/>
      <c r="AM414" s="320"/>
      <c r="AN414" s="318"/>
      <c r="AO414" s="333"/>
      <c r="AP414" s="333"/>
      <c r="AQ414" s="333"/>
      <c r="AR414" s="335"/>
      <c r="AS414" s="320"/>
      <c r="AT414" s="320"/>
      <c r="AU414" s="318"/>
      <c r="AV414" s="333"/>
      <c r="AW414" s="333"/>
      <c r="AX414" s="333"/>
      <c r="AY414" s="335"/>
      <c r="AZ414" s="333"/>
      <c r="BA414" s="333"/>
      <c r="BB414" s="318"/>
      <c r="BC414" s="333"/>
      <c r="BD414" s="333"/>
      <c r="BE414" s="333"/>
      <c r="BF414" s="335"/>
      <c r="BG414" s="320"/>
      <c r="BH414" s="320"/>
      <c r="BI414" s="318"/>
      <c r="BJ414" s="333"/>
      <c r="BK414" s="333"/>
      <c r="BL414" s="333"/>
      <c r="BM414" s="335"/>
      <c r="BN414" s="318"/>
      <c r="BO414" s="318"/>
      <c r="BP414" s="318"/>
      <c r="BQ414" s="334"/>
      <c r="BR414" s="318"/>
      <c r="BS414" s="318"/>
      <c r="BT414" s="333"/>
      <c r="BU414" s="318"/>
      <c r="BV414" s="318"/>
      <c r="BW414" s="318"/>
      <c r="BX414" s="334"/>
      <c r="BY414" s="318"/>
      <c r="BZ414" s="318"/>
      <c r="CA414" s="318"/>
      <c r="CB414" s="318"/>
      <c r="CC414" s="318"/>
      <c r="CD414" s="318"/>
      <c r="CE414" s="334"/>
      <c r="CF414" s="318"/>
      <c r="CG414" s="318"/>
      <c r="CH414" s="333"/>
      <c r="CI414" s="318"/>
      <c r="CJ414" s="318"/>
      <c r="CK414" s="318"/>
      <c r="CL414" s="334"/>
      <c r="CM414" s="318"/>
      <c r="CN414" s="318"/>
      <c r="CO414" s="318"/>
      <c r="CP414" s="318"/>
      <c r="CQ414" s="318"/>
      <c r="CR414" s="318"/>
      <c r="CS414" s="318"/>
      <c r="CT414" s="318"/>
      <c r="CU414" s="318"/>
      <c r="CV414" s="381"/>
      <c r="CW414" s="381"/>
      <c r="CX414" s="381"/>
      <c r="CY414" s="381"/>
      <c r="DA414" s="318"/>
      <c r="DB414" s="318"/>
      <c r="DC414" s="318"/>
      <c r="DD414" s="318"/>
      <c r="DE414" s="318"/>
      <c r="DF414" s="318"/>
      <c r="DG414" s="318"/>
      <c r="DH414" s="318"/>
      <c r="DI414" s="318"/>
      <c r="DJ414" s="318"/>
      <c r="DK414" s="318"/>
      <c r="DL414" s="318"/>
      <c r="DM414" s="318"/>
      <c r="DN414" s="318"/>
      <c r="DO414" s="381"/>
      <c r="DP414" s="318"/>
      <c r="DQ414" s="381"/>
      <c r="DR414" s="381"/>
      <c r="DS414" s="318"/>
      <c r="DT414" s="225"/>
      <c r="DU414" s="225"/>
      <c r="DV414" s="318"/>
      <c r="DY414" s="229"/>
      <c r="DZ414" s="226"/>
    </row>
    <row r="415" spans="1:130" x14ac:dyDescent="0.25">
      <c r="A415" s="208"/>
      <c r="B415" s="209"/>
      <c r="C415" s="210"/>
      <c r="D415" s="210"/>
      <c r="E415" s="211"/>
      <c r="F415" s="211"/>
      <c r="G415" s="340"/>
      <c r="H415" s="341"/>
      <c r="I415" s="340"/>
      <c r="J415" s="342"/>
      <c r="K415" s="348"/>
      <c r="L415" s="349"/>
      <c r="M415" s="211"/>
      <c r="N415" s="209"/>
      <c r="O415" s="215"/>
      <c r="P415" s="344"/>
      <c r="Q415" s="216"/>
      <c r="R415" s="345"/>
      <c r="S415" s="346"/>
      <c r="T415" s="219"/>
      <c r="U415" s="220"/>
      <c r="X415" s="382"/>
      <c r="Y415" s="382"/>
      <c r="Z415" s="318"/>
      <c r="AA415" s="333"/>
      <c r="AB415" s="333"/>
      <c r="AC415" s="333"/>
      <c r="AD415" s="335"/>
      <c r="AE415" s="320"/>
      <c r="AF415" s="320"/>
      <c r="AG415" s="318"/>
      <c r="AH415" s="333"/>
      <c r="AI415" s="333"/>
      <c r="AJ415" s="333"/>
      <c r="AK415" s="335"/>
      <c r="AL415" s="318"/>
      <c r="AM415" s="320"/>
      <c r="AN415" s="318"/>
      <c r="AO415" s="333"/>
      <c r="AP415" s="333"/>
      <c r="AQ415" s="333"/>
      <c r="AR415" s="335"/>
      <c r="AS415" s="320"/>
      <c r="AT415" s="320"/>
      <c r="AU415" s="318"/>
      <c r="AV415" s="333"/>
      <c r="AW415" s="333"/>
      <c r="AX415" s="333"/>
      <c r="AY415" s="335"/>
      <c r="AZ415" s="333"/>
      <c r="BA415" s="333"/>
      <c r="BB415" s="318"/>
      <c r="BC415" s="333"/>
      <c r="BD415" s="333"/>
      <c r="BE415" s="333"/>
      <c r="BF415" s="335"/>
      <c r="BG415" s="320"/>
      <c r="BH415" s="320"/>
      <c r="BI415" s="318"/>
      <c r="BJ415" s="333"/>
      <c r="BK415" s="333"/>
      <c r="BL415" s="333"/>
      <c r="BM415" s="335"/>
      <c r="BN415" s="318"/>
      <c r="BO415" s="318"/>
      <c r="BP415" s="318"/>
      <c r="BQ415" s="334"/>
      <c r="BR415" s="318"/>
      <c r="BS415" s="318"/>
      <c r="BT415" s="333"/>
      <c r="BU415" s="318"/>
      <c r="BV415" s="318"/>
      <c r="BW415" s="318"/>
      <c r="BX415" s="334"/>
      <c r="BY415" s="318"/>
      <c r="BZ415" s="318"/>
      <c r="CA415" s="318"/>
      <c r="CB415" s="318"/>
      <c r="CC415" s="318"/>
      <c r="CD415" s="318"/>
      <c r="CE415" s="334"/>
      <c r="CF415" s="318"/>
      <c r="CG415" s="318"/>
      <c r="CH415" s="333"/>
      <c r="CI415" s="318"/>
      <c r="CJ415" s="318"/>
      <c r="CK415" s="318"/>
      <c r="CL415" s="334"/>
      <c r="CM415" s="318"/>
      <c r="CN415" s="318"/>
      <c r="CO415" s="318"/>
      <c r="CP415" s="318"/>
      <c r="CQ415" s="318"/>
      <c r="CR415" s="318"/>
      <c r="CS415" s="318"/>
      <c r="CT415" s="318"/>
      <c r="CU415" s="318"/>
      <c r="CV415" s="381"/>
      <c r="CW415" s="381"/>
      <c r="CX415" s="381"/>
      <c r="CY415" s="381"/>
      <c r="DA415" s="318"/>
      <c r="DB415" s="318"/>
      <c r="DC415" s="318"/>
      <c r="DD415" s="318"/>
      <c r="DE415" s="318"/>
      <c r="DF415" s="318"/>
      <c r="DG415" s="318"/>
      <c r="DH415" s="318"/>
      <c r="DI415" s="318"/>
      <c r="DJ415" s="318"/>
      <c r="DK415" s="318"/>
      <c r="DL415" s="318"/>
      <c r="DM415" s="318"/>
      <c r="DN415" s="318"/>
      <c r="DO415" s="381"/>
      <c r="DP415" s="318"/>
      <c r="DQ415" s="381"/>
      <c r="DR415" s="381"/>
      <c r="DS415" s="318"/>
      <c r="DT415" s="225"/>
      <c r="DU415" s="225"/>
      <c r="DV415" s="318"/>
      <c r="DY415" s="229"/>
      <c r="DZ415" s="226"/>
    </row>
    <row r="416" spans="1:130" x14ac:dyDescent="0.25">
      <c r="A416" s="208"/>
      <c r="B416" s="209"/>
      <c r="C416" s="210"/>
      <c r="D416" s="210"/>
      <c r="E416" s="211"/>
      <c r="F416" s="211"/>
      <c r="G416" s="340"/>
      <c r="H416" s="341"/>
      <c r="I416" s="340"/>
      <c r="J416" s="342"/>
      <c r="K416" s="348"/>
      <c r="L416" s="349"/>
      <c r="M416" s="211"/>
      <c r="N416" s="209"/>
      <c r="O416" s="215"/>
      <c r="P416" s="344"/>
      <c r="Q416" s="216"/>
      <c r="R416" s="345"/>
      <c r="S416" s="346"/>
      <c r="T416" s="219"/>
      <c r="U416" s="220"/>
      <c r="X416" s="382"/>
      <c r="Y416" s="382"/>
      <c r="Z416" s="318"/>
      <c r="AA416" s="333"/>
      <c r="AB416" s="333"/>
      <c r="AC416" s="333"/>
      <c r="AD416" s="335"/>
      <c r="AE416" s="320"/>
      <c r="AF416" s="320"/>
      <c r="AG416" s="318"/>
      <c r="AH416" s="333"/>
      <c r="AI416" s="333"/>
      <c r="AJ416" s="333"/>
      <c r="AK416" s="335"/>
      <c r="AL416" s="318"/>
      <c r="AM416" s="320"/>
      <c r="AN416" s="318"/>
      <c r="AO416" s="333"/>
      <c r="AP416" s="333"/>
      <c r="AQ416" s="333"/>
      <c r="AR416" s="335"/>
      <c r="AS416" s="320"/>
      <c r="AT416" s="320"/>
      <c r="AU416" s="318"/>
      <c r="AV416" s="333"/>
      <c r="AW416" s="333"/>
      <c r="AX416" s="333"/>
      <c r="AY416" s="335"/>
      <c r="AZ416" s="333"/>
      <c r="BA416" s="333"/>
      <c r="BB416" s="318"/>
      <c r="BC416" s="333"/>
      <c r="BD416" s="333"/>
      <c r="BE416" s="333"/>
      <c r="BF416" s="335"/>
      <c r="BG416" s="320"/>
      <c r="BH416" s="320"/>
      <c r="BI416" s="318"/>
      <c r="BJ416" s="333"/>
      <c r="BK416" s="333"/>
      <c r="BL416" s="333"/>
      <c r="BM416" s="335"/>
      <c r="BN416" s="318"/>
      <c r="BO416" s="381"/>
      <c r="BP416" s="381"/>
      <c r="BQ416" s="396"/>
      <c r="BR416" s="381"/>
      <c r="BS416" s="381"/>
      <c r="BT416" s="397"/>
      <c r="BU416" s="381"/>
      <c r="BV416" s="381"/>
      <c r="BW416" s="381"/>
      <c r="BX416" s="396"/>
      <c r="BY416" s="381"/>
      <c r="BZ416" s="381"/>
      <c r="CA416" s="381"/>
      <c r="CB416" s="381"/>
      <c r="CC416" s="318"/>
      <c r="CD416" s="318"/>
      <c r="CE416" s="334"/>
      <c r="CF416" s="318"/>
      <c r="CG416" s="318"/>
      <c r="CH416" s="333"/>
      <c r="CI416" s="318"/>
      <c r="CJ416" s="318"/>
      <c r="CK416" s="318"/>
      <c r="CL416" s="334"/>
      <c r="CM416" s="318"/>
      <c r="CN416" s="318"/>
      <c r="CO416" s="318"/>
      <c r="CP416" s="318"/>
      <c r="CQ416" s="318"/>
      <c r="CR416" s="318"/>
      <c r="CS416" s="318"/>
      <c r="CT416" s="318"/>
      <c r="CU416" s="381"/>
      <c r="CV416" s="381"/>
      <c r="CW416" s="381"/>
      <c r="CX416" s="381"/>
      <c r="CY416" s="381"/>
      <c r="DA416" s="318"/>
      <c r="DB416" s="318"/>
      <c r="DC416" s="318"/>
      <c r="DD416" s="318"/>
      <c r="DE416" s="318"/>
      <c r="DF416" s="318"/>
      <c r="DG416" s="318"/>
      <c r="DH416" s="318"/>
      <c r="DI416" s="318"/>
      <c r="DJ416" s="318"/>
      <c r="DK416" s="318"/>
      <c r="DL416" s="318"/>
      <c r="DM416" s="318"/>
      <c r="DN416" s="318"/>
      <c r="DO416" s="381"/>
      <c r="DP416" s="318"/>
      <c r="DQ416" s="381"/>
      <c r="DR416" s="381"/>
      <c r="DS416" s="318"/>
      <c r="DT416" s="225"/>
      <c r="DU416" s="225"/>
      <c r="DV416" s="318"/>
      <c r="DY416" s="229"/>
      <c r="DZ416" s="226"/>
    </row>
    <row r="417" spans="1:130" x14ac:dyDescent="0.25">
      <c r="A417" s="208"/>
      <c r="B417" s="209"/>
      <c r="C417" s="210"/>
      <c r="D417" s="210"/>
      <c r="E417" s="211"/>
      <c r="F417" s="211"/>
      <c r="G417" s="340"/>
      <c r="H417" s="341"/>
      <c r="I417" s="340"/>
      <c r="J417" s="342"/>
      <c r="K417" s="348"/>
      <c r="L417" s="349"/>
      <c r="M417" s="211"/>
      <c r="N417" s="209"/>
      <c r="O417" s="215"/>
      <c r="P417" s="344"/>
      <c r="Q417" s="216"/>
      <c r="R417" s="345"/>
      <c r="S417" s="346"/>
      <c r="T417" s="219"/>
      <c r="U417" s="220"/>
      <c r="X417" s="382"/>
      <c r="Y417" s="382"/>
      <c r="Z417" s="381"/>
      <c r="AA417" s="397"/>
      <c r="AB417" s="397"/>
      <c r="AC417" s="397"/>
      <c r="AD417" s="398"/>
      <c r="AE417" s="399"/>
      <c r="AF417" s="399"/>
      <c r="AG417" s="381"/>
      <c r="AH417" s="397"/>
      <c r="AI417" s="397"/>
      <c r="AJ417" s="397"/>
      <c r="AK417" s="398"/>
      <c r="AL417" s="381"/>
      <c r="AM417" s="399"/>
      <c r="AN417" s="381"/>
      <c r="AO417" s="397"/>
      <c r="AP417" s="397"/>
      <c r="AQ417" s="397"/>
      <c r="AR417" s="398"/>
      <c r="AS417" s="399"/>
      <c r="AT417" s="399"/>
      <c r="AU417" s="381"/>
      <c r="AV417" s="397"/>
      <c r="AW417" s="397"/>
      <c r="AX417" s="397"/>
      <c r="AY417" s="398"/>
      <c r="AZ417" s="397"/>
      <c r="BA417" s="397"/>
      <c r="BB417" s="381"/>
      <c r="BC417" s="397"/>
      <c r="BD417" s="397"/>
      <c r="BE417" s="397"/>
      <c r="BF417" s="398"/>
      <c r="BG417" s="399"/>
      <c r="BH417" s="399"/>
      <c r="BI417" s="381"/>
      <c r="BJ417" s="397"/>
      <c r="BK417" s="397"/>
      <c r="BL417" s="397"/>
      <c r="BM417" s="398"/>
      <c r="BN417" s="381"/>
      <c r="BO417" s="381"/>
      <c r="BP417" s="381"/>
      <c r="BQ417" s="396"/>
      <c r="BR417" s="381"/>
      <c r="BS417" s="381"/>
      <c r="BT417" s="397"/>
      <c r="BU417" s="381"/>
      <c r="BV417" s="381"/>
      <c r="BW417" s="381"/>
      <c r="BX417" s="396"/>
      <c r="BY417" s="381"/>
      <c r="BZ417" s="381"/>
      <c r="CA417" s="381"/>
      <c r="CB417" s="381"/>
      <c r="CC417" s="381"/>
      <c r="CD417" s="381"/>
      <c r="CE417" s="396"/>
      <c r="CF417" s="381"/>
      <c r="CG417" s="381"/>
      <c r="CH417" s="397"/>
      <c r="CI417" s="381"/>
      <c r="CJ417" s="381"/>
      <c r="CK417" s="381"/>
      <c r="CL417" s="396"/>
      <c r="CM417" s="381"/>
      <c r="CN417" s="381"/>
      <c r="CO417" s="381"/>
      <c r="CP417" s="381"/>
      <c r="CQ417" s="381"/>
      <c r="CR417" s="381"/>
      <c r="CS417" s="381"/>
      <c r="CT417" s="381"/>
      <c r="CU417" s="381"/>
      <c r="CV417" s="381"/>
      <c r="CW417" s="381"/>
      <c r="CX417" s="381"/>
      <c r="CY417" s="381"/>
      <c r="DA417" s="381"/>
      <c r="DB417" s="381"/>
      <c r="DC417" s="381"/>
      <c r="DD417" s="381"/>
      <c r="DE417" s="381"/>
      <c r="DF417" s="381"/>
      <c r="DG417" s="381"/>
      <c r="DH417" s="381"/>
      <c r="DI417" s="381"/>
      <c r="DJ417" s="381"/>
      <c r="DK417" s="381"/>
      <c r="DL417" s="381"/>
      <c r="DM417" s="381"/>
      <c r="DN417" s="381"/>
      <c r="DO417" s="381"/>
      <c r="DP417" s="381"/>
      <c r="DQ417" s="381"/>
      <c r="DR417" s="381"/>
      <c r="DS417" s="381"/>
      <c r="DT417" s="225"/>
      <c r="DU417" s="225"/>
      <c r="DV417" s="381"/>
      <c r="DY417" s="229"/>
      <c r="DZ417" s="226"/>
    </row>
    <row r="418" spans="1:130" x14ac:dyDescent="0.25">
      <c r="A418" s="208"/>
      <c r="B418" s="209"/>
      <c r="C418" s="210"/>
      <c r="D418" s="210"/>
      <c r="E418" s="211"/>
      <c r="F418" s="211"/>
      <c r="G418" s="340"/>
      <c r="H418" s="341"/>
      <c r="I418" s="340"/>
      <c r="J418" s="342"/>
      <c r="K418" s="348"/>
      <c r="L418" s="349"/>
      <c r="M418" s="211"/>
      <c r="N418" s="209"/>
      <c r="O418" s="215"/>
      <c r="P418" s="344"/>
      <c r="Q418" s="216"/>
      <c r="R418" s="345"/>
      <c r="S418" s="346"/>
      <c r="T418" s="219"/>
      <c r="U418" s="220"/>
      <c r="X418" s="382"/>
      <c r="Y418" s="382"/>
      <c r="Z418" s="381"/>
      <c r="AA418" s="397"/>
      <c r="AB418" s="397"/>
      <c r="AC418" s="397"/>
      <c r="AD418" s="398"/>
      <c r="AE418" s="399"/>
      <c r="AF418" s="399"/>
      <c r="AG418" s="381"/>
      <c r="AH418" s="397"/>
      <c r="AI418" s="397"/>
      <c r="AJ418" s="397"/>
      <c r="AK418" s="398"/>
      <c r="AL418" s="381"/>
      <c r="AM418" s="399"/>
      <c r="AN418" s="381"/>
      <c r="AO418" s="397"/>
      <c r="AP418" s="397"/>
      <c r="AQ418" s="397"/>
      <c r="AR418" s="398"/>
      <c r="AS418" s="399"/>
      <c r="AT418" s="399"/>
      <c r="AU418" s="381"/>
      <c r="AV418" s="397"/>
      <c r="AW418" s="397"/>
      <c r="AX418" s="397"/>
      <c r="AY418" s="398"/>
      <c r="AZ418" s="397"/>
      <c r="BA418" s="397"/>
      <c r="BB418" s="381"/>
      <c r="BC418" s="397"/>
      <c r="BD418" s="397"/>
      <c r="BE418" s="397"/>
      <c r="BF418" s="398"/>
      <c r="BG418" s="399"/>
      <c r="BH418" s="399"/>
      <c r="BI418" s="381"/>
      <c r="BJ418" s="397"/>
      <c r="BK418" s="397"/>
      <c r="BL418" s="397"/>
      <c r="BM418" s="398"/>
      <c r="BN418" s="381"/>
      <c r="BO418" s="381"/>
      <c r="BP418" s="381"/>
      <c r="BQ418" s="396"/>
      <c r="BR418" s="381"/>
      <c r="BS418" s="381"/>
      <c r="BT418" s="397"/>
      <c r="BU418" s="381"/>
      <c r="BV418" s="381"/>
      <c r="BW418" s="381"/>
      <c r="BX418" s="396"/>
      <c r="BY418" s="381"/>
      <c r="BZ418" s="381"/>
      <c r="CA418" s="381"/>
      <c r="CB418" s="381"/>
      <c r="CC418" s="381"/>
      <c r="CD418" s="381"/>
      <c r="CE418" s="396"/>
      <c r="CF418" s="381"/>
      <c r="CG418" s="381"/>
      <c r="CH418" s="397"/>
      <c r="CI418" s="381"/>
      <c r="CJ418" s="381"/>
      <c r="CK418" s="381"/>
      <c r="CL418" s="396"/>
      <c r="CM418" s="381"/>
      <c r="CN418" s="381"/>
      <c r="CO418" s="381"/>
      <c r="CP418" s="381"/>
      <c r="CQ418" s="381"/>
      <c r="CR418" s="381"/>
      <c r="CS418" s="381"/>
      <c r="CT418" s="381"/>
      <c r="CU418" s="381"/>
      <c r="CV418" s="381"/>
      <c r="CW418" s="381"/>
      <c r="CX418" s="381"/>
      <c r="CY418" s="381"/>
      <c r="DA418" s="381"/>
      <c r="DB418" s="381"/>
      <c r="DC418" s="381"/>
      <c r="DD418" s="381"/>
      <c r="DE418" s="381"/>
      <c r="DF418" s="381"/>
      <c r="DG418" s="381"/>
      <c r="DH418" s="381"/>
      <c r="DI418" s="381"/>
      <c r="DJ418" s="381"/>
      <c r="DK418" s="381"/>
      <c r="DL418" s="381"/>
      <c r="DM418" s="381"/>
      <c r="DN418" s="381"/>
      <c r="DO418" s="381"/>
      <c r="DP418" s="381"/>
      <c r="DQ418" s="381"/>
      <c r="DR418" s="381"/>
      <c r="DS418" s="381"/>
      <c r="DT418" s="225"/>
      <c r="DU418" s="225"/>
      <c r="DV418" s="381"/>
      <c r="DY418" s="229"/>
      <c r="DZ418" s="226"/>
    </row>
    <row r="419" spans="1:130" x14ac:dyDescent="0.25">
      <c r="A419" s="208"/>
      <c r="B419" s="209"/>
      <c r="C419" s="210"/>
      <c r="D419" s="210"/>
      <c r="E419" s="211"/>
      <c r="F419" s="211"/>
      <c r="G419" s="340"/>
      <c r="H419" s="341"/>
      <c r="I419" s="340"/>
      <c r="J419" s="342"/>
      <c r="K419" s="348"/>
      <c r="L419" s="349"/>
      <c r="M419" s="211"/>
      <c r="N419" s="209"/>
      <c r="O419" s="215"/>
      <c r="P419" s="344"/>
      <c r="Q419" s="216"/>
      <c r="R419" s="345"/>
      <c r="S419" s="346"/>
      <c r="T419" s="219"/>
      <c r="U419" s="220"/>
      <c r="X419" s="382"/>
      <c r="Y419" s="382"/>
      <c r="Z419" s="381"/>
      <c r="AA419" s="397"/>
      <c r="AB419" s="397"/>
      <c r="AC419" s="397"/>
      <c r="AD419" s="398"/>
      <c r="AE419" s="399"/>
      <c r="AF419" s="399"/>
      <c r="AG419" s="381"/>
      <c r="AH419" s="397"/>
      <c r="AI419" s="397"/>
      <c r="AJ419" s="397"/>
      <c r="AK419" s="398"/>
      <c r="AL419" s="381"/>
      <c r="AM419" s="399"/>
      <c r="AN419" s="381"/>
      <c r="AO419" s="397"/>
      <c r="AP419" s="397"/>
      <c r="AQ419" s="397"/>
      <c r="AR419" s="398"/>
      <c r="AS419" s="399"/>
      <c r="AT419" s="399"/>
      <c r="AU419" s="381"/>
      <c r="AV419" s="397"/>
      <c r="AW419" s="397"/>
      <c r="AX419" s="397"/>
      <c r="AY419" s="398"/>
      <c r="AZ419" s="397"/>
      <c r="BA419" s="397"/>
      <c r="BB419" s="381"/>
      <c r="BC419" s="397"/>
      <c r="BD419" s="397"/>
      <c r="BE419" s="397"/>
      <c r="BF419" s="398"/>
      <c r="BG419" s="399"/>
      <c r="BH419" s="399"/>
      <c r="BI419" s="381"/>
      <c r="BJ419" s="397"/>
      <c r="BK419" s="397"/>
      <c r="BL419" s="397"/>
      <c r="BM419" s="398"/>
      <c r="BN419" s="381"/>
      <c r="BO419" s="381"/>
      <c r="BP419" s="381"/>
      <c r="BQ419" s="396"/>
      <c r="BR419" s="381"/>
      <c r="BS419" s="381"/>
      <c r="BT419" s="397"/>
      <c r="BU419" s="381"/>
      <c r="BV419" s="381"/>
      <c r="BW419" s="381"/>
      <c r="BX419" s="396"/>
      <c r="BY419" s="381"/>
      <c r="BZ419" s="381"/>
      <c r="CA419" s="381"/>
      <c r="CB419" s="381"/>
      <c r="CC419" s="381"/>
      <c r="CD419" s="381"/>
      <c r="CE419" s="396"/>
      <c r="CF419" s="381"/>
      <c r="CG419" s="381"/>
      <c r="CH419" s="397"/>
      <c r="CI419" s="381"/>
      <c r="CJ419" s="381"/>
      <c r="CK419" s="381"/>
      <c r="CL419" s="396"/>
      <c r="CM419" s="381"/>
      <c r="CN419" s="381"/>
      <c r="CO419" s="381"/>
      <c r="CP419" s="381"/>
      <c r="CQ419" s="381"/>
      <c r="CR419" s="381"/>
      <c r="CS419" s="381"/>
      <c r="CT419" s="381"/>
      <c r="CU419" s="381"/>
      <c r="CV419" s="381"/>
      <c r="CW419" s="381"/>
      <c r="CX419" s="381"/>
      <c r="CY419" s="381"/>
      <c r="DA419" s="381"/>
      <c r="DB419" s="381"/>
      <c r="DC419" s="381"/>
      <c r="DD419" s="381"/>
      <c r="DE419" s="381"/>
      <c r="DF419" s="381"/>
      <c r="DG419" s="381"/>
      <c r="DH419" s="381"/>
      <c r="DI419" s="381"/>
      <c r="DJ419" s="381"/>
      <c r="DK419" s="381"/>
      <c r="DL419" s="381"/>
      <c r="DM419" s="381"/>
      <c r="DN419" s="381"/>
      <c r="DO419" s="381"/>
      <c r="DP419" s="381"/>
      <c r="DQ419" s="381"/>
      <c r="DR419" s="381"/>
      <c r="DS419" s="381"/>
      <c r="DT419" s="225"/>
      <c r="DU419" s="225"/>
      <c r="DV419" s="381"/>
      <c r="DY419" s="229"/>
      <c r="DZ419" s="226"/>
    </row>
    <row r="420" spans="1:130" x14ac:dyDescent="0.25">
      <c r="A420" s="208"/>
      <c r="B420" s="209"/>
      <c r="C420" s="210"/>
      <c r="D420" s="210"/>
      <c r="E420" s="211"/>
      <c r="F420" s="211"/>
      <c r="G420" s="340"/>
      <c r="H420" s="341"/>
      <c r="I420" s="340"/>
      <c r="J420" s="342"/>
      <c r="K420" s="348"/>
      <c r="L420" s="349"/>
      <c r="M420" s="211"/>
      <c r="N420" s="209"/>
      <c r="O420" s="215"/>
      <c r="P420" s="344"/>
      <c r="Q420" s="216"/>
      <c r="R420" s="345"/>
      <c r="S420" s="346"/>
      <c r="T420" s="219"/>
      <c r="U420" s="220"/>
      <c r="X420" s="382"/>
      <c r="Y420" s="382"/>
      <c r="Z420" s="381"/>
      <c r="AA420" s="397"/>
      <c r="AB420" s="397"/>
      <c r="AC420" s="397"/>
      <c r="AD420" s="398"/>
      <c r="AE420" s="399"/>
      <c r="AF420" s="399"/>
      <c r="AG420" s="381"/>
      <c r="AH420" s="397"/>
      <c r="AI420" s="397"/>
      <c r="AJ420" s="397"/>
      <c r="AK420" s="398"/>
      <c r="AL420" s="381"/>
      <c r="AM420" s="399"/>
      <c r="AN420" s="381"/>
      <c r="AO420" s="397"/>
      <c r="AP420" s="397"/>
      <c r="AQ420" s="397"/>
      <c r="AR420" s="398"/>
      <c r="AS420" s="399"/>
      <c r="AT420" s="399"/>
      <c r="AU420" s="381"/>
      <c r="AV420" s="397"/>
      <c r="AW420" s="397"/>
      <c r="AX420" s="397"/>
      <c r="AY420" s="398"/>
      <c r="AZ420" s="397"/>
      <c r="BA420" s="397"/>
      <c r="BB420" s="381"/>
      <c r="BC420" s="397"/>
      <c r="BD420" s="397"/>
      <c r="BE420" s="397"/>
      <c r="BF420" s="398"/>
      <c r="BG420" s="399"/>
      <c r="BH420" s="399"/>
      <c r="BI420" s="381"/>
      <c r="BJ420" s="397"/>
      <c r="BK420" s="397"/>
      <c r="BL420" s="397"/>
      <c r="BM420" s="398"/>
      <c r="BN420" s="381"/>
      <c r="BO420" s="381"/>
      <c r="BP420" s="381"/>
      <c r="BQ420" s="396"/>
      <c r="BR420" s="381"/>
      <c r="BS420" s="381"/>
      <c r="BT420" s="397"/>
      <c r="BU420" s="381"/>
      <c r="BV420" s="381"/>
      <c r="BW420" s="381"/>
      <c r="BX420" s="396"/>
      <c r="BY420" s="381"/>
      <c r="BZ420" s="381"/>
      <c r="CA420" s="381"/>
      <c r="CB420" s="381"/>
      <c r="CC420" s="381"/>
      <c r="CD420" s="381"/>
      <c r="CE420" s="396"/>
      <c r="CF420" s="381"/>
      <c r="CG420" s="381"/>
      <c r="CH420" s="397"/>
      <c r="CI420" s="381"/>
      <c r="CJ420" s="381"/>
      <c r="CK420" s="381"/>
      <c r="CL420" s="396"/>
      <c r="CM420" s="381"/>
      <c r="CN420" s="381"/>
      <c r="CO420" s="381"/>
      <c r="CP420" s="381"/>
      <c r="CQ420" s="381"/>
      <c r="CR420" s="381"/>
      <c r="CS420" s="381"/>
      <c r="CT420" s="381"/>
      <c r="CU420" s="381"/>
      <c r="CV420" s="381"/>
      <c r="CW420" s="381"/>
      <c r="CX420" s="381"/>
      <c r="CY420" s="381"/>
      <c r="DA420" s="381"/>
      <c r="DB420" s="381"/>
      <c r="DC420" s="381"/>
      <c r="DD420" s="381"/>
      <c r="DE420" s="381"/>
      <c r="DF420" s="381"/>
      <c r="DG420" s="381"/>
      <c r="DH420" s="381"/>
      <c r="DI420" s="381"/>
      <c r="DJ420" s="381"/>
      <c r="DK420" s="381"/>
      <c r="DL420" s="381"/>
      <c r="DM420" s="381"/>
      <c r="DN420" s="381"/>
      <c r="DO420" s="381"/>
      <c r="DP420" s="381"/>
      <c r="DQ420" s="381"/>
      <c r="DR420" s="381"/>
      <c r="DS420" s="381"/>
      <c r="DT420" s="225"/>
      <c r="DU420" s="225"/>
      <c r="DV420" s="381"/>
      <c r="DY420" s="229"/>
      <c r="DZ420" s="226"/>
    </row>
    <row r="421" spans="1:130" x14ac:dyDescent="0.25">
      <c r="A421" s="208"/>
      <c r="B421" s="209"/>
      <c r="C421" s="210"/>
      <c r="D421" s="210"/>
      <c r="E421" s="211"/>
      <c r="F421" s="211"/>
      <c r="G421" s="340"/>
      <c r="H421" s="341"/>
      <c r="I421" s="340"/>
      <c r="J421" s="342"/>
      <c r="K421" s="348"/>
      <c r="L421" s="349"/>
      <c r="M421" s="211"/>
      <c r="N421" s="209"/>
      <c r="O421" s="215"/>
      <c r="P421" s="344"/>
      <c r="Q421" s="216"/>
      <c r="R421" s="345"/>
      <c r="S421" s="346"/>
      <c r="T421" s="219"/>
      <c r="U421" s="220"/>
      <c r="X421" s="382"/>
      <c r="Y421" s="382"/>
      <c r="Z421" s="381"/>
      <c r="AA421" s="397"/>
      <c r="AB421" s="397"/>
      <c r="AC421" s="397"/>
      <c r="AD421" s="398"/>
      <c r="AE421" s="399"/>
      <c r="AF421" s="399"/>
      <c r="AG421" s="381"/>
      <c r="AH421" s="397"/>
      <c r="AI421" s="397"/>
      <c r="AJ421" s="397"/>
      <c r="AK421" s="398"/>
      <c r="AL421" s="381"/>
      <c r="AM421" s="399"/>
      <c r="AN421" s="381"/>
      <c r="AO421" s="397"/>
      <c r="AP421" s="397"/>
      <c r="AQ421" s="397"/>
      <c r="AR421" s="398"/>
      <c r="AS421" s="399"/>
      <c r="AT421" s="399"/>
      <c r="AU421" s="381"/>
      <c r="AV421" s="397"/>
      <c r="AW421" s="397"/>
      <c r="AX421" s="397"/>
      <c r="AY421" s="398"/>
      <c r="AZ421" s="397"/>
      <c r="BA421" s="397"/>
      <c r="BB421" s="381"/>
      <c r="BC421" s="397"/>
      <c r="BD421" s="397"/>
      <c r="BE421" s="397"/>
      <c r="BF421" s="398"/>
      <c r="BG421" s="399"/>
      <c r="BH421" s="399"/>
      <c r="BI421" s="381"/>
      <c r="BJ421" s="397"/>
      <c r="BK421" s="397"/>
      <c r="BL421" s="397"/>
      <c r="BM421" s="398"/>
      <c r="BN421" s="381"/>
      <c r="BO421" s="381"/>
      <c r="BP421" s="381"/>
      <c r="BQ421" s="396"/>
      <c r="BR421" s="381"/>
      <c r="BS421" s="381"/>
      <c r="BT421" s="397"/>
      <c r="BU421" s="381"/>
      <c r="BV421" s="381"/>
      <c r="BW421" s="381"/>
      <c r="BX421" s="396"/>
      <c r="BY421" s="381"/>
      <c r="BZ421" s="381"/>
      <c r="CA421" s="381"/>
      <c r="CB421" s="381"/>
      <c r="CC421" s="381"/>
      <c r="CD421" s="381"/>
      <c r="CE421" s="396"/>
      <c r="CF421" s="381"/>
      <c r="CG421" s="381"/>
      <c r="CH421" s="397"/>
      <c r="CI421" s="381"/>
      <c r="CJ421" s="381"/>
      <c r="CK421" s="381"/>
      <c r="CL421" s="396"/>
      <c r="CM421" s="381"/>
      <c r="CN421" s="381"/>
      <c r="CO421" s="381"/>
      <c r="CP421" s="381"/>
      <c r="CQ421" s="381"/>
      <c r="CR421" s="381"/>
      <c r="CS421" s="381"/>
      <c r="CT421" s="381"/>
      <c r="CU421" s="381"/>
      <c r="CV421" s="381"/>
      <c r="CW421" s="381"/>
      <c r="CX421" s="381"/>
      <c r="CY421" s="381"/>
      <c r="DA421" s="381"/>
      <c r="DB421" s="381"/>
      <c r="DC421" s="381"/>
      <c r="DD421" s="381"/>
      <c r="DE421" s="381"/>
      <c r="DF421" s="381"/>
      <c r="DG421" s="381"/>
      <c r="DH421" s="381"/>
      <c r="DI421" s="381"/>
      <c r="DJ421" s="381"/>
      <c r="DK421" s="381"/>
      <c r="DL421" s="381"/>
      <c r="DM421" s="381"/>
      <c r="DN421" s="381"/>
      <c r="DO421" s="381"/>
      <c r="DP421" s="381"/>
      <c r="DQ421" s="381"/>
      <c r="DR421" s="381"/>
      <c r="DS421" s="381"/>
      <c r="DT421" s="225"/>
      <c r="DU421" s="225"/>
      <c r="DV421" s="381"/>
      <c r="DY421" s="229"/>
      <c r="DZ421" s="226"/>
    </row>
    <row r="422" spans="1:130" x14ac:dyDescent="0.25">
      <c r="A422" s="208"/>
      <c r="B422" s="209"/>
      <c r="C422" s="210"/>
      <c r="D422" s="210"/>
      <c r="E422" s="211"/>
      <c r="F422" s="211"/>
      <c r="G422" s="340"/>
      <c r="H422" s="341"/>
      <c r="I422" s="340"/>
      <c r="J422" s="342"/>
      <c r="K422" s="348"/>
      <c r="L422" s="349"/>
      <c r="M422" s="211"/>
      <c r="N422" s="209"/>
      <c r="O422" s="215"/>
      <c r="P422" s="344"/>
      <c r="Q422" s="216"/>
      <c r="R422" s="345"/>
      <c r="S422" s="346"/>
      <c r="T422" s="219"/>
      <c r="U422" s="220"/>
      <c r="X422" s="382"/>
      <c r="Y422" s="382"/>
      <c r="Z422" s="381"/>
      <c r="AA422" s="397"/>
      <c r="AB422" s="397"/>
      <c r="AC422" s="397"/>
      <c r="AD422" s="398"/>
      <c r="AE422" s="399"/>
      <c r="AF422" s="399"/>
      <c r="AG422" s="381"/>
      <c r="AH422" s="397"/>
      <c r="AI422" s="397"/>
      <c r="AJ422" s="397"/>
      <c r="AK422" s="398"/>
      <c r="AL422" s="381"/>
      <c r="AM422" s="399"/>
      <c r="AN422" s="381"/>
      <c r="AO422" s="397"/>
      <c r="AP422" s="397"/>
      <c r="AQ422" s="397"/>
      <c r="AR422" s="398"/>
      <c r="AS422" s="399"/>
      <c r="AT422" s="399"/>
      <c r="AU422" s="381"/>
      <c r="AV422" s="397"/>
      <c r="AW422" s="397"/>
      <c r="AX422" s="397"/>
      <c r="AY422" s="398"/>
      <c r="AZ422" s="397"/>
      <c r="BA422" s="397"/>
      <c r="BB422" s="381"/>
      <c r="BC422" s="397"/>
      <c r="BD422" s="397"/>
      <c r="BE422" s="397"/>
      <c r="BF422" s="398"/>
      <c r="BG422" s="399"/>
      <c r="BH422" s="399"/>
      <c r="BI422" s="381"/>
      <c r="BJ422" s="397"/>
      <c r="BK422" s="397"/>
      <c r="BL422" s="397"/>
      <c r="BM422" s="398"/>
      <c r="BN422" s="381"/>
      <c r="BO422" s="381"/>
      <c r="BP422" s="381"/>
      <c r="BQ422" s="396"/>
      <c r="BR422" s="381"/>
      <c r="BS422" s="381"/>
      <c r="BT422" s="397"/>
      <c r="BU422" s="381"/>
      <c r="BV422" s="381"/>
      <c r="BW422" s="381"/>
      <c r="BX422" s="396"/>
      <c r="BY422" s="381"/>
      <c r="BZ422" s="381"/>
      <c r="CA422" s="381"/>
      <c r="CB422" s="381"/>
      <c r="CC422" s="381"/>
      <c r="CD422" s="381"/>
      <c r="CE422" s="396"/>
      <c r="CF422" s="381"/>
      <c r="CG422" s="381"/>
      <c r="CH422" s="397"/>
      <c r="CI422" s="381"/>
      <c r="CJ422" s="381"/>
      <c r="CK422" s="381"/>
      <c r="CL422" s="396"/>
      <c r="CM422" s="381"/>
      <c r="CN422" s="381"/>
      <c r="CO422" s="381"/>
      <c r="CP422" s="381"/>
      <c r="CQ422" s="381"/>
      <c r="CR422" s="381"/>
      <c r="CS422" s="381"/>
      <c r="CT422" s="381"/>
      <c r="CU422" s="381"/>
      <c r="CV422" s="381"/>
      <c r="CW422" s="381"/>
      <c r="CX422" s="381"/>
      <c r="CY422" s="381"/>
      <c r="DA422" s="381"/>
      <c r="DB422" s="381"/>
      <c r="DC422" s="381"/>
      <c r="DD422" s="381"/>
      <c r="DE422" s="381"/>
      <c r="DF422" s="381"/>
      <c r="DG422" s="381"/>
      <c r="DH422" s="381"/>
      <c r="DI422" s="381"/>
      <c r="DJ422" s="381"/>
      <c r="DK422" s="381"/>
      <c r="DL422" s="381"/>
      <c r="DM422" s="381"/>
      <c r="DN422" s="381"/>
      <c r="DO422" s="381"/>
      <c r="DP422" s="381"/>
      <c r="DQ422" s="381"/>
      <c r="DR422" s="381"/>
      <c r="DS422" s="381"/>
      <c r="DT422" s="225"/>
      <c r="DU422" s="225"/>
      <c r="DV422" s="381"/>
      <c r="DY422" s="229"/>
      <c r="DZ422" s="226"/>
    </row>
    <row r="423" spans="1:130" x14ac:dyDescent="0.25">
      <c r="A423" s="208"/>
      <c r="B423" s="209"/>
      <c r="C423" s="210"/>
      <c r="D423" s="210"/>
      <c r="E423" s="211"/>
      <c r="F423" s="211"/>
      <c r="G423" s="340"/>
      <c r="H423" s="341"/>
      <c r="I423" s="340"/>
      <c r="J423" s="342"/>
      <c r="K423" s="348"/>
      <c r="L423" s="349"/>
      <c r="M423" s="211"/>
      <c r="N423" s="209"/>
      <c r="O423" s="215"/>
      <c r="P423" s="344"/>
      <c r="Q423" s="216"/>
      <c r="R423" s="345"/>
      <c r="S423" s="346"/>
      <c r="T423" s="219"/>
      <c r="U423" s="220"/>
      <c r="X423" s="382"/>
      <c r="Y423" s="382"/>
      <c r="Z423" s="381"/>
      <c r="AA423" s="397"/>
      <c r="AB423" s="397"/>
      <c r="AC423" s="397"/>
      <c r="AD423" s="398"/>
      <c r="AE423" s="399"/>
      <c r="AF423" s="399"/>
      <c r="AG423" s="381"/>
      <c r="AH423" s="397"/>
      <c r="AI423" s="397"/>
      <c r="AJ423" s="397"/>
      <c r="AK423" s="398"/>
      <c r="AL423" s="381"/>
      <c r="AM423" s="399"/>
      <c r="AN423" s="381"/>
      <c r="AO423" s="397"/>
      <c r="AP423" s="397"/>
      <c r="AQ423" s="397"/>
      <c r="AR423" s="398"/>
      <c r="AS423" s="399"/>
      <c r="AT423" s="399"/>
      <c r="AU423" s="381"/>
      <c r="AV423" s="397"/>
      <c r="AW423" s="397"/>
      <c r="AX423" s="397"/>
      <c r="AY423" s="398"/>
      <c r="AZ423" s="397"/>
      <c r="BA423" s="397"/>
      <c r="BB423" s="381"/>
      <c r="BC423" s="397"/>
      <c r="BD423" s="397"/>
      <c r="BE423" s="397"/>
      <c r="BF423" s="398"/>
      <c r="BG423" s="399"/>
      <c r="BH423" s="399"/>
      <c r="BI423" s="381"/>
      <c r="BJ423" s="397"/>
      <c r="BK423" s="397"/>
      <c r="BL423" s="397"/>
      <c r="BM423" s="398"/>
      <c r="BN423" s="381"/>
      <c r="CC423" s="381"/>
      <c r="CD423" s="381"/>
      <c r="CE423" s="396"/>
      <c r="CF423" s="381"/>
      <c r="CG423" s="381"/>
      <c r="CH423" s="397"/>
      <c r="CI423" s="381"/>
      <c r="CJ423" s="381"/>
      <c r="CK423" s="381"/>
      <c r="CL423" s="396"/>
      <c r="CM423" s="381"/>
      <c r="CN423" s="381"/>
      <c r="CO423" s="381"/>
      <c r="CP423" s="381"/>
      <c r="CQ423" s="381"/>
      <c r="CR423" s="381"/>
      <c r="CS423" s="381"/>
      <c r="CT423" s="381"/>
      <c r="DA423" s="381"/>
      <c r="DB423" s="381"/>
      <c r="DC423" s="381"/>
      <c r="DD423" s="381"/>
      <c r="DE423" s="381"/>
      <c r="DF423" s="381"/>
      <c r="DG423" s="381"/>
      <c r="DH423" s="381"/>
      <c r="DI423" s="381"/>
      <c r="DJ423" s="381"/>
      <c r="DK423" s="381"/>
      <c r="DL423" s="381"/>
      <c r="DM423" s="381"/>
      <c r="DN423" s="381"/>
      <c r="DO423" s="381"/>
      <c r="DP423" s="381"/>
      <c r="DQ423" s="381"/>
      <c r="DR423" s="381"/>
      <c r="DS423" s="381"/>
      <c r="DT423" s="225"/>
      <c r="DU423" s="225"/>
      <c r="DV423" s="381"/>
      <c r="DY423" s="229"/>
      <c r="DZ423" s="226"/>
    </row>
    <row r="424" spans="1:130" x14ac:dyDescent="0.25">
      <c r="A424" s="208"/>
      <c r="B424" s="209"/>
      <c r="C424" s="210"/>
      <c r="D424" s="210"/>
      <c r="E424" s="211"/>
      <c r="F424" s="211"/>
      <c r="G424" s="340"/>
      <c r="H424" s="341"/>
      <c r="I424" s="340"/>
      <c r="J424" s="342"/>
      <c r="K424" s="348"/>
      <c r="L424" s="349"/>
      <c r="M424" s="211"/>
      <c r="N424" s="209"/>
      <c r="O424" s="215"/>
      <c r="P424" s="344"/>
      <c r="Q424" s="216"/>
      <c r="T424" s="219"/>
      <c r="U424" s="220"/>
      <c r="X424" s="400"/>
      <c r="Y424" s="401"/>
      <c r="AF424" s="228"/>
      <c r="AG424" s="225"/>
      <c r="AJ424" s="226"/>
      <c r="AM424" s="228"/>
      <c r="AN424" s="225"/>
      <c r="AQ424" s="226"/>
      <c r="AS424" s="228"/>
      <c r="AT424" s="228"/>
      <c r="AU424" s="225"/>
      <c r="AV424" s="226"/>
      <c r="AX424" s="226"/>
      <c r="BB424" s="225"/>
      <c r="BD424" s="226"/>
      <c r="BG424" s="228"/>
      <c r="BH424" s="228"/>
      <c r="BJ424" s="226"/>
      <c r="BK424" s="226"/>
      <c r="BL424" s="226"/>
      <c r="CE424" s="229"/>
      <c r="CH424" s="226"/>
      <c r="CK424" s="225"/>
      <c r="CL424" s="229"/>
      <c r="DS424" s="225"/>
      <c r="DT424" s="225"/>
      <c r="DU424" s="225"/>
      <c r="DV424" s="225"/>
      <c r="DY424" s="229"/>
      <c r="DZ424" s="226"/>
    </row>
    <row r="425" spans="1:130" x14ac:dyDescent="0.25">
      <c r="A425" s="208"/>
      <c r="B425" s="209"/>
      <c r="C425" s="210"/>
      <c r="D425" s="210"/>
      <c r="E425" s="211"/>
      <c r="F425" s="211"/>
      <c r="G425" s="340"/>
      <c r="H425" s="341"/>
      <c r="I425" s="340"/>
      <c r="J425" s="342"/>
      <c r="K425" s="348"/>
      <c r="L425" s="349"/>
      <c r="M425" s="211"/>
      <c r="N425" s="209"/>
      <c r="O425" s="215"/>
      <c r="P425" s="344"/>
      <c r="Q425" s="216"/>
      <c r="T425" s="219"/>
      <c r="U425" s="220"/>
      <c r="X425" s="400"/>
      <c r="Y425" s="401"/>
      <c r="AF425" s="228"/>
      <c r="AG425" s="225"/>
      <c r="AJ425" s="226"/>
      <c r="AM425" s="228"/>
      <c r="AN425" s="225"/>
      <c r="AQ425" s="226"/>
      <c r="AS425" s="228"/>
      <c r="AT425" s="228"/>
      <c r="AU425" s="225"/>
      <c r="AV425" s="226"/>
      <c r="AX425" s="226"/>
      <c r="BB425" s="225"/>
      <c r="BD425" s="226"/>
      <c r="BG425" s="228"/>
      <c r="BH425" s="228"/>
      <c r="BJ425" s="226"/>
      <c r="BK425" s="226"/>
      <c r="BL425" s="226"/>
      <c r="CE425" s="229"/>
      <c r="CH425" s="226"/>
      <c r="CK425" s="225"/>
      <c r="CL425" s="229"/>
      <c r="DS425" s="225"/>
      <c r="DT425" s="225"/>
      <c r="DU425" s="225"/>
      <c r="DV425" s="225"/>
      <c r="DY425" s="229"/>
      <c r="DZ425" s="226"/>
    </row>
    <row r="426" spans="1:130" x14ac:dyDescent="0.25">
      <c r="A426" s="208"/>
      <c r="B426" s="209"/>
      <c r="C426" s="210"/>
      <c r="D426" s="210"/>
      <c r="E426" s="211"/>
      <c r="F426" s="211"/>
      <c r="G426" s="340"/>
      <c r="H426" s="341"/>
      <c r="I426" s="340"/>
      <c r="J426" s="342"/>
      <c r="K426" s="348"/>
      <c r="L426" s="349"/>
      <c r="M426" s="211"/>
      <c r="N426" s="209"/>
      <c r="O426" s="215"/>
      <c r="P426" s="344"/>
      <c r="Q426" s="216"/>
      <c r="T426" s="219"/>
      <c r="U426" s="220"/>
      <c r="X426" s="400"/>
      <c r="Y426" s="401"/>
      <c r="AF426" s="228"/>
      <c r="AG426" s="225"/>
      <c r="AJ426" s="226"/>
      <c r="AM426" s="228"/>
      <c r="AN426" s="225"/>
      <c r="AQ426" s="226"/>
      <c r="AS426" s="228"/>
      <c r="AT426" s="228"/>
      <c r="AU426" s="225"/>
      <c r="AV426" s="226"/>
      <c r="AX426" s="226"/>
      <c r="BB426" s="225"/>
      <c r="BD426" s="226"/>
      <c r="BG426" s="228"/>
      <c r="BH426" s="228"/>
      <c r="BJ426" s="226"/>
      <c r="BK426" s="226"/>
      <c r="BL426" s="226"/>
      <c r="BO426" s="381"/>
      <c r="BP426" s="381"/>
      <c r="BQ426" s="396"/>
      <c r="BR426" s="381"/>
      <c r="BS426" s="381"/>
      <c r="BT426" s="397"/>
      <c r="BU426" s="381"/>
      <c r="BV426" s="381"/>
      <c r="BW426" s="381"/>
      <c r="BX426" s="396"/>
      <c r="BY426" s="381"/>
      <c r="BZ426" s="381"/>
      <c r="CA426" s="381"/>
      <c r="CB426" s="381"/>
      <c r="CE426" s="229"/>
      <c r="CH426" s="226"/>
      <c r="CK426" s="225"/>
      <c r="CL426" s="229"/>
      <c r="CU426" s="381"/>
      <c r="CV426" s="381"/>
      <c r="CW426" s="381"/>
      <c r="CX426" s="381"/>
      <c r="CY426" s="381"/>
      <c r="DS426" s="225"/>
      <c r="DT426" s="225"/>
      <c r="DU426" s="225"/>
      <c r="DV426" s="225"/>
      <c r="DY426" s="229"/>
      <c r="DZ426" s="226"/>
    </row>
    <row r="427" spans="1:130" x14ac:dyDescent="0.25">
      <c r="A427" s="208"/>
      <c r="B427" s="209"/>
      <c r="C427" s="210"/>
      <c r="D427" s="210"/>
      <c r="E427" s="211"/>
      <c r="F427" s="211"/>
      <c r="G427" s="340"/>
      <c r="H427" s="341"/>
      <c r="I427" s="340"/>
      <c r="J427" s="342"/>
      <c r="K427" s="348"/>
      <c r="L427" s="349"/>
      <c r="M427" s="211"/>
      <c r="N427" s="209"/>
      <c r="O427" s="215"/>
      <c r="P427" s="344"/>
      <c r="Q427" s="216"/>
      <c r="R427" s="345"/>
      <c r="S427" s="346"/>
      <c r="T427" s="219"/>
      <c r="U427" s="220"/>
      <c r="X427" s="382"/>
      <c r="Y427" s="382"/>
      <c r="Z427" s="381"/>
      <c r="AA427" s="397"/>
      <c r="AB427" s="397"/>
      <c r="AC427" s="397"/>
      <c r="AD427" s="398"/>
      <c r="AE427" s="399"/>
      <c r="AF427" s="399"/>
      <c r="AG427" s="381"/>
      <c r="AH427" s="397"/>
      <c r="AI427" s="397"/>
      <c r="AJ427" s="397"/>
      <c r="AK427" s="398"/>
      <c r="AL427" s="381"/>
      <c r="AM427" s="399"/>
      <c r="AN427" s="381"/>
      <c r="AO427" s="397"/>
      <c r="AP427" s="397"/>
      <c r="AQ427" s="397"/>
      <c r="AR427" s="398"/>
      <c r="AS427" s="399"/>
      <c r="AT427" s="399"/>
      <c r="AU427" s="381"/>
      <c r="AV427" s="397"/>
      <c r="AW427" s="397"/>
      <c r="AX427" s="397"/>
      <c r="AY427" s="398"/>
      <c r="AZ427" s="397"/>
      <c r="BA427" s="397"/>
      <c r="BB427" s="381"/>
      <c r="BC427" s="397"/>
      <c r="BD427" s="397"/>
      <c r="BE427" s="397"/>
      <c r="BF427" s="398"/>
      <c r="BG427" s="399"/>
      <c r="BH427" s="399"/>
      <c r="BI427" s="381"/>
      <c r="BJ427" s="397"/>
      <c r="BK427" s="397"/>
      <c r="BL427" s="397"/>
      <c r="BM427" s="398"/>
      <c r="BN427" s="381"/>
      <c r="CC427" s="381"/>
      <c r="CD427" s="381"/>
      <c r="CE427" s="396"/>
      <c r="CF427" s="381"/>
      <c r="CG427" s="381"/>
      <c r="CH427" s="397"/>
      <c r="CI427" s="381"/>
      <c r="CJ427" s="381"/>
      <c r="CK427" s="381"/>
      <c r="CL427" s="396"/>
      <c r="CM427" s="381"/>
      <c r="CN427" s="381"/>
      <c r="CO427" s="381"/>
      <c r="CP427" s="381"/>
      <c r="CQ427" s="381"/>
      <c r="CR427" s="381"/>
      <c r="CS427" s="381"/>
      <c r="CT427" s="381"/>
      <c r="DA427" s="381"/>
      <c r="DB427" s="381"/>
      <c r="DC427" s="381"/>
      <c r="DD427" s="381"/>
      <c r="DE427" s="381"/>
      <c r="DF427" s="381"/>
      <c r="DG427" s="381"/>
      <c r="DH427" s="381"/>
      <c r="DI427" s="381"/>
      <c r="DJ427" s="381"/>
      <c r="DK427" s="381"/>
      <c r="DL427" s="381"/>
      <c r="DM427" s="381"/>
      <c r="DN427" s="381"/>
      <c r="DO427" s="381"/>
      <c r="DP427" s="381"/>
      <c r="DQ427" s="381"/>
      <c r="DR427" s="381"/>
      <c r="DS427" s="381"/>
      <c r="DT427" s="225"/>
      <c r="DU427" s="225"/>
      <c r="DV427" s="381"/>
      <c r="DY427" s="229"/>
      <c r="DZ427" s="226"/>
    </row>
    <row r="428" spans="1:130" x14ac:dyDescent="0.25">
      <c r="A428" s="208"/>
      <c r="B428" s="209"/>
      <c r="C428" s="210"/>
      <c r="D428" s="210"/>
      <c r="E428" s="211"/>
      <c r="F428" s="211"/>
      <c r="G428" s="340"/>
      <c r="H428" s="341"/>
      <c r="I428" s="340"/>
      <c r="J428" s="342"/>
      <c r="K428" s="343"/>
      <c r="L428" s="213"/>
      <c r="M428" s="211"/>
      <c r="N428" s="209"/>
      <c r="O428" s="215"/>
      <c r="P428" s="344"/>
      <c r="Q428" s="216"/>
      <c r="T428" s="219"/>
      <c r="U428" s="220"/>
      <c r="X428" s="400"/>
      <c r="Y428" s="401"/>
      <c r="AF428" s="228"/>
      <c r="AG428" s="225"/>
      <c r="AJ428" s="226"/>
      <c r="AM428" s="228"/>
      <c r="AN428" s="225"/>
      <c r="AQ428" s="226"/>
      <c r="AS428" s="228"/>
      <c r="AT428" s="228"/>
      <c r="AU428" s="225"/>
      <c r="AV428" s="226"/>
      <c r="AX428" s="226"/>
      <c r="BB428" s="225"/>
      <c r="BD428" s="226"/>
      <c r="BG428" s="228"/>
      <c r="BH428" s="228"/>
      <c r="BJ428" s="226"/>
      <c r="BK428" s="226"/>
      <c r="BL428" s="226"/>
      <c r="CE428" s="229"/>
      <c r="CH428" s="226"/>
      <c r="CK428" s="225"/>
      <c r="CL428" s="229"/>
      <c r="DS428" s="225"/>
      <c r="DT428" s="225"/>
      <c r="DU428" s="225"/>
      <c r="DV428" s="225"/>
      <c r="DY428" s="229"/>
      <c r="DZ428" s="226"/>
    </row>
    <row r="429" spans="1:130" s="379" customFormat="1" x14ac:dyDescent="0.25">
      <c r="A429" s="360"/>
      <c r="B429" s="361"/>
      <c r="C429" s="362"/>
      <c r="D429" s="362"/>
      <c r="E429" s="363"/>
      <c r="F429" s="363"/>
      <c r="G429" s="364"/>
      <c r="H429" s="365"/>
      <c r="I429" s="364"/>
      <c r="J429" s="366"/>
      <c r="K429" s="367"/>
      <c r="L429" s="368"/>
      <c r="M429" s="363"/>
      <c r="N429" s="361"/>
      <c r="O429" s="369"/>
      <c r="P429" s="370"/>
      <c r="Q429" s="371"/>
      <c r="R429" s="372"/>
      <c r="S429" s="373"/>
      <c r="T429" s="374"/>
      <c r="U429" s="220"/>
      <c r="V429" s="221"/>
      <c r="W429" s="222"/>
      <c r="X429" s="402"/>
      <c r="Y429" s="403"/>
      <c r="Z429" s="220"/>
      <c r="AA429" s="377"/>
      <c r="AB429" s="377"/>
      <c r="AC429" s="377"/>
      <c r="AD429" s="378"/>
      <c r="AG429" s="220"/>
      <c r="AH429" s="377"/>
      <c r="AI429" s="377"/>
      <c r="AJ429" s="377"/>
      <c r="AK429" s="378"/>
      <c r="AL429" s="220"/>
      <c r="AN429" s="220"/>
      <c r="AO429" s="377"/>
      <c r="AP429" s="377"/>
      <c r="AQ429" s="377"/>
      <c r="AR429" s="378"/>
      <c r="AU429" s="220"/>
      <c r="AV429" s="377"/>
      <c r="AW429" s="377"/>
      <c r="AX429" s="377"/>
      <c r="AY429" s="378"/>
      <c r="AZ429" s="377"/>
      <c r="BA429" s="377"/>
      <c r="BB429" s="220"/>
      <c r="BC429" s="377"/>
      <c r="BD429" s="377"/>
      <c r="BE429" s="377"/>
      <c r="BF429" s="378"/>
      <c r="BI429" s="220"/>
      <c r="BJ429" s="377"/>
      <c r="BK429" s="377"/>
      <c r="BL429" s="377"/>
      <c r="BM429" s="378"/>
      <c r="BN429" s="220"/>
      <c r="BO429" s="220"/>
      <c r="BP429" s="220"/>
      <c r="BQ429" s="380"/>
      <c r="BR429" s="220"/>
      <c r="BS429" s="220"/>
      <c r="BT429" s="377"/>
      <c r="BU429" s="220"/>
      <c r="BV429" s="220"/>
      <c r="BW429" s="220"/>
      <c r="BX429" s="380"/>
      <c r="BY429" s="220"/>
      <c r="BZ429" s="220"/>
      <c r="CA429" s="220"/>
      <c r="CB429" s="220"/>
      <c r="CC429" s="220"/>
      <c r="CD429" s="220"/>
      <c r="CE429" s="380"/>
      <c r="CF429" s="220"/>
      <c r="CG429" s="220"/>
      <c r="CH429" s="377"/>
      <c r="CI429" s="220"/>
      <c r="CJ429" s="220"/>
      <c r="CK429" s="220"/>
      <c r="CL429" s="380"/>
      <c r="CM429" s="220"/>
      <c r="CN429" s="220"/>
      <c r="CO429" s="220"/>
      <c r="CP429" s="220"/>
      <c r="CQ429" s="220"/>
      <c r="CR429" s="220"/>
      <c r="CS429" s="220"/>
      <c r="CT429" s="220"/>
      <c r="CU429" s="220"/>
      <c r="CV429" s="220"/>
      <c r="CW429" s="220"/>
      <c r="CX429" s="220"/>
      <c r="CY429" s="220"/>
      <c r="CZ429" s="220"/>
      <c r="DA429" s="220"/>
      <c r="DB429" s="220"/>
      <c r="DC429" s="220"/>
      <c r="DD429" s="220"/>
      <c r="DE429" s="220"/>
      <c r="DF429" s="220"/>
      <c r="DG429" s="220"/>
      <c r="DH429" s="220"/>
      <c r="DI429" s="220"/>
      <c r="DJ429" s="220"/>
      <c r="DK429" s="220"/>
      <c r="DL429" s="220"/>
      <c r="DM429" s="220"/>
      <c r="DN429" s="220"/>
      <c r="DO429" s="220"/>
      <c r="DP429" s="220"/>
      <c r="DQ429" s="220"/>
      <c r="DR429" s="220"/>
      <c r="DS429" s="220"/>
      <c r="DT429" s="220"/>
      <c r="DU429" s="220"/>
      <c r="DV429" s="220"/>
      <c r="DY429" s="380"/>
      <c r="DZ429" s="377"/>
    </row>
    <row r="430" spans="1:130" s="379" customFormat="1" x14ac:dyDescent="0.25">
      <c r="A430" s="360"/>
      <c r="B430" s="361"/>
      <c r="C430" s="362"/>
      <c r="D430" s="362"/>
      <c r="E430" s="363"/>
      <c r="F430" s="363"/>
      <c r="G430" s="364"/>
      <c r="H430" s="365"/>
      <c r="I430" s="364"/>
      <c r="J430" s="366"/>
      <c r="K430" s="367"/>
      <c r="L430" s="368"/>
      <c r="M430" s="363"/>
      <c r="N430" s="361"/>
      <c r="O430" s="369"/>
      <c r="P430" s="370"/>
      <c r="Q430" s="371"/>
      <c r="R430" s="372"/>
      <c r="S430" s="373"/>
      <c r="T430" s="374"/>
      <c r="U430" s="220"/>
      <c r="V430" s="221"/>
      <c r="W430" s="222"/>
      <c r="X430" s="402"/>
      <c r="Y430" s="403"/>
      <c r="Z430" s="220"/>
      <c r="AA430" s="377"/>
      <c r="AB430" s="377"/>
      <c r="AC430" s="377"/>
      <c r="AD430" s="378"/>
      <c r="AG430" s="220"/>
      <c r="AH430" s="377"/>
      <c r="AI430" s="377"/>
      <c r="AJ430" s="377"/>
      <c r="AK430" s="378"/>
      <c r="AL430" s="220"/>
      <c r="AN430" s="220"/>
      <c r="AO430" s="377"/>
      <c r="AP430" s="377"/>
      <c r="AQ430" s="377"/>
      <c r="AR430" s="378"/>
      <c r="AU430" s="220"/>
      <c r="AV430" s="377"/>
      <c r="AW430" s="377"/>
      <c r="AX430" s="377"/>
      <c r="AY430" s="378"/>
      <c r="AZ430" s="377"/>
      <c r="BA430" s="377"/>
      <c r="BB430" s="220"/>
      <c r="BC430" s="377"/>
      <c r="BD430" s="377"/>
      <c r="BE430" s="377"/>
      <c r="BF430" s="378"/>
      <c r="BI430" s="220"/>
      <c r="BJ430" s="377"/>
      <c r="BK430" s="377"/>
      <c r="BL430" s="377"/>
      <c r="BM430" s="378"/>
      <c r="BN430" s="220"/>
      <c r="BO430" s="220"/>
      <c r="BP430" s="220"/>
      <c r="BQ430" s="380"/>
      <c r="BR430" s="220"/>
      <c r="BS430" s="220"/>
      <c r="BT430" s="377"/>
      <c r="BU430" s="220"/>
      <c r="BV430" s="220"/>
      <c r="BW430" s="220"/>
      <c r="BX430" s="380"/>
      <c r="BY430" s="220"/>
      <c r="BZ430" s="220"/>
      <c r="CA430" s="220"/>
      <c r="CB430" s="220"/>
      <c r="CC430" s="220"/>
      <c r="CD430" s="220"/>
      <c r="CE430" s="380"/>
      <c r="CF430" s="220"/>
      <c r="CG430" s="220"/>
      <c r="CH430" s="377"/>
      <c r="CI430" s="220"/>
      <c r="CJ430" s="220"/>
      <c r="CK430" s="220"/>
      <c r="CL430" s="380"/>
      <c r="CM430" s="220"/>
      <c r="CN430" s="220"/>
      <c r="CO430" s="220"/>
      <c r="CP430" s="220"/>
      <c r="CQ430" s="220"/>
      <c r="CR430" s="220"/>
      <c r="CS430" s="220"/>
      <c r="CT430" s="220"/>
      <c r="CU430" s="220"/>
      <c r="CV430" s="220"/>
      <c r="CW430" s="220"/>
      <c r="CX430" s="220"/>
      <c r="CY430" s="220"/>
      <c r="CZ430" s="220"/>
      <c r="DA430" s="220"/>
      <c r="DB430" s="220"/>
      <c r="DC430" s="220"/>
      <c r="DD430" s="220"/>
      <c r="DE430" s="220"/>
      <c r="DF430" s="220"/>
      <c r="DG430" s="220"/>
      <c r="DH430" s="220"/>
      <c r="DI430" s="220"/>
      <c r="DJ430" s="220"/>
      <c r="DK430" s="220"/>
      <c r="DL430" s="220"/>
      <c r="DM430" s="220"/>
      <c r="DN430" s="220"/>
      <c r="DO430" s="220"/>
      <c r="DP430" s="220"/>
      <c r="DQ430" s="220"/>
      <c r="DR430" s="220"/>
      <c r="DS430" s="220"/>
      <c r="DT430" s="220"/>
      <c r="DU430" s="220"/>
      <c r="DV430" s="220"/>
      <c r="DY430" s="380"/>
      <c r="DZ430" s="377"/>
    </row>
    <row r="431" spans="1:130" ht="13.5" customHeight="1" x14ac:dyDescent="0.25">
      <c r="A431" s="208"/>
      <c r="B431" s="209"/>
      <c r="C431" s="210"/>
      <c r="D431" s="210"/>
      <c r="E431" s="211"/>
      <c r="F431" s="211"/>
      <c r="G431" s="340"/>
      <c r="H431" s="341"/>
      <c r="I431" s="340"/>
      <c r="J431" s="342"/>
      <c r="K431" s="343"/>
      <c r="L431" s="213"/>
      <c r="M431" s="211"/>
      <c r="N431" s="209"/>
      <c r="O431" s="215"/>
      <c r="P431" s="344"/>
      <c r="Q431" s="216"/>
      <c r="T431" s="219"/>
      <c r="U431" s="220"/>
      <c r="X431" s="400"/>
      <c r="Y431" s="401"/>
      <c r="AF431" s="228"/>
      <c r="AG431" s="225"/>
      <c r="AJ431" s="226"/>
      <c r="AM431" s="228"/>
      <c r="AN431" s="225"/>
      <c r="AQ431" s="226"/>
      <c r="AS431" s="228"/>
      <c r="AT431" s="228"/>
      <c r="AU431" s="225"/>
      <c r="AV431" s="226"/>
      <c r="AX431" s="226"/>
      <c r="BB431" s="225"/>
      <c r="BD431" s="226"/>
      <c r="BG431" s="228"/>
      <c r="BH431" s="228"/>
      <c r="BJ431" s="226"/>
      <c r="BK431" s="226"/>
      <c r="BL431" s="226"/>
      <c r="CE431" s="229"/>
      <c r="CH431" s="226"/>
      <c r="CK431" s="225"/>
      <c r="CL431" s="229"/>
      <c r="DS431" s="225"/>
      <c r="DT431" s="225"/>
      <c r="DU431" s="225"/>
      <c r="DV431" s="225"/>
      <c r="DY431" s="229"/>
      <c r="DZ431" s="226"/>
    </row>
    <row r="432" spans="1:130" ht="14.25" customHeight="1" x14ac:dyDescent="0.25">
      <c r="A432" s="208"/>
      <c r="B432" s="209"/>
      <c r="C432" s="210"/>
      <c r="D432" s="210"/>
      <c r="E432" s="211"/>
      <c r="F432" s="211"/>
      <c r="G432" s="340"/>
      <c r="H432" s="341"/>
      <c r="I432" s="340"/>
      <c r="J432" s="342"/>
      <c r="K432" s="343"/>
      <c r="L432" s="213"/>
      <c r="M432" s="211"/>
      <c r="N432" s="209"/>
      <c r="O432" s="215"/>
      <c r="P432" s="344"/>
      <c r="Q432" s="216"/>
      <c r="T432" s="219"/>
      <c r="U432" s="220"/>
      <c r="X432" s="400"/>
      <c r="Y432" s="401"/>
      <c r="AF432" s="228"/>
      <c r="AG432" s="225"/>
      <c r="AJ432" s="226"/>
      <c r="AM432" s="228"/>
      <c r="AN432" s="225"/>
      <c r="AQ432" s="226"/>
      <c r="AS432" s="228"/>
      <c r="AT432" s="228"/>
      <c r="AU432" s="225"/>
      <c r="AV432" s="226"/>
      <c r="AX432" s="226"/>
      <c r="BB432" s="225"/>
      <c r="BD432" s="226"/>
      <c r="BG432" s="228"/>
      <c r="BH432" s="228"/>
      <c r="BJ432" s="226"/>
      <c r="BK432" s="226"/>
      <c r="BL432" s="226"/>
      <c r="CE432" s="229"/>
      <c r="CH432" s="226"/>
      <c r="CK432" s="225"/>
      <c r="CL432" s="229"/>
      <c r="DS432" s="225"/>
      <c r="DT432" s="225"/>
      <c r="DU432" s="225"/>
      <c r="DV432" s="225"/>
      <c r="DY432" s="229"/>
      <c r="DZ432" s="226"/>
    </row>
    <row r="433" spans="1:130" ht="16.5" customHeight="1" x14ac:dyDescent="0.25">
      <c r="A433" s="208"/>
      <c r="B433" s="209"/>
      <c r="C433" s="210"/>
      <c r="D433" s="210"/>
      <c r="E433" s="211"/>
      <c r="F433" s="211"/>
      <c r="G433" s="340"/>
      <c r="H433" s="341"/>
      <c r="I433" s="340"/>
      <c r="J433" s="342"/>
      <c r="K433" s="343"/>
      <c r="L433" s="213"/>
      <c r="M433" s="211"/>
      <c r="N433" s="209"/>
      <c r="O433" s="215"/>
      <c r="P433" s="344"/>
      <c r="Q433" s="216"/>
      <c r="T433" s="219"/>
      <c r="U433" s="220"/>
      <c r="X433" s="400"/>
      <c r="Y433" s="401"/>
      <c r="AF433" s="228"/>
      <c r="AG433" s="225"/>
      <c r="AJ433" s="226"/>
      <c r="AM433" s="228"/>
      <c r="AN433" s="225"/>
      <c r="AQ433" s="226"/>
      <c r="AS433" s="228"/>
      <c r="AT433" s="228"/>
      <c r="AU433" s="225"/>
      <c r="AV433" s="226"/>
      <c r="AX433" s="226"/>
      <c r="BB433" s="225"/>
      <c r="BD433" s="226"/>
      <c r="BG433" s="228"/>
      <c r="BH433" s="228"/>
      <c r="BJ433" s="226"/>
      <c r="BK433" s="226"/>
      <c r="BL433" s="226"/>
      <c r="CE433" s="229"/>
      <c r="CH433" s="226"/>
      <c r="CK433" s="225"/>
      <c r="CL433" s="229"/>
      <c r="DS433" s="225"/>
      <c r="DT433" s="225"/>
      <c r="DU433" s="225"/>
      <c r="DV433" s="225"/>
      <c r="DY433" s="229"/>
      <c r="DZ433" s="226"/>
    </row>
    <row r="434" spans="1:130" ht="15" customHeight="1" x14ac:dyDescent="0.25">
      <c r="A434" s="208"/>
      <c r="B434" s="209"/>
      <c r="C434" s="210"/>
      <c r="D434" s="210"/>
      <c r="E434" s="211"/>
      <c r="F434" s="211"/>
      <c r="G434" s="340"/>
      <c r="H434" s="341"/>
      <c r="I434" s="340"/>
      <c r="J434" s="342"/>
      <c r="K434" s="343"/>
      <c r="L434" s="213"/>
      <c r="M434" s="211"/>
      <c r="N434" s="209"/>
      <c r="O434" s="215"/>
      <c r="P434" s="344"/>
      <c r="Q434" s="216"/>
      <c r="T434" s="219"/>
      <c r="U434" s="220"/>
      <c r="X434" s="400"/>
      <c r="Y434" s="401"/>
      <c r="AF434" s="228"/>
      <c r="AG434" s="225"/>
      <c r="AJ434" s="226"/>
      <c r="AM434" s="228"/>
      <c r="AN434" s="225"/>
      <c r="AQ434" s="226"/>
      <c r="AS434" s="228"/>
      <c r="AT434" s="228"/>
      <c r="AU434" s="225"/>
      <c r="AV434" s="226"/>
      <c r="AX434" s="226"/>
      <c r="BB434" s="225"/>
      <c r="BD434" s="226"/>
      <c r="BG434" s="228"/>
      <c r="BH434" s="228"/>
      <c r="BJ434" s="226"/>
      <c r="BK434" s="226"/>
      <c r="BL434" s="226"/>
      <c r="CE434" s="229"/>
      <c r="CH434" s="226"/>
      <c r="CK434" s="225"/>
      <c r="CL434" s="229"/>
      <c r="DS434" s="225"/>
      <c r="DT434" s="225"/>
      <c r="DU434" s="225"/>
      <c r="DV434" s="225"/>
      <c r="DY434" s="229"/>
      <c r="DZ434" s="226"/>
    </row>
    <row r="435" spans="1:130" ht="14.25" customHeight="1" x14ac:dyDescent="0.25">
      <c r="A435" s="208"/>
      <c r="B435" s="209"/>
      <c r="C435" s="210"/>
      <c r="D435" s="210"/>
      <c r="E435" s="211"/>
      <c r="F435" s="211"/>
      <c r="G435" s="340"/>
      <c r="H435" s="341"/>
      <c r="I435" s="340"/>
      <c r="J435" s="342"/>
      <c r="K435" s="343"/>
      <c r="L435" s="213"/>
      <c r="M435" s="211"/>
      <c r="N435" s="209"/>
      <c r="O435" s="215"/>
      <c r="P435" s="344"/>
      <c r="Q435" s="216"/>
      <c r="T435" s="219"/>
      <c r="U435" s="220"/>
      <c r="X435" s="400"/>
      <c r="Y435" s="401"/>
      <c r="AF435" s="228"/>
      <c r="AG435" s="225"/>
      <c r="AJ435" s="226"/>
      <c r="AM435" s="228"/>
      <c r="AN435" s="225"/>
      <c r="AQ435" s="226"/>
      <c r="AS435" s="228"/>
      <c r="AT435" s="228"/>
      <c r="AU435" s="225"/>
      <c r="AV435" s="226"/>
      <c r="AX435" s="226"/>
      <c r="BB435" s="225"/>
      <c r="BD435" s="226"/>
      <c r="BG435" s="228"/>
      <c r="BH435" s="228"/>
      <c r="BJ435" s="226"/>
      <c r="BK435" s="226"/>
      <c r="BL435" s="226"/>
      <c r="CE435" s="229"/>
      <c r="CH435" s="226"/>
      <c r="CK435" s="225"/>
      <c r="CL435" s="229"/>
      <c r="DS435" s="225"/>
      <c r="DT435" s="225"/>
      <c r="DU435" s="225"/>
      <c r="DV435" s="225"/>
      <c r="DY435" s="229"/>
      <c r="DZ435" s="226"/>
    </row>
    <row r="436" spans="1:130" x14ac:dyDescent="0.25">
      <c r="A436" s="208"/>
      <c r="B436" s="209"/>
      <c r="C436" s="210"/>
      <c r="D436" s="210"/>
      <c r="E436" s="211"/>
      <c r="F436" s="211"/>
      <c r="G436" s="340"/>
      <c r="H436" s="341"/>
      <c r="I436" s="340"/>
      <c r="J436" s="342"/>
      <c r="K436" s="348"/>
      <c r="L436" s="349"/>
      <c r="M436" s="211"/>
      <c r="N436" s="209"/>
      <c r="O436" s="215"/>
      <c r="P436" s="344"/>
      <c r="Q436" s="216"/>
      <c r="T436" s="219"/>
      <c r="U436" s="220"/>
      <c r="X436" s="400"/>
      <c r="Y436" s="401"/>
      <c r="AF436" s="228"/>
      <c r="AG436" s="225"/>
      <c r="AJ436" s="226"/>
      <c r="AM436" s="228"/>
      <c r="AN436" s="225"/>
      <c r="AQ436" s="226"/>
      <c r="AS436" s="228"/>
      <c r="AT436" s="228"/>
      <c r="AU436" s="225"/>
      <c r="AV436" s="226"/>
      <c r="AX436" s="226"/>
      <c r="BB436" s="225"/>
      <c r="BD436" s="226"/>
      <c r="BG436" s="228"/>
      <c r="BH436" s="228"/>
      <c r="BJ436" s="226"/>
      <c r="BK436" s="226"/>
      <c r="BL436" s="226"/>
      <c r="CE436" s="229"/>
      <c r="CH436" s="226"/>
      <c r="CK436" s="225"/>
      <c r="CL436" s="229"/>
      <c r="DS436" s="225"/>
      <c r="DT436" s="225"/>
      <c r="DU436" s="225"/>
      <c r="DV436" s="225"/>
      <c r="DY436" s="229"/>
      <c r="DZ436" s="226"/>
    </row>
    <row r="437" spans="1:130" x14ac:dyDescent="0.25">
      <c r="A437" s="208"/>
      <c r="B437" s="209"/>
      <c r="C437" s="210"/>
      <c r="D437" s="210"/>
      <c r="E437" s="211"/>
      <c r="F437" s="211"/>
      <c r="G437" s="340"/>
      <c r="H437" s="341"/>
      <c r="I437" s="340"/>
      <c r="J437" s="342"/>
      <c r="K437" s="348"/>
      <c r="L437" s="349"/>
      <c r="M437" s="211"/>
      <c r="N437" s="209"/>
      <c r="O437" s="215"/>
      <c r="P437" s="344"/>
      <c r="Q437" s="216"/>
      <c r="T437" s="219"/>
      <c r="U437" s="220"/>
      <c r="X437" s="400"/>
      <c r="Y437" s="401"/>
      <c r="AF437" s="228"/>
      <c r="AG437" s="225"/>
      <c r="AJ437" s="226"/>
      <c r="AM437" s="228"/>
      <c r="AN437" s="225"/>
      <c r="AQ437" s="226"/>
      <c r="AS437" s="228"/>
      <c r="AT437" s="228"/>
      <c r="AU437" s="225"/>
      <c r="AV437" s="226"/>
      <c r="AX437" s="226"/>
      <c r="BB437" s="225"/>
      <c r="BD437" s="226"/>
      <c r="BG437" s="228"/>
      <c r="BH437" s="228"/>
      <c r="BJ437" s="226"/>
      <c r="BK437" s="226"/>
      <c r="BL437" s="226"/>
      <c r="CE437" s="229"/>
      <c r="CH437" s="226"/>
      <c r="CK437" s="225"/>
      <c r="CL437" s="229"/>
      <c r="DS437" s="225"/>
      <c r="DT437" s="225"/>
      <c r="DU437" s="225"/>
      <c r="DV437" s="225"/>
      <c r="DY437" s="229"/>
      <c r="DZ437" s="226"/>
    </row>
    <row r="438" spans="1:130" ht="15.75" customHeight="1" x14ac:dyDescent="0.25">
      <c r="A438" s="208"/>
      <c r="B438" s="209"/>
      <c r="C438" s="210"/>
      <c r="D438" s="210"/>
      <c r="E438" s="211"/>
      <c r="F438" s="211"/>
      <c r="G438" s="340"/>
      <c r="H438" s="341"/>
      <c r="I438" s="340"/>
      <c r="J438" s="342"/>
      <c r="K438" s="348"/>
      <c r="L438" s="349"/>
      <c r="M438" s="211"/>
      <c r="N438" s="209"/>
      <c r="O438" s="215"/>
      <c r="P438" s="344"/>
      <c r="Q438" s="216"/>
      <c r="T438" s="219"/>
      <c r="U438" s="220"/>
      <c r="X438" s="400"/>
      <c r="Y438" s="401"/>
      <c r="AF438" s="228"/>
      <c r="AG438" s="225"/>
      <c r="AJ438" s="226"/>
      <c r="AM438" s="228"/>
      <c r="AN438" s="225"/>
      <c r="AQ438" s="226"/>
      <c r="AS438" s="228"/>
      <c r="AT438" s="228"/>
      <c r="AU438" s="225"/>
      <c r="AV438" s="226"/>
      <c r="AX438" s="226"/>
      <c r="BB438" s="225"/>
      <c r="BD438" s="226"/>
      <c r="BG438" s="228"/>
      <c r="BH438" s="228"/>
      <c r="BJ438" s="226"/>
      <c r="BK438" s="226"/>
      <c r="BL438" s="226"/>
      <c r="CE438" s="229"/>
      <c r="CH438" s="226"/>
      <c r="CK438" s="225"/>
      <c r="CL438" s="229"/>
      <c r="DS438" s="225"/>
      <c r="DT438" s="225"/>
      <c r="DU438" s="225"/>
      <c r="DV438" s="225"/>
      <c r="DY438" s="229"/>
      <c r="DZ438" s="226"/>
    </row>
    <row r="439" spans="1:130" ht="15.75" customHeight="1" x14ac:dyDescent="0.25">
      <c r="A439" s="208"/>
      <c r="B439" s="209"/>
      <c r="C439" s="210"/>
      <c r="D439" s="210"/>
      <c r="E439" s="211"/>
      <c r="F439" s="211"/>
      <c r="G439" s="340"/>
      <c r="H439" s="341"/>
      <c r="I439" s="340"/>
      <c r="J439" s="342"/>
      <c r="K439" s="348"/>
      <c r="L439" s="349"/>
      <c r="M439" s="211"/>
      <c r="N439" s="209"/>
      <c r="O439" s="215"/>
      <c r="P439" s="344"/>
      <c r="Q439" s="216"/>
      <c r="T439" s="219"/>
      <c r="U439" s="220"/>
      <c r="X439" s="400"/>
      <c r="Y439" s="401"/>
      <c r="AF439" s="228"/>
      <c r="AG439" s="225"/>
      <c r="AJ439" s="226"/>
      <c r="AM439" s="228"/>
      <c r="AN439" s="225"/>
      <c r="AQ439" s="226"/>
      <c r="AS439" s="228"/>
      <c r="AT439" s="228"/>
      <c r="AU439" s="225"/>
      <c r="AV439" s="226"/>
      <c r="AX439" s="226"/>
      <c r="BB439" s="225"/>
      <c r="BD439" s="226"/>
      <c r="BG439" s="228"/>
      <c r="BH439" s="228"/>
      <c r="BJ439" s="226"/>
      <c r="BK439" s="226"/>
      <c r="BL439" s="226"/>
      <c r="CE439" s="229"/>
      <c r="CH439" s="226"/>
      <c r="CK439" s="225"/>
      <c r="CL439" s="229"/>
      <c r="DS439" s="225"/>
      <c r="DT439" s="225"/>
      <c r="DU439" s="225"/>
      <c r="DV439" s="225"/>
      <c r="DY439" s="229"/>
      <c r="DZ439" s="226"/>
    </row>
    <row r="440" spans="1:130" ht="14.25" customHeight="1" x14ac:dyDescent="0.25">
      <c r="A440" s="208"/>
      <c r="B440" s="209"/>
      <c r="C440" s="210"/>
      <c r="D440" s="210"/>
      <c r="E440" s="211"/>
      <c r="F440" s="211"/>
      <c r="G440" s="340"/>
      <c r="H440" s="341"/>
      <c r="I440" s="340"/>
      <c r="J440" s="342"/>
      <c r="K440" s="348"/>
      <c r="L440" s="349"/>
      <c r="M440" s="211"/>
      <c r="N440" s="209"/>
      <c r="O440" s="215"/>
      <c r="P440" s="344"/>
      <c r="Q440" s="216"/>
      <c r="T440" s="219"/>
      <c r="U440" s="220"/>
      <c r="X440" s="400"/>
      <c r="Y440" s="401"/>
      <c r="AF440" s="228"/>
      <c r="AG440" s="225"/>
      <c r="AJ440" s="226"/>
      <c r="AM440" s="228"/>
      <c r="AN440" s="225"/>
      <c r="AQ440" s="226"/>
      <c r="AS440" s="228"/>
      <c r="AT440" s="228"/>
      <c r="AU440" s="225"/>
      <c r="AV440" s="226"/>
      <c r="AX440" s="226"/>
      <c r="BB440" s="225"/>
      <c r="BD440" s="226"/>
      <c r="BG440" s="228"/>
      <c r="BH440" s="228"/>
      <c r="BJ440" s="226"/>
      <c r="BK440" s="226"/>
      <c r="BL440" s="226"/>
      <c r="CE440" s="229"/>
      <c r="CH440" s="226"/>
      <c r="CK440" s="225"/>
      <c r="CL440" s="229"/>
      <c r="DS440" s="225"/>
      <c r="DT440" s="225"/>
      <c r="DU440" s="225"/>
      <c r="DV440" s="225"/>
      <c r="DY440" s="229"/>
      <c r="DZ440" s="226"/>
    </row>
    <row r="441" spans="1:130" x14ac:dyDescent="0.25">
      <c r="A441" s="208"/>
      <c r="B441" s="209"/>
      <c r="C441" s="210"/>
      <c r="D441" s="210"/>
      <c r="E441" s="211"/>
      <c r="F441" s="211"/>
      <c r="G441" s="340"/>
      <c r="H441" s="341"/>
      <c r="I441" s="340"/>
      <c r="J441" s="342"/>
      <c r="K441" s="348"/>
      <c r="L441" s="349"/>
      <c r="M441" s="211"/>
      <c r="N441" s="209"/>
      <c r="O441" s="215"/>
      <c r="P441" s="344"/>
      <c r="Q441" s="216"/>
      <c r="T441" s="219"/>
      <c r="U441" s="220"/>
      <c r="X441" s="400"/>
      <c r="Y441" s="401"/>
      <c r="AF441" s="228"/>
      <c r="AG441" s="225"/>
      <c r="AJ441" s="226"/>
      <c r="AM441" s="228"/>
      <c r="AN441" s="225"/>
      <c r="AQ441" s="226"/>
      <c r="AS441" s="228"/>
      <c r="AT441" s="228"/>
      <c r="AU441" s="225"/>
      <c r="AV441" s="226"/>
      <c r="AX441" s="226"/>
      <c r="BB441" s="225"/>
      <c r="BD441" s="226"/>
      <c r="BG441" s="228"/>
      <c r="BH441" s="228"/>
      <c r="BJ441" s="226"/>
      <c r="BK441" s="226"/>
      <c r="BL441" s="226"/>
      <c r="CE441" s="229"/>
      <c r="CH441" s="226"/>
      <c r="CK441" s="225"/>
      <c r="CL441" s="229"/>
      <c r="DS441" s="225"/>
      <c r="DT441" s="225"/>
      <c r="DU441" s="225"/>
      <c r="DV441" s="225"/>
      <c r="DY441" s="229"/>
      <c r="DZ441" s="226"/>
    </row>
    <row r="442" spans="1:130" x14ac:dyDescent="0.25">
      <c r="A442" s="208"/>
      <c r="B442" s="209"/>
      <c r="C442" s="210"/>
      <c r="D442" s="210"/>
      <c r="E442" s="211"/>
      <c r="F442" s="211"/>
      <c r="G442" s="340"/>
      <c r="H442" s="341"/>
      <c r="I442" s="340"/>
      <c r="J442" s="342"/>
      <c r="K442" s="348"/>
      <c r="L442" s="349"/>
      <c r="M442" s="211"/>
      <c r="N442" s="209"/>
      <c r="O442" s="215"/>
      <c r="P442" s="344"/>
      <c r="Q442" s="216"/>
      <c r="T442" s="219"/>
      <c r="U442" s="220"/>
      <c r="X442" s="400"/>
      <c r="Y442" s="401"/>
      <c r="AF442" s="228"/>
      <c r="AG442" s="225"/>
      <c r="AJ442" s="226"/>
      <c r="AM442" s="228"/>
      <c r="AN442" s="225"/>
      <c r="AQ442" s="226"/>
      <c r="AS442" s="228"/>
      <c r="AT442" s="228"/>
      <c r="AU442" s="225"/>
      <c r="AV442" s="226"/>
      <c r="AX442" s="226"/>
      <c r="BB442" s="225"/>
      <c r="BD442" s="226"/>
      <c r="BG442" s="228"/>
      <c r="BH442" s="228"/>
      <c r="BJ442" s="226"/>
      <c r="BK442" s="226"/>
      <c r="BL442" s="226"/>
      <c r="CE442" s="229"/>
      <c r="CH442" s="226"/>
      <c r="CK442" s="225"/>
      <c r="CL442" s="229"/>
      <c r="DS442" s="225"/>
      <c r="DT442" s="225"/>
      <c r="DU442" s="225"/>
      <c r="DV442" s="225"/>
      <c r="DY442" s="229"/>
      <c r="DZ442" s="226"/>
    </row>
    <row r="443" spans="1:130" x14ac:dyDescent="0.25">
      <c r="A443" s="208"/>
      <c r="B443" s="209"/>
      <c r="C443" s="210"/>
      <c r="D443" s="210"/>
      <c r="E443" s="211"/>
      <c r="F443" s="211"/>
      <c r="G443" s="340"/>
      <c r="H443" s="341"/>
      <c r="I443" s="340"/>
      <c r="J443" s="342"/>
      <c r="K443" s="348"/>
      <c r="L443" s="349"/>
      <c r="M443" s="211"/>
      <c r="N443" s="209"/>
      <c r="O443" s="215"/>
      <c r="P443" s="344"/>
      <c r="Q443" s="216"/>
      <c r="T443" s="219"/>
      <c r="U443" s="220"/>
      <c r="X443" s="400"/>
      <c r="Y443" s="401"/>
      <c r="AF443" s="228"/>
      <c r="AG443" s="225"/>
      <c r="AJ443" s="226"/>
      <c r="AM443" s="228"/>
      <c r="AN443" s="225"/>
      <c r="AQ443" s="226"/>
      <c r="AS443" s="228"/>
      <c r="AT443" s="228"/>
      <c r="AU443" s="225"/>
      <c r="AV443" s="226"/>
      <c r="AX443" s="226"/>
      <c r="BB443" s="225"/>
      <c r="BD443" s="226"/>
      <c r="BG443" s="228"/>
      <c r="BH443" s="228"/>
      <c r="BJ443" s="226"/>
      <c r="BK443" s="226"/>
      <c r="BL443" s="226"/>
      <c r="CE443" s="229"/>
      <c r="CH443" s="226"/>
      <c r="CK443" s="225"/>
      <c r="CL443" s="229"/>
      <c r="DS443" s="225"/>
      <c r="DT443" s="225"/>
      <c r="DU443" s="225"/>
      <c r="DV443" s="225"/>
      <c r="DY443" s="229"/>
      <c r="DZ443" s="226"/>
    </row>
    <row r="444" spans="1:130" x14ac:dyDescent="0.25">
      <c r="A444" s="208"/>
      <c r="B444" s="209"/>
      <c r="C444" s="210"/>
      <c r="D444" s="210"/>
      <c r="E444" s="211"/>
      <c r="F444" s="211"/>
      <c r="G444" s="340"/>
      <c r="H444" s="341"/>
      <c r="I444" s="340"/>
      <c r="J444" s="342"/>
      <c r="K444" s="343"/>
      <c r="L444" s="213"/>
      <c r="M444" s="211"/>
      <c r="N444" s="209"/>
      <c r="O444" s="215"/>
      <c r="P444" s="344"/>
      <c r="Q444" s="216"/>
      <c r="T444" s="219"/>
      <c r="U444" s="220"/>
      <c r="X444" s="400"/>
      <c r="Y444" s="401"/>
      <c r="AF444" s="228"/>
      <c r="AG444" s="225"/>
      <c r="AJ444" s="226"/>
      <c r="AM444" s="228"/>
      <c r="AN444" s="225"/>
      <c r="AQ444" s="226"/>
      <c r="AS444" s="228"/>
      <c r="AT444" s="228"/>
      <c r="AU444" s="225"/>
      <c r="AV444" s="226"/>
      <c r="AX444" s="226"/>
      <c r="BB444" s="225"/>
      <c r="BD444" s="226"/>
      <c r="BG444" s="228"/>
      <c r="BH444" s="228"/>
      <c r="BJ444" s="226"/>
      <c r="BK444" s="226"/>
      <c r="BL444" s="226"/>
      <c r="CE444" s="229"/>
      <c r="CH444" s="226"/>
      <c r="CK444" s="225"/>
      <c r="CL444" s="229"/>
      <c r="DS444" s="225"/>
      <c r="DT444" s="225"/>
      <c r="DU444" s="225"/>
      <c r="DV444" s="225"/>
      <c r="DY444" s="229"/>
      <c r="DZ444" s="226"/>
    </row>
    <row r="445" spans="1:130" x14ac:dyDescent="0.25">
      <c r="A445" s="208"/>
      <c r="B445" s="209"/>
      <c r="C445" s="210"/>
      <c r="D445" s="210"/>
      <c r="E445" s="211"/>
      <c r="F445" s="211"/>
      <c r="G445" s="340"/>
      <c r="H445" s="341"/>
      <c r="I445" s="340"/>
      <c r="J445" s="342"/>
      <c r="K445" s="348"/>
      <c r="L445" s="349"/>
      <c r="M445" s="211"/>
      <c r="N445" s="209"/>
      <c r="O445" s="215"/>
      <c r="P445" s="344"/>
      <c r="Q445" s="216"/>
      <c r="T445" s="219"/>
      <c r="U445" s="220"/>
      <c r="X445" s="400"/>
      <c r="Y445" s="401"/>
      <c r="AF445" s="228"/>
      <c r="AG445" s="225"/>
      <c r="AJ445" s="226"/>
      <c r="AM445" s="228"/>
      <c r="AN445" s="225"/>
      <c r="AQ445" s="226"/>
      <c r="AS445" s="228"/>
      <c r="AT445" s="228"/>
      <c r="AU445" s="225"/>
      <c r="AV445" s="226"/>
      <c r="AX445" s="226"/>
      <c r="BB445" s="225"/>
      <c r="BD445" s="226"/>
      <c r="BG445" s="228"/>
      <c r="BH445" s="228"/>
      <c r="BJ445" s="226"/>
      <c r="BK445" s="226"/>
      <c r="BL445" s="226"/>
      <c r="CE445" s="229"/>
      <c r="CH445" s="226"/>
      <c r="CK445" s="225"/>
      <c r="CL445" s="229"/>
      <c r="DS445" s="225"/>
      <c r="DT445" s="225"/>
      <c r="DU445" s="225"/>
      <c r="DV445" s="225"/>
      <c r="DY445" s="229"/>
      <c r="DZ445" s="226"/>
    </row>
    <row r="446" spans="1:130" x14ac:dyDescent="0.25">
      <c r="A446" s="208"/>
      <c r="B446" s="209"/>
      <c r="C446" s="210"/>
      <c r="D446" s="210"/>
      <c r="E446" s="211"/>
      <c r="F446" s="211"/>
      <c r="G446" s="340"/>
      <c r="H446" s="341"/>
      <c r="I446" s="340"/>
      <c r="J446" s="342"/>
      <c r="K446" s="348"/>
      <c r="L446" s="349"/>
      <c r="M446" s="211"/>
      <c r="N446" s="209"/>
      <c r="O446" s="215"/>
      <c r="P446" s="344"/>
      <c r="Q446" s="216"/>
      <c r="T446" s="219"/>
      <c r="U446" s="220"/>
      <c r="X446" s="400"/>
      <c r="Y446" s="401"/>
      <c r="AF446" s="228"/>
      <c r="AG446" s="225"/>
      <c r="AJ446" s="226"/>
      <c r="AM446" s="228"/>
      <c r="AN446" s="225"/>
      <c r="AQ446" s="226"/>
      <c r="AS446" s="228"/>
      <c r="AT446" s="228"/>
      <c r="AU446" s="225"/>
      <c r="AV446" s="226"/>
      <c r="AX446" s="226"/>
      <c r="BB446" s="225"/>
      <c r="BD446" s="226"/>
      <c r="BG446" s="228"/>
      <c r="BH446" s="228"/>
      <c r="BJ446" s="226"/>
      <c r="BK446" s="226"/>
      <c r="BL446" s="226"/>
      <c r="CE446" s="229"/>
      <c r="CH446" s="226"/>
      <c r="CK446" s="225"/>
      <c r="CL446" s="229"/>
      <c r="DS446" s="225"/>
      <c r="DT446" s="225"/>
      <c r="DU446" s="225"/>
      <c r="DV446" s="225"/>
      <c r="DY446" s="229"/>
      <c r="DZ446" s="226"/>
    </row>
    <row r="447" spans="1:130" x14ac:dyDescent="0.25">
      <c r="A447" s="208"/>
      <c r="B447" s="209"/>
      <c r="C447" s="210"/>
      <c r="D447" s="210"/>
      <c r="E447" s="211"/>
      <c r="F447" s="211"/>
      <c r="G447" s="340"/>
      <c r="H447" s="341"/>
      <c r="I447" s="340"/>
      <c r="J447" s="342"/>
      <c r="K447" s="348"/>
      <c r="L447" s="349"/>
      <c r="M447" s="211"/>
      <c r="N447" s="209"/>
      <c r="O447" s="215"/>
      <c r="P447" s="344"/>
      <c r="Q447" s="216"/>
      <c r="T447" s="219"/>
      <c r="U447" s="220"/>
      <c r="X447" s="400"/>
      <c r="Y447" s="401"/>
      <c r="AF447" s="228"/>
      <c r="AG447" s="225"/>
      <c r="AJ447" s="226"/>
      <c r="AM447" s="228"/>
      <c r="AN447" s="225"/>
      <c r="AQ447" s="226"/>
      <c r="AS447" s="228"/>
      <c r="AT447" s="228"/>
      <c r="AU447" s="225"/>
      <c r="AV447" s="226"/>
      <c r="AX447" s="226"/>
      <c r="BB447" s="225"/>
      <c r="BD447" s="226"/>
      <c r="BG447" s="228"/>
      <c r="BH447" s="228"/>
      <c r="BJ447" s="226"/>
      <c r="BK447" s="226"/>
      <c r="BL447" s="226"/>
      <c r="CE447" s="229"/>
      <c r="CH447" s="226"/>
      <c r="CK447" s="225"/>
      <c r="CL447" s="229"/>
      <c r="DS447" s="225"/>
      <c r="DT447" s="225"/>
      <c r="DU447" s="225"/>
      <c r="DV447" s="225"/>
      <c r="DY447" s="229"/>
      <c r="DZ447" s="226"/>
    </row>
    <row r="448" spans="1:130" x14ac:dyDescent="0.25">
      <c r="A448" s="208"/>
      <c r="B448" s="209"/>
      <c r="C448" s="210"/>
      <c r="D448" s="210"/>
      <c r="E448" s="211"/>
      <c r="F448" s="211"/>
      <c r="G448" s="340"/>
      <c r="H448" s="341"/>
      <c r="I448" s="340"/>
      <c r="J448" s="342"/>
      <c r="K448" s="348"/>
      <c r="L448" s="349"/>
      <c r="M448" s="211"/>
      <c r="N448" s="209"/>
      <c r="O448" s="215"/>
      <c r="P448" s="344"/>
      <c r="Q448" s="216"/>
      <c r="T448" s="219"/>
      <c r="U448" s="220"/>
      <c r="X448" s="400"/>
      <c r="Y448" s="401"/>
      <c r="AF448" s="228"/>
      <c r="AG448" s="225"/>
      <c r="AJ448" s="226"/>
      <c r="AL448" s="228"/>
      <c r="AM448" s="228"/>
      <c r="AN448" s="225"/>
      <c r="AQ448" s="226"/>
      <c r="AS448" s="228"/>
      <c r="AT448" s="228"/>
      <c r="AU448" s="225"/>
      <c r="AV448" s="226"/>
      <c r="AX448" s="226"/>
      <c r="BB448" s="225"/>
      <c r="BD448" s="226"/>
      <c r="BG448" s="228"/>
      <c r="BH448" s="228"/>
      <c r="BJ448" s="226"/>
      <c r="BK448" s="226"/>
      <c r="BL448" s="226"/>
      <c r="CE448" s="229"/>
      <c r="CH448" s="226"/>
      <c r="CK448" s="225"/>
      <c r="CL448" s="229"/>
      <c r="DS448" s="225"/>
      <c r="DT448" s="225"/>
      <c r="DU448" s="225"/>
      <c r="DV448" s="225"/>
      <c r="DY448" s="229"/>
      <c r="DZ448" s="226"/>
    </row>
    <row r="449" spans="1:130" x14ac:dyDescent="0.25">
      <c r="A449" s="208"/>
      <c r="B449" s="209"/>
      <c r="C449" s="210"/>
      <c r="D449" s="210"/>
      <c r="E449" s="211"/>
      <c r="F449" s="211"/>
      <c r="G449" s="340"/>
      <c r="H449" s="341"/>
      <c r="I449" s="340"/>
      <c r="J449" s="342"/>
      <c r="K449" s="348"/>
      <c r="L449" s="349"/>
      <c r="M449" s="211"/>
      <c r="N449" s="209"/>
      <c r="O449" s="215"/>
      <c r="P449" s="344"/>
      <c r="Q449" s="216"/>
      <c r="T449" s="219"/>
      <c r="U449" s="220"/>
      <c r="X449" s="400"/>
      <c r="Y449" s="401"/>
      <c r="AF449" s="228"/>
      <c r="AG449" s="225"/>
      <c r="AJ449" s="226"/>
      <c r="AL449" s="228"/>
      <c r="AM449" s="228"/>
      <c r="AN449" s="225"/>
      <c r="AQ449" s="226"/>
      <c r="AS449" s="228"/>
      <c r="AT449" s="228"/>
      <c r="AU449" s="225"/>
      <c r="AV449" s="226"/>
      <c r="AX449" s="226"/>
      <c r="BB449" s="225"/>
      <c r="BD449" s="226"/>
      <c r="BG449" s="228"/>
      <c r="BH449" s="228"/>
      <c r="BJ449" s="226"/>
      <c r="BK449" s="226"/>
      <c r="BL449" s="226"/>
      <c r="CE449" s="229"/>
      <c r="CH449" s="226"/>
      <c r="CK449" s="225"/>
      <c r="CL449" s="229"/>
      <c r="DS449" s="225"/>
      <c r="DT449" s="225"/>
      <c r="DU449" s="225"/>
      <c r="DV449" s="225"/>
      <c r="DY449" s="229"/>
      <c r="DZ449" s="226"/>
    </row>
    <row r="450" spans="1:130" x14ac:dyDescent="0.25">
      <c r="A450" s="208"/>
      <c r="B450" s="209"/>
      <c r="C450" s="210"/>
      <c r="D450" s="210"/>
      <c r="E450" s="211"/>
      <c r="F450" s="211"/>
      <c r="G450" s="340"/>
      <c r="H450" s="341"/>
      <c r="I450" s="340"/>
      <c r="J450" s="342"/>
      <c r="K450" s="348"/>
      <c r="L450" s="349"/>
      <c r="M450" s="211"/>
      <c r="N450" s="209"/>
      <c r="O450" s="215"/>
      <c r="P450" s="344"/>
      <c r="Q450" s="216"/>
      <c r="T450" s="219"/>
      <c r="U450" s="220"/>
      <c r="X450" s="400"/>
      <c r="Y450" s="401"/>
      <c r="AF450" s="228"/>
      <c r="AG450" s="225"/>
      <c r="AJ450" s="226"/>
      <c r="AL450" s="228"/>
      <c r="AM450" s="228"/>
      <c r="AN450" s="225"/>
      <c r="AQ450" s="226"/>
      <c r="AS450" s="228"/>
      <c r="AT450" s="228"/>
      <c r="AU450" s="225"/>
      <c r="AV450" s="226"/>
      <c r="AX450" s="226"/>
      <c r="BB450" s="225"/>
      <c r="BD450" s="226"/>
      <c r="BG450" s="228"/>
      <c r="BH450" s="228"/>
      <c r="BJ450" s="226"/>
      <c r="BK450" s="226"/>
      <c r="BL450" s="226"/>
      <c r="CE450" s="229"/>
      <c r="CH450" s="226"/>
      <c r="CK450" s="225"/>
      <c r="CL450" s="229"/>
      <c r="DS450" s="225"/>
      <c r="DT450" s="225"/>
      <c r="DU450" s="225"/>
      <c r="DV450" s="225"/>
      <c r="DY450" s="229"/>
      <c r="DZ450" s="226"/>
    </row>
    <row r="451" spans="1:130" ht="12.75" customHeight="1" x14ac:dyDescent="0.25">
      <c r="A451" s="208"/>
      <c r="B451" s="209"/>
      <c r="C451" s="210"/>
      <c r="D451" s="210"/>
      <c r="E451" s="211"/>
      <c r="F451" s="211"/>
      <c r="G451" s="340"/>
      <c r="H451" s="341"/>
      <c r="I451" s="340"/>
      <c r="J451" s="342"/>
      <c r="K451" s="348"/>
      <c r="L451" s="349"/>
      <c r="M451" s="211"/>
      <c r="N451" s="209"/>
      <c r="O451" s="215"/>
      <c r="P451" s="344"/>
      <c r="Q451" s="216"/>
      <c r="T451" s="219"/>
      <c r="U451" s="220"/>
      <c r="X451" s="400"/>
      <c r="Y451" s="401"/>
      <c r="AF451" s="228"/>
      <c r="AG451" s="225"/>
      <c r="AJ451" s="226"/>
      <c r="AL451" s="228"/>
      <c r="AM451" s="228"/>
      <c r="AN451" s="225"/>
      <c r="AQ451" s="226"/>
      <c r="AS451" s="228"/>
      <c r="AT451" s="228"/>
      <c r="AU451" s="225"/>
      <c r="AV451" s="226"/>
      <c r="AX451" s="226"/>
      <c r="BB451" s="225"/>
      <c r="BD451" s="226"/>
      <c r="BG451" s="228"/>
      <c r="BH451" s="228"/>
      <c r="BJ451" s="226"/>
      <c r="BK451" s="226"/>
      <c r="BL451" s="226"/>
      <c r="CE451" s="229"/>
      <c r="CH451" s="226"/>
      <c r="CK451" s="225"/>
      <c r="CL451" s="229"/>
      <c r="DS451" s="225"/>
      <c r="DT451" s="225"/>
      <c r="DU451" s="225"/>
      <c r="DV451" s="225"/>
      <c r="DY451" s="229"/>
      <c r="DZ451" s="226"/>
    </row>
    <row r="452" spans="1:130" ht="16.5" customHeight="1" x14ac:dyDescent="0.25">
      <c r="A452" s="208"/>
      <c r="B452" s="209"/>
      <c r="C452" s="210"/>
      <c r="D452" s="210"/>
      <c r="E452" s="211"/>
      <c r="F452" s="211"/>
      <c r="G452" s="340"/>
      <c r="H452" s="341"/>
      <c r="I452" s="340"/>
      <c r="J452" s="342"/>
      <c r="K452" s="348"/>
      <c r="L452" s="349"/>
      <c r="M452" s="211"/>
      <c r="N452" s="209"/>
      <c r="O452" s="215"/>
      <c r="P452" s="344"/>
      <c r="Q452" s="216"/>
      <c r="T452" s="219"/>
      <c r="U452" s="220"/>
      <c r="X452" s="400"/>
      <c r="Y452" s="401"/>
      <c r="AF452" s="228"/>
      <c r="AG452" s="225"/>
      <c r="AJ452" s="226"/>
      <c r="AL452" s="228"/>
      <c r="AM452" s="228"/>
      <c r="AN452" s="225"/>
      <c r="AQ452" s="226"/>
      <c r="AS452" s="228"/>
      <c r="AT452" s="228"/>
      <c r="AU452" s="225"/>
      <c r="AV452" s="226"/>
      <c r="AX452" s="226"/>
      <c r="BB452" s="225"/>
      <c r="BD452" s="226"/>
      <c r="BG452" s="228"/>
      <c r="BH452" s="228"/>
      <c r="BJ452" s="226"/>
      <c r="BK452" s="226"/>
      <c r="BL452" s="226"/>
      <c r="CE452" s="229"/>
      <c r="CH452" s="226"/>
      <c r="CK452" s="225"/>
      <c r="CL452" s="229"/>
      <c r="DS452" s="225"/>
      <c r="DT452" s="225"/>
      <c r="DU452" s="225"/>
      <c r="DV452" s="225"/>
      <c r="DY452" s="229"/>
      <c r="DZ452" s="226"/>
    </row>
    <row r="453" spans="1:130" ht="13.5" customHeight="1" x14ac:dyDescent="0.25">
      <c r="A453" s="208"/>
      <c r="B453" s="209"/>
      <c r="C453" s="210"/>
      <c r="D453" s="210"/>
      <c r="E453" s="211"/>
      <c r="F453" s="211"/>
      <c r="G453" s="340"/>
      <c r="H453" s="341"/>
      <c r="I453" s="340"/>
      <c r="J453" s="342"/>
      <c r="K453" s="348"/>
      <c r="L453" s="349"/>
      <c r="M453" s="211"/>
      <c r="N453" s="209"/>
      <c r="O453" s="215"/>
      <c r="P453" s="344"/>
      <c r="Q453" s="216"/>
      <c r="T453" s="219"/>
      <c r="U453" s="220"/>
      <c r="X453" s="400"/>
      <c r="Y453" s="401"/>
      <c r="AF453" s="228"/>
      <c r="AG453" s="225"/>
      <c r="AJ453" s="226"/>
      <c r="AL453" s="228"/>
      <c r="AM453" s="228"/>
      <c r="AN453" s="225"/>
      <c r="AQ453" s="226"/>
      <c r="AS453" s="228"/>
      <c r="AT453" s="228"/>
      <c r="AU453" s="225"/>
      <c r="AV453" s="226"/>
      <c r="AX453" s="226"/>
      <c r="BB453" s="225"/>
      <c r="BD453" s="226"/>
      <c r="BG453" s="228"/>
      <c r="BH453" s="228"/>
      <c r="BJ453" s="226"/>
      <c r="BK453" s="226"/>
      <c r="BL453" s="226"/>
      <c r="CE453" s="229"/>
      <c r="CH453" s="226"/>
      <c r="CK453" s="225"/>
      <c r="CL453" s="229"/>
      <c r="DS453" s="225"/>
      <c r="DT453" s="225"/>
      <c r="DU453" s="225"/>
      <c r="DV453" s="225"/>
      <c r="DY453" s="229"/>
      <c r="DZ453" s="226"/>
    </row>
    <row r="454" spans="1:130" ht="16.5" customHeight="1" x14ac:dyDescent="0.25">
      <c r="A454" s="208"/>
      <c r="B454" s="209"/>
      <c r="C454" s="210"/>
      <c r="D454" s="210"/>
      <c r="E454" s="211"/>
      <c r="F454" s="211"/>
      <c r="G454" s="340"/>
      <c r="H454" s="341"/>
      <c r="I454" s="340"/>
      <c r="J454" s="342"/>
      <c r="K454" s="348"/>
      <c r="L454" s="349"/>
      <c r="M454" s="211"/>
      <c r="N454" s="209"/>
      <c r="O454" s="215"/>
      <c r="P454" s="344"/>
      <c r="Q454" s="216"/>
      <c r="T454" s="219"/>
      <c r="U454" s="220"/>
      <c r="X454" s="400"/>
      <c r="Y454" s="401"/>
      <c r="AF454" s="228"/>
      <c r="AG454" s="225"/>
      <c r="AJ454" s="226"/>
      <c r="AL454" s="228"/>
      <c r="AM454" s="228"/>
      <c r="AN454" s="225"/>
      <c r="AQ454" s="226"/>
      <c r="AS454" s="228"/>
      <c r="AT454" s="228"/>
      <c r="AU454" s="225"/>
      <c r="AV454" s="226"/>
      <c r="AX454" s="226"/>
      <c r="BB454" s="225"/>
      <c r="BD454" s="226"/>
      <c r="BG454" s="228"/>
      <c r="BH454" s="228"/>
      <c r="BJ454" s="226"/>
      <c r="BK454" s="226"/>
      <c r="BL454" s="226"/>
      <c r="CE454" s="229"/>
      <c r="CH454" s="226"/>
      <c r="CK454" s="225"/>
      <c r="CL454" s="229"/>
      <c r="DS454" s="225"/>
      <c r="DT454" s="225"/>
      <c r="DU454" s="225"/>
      <c r="DV454" s="225"/>
      <c r="DY454" s="229"/>
      <c r="DZ454" s="226"/>
    </row>
    <row r="455" spans="1:130" x14ac:dyDescent="0.25">
      <c r="A455" s="208"/>
      <c r="B455" s="209"/>
      <c r="C455" s="210"/>
      <c r="D455" s="210"/>
      <c r="E455" s="211"/>
      <c r="F455" s="211"/>
      <c r="G455" s="340"/>
      <c r="H455" s="341"/>
      <c r="I455" s="340"/>
      <c r="J455" s="342"/>
      <c r="K455" s="348"/>
      <c r="L455" s="349"/>
      <c r="M455" s="211"/>
      <c r="N455" s="209"/>
      <c r="O455" s="215"/>
      <c r="P455" s="344"/>
      <c r="Q455" s="216"/>
      <c r="T455" s="219"/>
      <c r="U455" s="220"/>
      <c r="X455" s="400"/>
      <c r="Y455" s="401"/>
      <c r="AF455" s="228"/>
      <c r="AG455" s="225"/>
      <c r="AJ455" s="226"/>
      <c r="AL455" s="228"/>
      <c r="AM455" s="228"/>
      <c r="AN455" s="225"/>
      <c r="AQ455" s="226"/>
      <c r="AS455" s="228"/>
      <c r="AT455" s="228"/>
      <c r="AU455" s="225"/>
      <c r="AV455" s="226"/>
      <c r="AX455" s="226"/>
      <c r="BB455" s="225"/>
      <c r="BD455" s="226"/>
      <c r="BG455" s="228"/>
      <c r="BH455" s="228"/>
      <c r="BJ455" s="226"/>
      <c r="BK455" s="226"/>
      <c r="BL455" s="226"/>
      <c r="CE455" s="229"/>
      <c r="CH455" s="226"/>
      <c r="CK455" s="225"/>
      <c r="CL455" s="229"/>
      <c r="DS455" s="225"/>
      <c r="DT455" s="225"/>
      <c r="DU455" s="225"/>
      <c r="DV455" s="225"/>
      <c r="DY455" s="229"/>
      <c r="DZ455" s="226"/>
    </row>
    <row r="456" spans="1:130" ht="15" customHeight="1" x14ac:dyDescent="0.25">
      <c r="A456" s="208"/>
      <c r="B456" s="209"/>
      <c r="C456" s="210"/>
      <c r="D456" s="210"/>
      <c r="E456" s="211"/>
      <c r="F456" s="211"/>
      <c r="G456" s="340"/>
      <c r="H456" s="341"/>
      <c r="I456" s="340"/>
      <c r="J456" s="342"/>
      <c r="K456" s="348"/>
      <c r="L456" s="349"/>
      <c r="M456" s="211"/>
      <c r="N456" s="209"/>
      <c r="O456" s="215"/>
      <c r="P456" s="344"/>
      <c r="Q456" s="216"/>
      <c r="T456" s="219"/>
      <c r="U456" s="220"/>
      <c r="X456" s="400"/>
      <c r="Y456" s="401"/>
      <c r="AF456" s="228"/>
      <c r="AG456" s="225"/>
      <c r="AJ456" s="226"/>
      <c r="AL456" s="228"/>
      <c r="AM456" s="228"/>
      <c r="AN456" s="225"/>
      <c r="AQ456" s="226"/>
      <c r="AS456" s="228"/>
      <c r="AT456" s="228"/>
      <c r="AU456" s="225"/>
      <c r="AV456" s="226"/>
      <c r="AX456" s="226"/>
      <c r="BB456" s="225"/>
      <c r="BD456" s="226"/>
      <c r="BG456" s="228"/>
      <c r="BH456" s="228"/>
      <c r="BJ456" s="226"/>
      <c r="BK456" s="226"/>
      <c r="BL456" s="226"/>
      <c r="CE456" s="229"/>
      <c r="CH456" s="226"/>
      <c r="CK456" s="225"/>
      <c r="CL456" s="229"/>
      <c r="DS456" s="225"/>
      <c r="DT456" s="225"/>
      <c r="DU456" s="225"/>
      <c r="DV456" s="225"/>
      <c r="DY456" s="229"/>
      <c r="DZ456" s="226"/>
    </row>
    <row r="457" spans="1:130" ht="14.25" customHeight="1" x14ac:dyDescent="0.25">
      <c r="A457" s="208"/>
      <c r="B457" s="209"/>
      <c r="C457" s="210"/>
      <c r="D457" s="210"/>
      <c r="E457" s="211"/>
      <c r="F457" s="211"/>
      <c r="G457" s="340"/>
      <c r="H457" s="341"/>
      <c r="I457" s="340"/>
      <c r="J457" s="342"/>
      <c r="K457" s="348"/>
      <c r="L457" s="349"/>
      <c r="M457" s="211"/>
      <c r="N457" s="209"/>
      <c r="O457" s="215"/>
      <c r="P457" s="344"/>
      <c r="Q457" s="216"/>
      <c r="T457" s="219"/>
      <c r="U457" s="220"/>
      <c r="X457" s="400"/>
      <c r="Y457" s="401"/>
      <c r="AF457" s="228"/>
      <c r="AG457" s="225"/>
      <c r="AJ457" s="226"/>
      <c r="AL457" s="228"/>
      <c r="AM457" s="228"/>
      <c r="AN457" s="225"/>
      <c r="AQ457" s="226"/>
      <c r="AS457" s="228"/>
      <c r="AT457" s="228"/>
      <c r="AU457" s="225"/>
      <c r="AV457" s="226"/>
      <c r="AX457" s="226"/>
      <c r="BB457" s="225"/>
      <c r="BD457" s="226"/>
      <c r="BG457" s="228"/>
      <c r="BH457" s="228"/>
      <c r="BJ457" s="226"/>
      <c r="BK457" s="226"/>
      <c r="BL457" s="226"/>
      <c r="CE457" s="229"/>
      <c r="CH457" s="226"/>
      <c r="CK457" s="225"/>
      <c r="CL457" s="229"/>
      <c r="DS457" s="225"/>
      <c r="DT457" s="225"/>
      <c r="DU457" s="225"/>
      <c r="DV457" s="225"/>
      <c r="DY457" s="229"/>
      <c r="DZ457" s="226"/>
    </row>
    <row r="458" spans="1:130" x14ac:dyDescent="0.25">
      <c r="A458" s="208"/>
      <c r="B458" s="209"/>
      <c r="C458" s="210"/>
      <c r="D458" s="210"/>
      <c r="E458" s="211"/>
      <c r="F458" s="211"/>
      <c r="G458" s="340"/>
      <c r="H458" s="341"/>
      <c r="I458" s="340"/>
      <c r="J458" s="342"/>
      <c r="K458" s="348"/>
      <c r="L458" s="349"/>
      <c r="M458" s="211"/>
      <c r="N458" s="209"/>
      <c r="O458" s="215"/>
      <c r="P458" s="344"/>
      <c r="Q458" s="216"/>
      <c r="T458" s="219"/>
      <c r="U458" s="220"/>
      <c r="X458" s="400"/>
      <c r="Y458" s="401"/>
      <c r="AF458" s="228"/>
      <c r="AG458" s="225"/>
      <c r="AJ458" s="226"/>
      <c r="AL458" s="228"/>
      <c r="AM458" s="228"/>
      <c r="AN458" s="225"/>
      <c r="AQ458" s="226"/>
      <c r="AS458" s="228"/>
      <c r="AT458" s="228"/>
      <c r="AU458" s="225"/>
      <c r="AV458" s="226"/>
      <c r="AX458" s="226"/>
      <c r="BB458" s="225"/>
      <c r="BD458" s="226"/>
      <c r="BG458" s="228"/>
      <c r="BH458" s="228"/>
      <c r="BJ458" s="226"/>
      <c r="BK458" s="226"/>
      <c r="BL458" s="226"/>
      <c r="CE458" s="229"/>
      <c r="CH458" s="226"/>
      <c r="CK458" s="225"/>
      <c r="CL458" s="229"/>
      <c r="DS458" s="225"/>
      <c r="DT458" s="225"/>
      <c r="DU458" s="225"/>
      <c r="DV458" s="225"/>
      <c r="DY458" s="229"/>
      <c r="DZ458" s="226"/>
    </row>
    <row r="459" spans="1:130" x14ac:dyDescent="0.25">
      <c r="A459" s="208"/>
      <c r="B459" s="209"/>
      <c r="C459" s="210"/>
      <c r="D459" s="210"/>
      <c r="E459" s="211"/>
      <c r="F459" s="211"/>
      <c r="G459" s="340"/>
      <c r="H459" s="341"/>
      <c r="I459" s="340"/>
      <c r="J459" s="342"/>
      <c r="K459" s="348"/>
      <c r="L459" s="349"/>
      <c r="M459" s="211"/>
      <c r="N459" s="209"/>
      <c r="O459" s="215"/>
      <c r="P459" s="344"/>
      <c r="Q459" s="216"/>
      <c r="T459" s="219"/>
      <c r="U459" s="220"/>
      <c r="X459" s="400"/>
      <c r="Y459" s="401"/>
      <c r="AF459" s="228"/>
      <c r="AG459" s="225"/>
      <c r="AJ459" s="226"/>
      <c r="AL459" s="228"/>
      <c r="AM459" s="228"/>
      <c r="AN459" s="225"/>
      <c r="AQ459" s="226"/>
      <c r="AS459" s="228"/>
      <c r="AT459" s="228"/>
      <c r="AU459" s="225"/>
      <c r="AV459" s="226"/>
      <c r="AX459" s="226"/>
      <c r="BB459" s="225"/>
      <c r="BD459" s="226"/>
      <c r="BG459" s="228"/>
      <c r="BH459" s="228"/>
      <c r="BJ459" s="226"/>
      <c r="BK459" s="226"/>
      <c r="BL459" s="226"/>
      <c r="CE459" s="229"/>
      <c r="CH459" s="226"/>
      <c r="CK459" s="225"/>
      <c r="CL459" s="229"/>
      <c r="DS459" s="225"/>
      <c r="DT459" s="225"/>
      <c r="DU459" s="225"/>
      <c r="DV459" s="225"/>
      <c r="DY459" s="229"/>
      <c r="DZ459" s="226"/>
    </row>
    <row r="460" spans="1:130" x14ac:dyDescent="0.25">
      <c r="A460" s="208"/>
      <c r="B460" s="209"/>
      <c r="C460" s="210"/>
      <c r="D460" s="210"/>
      <c r="E460" s="211"/>
      <c r="F460" s="211"/>
      <c r="G460" s="340"/>
      <c r="H460" s="341"/>
      <c r="I460" s="340"/>
      <c r="J460" s="342"/>
      <c r="K460" s="348"/>
      <c r="L460" s="349"/>
      <c r="M460" s="211"/>
      <c r="N460" s="209"/>
      <c r="O460" s="215"/>
      <c r="P460" s="344"/>
      <c r="Q460" s="216"/>
      <c r="T460" s="219"/>
      <c r="U460" s="220"/>
      <c r="X460" s="400"/>
      <c r="Y460" s="401"/>
      <c r="AF460" s="228"/>
      <c r="AG460" s="225"/>
      <c r="AJ460" s="226"/>
      <c r="AL460" s="228"/>
      <c r="AM460" s="228"/>
      <c r="AN460" s="225"/>
      <c r="AQ460" s="226"/>
      <c r="AS460" s="228"/>
      <c r="AT460" s="228"/>
      <c r="AU460" s="225"/>
      <c r="AV460" s="226"/>
      <c r="AX460" s="226"/>
      <c r="BB460" s="225"/>
      <c r="BD460" s="226"/>
      <c r="BG460" s="228"/>
      <c r="BH460" s="228"/>
      <c r="BJ460" s="226"/>
      <c r="BK460" s="226"/>
      <c r="BL460" s="226"/>
      <c r="CE460" s="229"/>
      <c r="CH460" s="226"/>
      <c r="CK460" s="225"/>
      <c r="CL460" s="229"/>
      <c r="DS460" s="225"/>
      <c r="DT460" s="225"/>
      <c r="DU460" s="225"/>
      <c r="DV460" s="225"/>
      <c r="DY460" s="229"/>
      <c r="DZ460" s="226"/>
    </row>
    <row r="461" spans="1:130" x14ac:dyDescent="0.25">
      <c r="A461" s="208"/>
      <c r="B461" s="209"/>
      <c r="C461" s="210"/>
      <c r="D461" s="210"/>
      <c r="E461" s="211"/>
      <c r="F461" s="211"/>
      <c r="G461" s="340"/>
      <c r="H461" s="341"/>
      <c r="I461" s="340"/>
      <c r="J461" s="342"/>
      <c r="K461" s="348"/>
      <c r="L461" s="349"/>
      <c r="M461" s="211"/>
      <c r="N461" s="209"/>
      <c r="O461" s="215"/>
      <c r="P461" s="344"/>
      <c r="Q461" s="216"/>
      <c r="T461" s="219"/>
      <c r="U461" s="220"/>
      <c r="X461" s="400"/>
      <c r="Y461" s="401"/>
      <c r="AF461" s="228"/>
      <c r="AG461" s="225"/>
      <c r="AJ461" s="226"/>
      <c r="AL461" s="228"/>
      <c r="AM461" s="228"/>
      <c r="AN461" s="225"/>
      <c r="AQ461" s="226"/>
      <c r="AS461" s="228"/>
      <c r="AT461" s="228"/>
      <c r="AU461" s="225"/>
      <c r="AV461" s="226"/>
      <c r="AX461" s="226"/>
      <c r="BB461" s="225"/>
      <c r="BD461" s="226"/>
      <c r="BG461" s="228"/>
      <c r="BH461" s="228"/>
      <c r="BJ461" s="226"/>
      <c r="BK461" s="226"/>
      <c r="BL461" s="226"/>
      <c r="CE461" s="229"/>
      <c r="CH461" s="226"/>
      <c r="CK461" s="225"/>
      <c r="CL461" s="229"/>
      <c r="DS461" s="225"/>
      <c r="DT461" s="225"/>
      <c r="DU461" s="225"/>
      <c r="DV461" s="225"/>
      <c r="DY461" s="229"/>
      <c r="DZ461" s="226"/>
    </row>
    <row r="462" spans="1:130" x14ac:dyDescent="0.25">
      <c r="A462" s="208"/>
      <c r="B462" s="209"/>
      <c r="C462" s="210"/>
      <c r="D462" s="210"/>
      <c r="E462" s="211"/>
      <c r="F462" s="211"/>
      <c r="G462" s="340"/>
      <c r="H462" s="341"/>
      <c r="I462" s="340"/>
      <c r="J462" s="342"/>
      <c r="K462" s="348"/>
      <c r="L462" s="349"/>
      <c r="M462" s="211"/>
      <c r="N462" s="209"/>
      <c r="O462" s="215"/>
      <c r="P462" s="344"/>
      <c r="Q462" s="216"/>
      <c r="T462" s="219"/>
      <c r="U462" s="220"/>
      <c r="X462" s="400"/>
      <c r="Y462" s="401"/>
      <c r="AF462" s="228"/>
      <c r="AG462" s="225"/>
      <c r="AJ462" s="226"/>
      <c r="AL462" s="228"/>
      <c r="AM462" s="228"/>
      <c r="AN462" s="225"/>
      <c r="AQ462" s="226"/>
      <c r="AS462" s="228"/>
      <c r="AT462" s="228"/>
      <c r="AU462" s="225"/>
      <c r="AV462" s="226"/>
      <c r="AX462" s="226"/>
      <c r="BB462" s="225"/>
      <c r="BD462" s="226"/>
      <c r="BG462" s="228"/>
      <c r="BH462" s="228"/>
      <c r="BJ462" s="226"/>
      <c r="BK462" s="226"/>
      <c r="BL462" s="226"/>
      <c r="CE462" s="229"/>
      <c r="CH462" s="226"/>
      <c r="CK462" s="225"/>
      <c r="CL462" s="229"/>
      <c r="DS462" s="225"/>
      <c r="DT462" s="225"/>
      <c r="DU462" s="225"/>
      <c r="DV462" s="225"/>
      <c r="DY462" s="229"/>
      <c r="DZ462" s="226"/>
    </row>
    <row r="463" spans="1:130" x14ac:dyDescent="0.25">
      <c r="A463" s="208"/>
      <c r="B463" s="209"/>
      <c r="C463" s="210"/>
      <c r="D463" s="210"/>
      <c r="E463" s="211"/>
      <c r="F463" s="211"/>
      <c r="G463" s="340"/>
      <c r="H463" s="341"/>
      <c r="I463" s="340"/>
      <c r="J463" s="342"/>
      <c r="K463" s="348"/>
      <c r="L463" s="349"/>
      <c r="M463" s="211"/>
      <c r="N463" s="209"/>
      <c r="O463" s="215"/>
      <c r="P463" s="344"/>
      <c r="Q463" s="216"/>
      <c r="T463" s="219"/>
      <c r="U463" s="220"/>
      <c r="X463" s="400"/>
      <c r="Y463" s="401"/>
      <c r="AF463" s="228"/>
      <c r="AG463" s="225"/>
      <c r="AJ463" s="226"/>
      <c r="AL463" s="228"/>
      <c r="AM463" s="228"/>
      <c r="AN463" s="225"/>
      <c r="AQ463" s="226"/>
      <c r="AS463" s="228"/>
      <c r="AT463" s="228"/>
      <c r="AU463" s="225"/>
      <c r="AV463" s="226"/>
      <c r="AX463" s="226"/>
      <c r="BB463" s="225"/>
      <c r="BD463" s="226"/>
      <c r="BG463" s="228"/>
      <c r="BH463" s="228"/>
      <c r="BJ463" s="226"/>
      <c r="BK463" s="226"/>
      <c r="BL463" s="226"/>
      <c r="CE463" s="229"/>
      <c r="CH463" s="226"/>
      <c r="CK463" s="225"/>
      <c r="CL463" s="229"/>
      <c r="DS463" s="225"/>
      <c r="DT463" s="225"/>
      <c r="DU463" s="225"/>
      <c r="DV463" s="225"/>
      <c r="DY463" s="229"/>
      <c r="DZ463" s="226"/>
    </row>
    <row r="464" spans="1:130" x14ac:dyDescent="0.25">
      <c r="A464" s="208"/>
      <c r="B464" s="209"/>
      <c r="C464" s="210"/>
      <c r="D464" s="210"/>
      <c r="E464" s="211"/>
      <c r="F464" s="211"/>
      <c r="G464" s="340"/>
      <c r="H464" s="341"/>
      <c r="I464" s="340"/>
      <c r="J464" s="342"/>
      <c r="K464" s="348"/>
      <c r="L464" s="349"/>
      <c r="M464" s="211"/>
      <c r="N464" s="209"/>
      <c r="O464" s="215"/>
      <c r="P464" s="344"/>
      <c r="Q464" s="216"/>
      <c r="T464" s="219"/>
      <c r="U464" s="220"/>
      <c r="X464" s="400"/>
      <c r="Y464" s="401"/>
      <c r="AF464" s="228"/>
      <c r="AG464" s="225"/>
      <c r="AJ464" s="226"/>
      <c r="AL464" s="228"/>
      <c r="AM464" s="228"/>
      <c r="AN464" s="225"/>
      <c r="AQ464" s="226"/>
      <c r="AS464" s="228"/>
      <c r="AT464" s="228"/>
      <c r="AU464" s="225"/>
      <c r="AV464" s="226"/>
      <c r="AX464" s="226"/>
      <c r="BB464" s="225"/>
      <c r="BD464" s="226"/>
      <c r="BG464" s="228"/>
      <c r="BH464" s="228"/>
      <c r="BJ464" s="226"/>
      <c r="BK464" s="226"/>
      <c r="BL464" s="226"/>
      <c r="CE464" s="229"/>
      <c r="CH464" s="226"/>
      <c r="CK464" s="225"/>
      <c r="CL464" s="229"/>
      <c r="DS464" s="225"/>
      <c r="DT464" s="225"/>
      <c r="DU464" s="225"/>
      <c r="DV464" s="225"/>
      <c r="DY464" s="229"/>
      <c r="DZ464" s="226"/>
    </row>
    <row r="465" spans="1:130" x14ac:dyDescent="0.25">
      <c r="A465" s="208"/>
      <c r="B465" s="209"/>
      <c r="C465" s="210"/>
      <c r="D465" s="210"/>
      <c r="E465" s="211"/>
      <c r="F465" s="211"/>
      <c r="G465" s="340"/>
      <c r="H465" s="341"/>
      <c r="I465" s="340"/>
      <c r="J465" s="342"/>
      <c r="K465" s="348"/>
      <c r="L465" s="349"/>
      <c r="M465" s="211"/>
      <c r="N465" s="209"/>
      <c r="O465" s="215"/>
      <c r="P465" s="344"/>
      <c r="Q465" s="216"/>
      <c r="T465" s="219"/>
      <c r="U465" s="220"/>
      <c r="X465" s="400"/>
      <c r="Y465" s="401"/>
      <c r="AF465" s="228"/>
      <c r="AG465" s="225"/>
      <c r="AJ465" s="226"/>
      <c r="AL465" s="228"/>
      <c r="AM465" s="228"/>
      <c r="AN465" s="225"/>
      <c r="AQ465" s="226"/>
      <c r="AS465" s="228"/>
      <c r="AT465" s="228"/>
      <c r="AU465" s="225"/>
      <c r="AV465" s="226"/>
      <c r="AX465" s="226"/>
      <c r="BB465" s="225"/>
      <c r="BD465" s="226"/>
      <c r="BG465" s="228"/>
      <c r="BH465" s="228"/>
      <c r="BJ465" s="226"/>
      <c r="BK465" s="226"/>
      <c r="BL465" s="226"/>
      <c r="CE465" s="229"/>
      <c r="CH465" s="226"/>
      <c r="CK465" s="225"/>
      <c r="CL465" s="229"/>
      <c r="DS465" s="225"/>
      <c r="DT465" s="225"/>
      <c r="DU465" s="225"/>
      <c r="DV465" s="225"/>
      <c r="DY465" s="229"/>
      <c r="DZ465" s="226"/>
    </row>
    <row r="466" spans="1:130" x14ac:dyDescent="0.25">
      <c r="A466" s="208"/>
      <c r="B466" s="209"/>
      <c r="C466" s="210"/>
      <c r="D466" s="210"/>
      <c r="E466" s="211"/>
      <c r="F466" s="211"/>
      <c r="G466" s="340"/>
      <c r="H466" s="341"/>
      <c r="I466" s="340"/>
      <c r="J466" s="342"/>
      <c r="K466" s="348"/>
      <c r="L466" s="349"/>
      <c r="M466" s="211"/>
      <c r="N466" s="209"/>
      <c r="O466" s="215"/>
      <c r="P466" s="344"/>
      <c r="Q466" s="216"/>
      <c r="T466" s="219"/>
      <c r="U466" s="220"/>
      <c r="X466" s="400"/>
      <c r="Y466" s="401"/>
      <c r="AF466" s="228"/>
      <c r="AG466" s="225"/>
      <c r="AJ466" s="226"/>
      <c r="AL466" s="228"/>
      <c r="AM466" s="228"/>
      <c r="AN466" s="225"/>
      <c r="AQ466" s="226"/>
      <c r="AS466" s="228"/>
      <c r="AT466" s="228"/>
      <c r="AU466" s="225"/>
      <c r="AV466" s="226"/>
      <c r="AX466" s="226"/>
      <c r="BB466" s="225"/>
      <c r="BD466" s="226"/>
      <c r="BG466" s="228"/>
      <c r="BH466" s="228"/>
      <c r="BJ466" s="226"/>
      <c r="BK466" s="226"/>
      <c r="BL466" s="226"/>
      <c r="CE466" s="229"/>
      <c r="CH466" s="226"/>
      <c r="CK466" s="225"/>
      <c r="CL466" s="229"/>
      <c r="DS466" s="225"/>
      <c r="DT466" s="225"/>
      <c r="DU466" s="225"/>
      <c r="DV466" s="225"/>
      <c r="DY466" s="229"/>
      <c r="DZ466" s="226"/>
    </row>
    <row r="467" spans="1:130" x14ac:dyDescent="0.25">
      <c r="A467" s="208"/>
      <c r="B467" s="209"/>
      <c r="C467" s="210"/>
      <c r="D467" s="210"/>
      <c r="E467" s="211"/>
      <c r="F467" s="211"/>
      <c r="G467" s="340"/>
      <c r="H467" s="341"/>
      <c r="I467" s="340"/>
      <c r="J467" s="342"/>
      <c r="K467" s="348"/>
      <c r="L467" s="349"/>
      <c r="M467" s="211"/>
      <c r="N467" s="209"/>
      <c r="O467" s="215"/>
      <c r="P467" s="344"/>
      <c r="Q467" s="216"/>
      <c r="T467" s="219"/>
      <c r="U467" s="220"/>
      <c r="X467" s="400"/>
      <c r="Y467" s="401"/>
      <c r="AF467" s="228"/>
      <c r="AG467" s="225"/>
      <c r="AJ467" s="226"/>
      <c r="AL467" s="228"/>
      <c r="AM467" s="228"/>
      <c r="AN467" s="225"/>
      <c r="AQ467" s="226"/>
      <c r="AS467" s="228"/>
      <c r="AT467" s="228"/>
      <c r="AU467" s="225"/>
      <c r="AV467" s="226"/>
      <c r="AX467" s="226"/>
      <c r="BB467" s="225"/>
      <c r="BD467" s="226"/>
      <c r="BG467" s="228"/>
      <c r="BH467" s="228"/>
      <c r="BJ467" s="226"/>
      <c r="BK467" s="226"/>
      <c r="BL467" s="226"/>
      <c r="CE467" s="229"/>
      <c r="CH467" s="226"/>
      <c r="CK467" s="225"/>
      <c r="CL467" s="229"/>
      <c r="DS467" s="225"/>
      <c r="DT467" s="225"/>
      <c r="DU467" s="225"/>
      <c r="DV467" s="225"/>
      <c r="DY467" s="229"/>
      <c r="DZ467" s="226"/>
    </row>
    <row r="468" spans="1:130" x14ac:dyDescent="0.25">
      <c r="A468" s="208"/>
      <c r="B468" s="209"/>
      <c r="C468" s="210"/>
      <c r="D468" s="210"/>
      <c r="E468" s="211"/>
      <c r="F468" s="211"/>
      <c r="G468" s="340"/>
      <c r="H468" s="341"/>
      <c r="I468" s="340"/>
      <c r="J468" s="342"/>
      <c r="K468" s="348"/>
      <c r="L468" s="349"/>
      <c r="M468" s="211"/>
      <c r="N468" s="209"/>
      <c r="O468" s="215"/>
      <c r="P468" s="344"/>
      <c r="Q468" s="216"/>
      <c r="T468" s="219"/>
      <c r="U468" s="220"/>
      <c r="X468" s="400"/>
      <c r="Y468" s="401"/>
      <c r="AF468" s="228"/>
      <c r="AG468" s="225"/>
      <c r="AJ468" s="226"/>
      <c r="AL468" s="228"/>
      <c r="AM468" s="228"/>
      <c r="AN468" s="225"/>
      <c r="AQ468" s="226"/>
      <c r="AS468" s="228"/>
      <c r="AT468" s="228"/>
      <c r="AU468" s="225"/>
      <c r="AV468" s="226"/>
      <c r="AX468" s="226"/>
      <c r="BB468" s="225"/>
      <c r="BD468" s="226"/>
      <c r="BG468" s="228"/>
      <c r="BH468" s="228"/>
      <c r="BJ468" s="226"/>
      <c r="BK468" s="226"/>
      <c r="BL468" s="226"/>
      <c r="CE468" s="229"/>
      <c r="CH468" s="226"/>
      <c r="CK468" s="225"/>
      <c r="CL468" s="229"/>
      <c r="DS468" s="225"/>
      <c r="DT468" s="225"/>
      <c r="DU468" s="225"/>
      <c r="DV468" s="225"/>
      <c r="DY468" s="229"/>
      <c r="DZ468" s="226"/>
    </row>
    <row r="469" spans="1:130" x14ac:dyDescent="0.25">
      <c r="A469" s="208"/>
      <c r="B469" s="209"/>
      <c r="C469" s="210"/>
      <c r="D469" s="210"/>
      <c r="E469" s="211"/>
      <c r="F469" s="211"/>
      <c r="G469" s="340"/>
      <c r="H469" s="341"/>
      <c r="I469" s="340"/>
      <c r="J469" s="342"/>
      <c r="K469" s="348"/>
      <c r="L469" s="349"/>
      <c r="M469" s="211"/>
      <c r="N469" s="209"/>
      <c r="O469" s="215"/>
      <c r="P469" s="344"/>
      <c r="Q469" s="216"/>
      <c r="T469" s="219"/>
      <c r="U469" s="220"/>
      <c r="X469" s="400"/>
      <c r="Y469" s="401"/>
      <c r="AF469" s="228"/>
      <c r="AG469" s="225"/>
      <c r="AJ469" s="226"/>
      <c r="AL469" s="228"/>
      <c r="AM469" s="228"/>
      <c r="AN469" s="225"/>
      <c r="AQ469" s="226"/>
      <c r="AS469" s="228"/>
      <c r="AT469" s="228"/>
      <c r="AU469" s="225"/>
      <c r="AV469" s="226"/>
      <c r="AX469" s="226"/>
      <c r="BB469" s="225"/>
      <c r="BD469" s="226"/>
      <c r="BG469" s="228"/>
      <c r="BH469" s="228"/>
      <c r="BJ469" s="226"/>
      <c r="BK469" s="226"/>
      <c r="BL469" s="226"/>
      <c r="CE469" s="229"/>
      <c r="CH469" s="226"/>
      <c r="CK469" s="225"/>
      <c r="CL469" s="229"/>
      <c r="DS469" s="225"/>
      <c r="DT469" s="225"/>
      <c r="DU469" s="225"/>
      <c r="DV469" s="225"/>
      <c r="DY469" s="229"/>
      <c r="DZ469" s="226"/>
    </row>
    <row r="470" spans="1:130" x14ac:dyDescent="0.25">
      <c r="A470" s="208"/>
      <c r="B470" s="209"/>
      <c r="C470" s="210"/>
      <c r="D470" s="210"/>
      <c r="E470" s="211"/>
      <c r="F470" s="211"/>
      <c r="G470" s="340"/>
      <c r="H470" s="341"/>
      <c r="I470" s="340"/>
      <c r="J470" s="342"/>
      <c r="K470" s="348"/>
      <c r="L470" s="349"/>
      <c r="M470" s="211"/>
      <c r="N470" s="209"/>
      <c r="O470" s="215"/>
      <c r="P470" s="344"/>
      <c r="Q470" s="216"/>
      <c r="T470" s="219"/>
      <c r="U470" s="220"/>
      <c r="X470" s="400"/>
      <c r="Y470" s="401"/>
      <c r="AF470" s="228"/>
      <c r="AG470" s="225"/>
      <c r="AJ470" s="226"/>
      <c r="AL470" s="228"/>
      <c r="AM470" s="228"/>
      <c r="AN470" s="225"/>
      <c r="AQ470" s="226"/>
      <c r="AS470" s="228"/>
      <c r="AT470" s="228"/>
      <c r="AU470" s="225"/>
      <c r="AV470" s="226"/>
      <c r="AX470" s="226"/>
      <c r="BB470" s="225"/>
      <c r="BD470" s="226"/>
      <c r="BG470" s="228"/>
      <c r="BH470" s="228"/>
      <c r="BJ470" s="226"/>
      <c r="BK470" s="226"/>
      <c r="BL470" s="226"/>
      <c r="CE470" s="229"/>
      <c r="CH470" s="226"/>
      <c r="CK470" s="225"/>
      <c r="CL470" s="229"/>
      <c r="DS470" s="225"/>
      <c r="DT470" s="225"/>
      <c r="DU470" s="225"/>
      <c r="DV470" s="225"/>
      <c r="DY470" s="229"/>
      <c r="DZ470" s="226"/>
    </row>
    <row r="471" spans="1:130" x14ac:dyDescent="0.25">
      <c r="A471" s="208"/>
      <c r="B471" s="209"/>
      <c r="C471" s="210"/>
      <c r="D471" s="210"/>
      <c r="E471" s="211"/>
      <c r="F471" s="211"/>
      <c r="G471" s="340"/>
      <c r="H471" s="341"/>
      <c r="I471" s="340"/>
      <c r="J471" s="342"/>
      <c r="K471" s="348"/>
      <c r="L471" s="349"/>
      <c r="M471" s="211"/>
      <c r="N471" s="209"/>
      <c r="O471" s="215"/>
      <c r="P471" s="344"/>
      <c r="Q471" s="216"/>
      <c r="T471" s="219"/>
      <c r="U471" s="220"/>
      <c r="X471" s="400"/>
      <c r="Y471" s="401"/>
      <c r="AF471" s="228"/>
      <c r="AG471" s="225"/>
      <c r="AJ471" s="226"/>
      <c r="AL471" s="228"/>
      <c r="AM471" s="228"/>
      <c r="AN471" s="225"/>
      <c r="AQ471" s="226"/>
      <c r="AS471" s="228"/>
      <c r="AT471" s="228"/>
      <c r="AU471" s="225"/>
      <c r="AV471" s="226"/>
      <c r="AX471" s="226"/>
      <c r="BB471" s="225"/>
      <c r="BD471" s="226"/>
      <c r="BG471" s="228"/>
      <c r="BH471" s="228"/>
      <c r="BJ471" s="226"/>
      <c r="BK471" s="226"/>
      <c r="BL471" s="226"/>
      <c r="CE471" s="229"/>
      <c r="CH471" s="226"/>
      <c r="CK471" s="225"/>
      <c r="CL471" s="229"/>
      <c r="DS471" s="225"/>
      <c r="DT471" s="225"/>
      <c r="DU471" s="225"/>
      <c r="DV471" s="225"/>
      <c r="DY471" s="229"/>
      <c r="DZ471" s="226"/>
    </row>
    <row r="472" spans="1:130" x14ac:dyDescent="0.25">
      <c r="A472" s="208"/>
      <c r="B472" s="209"/>
      <c r="C472" s="210"/>
      <c r="D472" s="210"/>
      <c r="E472" s="211"/>
      <c r="F472" s="211"/>
      <c r="G472" s="340"/>
      <c r="H472" s="341"/>
      <c r="I472" s="340"/>
      <c r="J472" s="342"/>
      <c r="K472" s="348"/>
      <c r="L472" s="349"/>
      <c r="M472" s="211"/>
      <c r="N472" s="209"/>
      <c r="O472" s="215"/>
      <c r="P472" s="344"/>
      <c r="Q472" s="216"/>
      <c r="T472" s="219"/>
      <c r="U472" s="220"/>
      <c r="X472" s="400"/>
      <c r="Y472" s="401"/>
      <c r="AF472" s="228"/>
      <c r="AG472" s="225"/>
      <c r="AJ472" s="226"/>
      <c r="AL472" s="228"/>
      <c r="AM472" s="228"/>
      <c r="AN472" s="225"/>
      <c r="AQ472" s="226"/>
      <c r="AS472" s="228"/>
      <c r="AT472" s="228"/>
      <c r="AU472" s="225"/>
      <c r="AV472" s="226"/>
      <c r="AX472" s="226"/>
      <c r="BB472" s="225"/>
      <c r="BD472" s="226"/>
      <c r="BG472" s="228"/>
      <c r="BH472" s="228"/>
      <c r="BJ472" s="226"/>
      <c r="BK472" s="226"/>
      <c r="BL472" s="226"/>
      <c r="CE472" s="229"/>
      <c r="CH472" s="226"/>
      <c r="CK472" s="225"/>
      <c r="CL472" s="229"/>
      <c r="DS472" s="225"/>
      <c r="DT472" s="225"/>
      <c r="DU472" s="225"/>
      <c r="DV472" s="225"/>
      <c r="DY472" s="229"/>
      <c r="DZ472" s="226"/>
    </row>
    <row r="473" spans="1:130" ht="15" customHeight="1" x14ac:dyDescent="0.25">
      <c r="A473" s="208"/>
      <c r="B473" s="209"/>
      <c r="C473" s="210"/>
      <c r="D473" s="210"/>
      <c r="E473" s="211"/>
      <c r="F473" s="211"/>
      <c r="G473" s="340"/>
      <c r="H473" s="341"/>
      <c r="I473" s="340"/>
      <c r="J473" s="342"/>
      <c r="K473" s="343"/>
      <c r="L473" s="213"/>
      <c r="M473" s="211"/>
      <c r="N473" s="209"/>
      <c r="O473" s="215"/>
      <c r="P473" s="344"/>
      <c r="Q473" s="216"/>
      <c r="T473" s="219"/>
      <c r="U473" s="220"/>
      <c r="X473" s="400"/>
      <c r="Y473" s="401"/>
      <c r="AF473" s="228"/>
      <c r="AG473" s="225"/>
      <c r="AJ473" s="226"/>
      <c r="AL473" s="228"/>
      <c r="AM473" s="228"/>
      <c r="AN473" s="225"/>
      <c r="AQ473" s="226"/>
      <c r="AS473" s="228"/>
      <c r="AT473" s="228"/>
      <c r="AU473" s="225"/>
      <c r="AV473" s="226"/>
      <c r="AX473" s="226"/>
      <c r="BB473" s="225"/>
      <c r="BD473" s="226"/>
      <c r="BG473" s="228"/>
      <c r="BH473" s="228"/>
      <c r="BJ473" s="226"/>
      <c r="BK473" s="226"/>
      <c r="BL473" s="226"/>
      <c r="CE473" s="229"/>
      <c r="CH473" s="226"/>
      <c r="CK473" s="225"/>
      <c r="CL473" s="229"/>
      <c r="DS473" s="225"/>
      <c r="DT473" s="225"/>
      <c r="DU473" s="225"/>
      <c r="DV473" s="225"/>
      <c r="DY473" s="229"/>
      <c r="DZ473" s="226"/>
    </row>
    <row r="474" spans="1:130" ht="15" customHeight="1" x14ac:dyDescent="0.25">
      <c r="A474" s="208"/>
      <c r="B474" s="209"/>
      <c r="C474" s="210"/>
      <c r="D474" s="210"/>
      <c r="E474" s="211"/>
      <c r="F474" s="211"/>
      <c r="G474" s="340"/>
      <c r="H474" s="341"/>
      <c r="I474" s="340"/>
      <c r="J474" s="342"/>
      <c r="K474" s="348"/>
      <c r="L474" s="349"/>
      <c r="M474" s="211"/>
      <c r="N474" s="209"/>
      <c r="O474" s="215"/>
      <c r="P474" s="344"/>
      <c r="Q474" s="216"/>
      <c r="T474" s="219"/>
      <c r="U474" s="220"/>
      <c r="X474" s="400"/>
      <c r="Y474" s="401"/>
      <c r="AF474" s="228"/>
      <c r="AG474" s="225"/>
      <c r="AJ474" s="226"/>
      <c r="AL474" s="228"/>
      <c r="AM474" s="228"/>
      <c r="AN474" s="225"/>
      <c r="AQ474" s="226"/>
      <c r="AS474" s="228"/>
      <c r="AT474" s="228"/>
      <c r="AU474" s="225"/>
      <c r="AV474" s="226"/>
      <c r="AX474" s="226"/>
      <c r="BB474" s="225"/>
      <c r="BD474" s="226"/>
      <c r="BG474" s="228"/>
      <c r="BH474" s="228"/>
      <c r="BJ474" s="226"/>
      <c r="BK474" s="226"/>
      <c r="BL474" s="226"/>
      <c r="CE474" s="229"/>
      <c r="CH474" s="226"/>
      <c r="CK474" s="225"/>
      <c r="CL474" s="229"/>
      <c r="DS474" s="225"/>
      <c r="DT474" s="225"/>
      <c r="DU474" s="225"/>
      <c r="DV474" s="225"/>
      <c r="DY474" s="229"/>
      <c r="DZ474" s="226"/>
    </row>
    <row r="475" spans="1:130" x14ac:dyDescent="0.25">
      <c r="A475" s="208"/>
      <c r="B475" s="209"/>
      <c r="C475" s="210"/>
      <c r="D475" s="210"/>
      <c r="E475" s="211"/>
      <c r="F475" s="211"/>
      <c r="G475" s="340"/>
      <c r="H475" s="341"/>
      <c r="I475" s="340"/>
      <c r="J475" s="342"/>
      <c r="K475" s="343"/>
      <c r="L475" s="213"/>
      <c r="M475" s="211"/>
      <c r="N475" s="209"/>
      <c r="O475" s="215"/>
      <c r="P475" s="344"/>
      <c r="Q475" s="216"/>
      <c r="T475" s="219"/>
      <c r="U475" s="220"/>
      <c r="X475" s="400"/>
      <c r="Y475" s="401"/>
      <c r="AF475" s="228"/>
      <c r="AG475" s="225"/>
      <c r="AJ475" s="226"/>
      <c r="AL475" s="228"/>
      <c r="AM475" s="228"/>
      <c r="AN475" s="225"/>
      <c r="AQ475" s="226"/>
      <c r="AS475" s="228"/>
      <c r="AT475" s="228"/>
      <c r="AU475" s="225"/>
      <c r="AV475" s="226"/>
      <c r="AX475" s="226"/>
      <c r="BB475" s="225"/>
      <c r="BD475" s="226"/>
      <c r="BG475" s="228"/>
      <c r="BH475" s="228"/>
      <c r="BJ475" s="226"/>
      <c r="BK475" s="226"/>
      <c r="BL475" s="226"/>
      <c r="CE475" s="229"/>
      <c r="CH475" s="226"/>
      <c r="CK475" s="225"/>
      <c r="CL475" s="229"/>
      <c r="DS475" s="225"/>
      <c r="DT475" s="225"/>
      <c r="DU475" s="225"/>
      <c r="DV475" s="225"/>
      <c r="DY475" s="229"/>
      <c r="DZ475" s="226"/>
    </row>
    <row r="476" spans="1:130" x14ac:dyDescent="0.25">
      <c r="A476" s="208"/>
      <c r="B476" s="209"/>
      <c r="C476" s="210"/>
      <c r="D476" s="210"/>
      <c r="E476" s="211"/>
      <c r="F476" s="211"/>
      <c r="G476" s="340"/>
      <c r="H476" s="341"/>
      <c r="I476" s="340"/>
      <c r="J476" s="342"/>
      <c r="K476" s="343"/>
      <c r="L476" s="213"/>
      <c r="M476" s="211"/>
      <c r="N476" s="209"/>
      <c r="O476" s="215"/>
      <c r="P476" s="344"/>
      <c r="Q476" s="216"/>
      <c r="T476" s="219"/>
      <c r="U476" s="220"/>
      <c r="X476" s="400"/>
      <c r="Y476" s="401"/>
      <c r="AF476" s="228"/>
      <c r="AG476" s="225"/>
      <c r="AJ476" s="226"/>
      <c r="AL476" s="228"/>
      <c r="AM476" s="228"/>
      <c r="AN476" s="225"/>
      <c r="AQ476" s="226"/>
      <c r="AS476" s="228"/>
      <c r="AT476" s="228"/>
      <c r="AU476" s="225"/>
      <c r="AV476" s="226"/>
      <c r="AX476" s="226"/>
      <c r="BB476" s="225"/>
      <c r="BD476" s="226"/>
      <c r="BG476" s="228"/>
      <c r="BH476" s="228"/>
      <c r="BJ476" s="226"/>
      <c r="BK476" s="226"/>
      <c r="BL476" s="226"/>
      <c r="CE476" s="229"/>
      <c r="CH476" s="226"/>
      <c r="CK476" s="225"/>
      <c r="CL476" s="229"/>
      <c r="DS476" s="225"/>
      <c r="DT476" s="225"/>
      <c r="DU476" s="225"/>
      <c r="DV476" s="225"/>
      <c r="DY476" s="229"/>
      <c r="DZ476" s="226"/>
    </row>
    <row r="477" spans="1:130" ht="15" customHeight="1" x14ac:dyDescent="0.25">
      <c r="A477" s="208"/>
      <c r="B477" s="209"/>
      <c r="C477" s="210"/>
      <c r="D477" s="210"/>
      <c r="E477" s="211"/>
      <c r="F477" s="211"/>
      <c r="G477" s="340"/>
      <c r="H477" s="341"/>
      <c r="I477" s="340"/>
      <c r="J477" s="342"/>
      <c r="K477" s="343"/>
      <c r="L477" s="213"/>
      <c r="M477" s="211"/>
      <c r="N477" s="209"/>
      <c r="O477" s="215"/>
      <c r="P477" s="344"/>
      <c r="Q477" s="216"/>
      <c r="T477" s="219"/>
      <c r="U477" s="220"/>
      <c r="X477" s="400"/>
      <c r="Y477" s="401"/>
      <c r="AF477" s="228"/>
      <c r="AG477" s="225"/>
      <c r="AJ477" s="226"/>
      <c r="AL477" s="228"/>
      <c r="AM477" s="228"/>
      <c r="AN477" s="225"/>
      <c r="AQ477" s="226"/>
      <c r="AS477" s="228"/>
      <c r="AT477" s="228"/>
      <c r="AU477" s="225"/>
      <c r="AV477" s="226"/>
      <c r="AX477" s="226"/>
      <c r="BB477" s="225"/>
      <c r="BD477" s="226"/>
      <c r="BG477" s="228"/>
      <c r="BH477" s="228"/>
      <c r="BJ477" s="226"/>
      <c r="BK477" s="226"/>
      <c r="BL477" s="226"/>
      <c r="CE477" s="229"/>
      <c r="CH477" s="226"/>
      <c r="CK477" s="225"/>
      <c r="CL477" s="229"/>
      <c r="DS477" s="225"/>
      <c r="DT477" s="225"/>
      <c r="DU477" s="225"/>
      <c r="DV477" s="225"/>
      <c r="DY477" s="229"/>
      <c r="DZ477" s="226"/>
    </row>
    <row r="478" spans="1:130" ht="15" customHeight="1" x14ac:dyDescent="0.25">
      <c r="A478" s="208"/>
      <c r="B478" s="209"/>
      <c r="C478" s="210"/>
      <c r="D478" s="210"/>
      <c r="E478" s="211"/>
      <c r="F478" s="211"/>
      <c r="G478" s="340"/>
      <c r="H478" s="341"/>
      <c r="I478" s="340"/>
      <c r="J478" s="342"/>
      <c r="K478" s="343"/>
      <c r="L478" s="213"/>
      <c r="M478" s="211"/>
      <c r="N478" s="209"/>
      <c r="O478" s="215"/>
      <c r="P478" s="344"/>
      <c r="Q478" s="216"/>
      <c r="T478" s="219"/>
      <c r="U478" s="220"/>
      <c r="X478" s="400"/>
      <c r="Y478" s="401"/>
      <c r="AF478" s="228"/>
      <c r="AG478" s="225"/>
      <c r="AJ478" s="226"/>
      <c r="AL478" s="228"/>
      <c r="AM478" s="228"/>
      <c r="AN478" s="225"/>
      <c r="AQ478" s="226"/>
      <c r="AS478" s="228"/>
      <c r="AT478" s="228"/>
      <c r="AU478" s="225"/>
      <c r="AV478" s="226"/>
      <c r="AX478" s="226"/>
      <c r="BB478" s="225"/>
      <c r="BD478" s="226"/>
      <c r="BG478" s="228"/>
      <c r="BH478" s="228"/>
      <c r="BJ478" s="226"/>
      <c r="BK478" s="226"/>
      <c r="BL478" s="226"/>
      <c r="CE478" s="229"/>
      <c r="CH478" s="226"/>
      <c r="CK478" s="225"/>
      <c r="CL478" s="229"/>
      <c r="DS478" s="225"/>
      <c r="DT478" s="225"/>
      <c r="DU478" s="225"/>
      <c r="DV478" s="225"/>
      <c r="DY478" s="229"/>
      <c r="DZ478" s="226"/>
    </row>
    <row r="479" spans="1:130" x14ac:dyDescent="0.25">
      <c r="A479" s="208"/>
      <c r="B479" s="209"/>
      <c r="C479" s="210"/>
      <c r="D479" s="210"/>
      <c r="E479" s="211"/>
      <c r="F479" s="211"/>
      <c r="G479" s="340"/>
      <c r="H479" s="341"/>
      <c r="I479" s="340"/>
      <c r="J479" s="342"/>
      <c r="K479" s="343"/>
      <c r="L479" s="213"/>
      <c r="M479" s="211"/>
      <c r="N479" s="209"/>
      <c r="O479" s="215"/>
      <c r="P479" s="344"/>
      <c r="Q479" s="216"/>
      <c r="T479" s="219"/>
      <c r="U479" s="220"/>
      <c r="X479" s="400"/>
      <c r="Y479" s="401"/>
      <c r="AF479" s="228"/>
      <c r="AG479" s="225"/>
      <c r="AJ479" s="226"/>
      <c r="AL479" s="228"/>
      <c r="AM479" s="228"/>
      <c r="AN479" s="225"/>
      <c r="AQ479" s="226"/>
      <c r="AS479" s="228"/>
      <c r="AT479" s="228"/>
      <c r="AU479" s="225"/>
      <c r="AV479" s="226"/>
      <c r="AX479" s="226"/>
      <c r="BB479" s="225"/>
      <c r="BD479" s="226"/>
      <c r="BG479" s="228"/>
      <c r="BH479" s="228"/>
      <c r="BJ479" s="226"/>
      <c r="BK479" s="226"/>
      <c r="BL479" s="226"/>
      <c r="CE479" s="229"/>
      <c r="CH479" s="226"/>
      <c r="CK479" s="225"/>
      <c r="CL479" s="229"/>
      <c r="DS479" s="225"/>
      <c r="DT479" s="225"/>
      <c r="DU479" s="225"/>
      <c r="DV479" s="225"/>
      <c r="DY479" s="229"/>
      <c r="DZ479" s="226"/>
    </row>
    <row r="480" spans="1:130" x14ac:dyDescent="0.25">
      <c r="A480" s="208"/>
      <c r="B480" s="209"/>
      <c r="C480" s="210"/>
      <c r="D480" s="210"/>
      <c r="E480" s="211"/>
      <c r="F480" s="211"/>
      <c r="G480" s="340"/>
      <c r="H480" s="341"/>
      <c r="I480" s="340"/>
      <c r="J480" s="342"/>
      <c r="K480" s="343"/>
      <c r="L480" s="213"/>
      <c r="M480" s="211"/>
      <c r="N480" s="209"/>
      <c r="O480" s="215"/>
      <c r="P480" s="344"/>
      <c r="Q480" s="216"/>
      <c r="T480" s="219"/>
      <c r="U480" s="220"/>
      <c r="X480" s="400"/>
      <c r="Y480" s="401"/>
      <c r="AF480" s="228"/>
      <c r="AG480" s="225"/>
      <c r="AJ480" s="226"/>
      <c r="AL480" s="228"/>
      <c r="AM480" s="228"/>
      <c r="AN480" s="225"/>
      <c r="AQ480" s="226"/>
      <c r="AS480" s="228"/>
      <c r="AT480" s="228"/>
      <c r="AU480" s="225"/>
      <c r="AV480" s="226"/>
      <c r="AX480" s="226"/>
      <c r="BB480" s="225"/>
      <c r="BD480" s="226"/>
      <c r="BG480" s="228"/>
      <c r="BH480" s="228"/>
      <c r="BJ480" s="226"/>
      <c r="BK480" s="226"/>
      <c r="BL480" s="226"/>
      <c r="CE480" s="229"/>
      <c r="CH480" s="226"/>
      <c r="CK480" s="225"/>
      <c r="CL480" s="229"/>
      <c r="DS480" s="225"/>
      <c r="DT480" s="225"/>
      <c r="DU480" s="225"/>
      <c r="DV480" s="225"/>
      <c r="DY480" s="229"/>
      <c r="DZ480" s="226"/>
    </row>
    <row r="481" spans="1:130" ht="14.25" customHeight="1" x14ac:dyDescent="0.25">
      <c r="A481" s="208"/>
      <c r="B481" s="209"/>
      <c r="C481" s="210"/>
      <c r="D481" s="210"/>
      <c r="E481" s="211"/>
      <c r="F481" s="211"/>
      <c r="G481" s="340"/>
      <c r="H481" s="341"/>
      <c r="I481" s="340"/>
      <c r="J481" s="342"/>
      <c r="K481" s="343"/>
      <c r="L481" s="213"/>
      <c r="M481" s="211"/>
      <c r="N481" s="209"/>
      <c r="O481" s="215"/>
      <c r="P481" s="344"/>
      <c r="Q481" s="216"/>
      <c r="T481" s="219"/>
      <c r="U481" s="220"/>
      <c r="X481" s="400"/>
      <c r="Y481" s="401"/>
      <c r="AF481" s="228"/>
      <c r="AG481" s="225"/>
      <c r="AJ481" s="226"/>
      <c r="AL481" s="228"/>
      <c r="AM481" s="228"/>
      <c r="AN481" s="225"/>
      <c r="AQ481" s="226"/>
      <c r="AS481" s="228"/>
      <c r="AT481" s="228"/>
      <c r="AU481" s="225"/>
      <c r="AV481" s="226"/>
      <c r="AX481" s="226"/>
      <c r="BB481" s="225"/>
      <c r="BD481" s="226"/>
      <c r="BG481" s="228"/>
      <c r="BH481" s="228"/>
      <c r="BJ481" s="226"/>
      <c r="BK481" s="226"/>
      <c r="BL481" s="226"/>
      <c r="CE481" s="229"/>
      <c r="CH481" s="226"/>
      <c r="CK481" s="225"/>
      <c r="CL481" s="229"/>
      <c r="DS481" s="225"/>
      <c r="DT481" s="225"/>
      <c r="DU481" s="225"/>
      <c r="DV481" s="225"/>
      <c r="DY481" s="229"/>
      <c r="DZ481" s="226"/>
    </row>
    <row r="482" spans="1:130" x14ac:dyDescent="0.25">
      <c r="A482" s="208"/>
      <c r="B482" s="209"/>
      <c r="C482" s="210"/>
      <c r="D482" s="210"/>
      <c r="E482" s="211"/>
      <c r="F482" s="211"/>
      <c r="G482" s="340"/>
      <c r="H482" s="341"/>
      <c r="I482" s="340"/>
      <c r="J482" s="342"/>
      <c r="K482" s="343"/>
      <c r="L482" s="213"/>
      <c r="M482" s="211"/>
      <c r="N482" s="209"/>
      <c r="O482" s="215"/>
      <c r="P482" s="344"/>
      <c r="Q482" s="216"/>
      <c r="T482" s="219"/>
      <c r="U482" s="220"/>
      <c r="X482" s="400"/>
      <c r="Y482" s="401"/>
      <c r="AF482" s="228"/>
      <c r="AG482" s="225"/>
      <c r="AJ482" s="226"/>
      <c r="AL482" s="228"/>
      <c r="AM482" s="228"/>
      <c r="AN482" s="225"/>
      <c r="AQ482" s="226"/>
      <c r="AS482" s="228"/>
      <c r="AT482" s="228"/>
      <c r="AU482" s="225"/>
      <c r="AV482" s="226"/>
      <c r="AX482" s="226"/>
      <c r="BB482" s="225"/>
      <c r="BD482" s="226"/>
      <c r="BG482" s="228"/>
      <c r="BH482" s="228"/>
      <c r="BJ482" s="226"/>
      <c r="BK482" s="226"/>
      <c r="BL482" s="226"/>
      <c r="CE482" s="229"/>
      <c r="CH482" s="226"/>
      <c r="CK482" s="225"/>
      <c r="CL482" s="229"/>
      <c r="DS482" s="225"/>
      <c r="DT482" s="225"/>
      <c r="DU482" s="225"/>
      <c r="DV482" s="225"/>
      <c r="DY482" s="229"/>
      <c r="DZ482" s="226"/>
    </row>
    <row r="483" spans="1:130" x14ac:dyDescent="0.25">
      <c r="A483" s="208"/>
      <c r="B483" s="209"/>
      <c r="C483" s="210"/>
      <c r="D483" s="210"/>
      <c r="E483" s="211"/>
      <c r="F483" s="211"/>
      <c r="G483" s="340"/>
      <c r="H483" s="341"/>
      <c r="I483" s="340"/>
      <c r="J483" s="342"/>
      <c r="K483" s="348"/>
      <c r="L483" s="349"/>
      <c r="M483" s="211"/>
      <c r="N483" s="209"/>
      <c r="O483" s="215"/>
      <c r="P483" s="344"/>
      <c r="Q483" s="216"/>
      <c r="T483" s="219"/>
      <c r="U483" s="220"/>
      <c r="X483" s="400"/>
      <c r="Y483" s="401"/>
      <c r="AF483" s="228"/>
      <c r="AG483" s="225"/>
      <c r="AJ483" s="226"/>
      <c r="AL483" s="228"/>
      <c r="AM483" s="228"/>
      <c r="AN483" s="225"/>
      <c r="AQ483" s="226"/>
      <c r="AS483" s="228"/>
      <c r="AT483" s="228"/>
      <c r="AU483" s="225"/>
      <c r="AV483" s="226"/>
      <c r="AX483" s="226"/>
      <c r="BB483" s="225"/>
      <c r="BD483" s="226"/>
      <c r="BG483" s="228"/>
      <c r="BH483" s="228"/>
      <c r="BJ483" s="226"/>
      <c r="BK483" s="226"/>
      <c r="BL483" s="226"/>
      <c r="CE483" s="229"/>
      <c r="CH483" s="226"/>
      <c r="CK483" s="225"/>
      <c r="CL483" s="229"/>
      <c r="DS483" s="225"/>
      <c r="DT483" s="225"/>
      <c r="DU483" s="225"/>
      <c r="DV483" s="225"/>
      <c r="DY483" s="229"/>
      <c r="DZ483" s="226"/>
    </row>
    <row r="484" spans="1:130" x14ac:dyDescent="0.25">
      <c r="A484" s="208"/>
      <c r="B484" s="209"/>
      <c r="C484" s="210"/>
      <c r="D484" s="210"/>
      <c r="E484" s="211"/>
      <c r="F484" s="211"/>
      <c r="G484" s="340"/>
      <c r="H484" s="341"/>
      <c r="I484" s="340"/>
      <c r="J484" s="342"/>
      <c r="K484" s="343"/>
      <c r="L484" s="213"/>
      <c r="M484" s="211"/>
      <c r="N484" s="209"/>
      <c r="O484" s="215"/>
      <c r="P484" s="344"/>
      <c r="Q484" s="216"/>
      <c r="T484" s="219"/>
      <c r="U484" s="220"/>
      <c r="X484" s="400"/>
      <c r="Y484" s="401"/>
      <c r="AF484" s="228"/>
      <c r="AG484" s="225"/>
      <c r="AJ484" s="226"/>
      <c r="AL484" s="228"/>
      <c r="AM484" s="228"/>
      <c r="AN484" s="225"/>
      <c r="AQ484" s="226"/>
      <c r="AS484" s="228"/>
      <c r="AT484" s="228"/>
      <c r="AU484" s="225"/>
      <c r="AV484" s="226"/>
      <c r="AX484" s="226"/>
      <c r="BA484" s="225"/>
      <c r="BB484" s="226"/>
      <c r="BD484" s="226"/>
      <c r="BE484" s="229"/>
      <c r="BG484" s="228"/>
      <c r="BH484" s="225"/>
      <c r="BI484" s="226"/>
      <c r="BJ484" s="226"/>
      <c r="BK484" s="226"/>
      <c r="BL484" s="229"/>
      <c r="CE484" s="229"/>
      <c r="CH484" s="226"/>
      <c r="CK484" s="225"/>
      <c r="CL484" s="229"/>
      <c r="DS484" s="225"/>
      <c r="DT484" s="225"/>
      <c r="DU484" s="225"/>
      <c r="DV484" s="225"/>
      <c r="DY484" s="229"/>
      <c r="DZ484" s="226"/>
    </row>
    <row r="485" spans="1:130" ht="12.75" customHeight="1" x14ac:dyDescent="0.25">
      <c r="A485" s="208"/>
      <c r="B485" s="209"/>
      <c r="C485" s="210"/>
      <c r="D485" s="210"/>
      <c r="E485" s="211"/>
      <c r="F485" s="211"/>
      <c r="G485" s="340"/>
      <c r="H485" s="341"/>
      <c r="I485" s="340"/>
      <c r="J485" s="342"/>
      <c r="K485" s="343"/>
      <c r="L485" s="213"/>
      <c r="M485" s="211"/>
      <c r="N485" s="209"/>
      <c r="O485" s="215"/>
      <c r="P485" s="344"/>
      <c r="Q485" s="216"/>
      <c r="T485" s="219"/>
      <c r="U485" s="220"/>
      <c r="X485" s="400"/>
      <c r="Y485" s="401"/>
      <c r="AF485" s="228"/>
      <c r="AG485" s="225"/>
      <c r="AJ485" s="226"/>
      <c r="AL485" s="228"/>
      <c r="AM485" s="228"/>
      <c r="AN485" s="225"/>
      <c r="AQ485" s="226"/>
      <c r="AS485" s="228"/>
      <c r="AT485" s="228"/>
      <c r="AU485" s="225"/>
      <c r="AV485" s="226"/>
      <c r="AX485" s="226"/>
      <c r="BA485" s="225"/>
      <c r="BB485" s="226"/>
      <c r="BD485" s="226"/>
      <c r="BE485" s="229"/>
      <c r="BG485" s="228"/>
      <c r="BH485" s="225"/>
      <c r="BI485" s="226"/>
      <c r="BJ485" s="226"/>
      <c r="BK485" s="226"/>
      <c r="BL485" s="229"/>
      <c r="CE485" s="229"/>
      <c r="CH485" s="226"/>
      <c r="CK485" s="225"/>
      <c r="CL485" s="229"/>
      <c r="DS485" s="225"/>
      <c r="DT485" s="225"/>
      <c r="DU485" s="225"/>
      <c r="DV485" s="225"/>
      <c r="DY485" s="229"/>
      <c r="DZ485" s="226"/>
    </row>
    <row r="486" spans="1:130" x14ac:dyDescent="0.25">
      <c r="A486" s="208"/>
      <c r="B486" s="209"/>
      <c r="C486" s="210"/>
      <c r="D486" s="210"/>
      <c r="E486" s="211"/>
      <c r="F486" s="211"/>
      <c r="G486" s="340"/>
      <c r="H486" s="341"/>
      <c r="I486" s="340"/>
      <c r="J486" s="342"/>
      <c r="K486" s="343"/>
      <c r="L486" s="213"/>
      <c r="M486" s="211"/>
      <c r="N486" s="209"/>
      <c r="O486" s="215"/>
      <c r="P486" s="344"/>
      <c r="Q486" s="216"/>
      <c r="T486" s="219"/>
      <c r="U486" s="220"/>
      <c r="X486" s="400"/>
      <c r="Y486" s="401"/>
      <c r="AF486" s="228"/>
      <c r="AG486" s="225"/>
      <c r="AJ486" s="226"/>
      <c r="AL486" s="228"/>
      <c r="AM486" s="228"/>
      <c r="AN486" s="225"/>
      <c r="AQ486" s="226"/>
      <c r="AS486" s="228"/>
      <c r="AT486" s="228"/>
      <c r="AU486" s="225"/>
      <c r="AV486" s="226"/>
      <c r="AX486" s="226"/>
      <c r="BA486" s="225"/>
      <c r="BB486" s="226"/>
      <c r="BD486" s="226"/>
      <c r="BE486" s="229"/>
      <c r="BG486" s="228"/>
      <c r="BH486" s="225"/>
      <c r="BI486" s="226"/>
      <c r="BJ486" s="226"/>
      <c r="BK486" s="226"/>
      <c r="BL486" s="229"/>
      <c r="CE486" s="229"/>
      <c r="CH486" s="226"/>
      <c r="CK486" s="225"/>
      <c r="CL486" s="229"/>
      <c r="DS486" s="225"/>
      <c r="DT486" s="225"/>
      <c r="DU486" s="225"/>
      <c r="DV486" s="225"/>
      <c r="DY486" s="229"/>
      <c r="DZ486" s="226"/>
    </row>
    <row r="487" spans="1:130" x14ac:dyDescent="0.25">
      <c r="A487" s="208"/>
      <c r="B487" s="209"/>
      <c r="C487" s="210"/>
      <c r="D487" s="210"/>
      <c r="E487" s="211"/>
      <c r="F487" s="211"/>
      <c r="G487" s="340"/>
      <c r="H487" s="341"/>
      <c r="I487" s="340"/>
      <c r="J487" s="342"/>
      <c r="K487" s="343"/>
      <c r="L487" s="213"/>
      <c r="M487" s="211"/>
      <c r="N487" s="209"/>
      <c r="O487" s="215"/>
      <c r="P487" s="344"/>
      <c r="Q487" s="216"/>
      <c r="T487" s="219"/>
      <c r="U487" s="220"/>
      <c r="X487" s="400"/>
      <c r="Y487" s="401"/>
      <c r="AF487" s="228"/>
      <c r="AG487" s="225"/>
      <c r="AJ487" s="226"/>
      <c r="AL487" s="228"/>
      <c r="AM487" s="228"/>
      <c r="AN487" s="225"/>
      <c r="AQ487" s="226"/>
      <c r="AS487" s="228"/>
      <c r="AT487" s="228"/>
      <c r="AU487" s="225"/>
      <c r="AV487" s="226"/>
      <c r="AX487" s="226"/>
      <c r="BA487" s="225"/>
      <c r="BB487" s="226"/>
      <c r="BD487" s="226"/>
      <c r="BE487" s="229"/>
      <c r="BG487" s="228"/>
      <c r="BH487" s="225"/>
      <c r="BI487" s="226"/>
      <c r="BJ487" s="226"/>
      <c r="BK487" s="226"/>
      <c r="BL487" s="229"/>
      <c r="CE487" s="229"/>
      <c r="CH487" s="226"/>
      <c r="CK487" s="225"/>
      <c r="CL487" s="229"/>
      <c r="DS487" s="225"/>
      <c r="DT487" s="225"/>
      <c r="DU487" s="225"/>
      <c r="DV487" s="225"/>
      <c r="DY487" s="229"/>
      <c r="DZ487" s="226"/>
    </row>
    <row r="488" spans="1:130" x14ac:dyDescent="0.25">
      <c r="A488" s="208"/>
      <c r="B488" s="209"/>
      <c r="C488" s="210"/>
      <c r="D488" s="210"/>
      <c r="E488" s="211"/>
      <c r="F488" s="211"/>
      <c r="G488" s="340"/>
      <c r="H488" s="341"/>
      <c r="I488" s="340"/>
      <c r="J488" s="342"/>
      <c r="K488" s="343"/>
      <c r="L488" s="213"/>
      <c r="M488" s="211"/>
      <c r="N488" s="209"/>
      <c r="O488" s="215"/>
      <c r="P488" s="344"/>
      <c r="Q488" s="216"/>
      <c r="T488" s="219"/>
      <c r="U488" s="220"/>
      <c r="X488" s="400"/>
      <c r="Y488" s="401"/>
      <c r="AF488" s="228"/>
      <c r="AG488" s="225"/>
      <c r="AJ488" s="226"/>
      <c r="AL488" s="228"/>
      <c r="AM488" s="228"/>
      <c r="AN488" s="225"/>
      <c r="AQ488" s="226"/>
      <c r="AS488" s="228"/>
      <c r="AT488" s="228"/>
      <c r="AU488" s="225"/>
      <c r="AV488" s="226"/>
      <c r="AX488" s="226"/>
      <c r="BA488" s="225"/>
      <c r="BB488" s="226"/>
      <c r="BD488" s="226"/>
      <c r="BE488" s="229"/>
      <c r="BG488" s="228"/>
      <c r="BH488" s="225"/>
      <c r="BI488" s="226"/>
      <c r="BJ488" s="226"/>
      <c r="BK488" s="226"/>
      <c r="BL488" s="229"/>
      <c r="CE488" s="229"/>
      <c r="CH488" s="226"/>
      <c r="CK488" s="225"/>
      <c r="CL488" s="229"/>
      <c r="DS488" s="225"/>
      <c r="DT488" s="225"/>
      <c r="DU488" s="225"/>
      <c r="DV488" s="225"/>
      <c r="DY488" s="229"/>
      <c r="DZ488" s="226"/>
    </row>
    <row r="489" spans="1:130" x14ac:dyDescent="0.25">
      <c r="A489" s="208"/>
      <c r="B489" s="209"/>
      <c r="C489" s="210"/>
      <c r="D489" s="210"/>
      <c r="E489" s="211"/>
      <c r="F489" s="211"/>
      <c r="G489" s="340"/>
      <c r="H489" s="341"/>
      <c r="I489" s="340"/>
      <c r="J489" s="342"/>
      <c r="K489" s="343"/>
      <c r="L489" s="213"/>
      <c r="M489" s="211"/>
      <c r="N489" s="209"/>
      <c r="O489" s="215"/>
      <c r="P489" s="344"/>
      <c r="Q489" s="216"/>
      <c r="T489" s="219"/>
      <c r="U489" s="220"/>
      <c r="X489" s="400"/>
      <c r="Y489" s="401"/>
      <c r="AF489" s="228"/>
      <c r="AG489" s="225"/>
      <c r="AJ489" s="226"/>
      <c r="AL489" s="228"/>
      <c r="AM489" s="228"/>
      <c r="AN489" s="225"/>
      <c r="AQ489" s="226"/>
      <c r="AS489" s="228"/>
      <c r="AT489" s="228"/>
      <c r="AU489" s="225"/>
      <c r="AV489" s="226"/>
      <c r="AX489" s="226"/>
      <c r="BA489" s="225"/>
      <c r="BB489" s="226"/>
      <c r="BD489" s="226"/>
      <c r="BE489" s="229"/>
      <c r="BG489" s="228"/>
      <c r="BH489" s="225"/>
      <c r="BI489" s="226"/>
      <c r="BJ489" s="226"/>
      <c r="BK489" s="226"/>
      <c r="BL489" s="229"/>
      <c r="CE489" s="229"/>
      <c r="CH489" s="226"/>
      <c r="CK489" s="225"/>
      <c r="CL489" s="229"/>
      <c r="DS489" s="225"/>
      <c r="DT489" s="225"/>
      <c r="DU489" s="225"/>
      <c r="DV489" s="225"/>
      <c r="DY489" s="229"/>
      <c r="DZ489" s="226"/>
    </row>
    <row r="490" spans="1:130" x14ac:dyDescent="0.25">
      <c r="A490" s="208"/>
      <c r="B490" s="209"/>
      <c r="C490" s="210"/>
      <c r="D490" s="210"/>
      <c r="E490" s="211"/>
      <c r="F490" s="211"/>
      <c r="G490" s="340"/>
      <c r="H490" s="341"/>
      <c r="I490" s="340"/>
      <c r="J490" s="342"/>
      <c r="K490" s="348"/>
      <c r="L490" s="349"/>
      <c r="M490" s="211"/>
      <c r="N490" s="209"/>
      <c r="O490" s="215"/>
      <c r="P490" s="344"/>
      <c r="Q490" s="216"/>
      <c r="T490" s="219"/>
      <c r="U490" s="220"/>
      <c r="X490" s="400"/>
      <c r="Y490" s="401"/>
      <c r="AF490" s="228"/>
      <c r="AG490" s="225"/>
      <c r="AJ490" s="226"/>
      <c r="AL490" s="228"/>
      <c r="AM490" s="228"/>
      <c r="AN490" s="225"/>
      <c r="AQ490" s="226"/>
      <c r="AS490" s="228"/>
      <c r="AT490" s="228"/>
      <c r="AU490" s="225"/>
      <c r="AV490" s="226"/>
      <c r="AX490" s="226"/>
      <c r="BA490" s="225"/>
      <c r="BB490" s="226"/>
      <c r="BD490" s="226"/>
      <c r="BE490" s="229"/>
      <c r="BG490" s="228"/>
      <c r="BH490" s="225"/>
      <c r="BI490" s="226"/>
      <c r="BJ490" s="226"/>
      <c r="BK490" s="226"/>
      <c r="BL490" s="229"/>
      <c r="CE490" s="229"/>
      <c r="CH490" s="226"/>
      <c r="CK490" s="225"/>
      <c r="CL490" s="229"/>
      <c r="DS490" s="225"/>
      <c r="DT490" s="225"/>
      <c r="DU490" s="225"/>
      <c r="DV490" s="225"/>
      <c r="DY490" s="229"/>
      <c r="DZ490" s="226"/>
    </row>
    <row r="491" spans="1:130" x14ac:dyDescent="0.25">
      <c r="A491" s="208"/>
      <c r="B491" s="209"/>
      <c r="C491" s="210"/>
      <c r="D491" s="210"/>
      <c r="E491" s="211"/>
      <c r="F491" s="211"/>
      <c r="G491" s="340"/>
      <c r="H491" s="341"/>
      <c r="I491" s="340"/>
      <c r="J491" s="342"/>
      <c r="K491" s="348"/>
      <c r="L491" s="349"/>
      <c r="M491" s="211"/>
      <c r="N491" s="209"/>
      <c r="O491" s="215"/>
      <c r="P491" s="344"/>
      <c r="Q491" s="216"/>
      <c r="T491" s="219"/>
      <c r="U491" s="220"/>
      <c r="X491" s="400"/>
      <c r="Y491" s="401"/>
      <c r="AF491" s="228"/>
      <c r="AG491" s="225"/>
      <c r="AJ491" s="226"/>
      <c r="AL491" s="228"/>
      <c r="AM491" s="228"/>
      <c r="AN491" s="225"/>
      <c r="AQ491" s="226"/>
      <c r="AS491" s="228"/>
      <c r="AT491" s="228"/>
      <c r="AU491" s="225"/>
      <c r="AV491" s="226"/>
      <c r="AX491" s="226"/>
      <c r="BA491" s="225"/>
      <c r="BB491" s="226"/>
      <c r="BD491" s="226"/>
      <c r="BE491" s="229"/>
      <c r="BG491" s="228"/>
      <c r="BH491" s="225"/>
      <c r="BI491" s="226"/>
      <c r="BJ491" s="226"/>
      <c r="BK491" s="226"/>
      <c r="BL491" s="229"/>
      <c r="CE491" s="229"/>
      <c r="CH491" s="226"/>
      <c r="CK491" s="225"/>
      <c r="CL491" s="229"/>
      <c r="DS491" s="225"/>
      <c r="DT491" s="225"/>
      <c r="DU491" s="225"/>
      <c r="DV491" s="225"/>
      <c r="DY491" s="229"/>
      <c r="DZ491" s="226"/>
    </row>
    <row r="492" spans="1:130" x14ac:dyDescent="0.25">
      <c r="A492" s="208"/>
      <c r="B492" s="209"/>
      <c r="C492" s="210"/>
      <c r="D492" s="210"/>
      <c r="E492" s="211"/>
      <c r="F492" s="211"/>
      <c r="G492" s="340"/>
      <c r="H492" s="341"/>
      <c r="I492" s="340"/>
      <c r="J492" s="342"/>
      <c r="K492" s="348"/>
      <c r="L492" s="349"/>
      <c r="M492" s="211"/>
      <c r="N492" s="209"/>
      <c r="O492" s="215"/>
      <c r="P492" s="344"/>
      <c r="Q492" s="216"/>
      <c r="T492" s="219"/>
      <c r="U492" s="220"/>
      <c r="X492" s="400"/>
      <c r="Y492" s="401"/>
      <c r="AF492" s="228"/>
      <c r="AG492" s="225"/>
      <c r="AJ492" s="226"/>
      <c r="AL492" s="228"/>
      <c r="AM492" s="228"/>
      <c r="AN492" s="225"/>
      <c r="AQ492" s="226"/>
      <c r="AS492" s="228"/>
      <c r="AT492" s="228"/>
      <c r="AU492" s="225"/>
      <c r="AV492" s="226"/>
      <c r="AX492" s="226"/>
      <c r="BA492" s="225"/>
      <c r="BB492" s="226"/>
      <c r="BD492" s="226"/>
      <c r="BE492" s="229"/>
      <c r="BG492" s="228"/>
      <c r="BH492" s="225"/>
      <c r="BI492" s="226"/>
      <c r="BJ492" s="226"/>
      <c r="BK492" s="226"/>
      <c r="BL492" s="229"/>
      <c r="BO492" s="401"/>
      <c r="BQ492" s="226"/>
      <c r="BR492" s="226"/>
      <c r="BS492" s="226"/>
      <c r="BT492" s="227"/>
      <c r="BU492" s="228"/>
      <c r="BV492" s="228"/>
      <c r="BX492" s="226"/>
      <c r="BY492" s="226"/>
      <c r="BZ492" s="226"/>
      <c r="CA492" s="227"/>
      <c r="CB492" s="228"/>
      <c r="CE492" s="229"/>
      <c r="CH492" s="226"/>
      <c r="CK492" s="225"/>
      <c r="CL492" s="229"/>
      <c r="DS492" s="225"/>
      <c r="DT492" s="225"/>
      <c r="DU492" s="225"/>
      <c r="DV492" s="225"/>
      <c r="DY492" s="229"/>
      <c r="DZ492" s="226"/>
    </row>
    <row r="493" spans="1:130" x14ac:dyDescent="0.25">
      <c r="A493" s="208"/>
      <c r="B493" s="209"/>
      <c r="C493" s="210"/>
      <c r="D493" s="210"/>
      <c r="E493" s="211"/>
      <c r="F493" s="211"/>
      <c r="G493" s="340"/>
      <c r="H493" s="341"/>
      <c r="I493" s="340"/>
      <c r="J493" s="342"/>
      <c r="K493" s="343"/>
      <c r="L493" s="213"/>
      <c r="M493" s="211"/>
      <c r="N493" s="209"/>
      <c r="O493" s="215"/>
      <c r="P493" s="344"/>
      <c r="Q493" s="216"/>
      <c r="T493" s="219"/>
      <c r="U493" s="220"/>
      <c r="X493" s="400"/>
      <c r="Y493" s="401"/>
      <c r="AF493" s="228"/>
      <c r="AG493" s="225"/>
      <c r="AJ493" s="226"/>
      <c r="AL493" s="228"/>
      <c r="AM493" s="228"/>
      <c r="AN493" s="225"/>
      <c r="AQ493" s="226"/>
      <c r="AS493" s="228"/>
      <c r="AT493" s="228"/>
      <c r="AU493" s="225"/>
      <c r="AV493" s="226"/>
      <c r="AX493" s="226"/>
      <c r="BA493" s="225"/>
      <c r="BB493" s="226"/>
      <c r="BD493" s="226"/>
      <c r="BE493" s="229"/>
      <c r="BG493" s="228"/>
      <c r="BH493" s="225"/>
      <c r="BI493" s="226"/>
      <c r="BJ493" s="226"/>
      <c r="BK493" s="226"/>
      <c r="BL493" s="229"/>
      <c r="CC493" s="401"/>
      <c r="CE493" s="226"/>
      <c r="CF493" s="226"/>
      <c r="CG493" s="226"/>
      <c r="CH493" s="227"/>
      <c r="CI493" s="228"/>
      <c r="CK493" s="225"/>
      <c r="CL493" s="226"/>
      <c r="CM493" s="226"/>
      <c r="CN493" s="226"/>
      <c r="CO493" s="227"/>
      <c r="CP493" s="228"/>
      <c r="DS493" s="225"/>
      <c r="DT493" s="225"/>
      <c r="DU493" s="225"/>
      <c r="DV493" s="225"/>
      <c r="DY493" s="229"/>
      <c r="DZ493" s="226"/>
    </row>
    <row r="494" spans="1:130" x14ac:dyDescent="0.25">
      <c r="A494" s="208"/>
      <c r="B494" s="209"/>
      <c r="C494" s="210"/>
      <c r="D494" s="210"/>
      <c r="E494" s="211"/>
      <c r="F494" s="211"/>
      <c r="G494" s="340"/>
      <c r="H494" s="341"/>
      <c r="I494" s="340"/>
      <c r="J494" s="342"/>
      <c r="K494" s="348"/>
      <c r="L494" s="349"/>
      <c r="M494" s="211"/>
      <c r="N494" s="209"/>
      <c r="O494" s="215"/>
      <c r="P494" s="344"/>
      <c r="Q494" s="216"/>
      <c r="T494" s="219"/>
      <c r="U494" s="220"/>
      <c r="X494" s="400"/>
      <c r="Y494" s="228"/>
      <c r="AF494" s="228"/>
      <c r="AG494" s="225"/>
      <c r="AJ494" s="226"/>
      <c r="AL494" s="228"/>
      <c r="AM494" s="228"/>
      <c r="AN494" s="225"/>
      <c r="AQ494" s="226"/>
      <c r="AS494" s="228"/>
      <c r="AT494" s="228"/>
      <c r="AU494" s="225"/>
      <c r="AV494" s="226"/>
      <c r="AX494" s="226"/>
      <c r="BA494" s="225"/>
      <c r="BB494" s="226"/>
      <c r="BD494" s="226"/>
      <c r="BE494" s="229"/>
      <c r="BG494" s="228"/>
      <c r="BH494" s="225"/>
      <c r="BI494" s="226"/>
      <c r="BJ494" s="226"/>
      <c r="BK494" s="226"/>
      <c r="BL494" s="229"/>
      <c r="CE494" s="229"/>
      <c r="CH494" s="226"/>
      <c r="CK494" s="225"/>
      <c r="CL494" s="229"/>
      <c r="DS494" s="225"/>
      <c r="DT494" s="225"/>
      <c r="DU494" s="225"/>
      <c r="DV494" s="225"/>
      <c r="DY494" s="229"/>
      <c r="DZ494" s="226"/>
    </row>
    <row r="495" spans="1:130" x14ac:dyDescent="0.25">
      <c r="A495" s="208"/>
      <c r="B495" s="209"/>
      <c r="C495" s="210"/>
      <c r="D495" s="210"/>
      <c r="E495" s="211"/>
      <c r="F495" s="211"/>
      <c r="G495" s="340"/>
      <c r="H495" s="341"/>
      <c r="I495" s="340"/>
      <c r="J495" s="342"/>
      <c r="K495" s="348"/>
      <c r="L495" s="213"/>
      <c r="M495" s="211"/>
      <c r="N495" s="209"/>
      <c r="O495" s="215"/>
      <c r="P495" s="344"/>
      <c r="Q495" s="216"/>
      <c r="T495" s="219"/>
      <c r="U495" s="220"/>
      <c r="X495" s="400"/>
      <c r="Y495" s="401"/>
      <c r="AF495" s="228"/>
      <c r="AG495" s="225"/>
      <c r="AJ495" s="226"/>
      <c r="AL495" s="228"/>
      <c r="AM495" s="228"/>
      <c r="AN495" s="225"/>
      <c r="AQ495" s="226"/>
      <c r="AS495" s="228"/>
      <c r="AT495" s="228"/>
      <c r="AU495" s="225"/>
      <c r="AV495" s="226"/>
      <c r="AX495" s="226"/>
      <c r="BA495" s="225"/>
      <c r="BB495" s="226"/>
      <c r="BD495" s="226"/>
      <c r="BE495" s="229"/>
      <c r="BG495" s="228"/>
      <c r="BH495" s="225"/>
      <c r="BI495" s="226"/>
      <c r="BJ495" s="226"/>
      <c r="BK495" s="226"/>
      <c r="BL495" s="229"/>
      <c r="CE495" s="229"/>
      <c r="CH495" s="226"/>
      <c r="CK495" s="225"/>
      <c r="CL495" s="229"/>
      <c r="DS495" s="225"/>
      <c r="DT495" s="225"/>
      <c r="DU495" s="225"/>
      <c r="DV495" s="225"/>
      <c r="DY495" s="229"/>
      <c r="DZ495" s="226"/>
    </row>
    <row r="496" spans="1:130" x14ac:dyDescent="0.25">
      <c r="A496" s="208"/>
      <c r="B496" s="209"/>
      <c r="C496" s="210"/>
      <c r="D496" s="210"/>
      <c r="E496" s="211"/>
      <c r="F496" s="211"/>
      <c r="G496" s="340"/>
      <c r="H496" s="341"/>
      <c r="I496" s="340"/>
      <c r="J496" s="342"/>
      <c r="K496" s="343"/>
      <c r="L496" s="213"/>
      <c r="M496" s="211"/>
      <c r="N496" s="209"/>
      <c r="O496" s="215"/>
      <c r="P496" s="344"/>
      <c r="Q496" s="216"/>
      <c r="T496" s="219"/>
      <c r="U496" s="220"/>
      <c r="X496" s="400"/>
      <c r="Y496" s="401"/>
      <c r="AF496" s="228"/>
      <c r="AG496" s="225"/>
      <c r="AJ496" s="226"/>
      <c r="AL496" s="228"/>
      <c r="AM496" s="228"/>
      <c r="AN496" s="225"/>
      <c r="AQ496" s="226"/>
      <c r="AS496" s="228"/>
      <c r="AT496" s="228"/>
      <c r="AU496" s="225"/>
      <c r="AV496" s="226"/>
      <c r="AX496" s="226"/>
      <c r="BA496" s="225"/>
      <c r="BB496" s="226"/>
      <c r="BD496" s="226"/>
      <c r="BE496" s="229"/>
      <c r="BG496" s="228"/>
      <c r="BH496" s="225"/>
      <c r="BI496" s="226"/>
      <c r="BJ496" s="226"/>
      <c r="BK496" s="226"/>
      <c r="BL496" s="229"/>
      <c r="CE496" s="229"/>
      <c r="CH496" s="226"/>
      <c r="CK496" s="225"/>
      <c r="CL496" s="229"/>
      <c r="DS496" s="225"/>
      <c r="DT496" s="225"/>
      <c r="DV496" s="225"/>
      <c r="DY496" s="229"/>
      <c r="DZ496" s="226"/>
    </row>
    <row r="497" spans="1:130" x14ac:dyDescent="0.25">
      <c r="A497" s="208"/>
      <c r="B497" s="209"/>
      <c r="C497" s="210"/>
      <c r="D497" s="210"/>
      <c r="E497" s="211"/>
      <c r="F497" s="211"/>
      <c r="G497" s="340"/>
      <c r="H497" s="341"/>
      <c r="I497" s="340"/>
      <c r="J497" s="342"/>
      <c r="K497" s="343"/>
      <c r="L497" s="213"/>
      <c r="M497" s="211"/>
      <c r="N497" s="209"/>
      <c r="O497" s="215"/>
      <c r="P497" s="344"/>
      <c r="Q497" s="216"/>
      <c r="T497" s="219"/>
      <c r="U497" s="220"/>
      <c r="X497" s="400"/>
      <c r="Y497" s="401"/>
      <c r="AF497" s="228"/>
      <c r="AG497" s="225"/>
      <c r="AJ497" s="226"/>
      <c r="AL497" s="228"/>
      <c r="AM497" s="228"/>
      <c r="AN497" s="225"/>
      <c r="AQ497" s="226"/>
      <c r="AS497" s="228"/>
      <c r="AT497" s="228"/>
      <c r="AU497" s="225"/>
      <c r="AV497" s="226"/>
      <c r="AX497" s="226"/>
      <c r="BA497" s="225"/>
      <c r="BB497" s="226"/>
      <c r="BD497" s="226"/>
      <c r="BE497" s="229"/>
      <c r="BG497" s="228"/>
      <c r="BH497" s="225"/>
      <c r="BI497" s="226"/>
      <c r="BJ497" s="226"/>
      <c r="BK497" s="226"/>
      <c r="BL497" s="229"/>
      <c r="CE497" s="229"/>
      <c r="CH497" s="226"/>
      <c r="CK497" s="225"/>
      <c r="CL497" s="229"/>
      <c r="DS497" s="225"/>
      <c r="DT497" s="225"/>
      <c r="DV497" s="225"/>
      <c r="DY497" s="229"/>
      <c r="DZ497" s="226"/>
    </row>
    <row r="498" spans="1:130" x14ac:dyDescent="0.25">
      <c r="A498" s="208"/>
      <c r="B498" s="209"/>
      <c r="C498" s="210"/>
      <c r="D498" s="210"/>
      <c r="E498" s="211"/>
      <c r="F498" s="211"/>
      <c r="G498" s="340"/>
      <c r="H498" s="341"/>
      <c r="I498" s="340"/>
      <c r="J498" s="342"/>
      <c r="K498" s="343"/>
      <c r="L498" s="213"/>
      <c r="M498" s="211"/>
      <c r="N498" s="209"/>
      <c r="O498" s="215"/>
      <c r="P498" s="344"/>
      <c r="Q498" s="216"/>
      <c r="T498" s="219"/>
      <c r="U498" s="220"/>
      <c r="X498" s="400"/>
      <c r="Y498" s="401"/>
      <c r="AF498" s="228"/>
      <c r="AG498" s="225"/>
      <c r="AJ498" s="226"/>
      <c r="AL498" s="228"/>
      <c r="AM498" s="228"/>
      <c r="AN498" s="225"/>
      <c r="AQ498" s="226"/>
      <c r="AS498" s="228"/>
      <c r="AT498" s="228"/>
      <c r="AU498" s="225"/>
      <c r="AV498" s="226"/>
      <c r="AX498" s="226"/>
      <c r="BA498" s="225"/>
      <c r="BB498" s="226"/>
      <c r="BD498" s="226"/>
      <c r="BE498" s="229"/>
      <c r="BG498" s="228"/>
      <c r="BH498" s="225"/>
      <c r="BI498" s="226"/>
      <c r="BJ498" s="226"/>
      <c r="BK498" s="226"/>
      <c r="BL498" s="229"/>
      <c r="CE498" s="229"/>
      <c r="CH498" s="226"/>
      <c r="CK498" s="225"/>
      <c r="CL498" s="229"/>
      <c r="DS498" s="225"/>
      <c r="DT498" s="225"/>
      <c r="DV498" s="225"/>
      <c r="DY498" s="229"/>
      <c r="DZ498" s="226"/>
    </row>
    <row r="499" spans="1:130" x14ac:dyDescent="0.25">
      <c r="A499" s="208"/>
      <c r="B499" s="209"/>
      <c r="C499" s="210"/>
      <c r="D499" s="210"/>
      <c r="E499" s="211"/>
      <c r="F499" s="211"/>
      <c r="G499" s="340"/>
      <c r="H499" s="341"/>
      <c r="I499" s="340"/>
      <c r="J499" s="342"/>
      <c r="K499" s="343"/>
      <c r="L499" s="213"/>
      <c r="M499" s="211"/>
      <c r="N499" s="209"/>
      <c r="O499" s="215"/>
      <c r="P499" s="344"/>
      <c r="Q499" s="216"/>
      <c r="T499" s="219"/>
      <c r="U499" s="220"/>
      <c r="X499" s="400"/>
      <c r="Y499" s="401"/>
      <c r="AF499" s="228"/>
      <c r="AG499" s="225"/>
      <c r="AJ499" s="226"/>
      <c r="AL499" s="228"/>
      <c r="AM499" s="228"/>
      <c r="AN499" s="225"/>
      <c r="AQ499" s="226"/>
      <c r="AS499" s="228"/>
      <c r="AT499" s="228"/>
      <c r="AU499" s="225"/>
      <c r="AV499" s="226"/>
      <c r="AX499" s="226"/>
      <c r="BA499" s="225"/>
      <c r="BB499" s="226"/>
      <c r="BD499" s="226"/>
      <c r="BE499" s="229"/>
      <c r="BG499" s="228"/>
      <c r="BH499" s="225"/>
      <c r="BI499" s="226"/>
      <c r="BJ499" s="226"/>
      <c r="BK499" s="226"/>
      <c r="BL499" s="229"/>
      <c r="CE499" s="229"/>
      <c r="CH499" s="226"/>
      <c r="CK499" s="225"/>
      <c r="CL499" s="229"/>
      <c r="DS499" s="225"/>
      <c r="DT499" s="225"/>
      <c r="DV499" s="225"/>
      <c r="DY499" s="229"/>
      <c r="DZ499" s="226"/>
    </row>
    <row r="500" spans="1:130" x14ac:dyDescent="0.25">
      <c r="A500" s="208"/>
      <c r="B500" s="209"/>
      <c r="C500" s="210"/>
      <c r="D500" s="210"/>
      <c r="E500" s="211"/>
      <c r="F500" s="211"/>
      <c r="G500" s="340"/>
      <c r="H500" s="341"/>
      <c r="I500" s="340"/>
      <c r="J500" s="342"/>
      <c r="K500" s="343"/>
      <c r="L500" s="213"/>
      <c r="M500" s="211"/>
      <c r="N500" s="209"/>
      <c r="O500" s="215"/>
      <c r="P500" s="344"/>
      <c r="Q500" s="216"/>
      <c r="T500" s="219"/>
      <c r="U500" s="220"/>
      <c r="X500" s="400"/>
      <c r="Y500" s="401"/>
      <c r="AF500" s="228"/>
      <c r="AG500" s="225"/>
      <c r="AJ500" s="226"/>
      <c r="AL500" s="228"/>
      <c r="AM500" s="228"/>
      <c r="AN500" s="225"/>
      <c r="AQ500" s="226"/>
      <c r="AS500" s="228"/>
      <c r="AT500" s="228"/>
      <c r="AU500" s="225"/>
      <c r="AV500" s="226"/>
      <c r="AX500" s="226"/>
      <c r="BA500" s="225"/>
      <c r="BB500" s="226"/>
      <c r="BD500" s="226"/>
      <c r="BE500" s="229"/>
      <c r="BG500" s="228"/>
      <c r="BH500" s="225"/>
      <c r="BI500" s="226"/>
      <c r="BJ500" s="226"/>
      <c r="BK500" s="226"/>
      <c r="BL500" s="229"/>
      <c r="CE500" s="229"/>
      <c r="CH500" s="226"/>
      <c r="CK500" s="225"/>
      <c r="CL500" s="229"/>
      <c r="DS500" s="225"/>
      <c r="DT500" s="225"/>
      <c r="DV500" s="225"/>
      <c r="DY500" s="229"/>
      <c r="DZ500" s="226"/>
    </row>
    <row r="501" spans="1:130" x14ac:dyDescent="0.25">
      <c r="A501" s="208"/>
      <c r="B501" s="209"/>
      <c r="C501" s="210"/>
      <c r="D501" s="210"/>
      <c r="E501" s="211"/>
      <c r="F501" s="211"/>
      <c r="G501" s="340"/>
      <c r="H501" s="341"/>
      <c r="I501" s="340"/>
      <c r="J501" s="342"/>
      <c r="K501" s="348"/>
      <c r="L501" s="349"/>
      <c r="M501" s="211"/>
      <c r="N501" s="209"/>
      <c r="O501" s="215"/>
      <c r="P501" s="344"/>
      <c r="Q501" s="216"/>
      <c r="T501" s="219"/>
      <c r="U501" s="220"/>
      <c r="X501" s="400"/>
      <c r="Y501" s="401"/>
      <c r="AF501" s="228"/>
      <c r="AG501" s="225"/>
      <c r="AJ501" s="226"/>
      <c r="AL501" s="228"/>
      <c r="AM501" s="228"/>
      <c r="AN501" s="225"/>
      <c r="AQ501" s="226"/>
      <c r="AS501" s="228"/>
      <c r="AT501" s="228"/>
      <c r="AU501" s="225"/>
      <c r="AV501" s="226"/>
      <c r="AX501" s="226"/>
      <c r="BA501" s="225"/>
      <c r="BB501" s="226"/>
      <c r="BD501" s="226"/>
      <c r="BE501" s="229"/>
      <c r="BG501" s="228"/>
      <c r="BH501" s="225"/>
      <c r="BI501" s="226"/>
      <c r="BJ501" s="226"/>
      <c r="BK501" s="226"/>
      <c r="BL501" s="229"/>
      <c r="CE501" s="229"/>
      <c r="CH501" s="226"/>
      <c r="CK501" s="225"/>
      <c r="CL501" s="229"/>
      <c r="DS501" s="225"/>
      <c r="DT501" s="225"/>
      <c r="DV501" s="225"/>
      <c r="DY501" s="229"/>
      <c r="DZ501" s="226"/>
    </row>
    <row r="502" spans="1:130" ht="15.75" customHeight="1" x14ac:dyDescent="0.25">
      <c r="A502" s="208"/>
      <c r="B502" s="209"/>
      <c r="C502" s="210"/>
      <c r="D502" s="210"/>
      <c r="E502" s="211"/>
      <c r="F502" s="211"/>
      <c r="G502" s="340"/>
      <c r="H502" s="341"/>
      <c r="I502" s="340"/>
      <c r="J502" s="342"/>
      <c r="K502" s="348"/>
      <c r="L502" s="349"/>
      <c r="M502" s="211"/>
      <c r="N502" s="209"/>
      <c r="O502" s="215"/>
      <c r="P502" s="344"/>
      <c r="Q502" s="216"/>
      <c r="T502" s="219"/>
      <c r="U502" s="220"/>
      <c r="X502" s="400"/>
      <c r="Y502" s="401"/>
      <c r="AF502" s="228"/>
      <c r="AG502" s="225"/>
      <c r="AJ502" s="226"/>
      <c r="AL502" s="228"/>
      <c r="AM502" s="228"/>
      <c r="AN502" s="225"/>
      <c r="AQ502" s="226"/>
      <c r="AS502" s="228"/>
      <c r="AT502" s="228"/>
      <c r="AU502" s="225"/>
      <c r="AV502" s="226"/>
      <c r="AX502" s="226"/>
      <c r="BA502" s="225"/>
      <c r="BB502" s="226"/>
      <c r="BD502" s="226"/>
      <c r="BE502" s="229"/>
      <c r="BG502" s="228"/>
      <c r="BH502" s="225"/>
      <c r="BI502" s="226"/>
      <c r="BJ502" s="226"/>
      <c r="BK502" s="226"/>
      <c r="BL502" s="229"/>
      <c r="CE502" s="229"/>
      <c r="CH502" s="226"/>
      <c r="CK502" s="225"/>
      <c r="CL502" s="229"/>
      <c r="DS502" s="225"/>
      <c r="DT502" s="225"/>
      <c r="DV502" s="225"/>
      <c r="DY502" s="229"/>
      <c r="DZ502" s="226"/>
    </row>
    <row r="503" spans="1:130" x14ac:dyDescent="0.25">
      <c r="A503" s="208"/>
      <c r="B503" s="209"/>
      <c r="C503" s="210"/>
      <c r="D503" s="210"/>
      <c r="E503" s="211"/>
      <c r="F503" s="211"/>
      <c r="G503" s="340"/>
      <c r="H503" s="341"/>
      <c r="I503" s="340"/>
      <c r="J503" s="342"/>
      <c r="K503" s="348"/>
      <c r="L503" s="349"/>
      <c r="M503" s="211"/>
      <c r="N503" s="209"/>
      <c r="O503" s="215"/>
      <c r="P503" s="344"/>
      <c r="Q503" s="216"/>
      <c r="T503" s="219"/>
      <c r="U503" s="220"/>
      <c r="X503" s="400"/>
      <c r="Y503" s="401"/>
      <c r="AF503" s="228"/>
      <c r="AG503" s="225"/>
      <c r="AJ503" s="226"/>
      <c r="AL503" s="228"/>
      <c r="AM503" s="228"/>
      <c r="AN503" s="225"/>
      <c r="AQ503" s="226"/>
      <c r="AS503" s="228"/>
      <c r="AT503" s="228"/>
      <c r="AU503" s="225"/>
      <c r="AV503" s="226"/>
      <c r="AX503" s="226"/>
      <c r="BA503" s="225"/>
      <c r="BB503" s="226"/>
      <c r="BD503" s="226"/>
      <c r="BE503" s="229"/>
      <c r="BG503" s="228"/>
      <c r="BH503" s="225"/>
      <c r="BI503" s="226"/>
      <c r="BJ503" s="226"/>
      <c r="BK503" s="226"/>
      <c r="BL503" s="229"/>
      <c r="CE503" s="229"/>
      <c r="CH503" s="226"/>
      <c r="CK503" s="225"/>
      <c r="CL503" s="229"/>
      <c r="DS503" s="225"/>
      <c r="DV503" s="225"/>
      <c r="DY503" s="229"/>
      <c r="DZ503" s="226"/>
    </row>
    <row r="504" spans="1:130" x14ac:dyDescent="0.25">
      <c r="A504" s="208"/>
      <c r="B504" s="209"/>
      <c r="C504" s="210"/>
      <c r="D504" s="210"/>
      <c r="E504" s="211"/>
      <c r="F504" s="211"/>
      <c r="G504" s="340"/>
      <c r="H504" s="341"/>
      <c r="I504" s="340"/>
      <c r="J504" s="342"/>
      <c r="K504" s="348"/>
      <c r="L504" s="349"/>
      <c r="M504" s="211"/>
      <c r="N504" s="209"/>
      <c r="O504" s="215"/>
      <c r="P504" s="344"/>
      <c r="Q504" s="216"/>
      <c r="T504" s="219"/>
      <c r="U504" s="220"/>
      <c r="X504" s="400"/>
      <c r="Y504" s="401"/>
      <c r="AF504" s="228"/>
      <c r="AG504" s="225"/>
      <c r="AJ504" s="226"/>
      <c r="AL504" s="228"/>
      <c r="AM504" s="228"/>
      <c r="AN504" s="225"/>
      <c r="AQ504" s="226"/>
      <c r="AS504" s="228"/>
      <c r="AT504" s="228"/>
      <c r="AU504" s="225"/>
      <c r="AV504" s="226"/>
      <c r="AX504" s="226"/>
      <c r="BA504" s="225"/>
      <c r="BB504" s="226"/>
      <c r="BD504" s="226"/>
      <c r="BE504" s="229"/>
      <c r="BG504" s="228"/>
      <c r="BH504" s="225"/>
      <c r="BI504" s="226"/>
      <c r="BJ504" s="226"/>
      <c r="BK504" s="226"/>
      <c r="BL504" s="229"/>
      <c r="CE504" s="229"/>
      <c r="CH504" s="226"/>
      <c r="CK504" s="225"/>
      <c r="CL504" s="229"/>
      <c r="DS504" s="225"/>
      <c r="DV504" s="225"/>
      <c r="DY504" s="229"/>
      <c r="DZ504" s="226"/>
    </row>
    <row r="505" spans="1:130" x14ac:dyDescent="0.25">
      <c r="A505" s="208"/>
      <c r="B505" s="209"/>
      <c r="C505" s="210"/>
      <c r="D505" s="210"/>
      <c r="E505" s="211"/>
      <c r="F505" s="211"/>
      <c r="G505" s="340"/>
      <c r="H505" s="341"/>
      <c r="I505" s="340"/>
      <c r="J505" s="342"/>
      <c r="K505" s="348"/>
      <c r="L505" s="349"/>
      <c r="M505" s="211"/>
      <c r="N505" s="209"/>
      <c r="O505" s="215"/>
      <c r="P505" s="344"/>
      <c r="Q505" s="216"/>
      <c r="T505" s="219"/>
      <c r="U505" s="220"/>
      <c r="X505" s="400"/>
      <c r="Y505" s="401"/>
      <c r="AF505" s="228"/>
      <c r="AG505" s="225"/>
      <c r="AJ505" s="226"/>
      <c r="AL505" s="228"/>
      <c r="AM505" s="228"/>
      <c r="AN505" s="225"/>
      <c r="AQ505" s="226"/>
      <c r="AS505" s="228"/>
      <c r="AT505" s="228"/>
      <c r="AU505" s="225"/>
      <c r="AV505" s="226"/>
      <c r="AX505" s="226"/>
      <c r="BA505" s="225"/>
      <c r="BB505" s="226"/>
      <c r="BD505" s="226"/>
      <c r="BE505" s="229"/>
      <c r="BG505" s="228"/>
      <c r="BH505" s="225"/>
      <c r="BI505" s="226"/>
      <c r="BJ505" s="226"/>
      <c r="BK505" s="226"/>
      <c r="BL505" s="229"/>
      <c r="CE505" s="229"/>
      <c r="CH505" s="226"/>
      <c r="CK505" s="225"/>
      <c r="CL505" s="229"/>
      <c r="DS505" s="225"/>
      <c r="DV505" s="225"/>
      <c r="DY505" s="229"/>
      <c r="DZ505" s="226"/>
    </row>
    <row r="506" spans="1:130" x14ac:dyDescent="0.25">
      <c r="A506" s="208"/>
      <c r="B506" s="209"/>
      <c r="C506" s="210"/>
      <c r="D506" s="210"/>
      <c r="E506" s="211"/>
      <c r="F506" s="211"/>
      <c r="G506" s="340"/>
      <c r="H506" s="341"/>
      <c r="I506" s="340"/>
      <c r="J506" s="342"/>
      <c r="K506" s="348"/>
      <c r="L506" s="349"/>
      <c r="M506" s="211"/>
      <c r="N506" s="209"/>
      <c r="O506" s="215"/>
      <c r="P506" s="344"/>
      <c r="Q506" s="216"/>
      <c r="T506" s="219"/>
      <c r="U506" s="220"/>
      <c r="X506" s="400"/>
      <c r="Y506" s="401"/>
      <c r="AF506" s="228"/>
      <c r="AG506" s="225"/>
      <c r="AJ506" s="226"/>
      <c r="AL506" s="228"/>
      <c r="AM506" s="228"/>
      <c r="AN506" s="225"/>
      <c r="AQ506" s="226"/>
      <c r="AS506" s="228"/>
      <c r="AT506" s="225"/>
      <c r="AV506" s="226"/>
      <c r="AX506" s="229"/>
      <c r="AZ506" s="225"/>
      <c r="BB506" s="226"/>
      <c r="BE506" s="228"/>
      <c r="BG506" s="225"/>
      <c r="BH506" s="226"/>
      <c r="BI506" s="226"/>
      <c r="BJ506" s="226"/>
      <c r="BK506" s="229"/>
      <c r="CE506" s="229"/>
      <c r="CH506" s="226"/>
      <c r="CK506" s="225"/>
      <c r="CL506" s="229"/>
      <c r="DS506" s="225"/>
      <c r="DV506" s="225"/>
      <c r="DY506" s="229"/>
      <c r="DZ506" s="226"/>
    </row>
    <row r="507" spans="1:130" x14ac:dyDescent="0.25">
      <c r="A507" s="208"/>
      <c r="B507" s="209"/>
      <c r="C507" s="210"/>
      <c r="D507" s="210"/>
      <c r="E507" s="211"/>
      <c r="F507" s="211"/>
      <c r="G507" s="340"/>
      <c r="H507" s="341"/>
      <c r="I507" s="340"/>
      <c r="J507" s="342"/>
      <c r="K507" s="343"/>
      <c r="L507" s="213"/>
      <c r="M507" s="211"/>
      <c r="N507" s="209"/>
      <c r="O507" s="215"/>
      <c r="P507" s="344"/>
      <c r="Q507" s="216"/>
      <c r="T507" s="219"/>
      <c r="U507" s="220"/>
      <c r="X507" s="400"/>
      <c r="Y507" s="401"/>
      <c r="AF507" s="228"/>
      <c r="AG507" s="225"/>
      <c r="AJ507" s="226"/>
      <c r="AL507" s="228"/>
      <c r="AM507" s="228"/>
      <c r="AN507" s="225"/>
      <c r="AQ507" s="226"/>
      <c r="AS507" s="228"/>
      <c r="AT507" s="225"/>
      <c r="AV507" s="226"/>
      <c r="AX507" s="229"/>
      <c r="AZ507" s="225"/>
      <c r="BB507" s="226"/>
      <c r="BE507" s="228"/>
      <c r="BG507" s="225"/>
      <c r="BH507" s="226"/>
      <c r="BI507" s="226"/>
      <c r="BJ507" s="226"/>
      <c r="BK507" s="229"/>
      <c r="CE507" s="229"/>
      <c r="CH507" s="226"/>
      <c r="CK507" s="225"/>
      <c r="CL507" s="229"/>
      <c r="DS507" s="225"/>
      <c r="DV507" s="225"/>
      <c r="DY507" s="229"/>
      <c r="DZ507" s="226"/>
    </row>
    <row r="508" spans="1:130" x14ac:dyDescent="0.25">
      <c r="A508" s="208"/>
      <c r="B508" s="209"/>
      <c r="C508" s="210"/>
      <c r="D508" s="210"/>
      <c r="E508" s="211"/>
      <c r="F508" s="211"/>
      <c r="G508" s="340"/>
      <c r="H508" s="341"/>
      <c r="I508" s="340"/>
      <c r="J508" s="342"/>
      <c r="K508" s="348"/>
      <c r="L508" s="349"/>
      <c r="M508" s="211"/>
      <c r="N508" s="209"/>
      <c r="O508" s="215"/>
      <c r="P508" s="344"/>
      <c r="Q508" s="216"/>
      <c r="T508" s="219"/>
      <c r="U508" s="220"/>
      <c r="X508" s="400"/>
      <c r="Y508" s="401"/>
      <c r="AF508" s="228"/>
      <c r="AG508" s="225"/>
      <c r="AJ508" s="226"/>
      <c r="AL508" s="228"/>
      <c r="AM508" s="228"/>
      <c r="AN508" s="225"/>
      <c r="AQ508" s="226"/>
      <c r="AS508" s="228"/>
      <c r="AT508" s="225"/>
      <c r="AV508" s="226"/>
      <c r="AX508" s="229"/>
      <c r="AZ508" s="225"/>
      <c r="BB508" s="226"/>
      <c r="BE508" s="228"/>
      <c r="BG508" s="225"/>
      <c r="BH508" s="226"/>
      <c r="BI508" s="226"/>
      <c r="BJ508" s="226"/>
      <c r="BK508" s="229"/>
      <c r="CE508" s="229"/>
      <c r="CH508" s="226"/>
      <c r="CK508" s="225"/>
      <c r="CL508" s="229"/>
      <c r="DS508" s="225"/>
      <c r="DV508" s="225"/>
      <c r="DY508" s="229"/>
      <c r="DZ508" s="226"/>
    </row>
    <row r="509" spans="1:130" x14ac:dyDescent="0.25">
      <c r="A509" s="208"/>
      <c r="B509" s="209"/>
      <c r="C509" s="210"/>
      <c r="D509" s="210"/>
      <c r="E509" s="211"/>
      <c r="F509" s="211"/>
      <c r="G509" s="340"/>
      <c r="H509" s="341"/>
      <c r="I509" s="340"/>
      <c r="J509" s="342"/>
      <c r="K509" s="348"/>
      <c r="L509" s="349"/>
      <c r="M509" s="211"/>
      <c r="N509" s="209"/>
      <c r="O509" s="215"/>
      <c r="P509" s="344"/>
      <c r="Q509" s="216"/>
      <c r="T509" s="219"/>
      <c r="U509" s="220"/>
      <c r="X509" s="400"/>
      <c r="Y509" s="401"/>
      <c r="AF509" s="228"/>
      <c r="AG509" s="225"/>
      <c r="AJ509" s="226"/>
      <c r="AL509" s="228"/>
      <c r="AM509" s="228"/>
      <c r="AN509" s="225"/>
      <c r="AQ509" s="226"/>
      <c r="AS509" s="228"/>
      <c r="AT509" s="225"/>
      <c r="AV509" s="226"/>
      <c r="AX509" s="229"/>
      <c r="AZ509" s="225"/>
      <c r="BB509" s="226"/>
      <c r="BE509" s="228"/>
      <c r="BG509" s="225"/>
      <c r="BH509" s="226"/>
      <c r="BI509" s="226"/>
      <c r="BJ509" s="226"/>
      <c r="BK509" s="229"/>
      <c r="CE509" s="229"/>
      <c r="CH509" s="226"/>
      <c r="CK509" s="225"/>
      <c r="CL509" s="229"/>
      <c r="DS509" s="225"/>
      <c r="DV509" s="225"/>
      <c r="DY509" s="229"/>
      <c r="DZ509" s="226"/>
    </row>
    <row r="510" spans="1:130" x14ac:dyDescent="0.25">
      <c r="A510" s="208"/>
      <c r="B510" s="209"/>
      <c r="C510" s="210"/>
      <c r="D510" s="210"/>
      <c r="E510" s="211"/>
      <c r="F510" s="211"/>
      <c r="G510" s="340"/>
      <c r="H510" s="341"/>
      <c r="I510" s="340"/>
      <c r="J510" s="342"/>
      <c r="K510" s="348"/>
      <c r="L510" s="349"/>
      <c r="M510" s="211"/>
      <c r="N510" s="209"/>
      <c r="O510" s="215"/>
      <c r="P510" s="344"/>
      <c r="Q510" s="216"/>
      <c r="T510" s="219"/>
      <c r="U510" s="220"/>
      <c r="X510" s="400"/>
      <c r="Y510" s="401"/>
      <c r="AF510" s="228"/>
      <c r="AG510" s="225"/>
      <c r="AJ510" s="226"/>
      <c r="AL510" s="228"/>
      <c r="AM510" s="228"/>
      <c r="AN510" s="225"/>
      <c r="AQ510" s="226"/>
      <c r="AS510" s="228"/>
      <c r="AT510" s="225"/>
      <c r="AV510" s="226"/>
      <c r="AX510" s="229"/>
      <c r="AZ510" s="225"/>
      <c r="BB510" s="226"/>
      <c r="BE510" s="228"/>
      <c r="BG510" s="225"/>
      <c r="BH510" s="226"/>
      <c r="BI510" s="226"/>
      <c r="BJ510" s="226"/>
      <c r="BK510" s="229"/>
      <c r="CE510" s="229"/>
      <c r="CH510" s="226"/>
      <c r="CK510" s="225"/>
      <c r="CL510" s="229"/>
      <c r="DS510" s="225"/>
      <c r="DV510" s="225"/>
      <c r="DY510" s="229"/>
      <c r="DZ510" s="226"/>
    </row>
    <row r="511" spans="1:130" x14ac:dyDescent="0.25">
      <c r="A511" s="208"/>
      <c r="B511" s="209"/>
      <c r="C511" s="210"/>
      <c r="D511" s="210"/>
      <c r="E511" s="211"/>
      <c r="F511" s="211"/>
      <c r="G511" s="340"/>
      <c r="H511" s="341"/>
      <c r="I511" s="340"/>
      <c r="J511" s="342"/>
      <c r="K511" s="348"/>
      <c r="L511" s="349"/>
      <c r="M511" s="211"/>
      <c r="N511" s="209"/>
      <c r="O511" s="215"/>
      <c r="P511" s="344"/>
      <c r="Q511" s="216"/>
      <c r="T511" s="219"/>
      <c r="U511" s="220"/>
      <c r="X511" s="400"/>
      <c r="Y511" s="401"/>
      <c r="AF511" s="228"/>
      <c r="AG511" s="225"/>
      <c r="AJ511" s="226"/>
      <c r="AL511" s="228"/>
      <c r="AM511" s="228"/>
      <c r="AN511" s="225"/>
      <c r="AQ511" s="226"/>
      <c r="AS511" s="228"/>
      <c r="AT511" s="225"/>
      <c r="AV511" s="226"/>
      <c r="AX511" s="229"/>
      <c r="AZ511" s="225"/>
      <c r="BB511" s="226"/>
      <c r="BE511" s="228"/>
      <c r="BG511" s="225"/>
      <c r="BH511" s="226"/>
      <c r="BI511" s="226"/>
      <c r="BJ511" s="226"/>
      <c r="BK511" s="229"/>
      <c r="CE511" s="229"/>
      <c r="CH511" s="226"/>
      <c r="CK511" s="225"/>
      <c r="CL511" s="229"/>
      <c r="DS511" s="225"/>
      <c r="DV511" s="225"/>
      <c r="DY511" s="229"/>
      <c r="DZ511" s="226"/>
    </row>
    <row r="512" spans="1:130" x14ac:dyDescent="0.25">
      <c r="A512" s="208"/>
      <c r="B512" s="209"/>
      <c r="C512" s="210"/>
      <c r="D512" s="210"/>
      <c r="E512" s="211"/>
      <c r="F512" s="211"/>
      <c r="G512" s="340"/>
      <c r="H512" s="341"/>
      <c r="I512" s="340"/>
      <c r="J512" s="342"/>
      <c r="K512" s="348"/>
      <c r="L512" s="349"/>
      <c r="M512" s="211"/>
      <c r="N512" s="209"/>
      <c r="O512" s="215"/>
      <c r="P512" s="344"/>
      <c r="Q512" s="216"/>
      <c r="T512" s="219"/>
      <c r="U512" s="220"/>
      <c r="X512" s="400"/>
      <c r="Y512" s="401"/>
      <c r="AF512" s="228"/>
      <c r="AG512" s="225"/>
      <c r="AJ512" s="226"/>
      <c r="AL512" s="228"/>
      <c r="AM512" s="228"/>
      <c r="AN512" s="225"/>
      <c r="AQ512" s="226"/>
      <c r="AS512" s="228"/>
      <c r="AT512" s="225"/>
      <c r="AV512" s="226"/>
      <c r="AX512" s="229"/>
      <c r="AZ512" s="225"/>
      <c r="BB512" s="226"/>
      <c r="BE512" s="228"/>
      <c r="BG512" s="225"/>
      <c r="BH512" s="226"/>
      <c r="BI512" s="226"/>
      <c r="BJ512" s="226"/>
      <c r="BK512" s="229"/>
      <c r="CE512" s="229"/>
      <c r="CH512" s="226"/>
      <c r="CK512" s="225"/>
      <c r="CL512" s="229"/>
      <c r="DS512" s="225"/>
      <c r="DV512" s="225"/>
      <c r="DY512" s="229"/>
      <c r="DZ512" s="226"/>
    </row>
    <row r="513" spans="1:130" x14ac:dyDescent="0.25">
      <c r="A513" s="208"/>
      <c r="B513" s="209"/>
      <c r="C513" s="210"/>
      <c r="D513" s="210"/>
      <c r="E513" s="211"/>
      <c r="F513" s="211"/>
      <c r="G513" s="340"/>
      <c r="H513" s="341"/>
      <c r="I513" s="340"/>
      <c r="J513" s="342"/>
      <c r="K513" s="348"/>
      <c r="L513" s="349"/>
      <c r="M513" s="211"/>
      <c r="N513" s="209"/>
      <c r="O513" s="215"/>
      <c r="P513" s="344"/>
      <c r="Q513" s="216"/>
      <c r="T513" s="219"/>
      <c r="U513" s="220"/>
      <c r="X513" s="400"/>
      <c r="Y513" s="401"/>
      <c r="AF513" s="228"/>
      <c r="AG513" s="225"/>
      <c r="AJ513" s="226"/>
      <c r="AL513" s="228"/>
      <c r="AM513" s="228"/>
      <c r="AN513" s="225"/>
      <c r="AQ513" s="226"/>
      <c r="AS513" s="228"/>
      <c r="AT513" s="225"/>
      <c r="AV513" s="226"/>
      <c r="AX513" s="229"/>
      <c r="AZ513" s="225"/>
      <c r="BB513" s="226"/>
      <c r="BE513" s="228"/>
      <c r="BG513" s="225"/>
      <c r="BH513" s="226"/>
      <c r="BI513" s="226"/>
      <c r="BJ513" s="226"/>
      <c r="BK513" s="229"/>
      <c r="CE513" s="229"/>
      <c r="CH513" s="226"/>
      <c r="CK513" s="225"/>
      <c r="CL513" s="229"/>
      <c r="DS513" s="225"/>
      <c r="DV513" s="225"/>
      <c r="DY513" s="229"/>
      <c r="DZ513" s="226"/>
    </row>
    <row r="514" spans="1:130" ht="13.5" customHeight="1" x14ac:dyDescent="0.25">
      <c r="A514" s="208"/>
      <c r="B514" s="209"/>
      <c r="C514" s="210"/>
      <c r="D514" s="210"/>
      <c r="E514" s="211"/>
      <c r="F514" s="211"/>
      <c r="G514" s="340"/>
      <c r="H514" s="341"/>
      <c r="I514" s="340"/>
      <c r="J514" s="342"/>
      <c r="K514" s="348"/>
      <c r="L514" s="349"/>
      <c r="M514" s="211"/>
      <c r="N514" s="209"/>
      <c r="O514" s="215"/>
      <c r="P514" s="344"/>
      <c r="Q514" s="216"/>
      <c r="T514" s="219"/>
      <c r="U514" s="220"/>
      <c r="X514" s="400"/>
      <c r="Y514" s="401"/>
      <c r="AF514" s="228"/>
      <c r="AG514" s="225"/>
      <c r="AJ514" s="226"/>
      <c r="AL514" s="228"/>
      <c r="AM514" s="228"/>
      <c r="AN514" s="225"/>
      <c r="AQ514" s="226"/>
      <c r="AS514" s="228"/>
      <c r="AT514" s="225"/>
      <c r="AV514" s="226"/>
      <c r="AX514" s="229"/>
      <c r="AZ514" s="225"/>
      <c r="BB514" s="226"/>
      <c r="BE514" s="228"/>
      <c r="BG514" s="225"/>
      <c r="BH514" s="226"/>
      <c r="BI514" s="226"/>
      <c r="BJ514" s="226"/>
      <c r="BK514" s="229"/>
      <c r="CE514" s="229"/>
      <c r="CH514" s="226"/>
      <c r="CK514" s="225"/>
      <c r="CL514" s="229"/>
      <c r="DS514" s="225"/>
      <c r="DV514" s="225"/>
      <c r="DY514" s="229"/>
      <c r="DZ514" s="226"/>
    </row>
    <row r="515" spans="1:130" ht="12.75" customHeight="1" x14ac:dyDescent="0.25">
      <c r="A515" s="208"/>
      <c r="B515" s="209"/>
      <c r="C515" s="210"/>
      <c r="D515" s="210"/>
      <c r="E515" s="211"/>
      <c r="F515" s="211"/>
      <c r="G515" s="340"/>
      <c r="H515" s="341"/>
      <c r="I515" s="340"/>
      <c r="J515" s="342"/>
      <c r="K515" s="348"/>
      <c r="L515" s="349"/>
      <c r="M515" s="211"/>
      <c r="N515" s="209"/>
      <c r="O515" s="215"/>
      <c r="P515" s="344"/>
      <c r="Q515" s="216"/>
      <c r="T515" s="219"/>
      <c r="U515" s="220"/>
      <c r="X515" s="400"/>
      <c r="Y515" s="401"/>
      <c r="AF515" s="228"/>
      <c r="AG515" s="225"/>
      <c r="AJ515" s="226"/>
      <c r="AL515" s="228"/>
      <c r="AM515" s="228"/>
      <c r="AN515" s="225"/>
      <c r="AQ515" s="226"/>
      <c r="AS515" s="228"/>
      <c r="AT515" s="225"/>
      <c r="AV515" s="226"/>
      <c r="AX515" s="229"/>
      <c r="AZ515" s="225"/>
      <c r="BB515" s="226"/>
      <c r="BE515" s="228"/>
      <c r="BG515" s="225"/>
      <c r="BH515" s="226"/>
      <c r="BI515" s="226"/>
      <c r="BJ515" s="226"/>
      <c r="BK515" s="229"/>
      <c r="CE515" s="229"/>
      <c r="CH515" s="226"/>
      <c r="CK515" s="225"/>
      <c r="CL515" s="229"/>
      <c r="DS515" s="225"/>
      <c r="DT515" s="225"/>
      <c r="DV515" s="225"/>
      <c r="DY515" s="229"/>
      <c r="DZ515" s="226"/>
    </row>
    <row r="516" spans="1:130" x14ac:dyDescent="0.25">
      <c r="A516" s="208"/>
      <c r="B516" s="209"/>
      <c r="C516" s="210"/>
      <c r="D516" s="210"/>
      <c r="E516" s="211"/>
      <c r="F516" s="211"/>
      <c r="G516" s="340"/>
      <c r="H516" s="341"/>
      <c r="I516" s="340"/>
      <c r="J516" s="342"/>
      <c r="K516" s="348"/>
      <c r="L516" s="349"/>
      <c r="M516" s="211"/>
      <c r="N516" s="209"/>
      <c r="O516" s="215"/>
      <c r="P516" s="344"/>
      <c r="Q516" s="216"/>
      <c r="T516" s="219"/>
      <c r="U516" s="220"/>
      <c r="AF516" s="228"/>
      <c r="AG516" s="225"/>
      <c r="AJ516" s="226"/>
      <c r="AL516" s="228"/>
      <c r="AM516" s="228"/>
      <c r="AN516" s="225"/>
      <c r="AQ516" s="226"/>
      <c r="AS516" s="228"/>
      <c r="AT516" s="225"/>
      <c r="AV516" s="226"/>
      <c r="AX516" s="229"/>
      <c r="AZ516" s="225"/>
      <c r="BB516" s="226"/>
      <c r="BE516" s="228"/>
      <c r="BG516" s="225"/>
      <c r="BH516" s="226"/>
      <c r="BI516" s="226"/>
      <c r="BJ516" s="226"/>
      <c r="BK516" s="229"/>
      <c r="CE516" s="229"/>
      <c r="CH516" s="226"/>
      <c r="CK516" s="225"/>
      <c r="CL516" s="229"/>
      <c r="DS516" s="225"/>
      <c r="DT516" s="225"/>
      <c r="DV516" s="225"/>
      <c r="DY516" s="229"/>
      <c r="DZ516" s="226"/>
    </row>
    <row r="517" spans="1:130" x14ac:dyDescent="0.25">
      <c r="A517" s="208"/>
      <c r="B517" s="209"/>
      <c r="C517" s="210"/>
      <c r="D517" s="210"/>
      <c r="E517" s="211"/>
      <c r="F517" s="211"/>
      <c r="G517" s="340"/>
      <c r="H517" s="341"/>
      <c r="I517" s="340"/>
      <c r="J517" s="342"/>
      <c r="K517" s="348"/>
      <c r="L517" s="349"/>
      <c r="M517" s="211"/>
      <c r="N517" s="209"/>
      <c r="O517" s="215"/>
      <c r="P517" s="344"/>
      <c r="Q517" s="216"/>
      <c r="T517" s="219"/>
      <c r="U517" s="220"/>
      <c r="AF517" s="228"/>
      <c r="AG517" s="225"/>
      <c r="AJ517" s="226"/>
      <c r="AL517" s="228"/>
      <c r="AM517" s="228"/>
      <c r="AN517" s="225"/>
      <c r="AQ517" s="226"/>
      <c r="AS517" s="228"/>
      <c r="AT517" s="225"/>
      <c r="AV517" s="226"/>
      <c r="AX517" s="229"/>
      <c r="AZ517" s="225"/>
      <c r="BB517" s="226"/>
      <c r="BE517" s="228"/>
      <c r="BG517" s="225"/>
      <c r="BH517" s="226"/>
      <c r="BI517" s="226"/>
      <c r="BJ517" s="226"/>
      <c r="BK517" s="229"/>
      <c r="CE517" s="229"/>
      <c r="CH517" s="226"/>
      <c r="CK517" s="225"/>
      <c r="CL517" s="229"/>
      <c r="DS517" s="225"/>
      <c r="DT517" s="225"/>
      <c r="DV517" s="225"/>
      <c r="DY517" s="229"/>
      <c r="DZ517" s="226"/>
    </row>
    <row r="518" spans="1:130" x14ac:dyDescent="0.25">
      <c r="A518" s="208"/>
      <c r="B518" s="209"/>
      <c r="C518" s="210"/>
      <c r="D518" s="210"/>
      <c r="E518" s="211"/>
      <c r="F518" s="211"/>
      <c r="G518" s="340"/>
      <c r="H518" s="341"/>
      <c r="I518" s="340"/>
      <c r="J518" s="342"/>
      <c r="K518" s="348"/>
      <c r="L518" s="349"/>
      <c r="M518" s="211"/>
      <c r="N518" s="209"/>
      <c r="O518" s="215"/>
      <c r="P518" s="344"/>
      <c r="Q518" s="216"/>
      <c r="T518" s="219"/>
      <c r="U518" s="220"/>
      <c r="AF518" s="228"/>
      <c r="AG518" s="225"/>
      <c r="AJ518" s="226"/>
      <c r="AL518" s="228"/>
      <c r="AM518" s="228"/>
      <c r="AN518" s="225"/>
      <c r="AQ518" s="226"/>
      <c r="AS518" s="228"/>
      <c r="AT518" s="225"/>
      <c r="AV518" s="226"/>
      <c r="AX518" s="229"/>
      <c r="AZ518" s="225"/>
      <c r="BB518" s="226"/>
      <c r="BE518" s="228"/>
      <c r="BG518" s="225"/>
      <c r="BH518" s="226"/>
      <c r="BI518" s="226"/>
      <c r="BJ518" s="226"/>
      <c r="BK518" s="229"/>
      <c r="CE518" s="229"/>
      <c r="CH518" s="226"/>
      <c r="CK518" s="225"/>
      <c r="CL518" s="229"/>
      <c r="DS518" s="225"/>
      <c r="DT518" s="225"/>
      <c r="DV518" s="225"/>
      <c r="DY518" s="229"/>
      <c r="DZ518" s="226"/>
    </row>
    <row r="519" spans="1:130" x14ac:dyDescent="0.25">
      <c r="A519" s="208"/>
      <c r="B519" s="209"/>
      <c r="C519" s="210"/>
      <c r="D519" s="210"/>
      <c r="E519" s="211"/>
      <c r="F519" s="211"/>
      <c r="G519" s="340"/>
      <c r="H519" s="341"/>
      <c r="I519" s="340"/>
      <c r="J519" s="342"/>
      <c r="K519" s="348"/>
      <c r="L519" s="349"/>
      <c r="M519" s="211"/>
      <c r="N519" s="209"/>
      <c r="O519" s="215"/>
      <c r="P519" s="344"/>
      <c r="Q519" s="216"/>
      <c r="T519" s="219"/>
      <c r="U519" s="220"/>
      <c r="AF519" s="228"/>
      <c r="AG519" s="225"/>
      <c r="AJ519" s="226"/>
      <c r="AL519" s="228"/>
      <c r="AM519" s="228"/>
      <c r="AN519" s="225"/>
      <c r="AQ519" s="226"/>
      <c r="AS519" s="228"/>
      <c r="AT519" s="225"/>
      <c r="AV519" s="226"/>
      <c r="AX519" s="229"/>
      <c r="AZ519" s="225"/>
      <c r="BB519" s="226"/>
      <c r="BE519" s="228"/>
      <c r="BG519" s="225"/>
      <c r="BH519" s="226"/>
      <c r="BI519" s="226"/>
      <c r="BJ519" s="226"/>
      <c r="BK519" s="229"/>
      <c r="CE519" s="229"/>
      <c r="CH519" s="226"/>
      <c r="CK519" s="225"/>
      <c r="CL519" s="229"/>
      <c r="DS519" s="225"/>
      <c r="DT519" s="225"/>
      <c r="DV519" s="225"/>
      <c r="DY519" s="229"/>
      <c r="DZ519" s="226"/>
    </row>
    <row r="520" spans="1:130" x14ac:dyDescent="0.25">
      <c r="A520" s="208"/>
      <c r="B520" s="209"/>
      <c r="C520" s="210"/>
      <c r="D520" s="210"/>
      <c r="E520" s="211"/>
      <c r="F520" s="211"/>
      <c r="G520" s="340"/>
      <c r="H520" s="341"/>
      <c r="I520" s="340"/>
      <c r="J520" s="342"/>
      <c r="K520" s="348"/>
      <c r="L520" s="349"/>
      <c r="M520" s="211"/>
      <c r="N520" s="209"/>
      <c r="O520" s="215"/>
      <c r="P520" s="344"/>
      <c r="Q520" s="216"/>
      <c r="T520" s="219"/>
      <c r="U520" s="220"/>
      <c r="AF520" s="228"/>
      <c r="AG520" s="225"/>
      <c r="AJ520" s="226"/>
      <c r="AL520" s="228"/>
      <c r="AM520" s="228"/>
      <c r="AN520" s="225"/>
      <c r="AQ520" s="226"/>
      <c r="AS520" s="228"/>
      <c r="AT520" s="225"/>
      <c r="AV520" s="226"/>
      <c r="AX520" s="229"/>
      <c r="AZ520" s="225"/>
      <c r="BB520" s="226"/>
      <c r="BE520" s="228"/>
      <c r="BG520" s="225"/>
      <c r="BH520" s="226"/>
      <c r="BI520" s="226"/>
      <c r="BJ520" s="226"/>
      <c r="BK520" s="229"/>
      <c r="CE520" s="229"/>
      <c r="CH520" s="226"/>
      <c r="CK520" s="225"/>
      <c r="CL520" s="229"/>
      <c r="DS520" s="225"/>
      <c r="DV520" s="225"/>
      <c r="DY520" s="229"/>
      <c r="DZ520" s="226"/>
    </row>
    <row r="521" spans="1:130" x14ac:dyDescent="0.25">
      <c r="A521" s="208"/>
      <c r="B521" s="209"/>
      <c r="C521" s="210"/>
      <c r="D521" s="210"/>
      <c r="E521" s="211"/>
      <c r="F521" s="211"/>
      <c r="G521" s="340"/>
      <c r="H521" s="341"/>
      <c r="I521" s="340"/>
      <c r="J521" s="342"/>
      <c r="K521" s="348"/>
      <c r="L521" s="349"/>
      <c r="M521" s="211"/>
      <c r="N521" s="209"/>
      <c r="O521" s="215"/>
      <c r="P521" s="344"/>
      <c r="Q521" s="216"/>
      <c r="T521" s="219"/>
      <c r="U521" s="220"/>
      <c r="AF521" s="228"/>
      <c r="AG521" s="225"/>
      <c r="AJ521" s="226"/>
      <c r="AL521" s="228"/>
      <c r="AM521" s="228"/>
      <c r="AN521" s="225"/>
      <c r="AQ521" s="226"/>
      <c r="AS521" s="228"/>
      <c r="AT521" s="225"/>
      <c r="AV521" s="226"/>
      <c r="AX521" s="229"/>
      <c r="AZ521" s="225"/>
      <c r="BB521" s="226"/>
      <c r="BE521" s="228"/>
      <c r="BG521" s="225"/>
      <c r="BH521" s="226"/>
      <c r="BI521" s="226"/>
      <c r="BJ521" s="226"/>
      <c r="BK521" s="229"/>
      <c r="CE521" s="229"/>
      <c r="CH521" s="226"/>
      <c r="CK521" s="225"/>
      <c r="CL521" s="229"/>
      <c r="DS521" s="225"/>
      <c r="DV521" s="225"/>
      <c r="DY521" s="229"/>
      <c r="DZ521" s="226"/>
    </row>
    <row r="522" spans="1:130" x14ac:dyDescent="0.25">
      <c r="A522" s="208"/>
      <c r="B522" s="209"/>
      <c r="C522" s="210"/>
      <c r="D522" s="210"/>
      <c r="E522" s="211"/>
      <c r="F522" s="211"/>
      <c r="G522" s="340"/>
      <c r="H522" s="341"/>
      <c r="I522" s="340"/>
      <c r="J522" s="342"/>
      <c r="K522" s="348"/>
      <c r="L522" s="349"/>
      <c r="M522" s="211"/>
      <c r="N522" s="209"/>
      <c r="O522" s="215"/>
      <c r="P522" s="344"/>
      <c r="Q522" s="216"/>
      <c r="T522" s="219"/>
      <c r="U522" s="220"/>
      <c r="AF522" s="228"/>
      <c r="AG522" s="225"/>
      <c r="AJ522" s="226"/>
      <c r="AL522" s="228"/>
      <c r="AM522" s="228"/>
      <c r="AN522" s="225"/>
      <c r="AQ522" s="226"/>
      <c r="AS522" s="228"/>
      <c r="AT522" s="225"/>
      <c r="AV522" s="226"/>
      <c r="AX522" s="229"/>
      <c r="AZ522" s="225"/>
      <c r="BB522" s="226"/>
      <c r="BE522" s="228"/>
      <c r="BG522" s="225"/>
      <c r="BH522" s="226"/>
      <c r="BI522" s="226"/>
      <c r="BJ522" s="226"/>
      <c r="BK522" s="229"/>
      <c r="CE522" s="229"/>
      <c r="CH522" s="226"/>
      <c r="CK522" s="225"/>
      <c r="CL522" s="229"/>
      <c r="DS522" s="225"/>
      <c r="DV522" s="225"/>
      <c r="DY522" s="229"/>
      <c r="DZ522" s="226"/>
    </row>
    <row r="523" spans="1:130" x14ac:dyDescent="0.25">
      <c r="A523" s="208"/>
      <c r="B523" s="209"/>
      <c r="C523" s="210"/>
      <c r="D523" s="210"/>
      <c r="E523" s="211"/>
      <c r="F523" s="211"/>
      <c r="G523" s="340"/>
      <c r="H523" s="341"/>
      <c r="I523" s="340"/>
      <c r="J523" s="342"/>
      <c r="K523" s="348"/>
      <c r="L523" s="349"/>
      <c r="M523" s="211"/>
      <c r="N523" s="209"/>
      <c r="O523" s="215"/>
      <c r="P523" s="344"/>
      <c r="Q523" s="216"/>
      <c r="T523" s="219"/>
      <c r="U523" s="220"/>
      <c r="AF523" s="228"/>
      <c r="AG523" s="225"/>
      <c r="AJ523" s="226"/>
      <c r="AL523" s="228"/>
      <c r="AM523" s="228"/>
      <c r="AN523" s="225"/>
      <c r="AQ523" s="226"/>
      <c r="AS523" s="228"/>
      <c r="AT523" s="225"/>
      <c r="AV523" s="226"/>
      <c r="AX523" s="229"/>
      <c r="AZ523" s="225"/>
      <c r="BB523" s="226"/>
      <c r="BE523" s="228"/>
      <c r="BG523" s="225"/>
      <c r="BH523" s="226"/>
      <c r="BI523" s="226"/>
      <c r="BJ523" s="226"/>
      <c r="BK523" s="229"/>
      <c r="CE523" s="229"/>
      <c r="CH523" s="226"/>
      <c r="CK523" s="225"/>
      <c r="CL523" s="229"/>
      <c r="DS523" s="225"/>
      <c r="DV523" s="225"/>
      <c r="DY523" s="229"/>
      <c r="DZ523" s="226"/>
    </row>
    <row r="524" spans="1:130" x14ac:dyDescent="0.25">
      <c r="A524" s="208"/>
      <c r="B524" s="209"/>
      <c r="C524" s="210"/>
      <c r="D524" s="210"/>
      <c r="E524" s="211"/>
      <c r="F524" s="211"/>
      <c r="G524" s="340"/>
      <c r="H524" s="341"/>
      <c r="I524" s="340"/>
      <c r="J524" s="342"/>
      <c r="K524" s="343"/>
      <c r="L524" s="213"/>
      <c r="M524" s="211"/>
      <c r="N524" s="209"/>
      <c r="O524" s="215"/>
      <c r="P524" s="344"/>
      <c r="Q524" s="216"/>
      <c r="T524" s="219"/>
      <c r="U524" s="220"/>
      <c r="AF524" s="228"/>
      <c r="AG524" s="225"/>
      <c r="AJ524" s="226"/>
      <c r="AL524" s="228"/>
      <c r="AM524" s="228"/>
      <c r="AN524" s="225"/>
      <c r="AQ524" s="226"/>
      <c r="AS524" s="228"/>
      <c r="AT524" s="225"/>
      <c r="AV524" s="226"/>
      <c r="AX524" s="229"/>
      <c r="AZ524" s="225"/>
      <c r="BB524" s="226"/>
      <c r="BE524" s="228"/>
      <c r="BG524" s="225"/>
      <c r="BH524" s="226"/>
      <c r="BI524" s="226"/>
      <c r="BJ524" s="226"/>
      <c r="BK524" s="229"/>
      <c r="CE524" s="229"/>
      <c r="CH524" s="226"/>
      <c r="CK524" s="225"/>
      <c r="CL524" s="229"/>
      <c r="DS524" s="225"/>
      <c r="DV524" s="225"/>
      <c r="DY524" s="229"/>
      <c r="DZ524" s="226"/>
    </row>
    <row r="525" spans="1:130" x14ac:dyDescent="0.25">
      <c r="A525" s="208"/>
      <c r="B525" s="209"/>
      <c r="C525" s="210"/>
      <c r="D525" s="210"/>
      <c r="E525" s="211"/>
      <c r="F525" s="211"/>
      <c r="G525" s="340"/>
      <c r="H525" s="341"/>
      <c r="I525" s="340"/>
      <c r="J525" s="342"/>
      <c r="K525" s="348"/>
      <c r="L525" s="349"/>
      <c r="M525" s="211"/>
      <c r="N525" s="209"/>
      <c r="O525" s="215"/>
      <c r="P525" s="344"/>
      <c r="Q525" s="216"/>
      <c r="T525" s="219"/>
      <c r="U525" s="220"/>
      <c r="AF525" s="228"/>
      <c r="AG525" s="225"/>
      <c r="AJ525" s="226"/>
      <c r="AL525" s="228"/>
      <c r="AM525" s="228"/>
      <c r="AN525" s="225"/>
      <c r="AQ525" s="226"/>
      <c r="AS525" s="228"/>
      <c r="AT525" s="225"/>
      <c r="AV525" s="226"/>
      <c r="AX525" s="229"/>
      <c r="AZ525" s="225"/>
      <c r="BB525" s="226"/>
      <c r="BE525" s="228"/>
      <c r="BG525" s="225"/>
      <c r="BH525" s="226"/>
      <c r="BI525" s="226"/>
      <c r="BJ525" s="226"/>
      <c r="BK525" s="229"/>
      <c r="CE525" s="229"/>
      <c r="CH525" s="226"/>
      <c r="CK525" s="225"/>
      <c r="CL525" s="229"/>
      <c r="DS525" s="225"/>
      <c r="DV525" s="225"/>
      <c r="DY525" s="229"/>
      <c r="DZ525" s="226"/>
    </row>
    <row r="526" spans="1:130" x14ac:dyDescent="0.25">
      <c r="A526" s="208"/>
      <c r="B526" s="209"/>
      <c r="C526" s="210"/>
      <c r="D526" s="210"/>
      <c r="E526" s="211"/>
      <c r="F526" s="211"/>
      <c r="G526" s="340"/>
      <c r="H526" s="341"/>
      <c r="I526" s="340"/>
      <c r="J526" s="342"/>
      <c r="K526" s="348"/>
      <c r="L526" s="349"/>
      <c r="M526" s="211"/>
      <c r="N526" s="209"/>
      <c r="O526" s="215"/>
      <c r="P526" s="344"/>
      <c r="Q526" s="216"/>
      <c r="T526" s="219"/>
      <c r="U526" s="220"/>
      <c r="AF526" s="228"/>
      <c r="AG526" s="225"/>
      <c r="AJ526" s="226"/>
      <c r="AL526" s="228"/>
      <c r="AM526" s="228"/>
      <c r="AN526" s="225"/>
      <c r="AQ526" s="226"/>
      <c r="AS526" s="228"/>
      <c r="AT526" s="225"/>
      <c r="AV526" s="226"/>
      <c r="AX526" s="229"/>
      <c r="AZ526" s="225"/>
      <c r="BB526" s="226"/>
      <c r="BE526" s="228"/>
      <c r="BG526" s="225"/>
      <c r="BH526" s="226"/>
      <c r="BI526" s="226"/>
      <c r="BJ526" s="226"/>
      <c r="BK526" s="229"/>
      <c r="CE526" s="229"/>
      <c r="CH526" s="226"/>
      <c r="CK526" s="225"/>
      <c r="CL526" s="229"/>
      <c r="DS526" s="225"/>
      <c r="DV526" s="225"/>
      <c r="DY526" s="229"/>
      <c r="DZ526" s="226"/>
    </row>
    <row r="527" spans="1:130" x14ac:dyDescent="0.25">
      <c r="A527" s="208"/>
      <c r="B527" s="209"/>
      <c r="C527" s="210"/>
      <c r="D527" s="210"/>
      <c r="E527" s="211"/>
      <c r="F527" s="211"/>
      <c r="G527" s="340"/>
      <c r="H527" s="341"/>
      <c r="I527" s="340"/>
      <c r="J527" s="342"/>
      <c r="K527" s="348"/>
      <c r="L527" s="349"/>
      <c r="M527" s="211"/>
      <c r="N527" s="209"/>
      <c r="O527" s="215"/>
      <c r="P527" s="344"/>
      <c r="Q527" s="216"/>
      <c r="T527" s="219"/>
      <c r="U527" s="220"/>
      <c r="AE527" s="347"/>
      <c r="AF527" s="228"/>
      <c r="AG527" s="225"/>
      <c r="AJ527" s="226"/>
      <c r="AL527" s="228"/>
      <c r="AM527" s="228"/>
      <c r="AN527" s="225"/>
      <c r="AQ527" s="226"/>
      <c r="AS527" s="228"/>
      <c r="AT527" s="225"/>
      <c r="AV527" s="226"/>
      <c r="AX527" s="229"/>
      <c r="AZ527" s="225"/>
      <c r="BB527" s="226"/>
      <c r="BE527" s="228"/>
      <c r="BG527" s="225"/>
      <c r="BH527" s="226"/>
      <c r="BI527" s="226"/>
      <c r="BJ527" s="226"/>
      <c r="BK527" s="229"/>
      <c r="CE527" s="229"/>
      <c r="CH527" s="226"/>
      <c r="CK527" s="225"/>
      <c r="CL527" s="229"/>
      <c r="DS527" s="225"/>
      <c r="DV527" s="225"/>
      <c r="DY527" s="229"/>
      <c r="DZ527" s="226"/>
    </row>
    <row r="528" spans="1:130" x14ac:dyDescent="0.25">
      <c r="A528" s="208"/>
      <c r="B528" s="209"/>
      <c r="C528" s="210"/>
      <c r="D528" s="210"/>
      <c r="E528" s="211"/>
      <c r="F528" s="211"/>
      <c r="G528" s="340"/>
      <c r="H528" s="341"/>
      <c r="I528" s="340"/>
      <c r="J528" s="342"/>
      <c r="K528" s="348"/>
      <c r="L528" s="349"/>
      <c r="M528" s="211"/>
      <c r="N528" s="209"/>
      <c r="O528" s="215"/>
      <c r="P528" s="344"/>
      <c r="Q528" s="216"/>
      <c r="T528" s="219"/>
      <c r="U528" s="220"/>
      <c r="AF528" s="228"/>
      <c r="AG528" s="225"/>
      <c r="AJ528" s="226"/>
      <c r="AL528" s="228"/>
      <c r="AM528" s="228"/>
      <c r="AN528" s="225"/>
      <c r="AQ528" s="226"/>
      <c r="AS528" s="228"/>
      <c r="AT528" s="225"/>
      <c r="AV528" s="226"/>
      <c r="AX528" s="229"/>
      <c r="AZ528" s="225"/>
      <c r="BB528" s="226"/>
      <c r="BE528" s="228"/>
      <c r="BG528" s="225"/>
      <c r="BH528" s="226"/>
      <c r="BI528" s="226"/>
      <c r="BJ528" s="226"/>
      <c r="BK528" s="229"/>
      <c r="CE528" s="229"/>
      <c r="CH528" s="226"/>
      <c r="CK528" s="225"/>
      <c r="CL528" s="229"/>
      <c r="DS528" s="225"/>
      <c r="DV528" s="225"/>
      <c r="DY528" s="229"/>
      <c r="DZ528" s="226"/>
    </row>
    <row r="529" spans="1:130" ht="13.5" customHeight="1" x14ac:dyDescent="0.25">
      <c r="A529" s="208"/>
      <c r="B529" s="209"/>
      <c r="C529" s="210"/>
      <c r="D529" s="210"/>
      <c r="E529" s="211"/>
      <c r="F529" s="211"/>
      <c r="G529" s="340"/>
      <c r="H529" s="341"/>
      <c r="I529" s="340"/>
      <c r="J529" s="342"/>
      <c r="K529" s="348"/>
      <c r="L529" s="349"/>
      <c r="M529" s="211"/>
      <c r="N529" s="209"/>
      <c r="O529" s="215"/>
      <c r="P529" s="344"/>
      <c r="Q529" s="216"/>
      <c r="T529" s="219"/>
      <c r="U529" s="220"/>
      <c r="AF529" s="228"/>
      <c r="AG529" s="225"/>
      <c r="AJ529" s="226"/>
      <c r="AL529" s="228"/>
      <c r="AM529" s="228"/>
      <c r="AN529" s="225"/>
      <c r="AQ529" s="226"/>
      <c r="AS529" s="228"/>
      <c r="AT529" s="225"/>
      <c r="AV529" s="226"/>
      <c r="AX529" s="229"/>
      <c r="AZ529" s="225"/>
      <c r="BB529" s="226"/>
      <c r="BE529" s="228"/>
      <c r="BG529" s="225"/>
      <c r="BH529" s="226"/>
      <c r="BI529" s="226"/>
      <c r="BJ529" s="226"/>
      <c r="BK529" s="229"/>
      <c r="CE529" s="229"/>
      <c r="CH529" s="226"/>
      <c r="CK529" s="225"/>
      <c r="CL529" s="229"/>
      <c r="DS529" s="225"/>
      <c r="DV529" s="225"/>
      <c r="DY529" s="229"/>
      <c r="DZ529" s="226"/>
    </row>
    <row r="530" spans="1:130" ht="15.75" customHeight="1" x14ac:dyDescent="0.25">
      <c r="A530" s="208"/>
      <c r="B530" s="209"/>
      <c r="C530" s="210"/>
      <c r="D530" s="210"/>
      <c r="E530" s="211"/>
      <c r="F530" s="211"/>
      <c r="G530" s="340"/>
      <c r="H530" s="341"/>
      <c r="I530" s="340"/>
      <c r="J530" s="342"/>
      <c r="K530" s="348"/>
      <c r="L530" s="349"/>
      <c r="M530" s="211"/>
      <c r="N530" s="209"/>
      <c r="O530" s="215"/>
      <c r="P530" s="344"/>
      <c r="Q530" s="216"/>
      <c r="T530" s="219"/>
      <c r="U530" s="220"/>
      <c r="X530" s="400"/>
      <c r="Y530" s="401"/>
      <c r="AF530" s="228"/>
      <c r="AG530" s="225"/>
      <c r="AJ530" s="226"/>
      <c r="AL530" s="228"/>
      <c r="AM530" s="228"/>
      <c r="AN530" s="225"/>
      <c r="AQ530" s="226"/>
      <c r="AS530" s="228"/>
      <c r="AT530" s="228"/>
      <c r="AU530" s="225"/>
      <c r="AV530" s="226"/>
      <c r="AX530" s="226"/>
      <c r="BA530" s="225"/>
      <c r="BB530" s="226"/>
      <c r="BD530" s="226"/>
      <c r="BE530" s="229"/>
      <c r="BG530" s="228"/>
      <c r="BH530" s="225"/>
      <c r="BI530" s="226"/>
      <c r="BJ530" s="226"/>
      <c r="BK530" s="226"/>
      <c r="BL530" s="229"/>
      <c r="CE530" s="229"/>
      <c r="CH530" s="226"/>
      <c r="CK530" s="225"/>
      <c r="CL530" s="229"/>
      <c r="DS530" s="225"/>
      <c r="DV530" s="225"/>
      <c r="DY530" s="229"/>
      <c r="DZ530" s="226"/>
    </row>
    <row r="531" spans="1:130" x14ac:dyDescent="0.25">
      <c r="A531" s="208"/>
      <c r="B531" s="209"/>
      <c r="C531" s="210"/>
      <c r="D531" s="210"/>
      <c r="E531" s="211"/>
      <c r="F531" s="211"/>
      <c r="G531" s="340"/>
      <c r="H531" s="341"/>
      <c r="I531" s="340"/>
      <c r="J531" s="342"/>
      <c r="K531" s="343"/>
      <c r="L531" s="213"/>
      <c r="M531" s="211"/>
      <c r="N531" s="209"/>
      <c r="O531" s="215"/>
      <c r="P531" s="344"/>
      <c r="Q531" s="216"/>
      <c r="T531" s="219"/>
      <c r="U531" s="220"/>
      <c r="AP531" s="229"/>
      <c r="AQ531" s="228"/>
      <c r="BD531" s="225"/>
      <c r="CE531" s="229"/>
      <c r="CH531" s="226"/>
      <c r="CK531" s="225"/>
      <c r="CL531" s="229"/>
      <c r="DS531" s="225"/>
      <c r="DV531" s="225"/>
      <c r="DY531" s="229"/>
      <c r="DZ531" s="226"/>
    </row>
    <row r="532" spans="1:130" x14ac:dyDescent="0.25">
      <c r="A532" s="208"/>
      <c r="B532" s="209"/>
      <c r="C532" s="210"/>
      <c r="D532" s="210"/>
      <c r="E532" s="211"/>
      <c r="F532" s="211"/>
      <c r="G532" s="340"/>
      <c r="H532" s="341"/>
      <c r="I532" s="340"/>
      <c r="J532" s="342"/>
      <c r="K532" s="348"/>
      <c r="L532" s="349"/>
      <c r="M532" s="211"/>
      <c r="N532" s="209"/>
      <c r="O532" s="215"/>
      <c r="P532" s="344"/>
      <c r="Q532" s="216"/>
      <c r="T532" s="219"/>
      <c r="U532" s="220"/>
      <c r="AP532" s="229"/>
      <c r="AQ532" s="228"/>
      <c r="BD532" s="225"/>
      <c r="CE532" s="229"/>
      <c r="CH532" s="226"/>
      <c r="CK532" s="225"/>
      <c r="CL532" s="229"/>
      <c r="DS532" s="225"/>
      <c r="DV532" s="225"/>
      <c r="DY532" s="229"/>
      <c r="DZ532" s="226"/>
    </row>
    <row r="533" spans="1:130" x14ac:dyDescent="0.25">
      <c r="A533" s="208"/>
      <c r="B533" s="209"/>
      <c r="C533" s="210"/>
      <c r="D533" s="210"/>
      <c r="E533" s="211"/>
      <c r="F533" s="211"/>
      <c r="G533" s="340"/>
      <c r="H533" s="341"/>
      <c r="I533" s="340"/>
      <c r="J533" s="342"/>
      <c r="K533" s="343"/>
      <c r="L533" s="213"/>
      <c r="M533" s="211"/>
      <c r="N533" s="209"/>
      <c r="O533" s="215"/>
      <c r="P533" s="344"/>
      <c r="Q533" s="216"/>
      <c r="T533" s="219"/>
      <c r="U533" s="220"/>
      <c r="AP533" s="229"/>
      <c r="AQ533" s="228"/>
      <c r="BD533" s="225"/>
      <c r="CE533" s="229"/>
      <c r="CH533" s="226"/>
      <c r="CK533" s="225"/>
      <c r="CL533" s="229"/>
      <c r="DS533" s="225"/>
      <c r="DT533" s="225"/>
      <c r="DV533" s="225"/>
      <c r="DY533" s="229"/>
      <c r="DZ533" s="226"/>
    </row>
    <row r="534" spans="1:130" x14ac:dyDescent="0.25">
      <c r="A534" s="208"/>
      <c r="B534" s="209"/>
      <c r="C534" s="210"/>
      <c r="D534" s="210"/>
      <c r="E534" s="211"/>
      <c r="F534" s="211"/>
      <c r="G534" s="340"/>
      <c r="H534" s="341"/>
      <c r="I534" s="340"/>
      <c r="J534" s="342"/>
      <c r="K534" s="343"/>
      <c r="L534" s="213"/>
      <c r="M534" s="211"/>
      <c r="N534" s="209"/>
      <c r="O534" s="215"/>
      <c r="P534" s="344"/>
      <c r="Q534" s="216"/>
      <c r="T534" s="219"/>
      <c r="U534" s="220"/>
      <c r="AP534" s="229"/>
      <c r="AQ534" s="228"/>
      <c r="BD534" s="225"/>
      <c r="CE534" s="229"/>
      <c r="CH534" s="226"/>
      <c r="CK534" s="225"/>
      <c r="CL534" s="229"/>
      <c r="DS534" s="225"/>
      <c r="DV534" s="225"/>
      <c r="DY534" s="229"/>
      <c r="DZ534" s="226"/>
    </row>
    <row r="535" spans="1:130" x14ac:dyDescent="0.25">
      <c r="A535" s="208"/>
      <c r="B535" s="209"/>
      <c r="C535" s="210"/>
      <c r="D535" s="210"/>
      <c r="E535" s="211"/>
      <c r="F535" s="211"/>
      <c r="G535" s="340"/>
      <c r="H535" s="341"/>
      <c r="I535" s="340"/>
      <c r="J535" s="342"/>
      <c r="K535" s="343"/>
      <c r="L535" s="213"/>
      <c r="M535" s="211"/>
      <c r="N535" s="209"/>
      <c r="O535" s="215"/>
      <c r="P535" s="344"/>
      <c r="Q535" s="216"/>
      <c r="T535" s="219"/>
      <c r="U535" s="220"/>
      <c r="AF535" s="228"/>
      <c r="AG535" s="225"/>
      <c r="AJ535" s="226"/>
      <c r="AL535" s="228"/>
      <c r="AM535" s="228"/>
      <c r="AN535" s="225"/>
      <c r="AQ535" s="226"/>
      <c r="AS535" s="228"/>
      <c r="AT535" s="225"/>
      <c r="AV535" s="226"/>
      <c r="AX535" s="229"/>
      <c r="AZ535" s="225"/>
      <c r="BB535" s="226"/>
      <c r="BE535" s="228"/>
      <c r="BG535" s="225"/>
      <c r="BH535" s="226"/>
      <c r="BI535" s="226"/>
      <c r="BJ535" s="226"/>
      <c r="BK535" s="229"/>
      <c r="CE535" s="229"/>
      <c r="CH535" s="226"/>
      <c r="CK535" s="225"/>
      <c r="CL535" s="229"/>
      <c r="DS535" s="225"/>
      <c r="DV535" s="225"/>
      <c r="DY535" s="229"/>
      <c r="DZ535" s="226"/>
    </row>
    <row r="536" spans="1:130" x14ac:dyDescent="0.25">
      <c r="A536" s="208"/>
      <c r="B536" s="209"/>
      <c r="C536" s="210"/>
      <c r="D536" s="210"/>
      <c r="E536" s="211"/>
      <c r="F536" s="211"/>
      <c r="G536" s="340"/>
      <c r="H536" s="341"/>
      <c r="I536" s="340"/>
      <c r="J536" s="342"/>
      <c r="K536" s="343"/>
      <c r="L536" s="213"/>
      <c r="M536" s="211"/>
      <c r="N536" s="209"/>
      <c r="O536" s="215"/>
      <c r="P536" s="344"/>
      <c r="Q536" s="216"/>
      <c r="T536" s="219"/>
      <c r="U536" s="220"/>
      <c r="AF536" s="228"/>
      <c r="AG536" s="225"/>
      <c r="AJ536" s="226"/>
      <c r="AL536" s="228"/>
      <c r="AM536" s="228"/>
      <c r="AN536" s="225"/>
      <c r="AQ536" s="226"/>
      <c r="AS536" s="228"/>
      <c r="AT536" s="225"/>
      <c r="AV536" s="226"/>
      <c r="AX536" s="229"/>
      <c r="AZ536" s="225"/>
      <c r="BB536" s="226"/>
      <c r="BE536" s="228"/>
      <c r="BG536" s="225"/>
      <c r="BH536" s="226"/>
      <c r="BI536" s="226"/>
      <c r="BJ536" s="226"/>
      <c r="BK536" s="229"/>
      <c r="CE536" s="229"/>
      <c r="CH536" s="226"/>
      <c r="CK536" s="225"/>
      <c r="CL536" s="229"/>
      <c r="DS536" s="225"/>
      <c r="DV536" s="225"/>
      <c r="DY536" s="229"/>
      <c r="DZ536" s="226"/>
    </row>
    <row r="537" spans="1:130" x14ac:dyDescent="0.25">
      <c r="A537" s="208"/>
      <c r="B537" s="209"/>
      <c r="C537" s="210"/>
      <c r="D537" s="210"/>
      <c r="E537" s="211"/>
      <c r="F537" s="211"/>
      <c r="G537" s="340"/>
      <c r="H537" s="341"/>
      <c r="I537" s="340"/>
      <c r="J537" s="342"/>
      <c r="K537" s="343"/>
      <c r="L537" s="213"/>
      <c r="M537" s="211"/>
      <c r="N537" s="209"/>
      <c r="O537" s="215"/>
      <c r="P537" s="344"/>
      <c r="Q537" s="216"/>
      <c r="T537" s="219"/>
      <c r="U537" s="220"/>
      <c r="AF537" s="228"/>
      <c r="AG537" s="225"/>
      <c r="AJ537" s="226"/>
      <c r="AL537" s="228"/>
      <c r="AM537" s="228"/>
      <c r="AN537" s="225"/>
      <c r="AQ537" s="226"/>
      <c r="AS537" s="228"/>
      <c r="AT537" s="225"/>
      <c r="AV537" s="226"/>
      <c r="AX537" s="229"/>
      <c r="AZ537" s="225"/>
      <c r="BB537" s="226"/>
      <c r="BE537" s="228"/>
      <c r="BG537" s="225"/>
      <c r="BH537" s="226"/>
      <c r="BI537" s="226"/>
      <c r="BJ537" s="226"/>
      <c r="BK537" s="229"/>
      <c r="CE537" s="229"/>
      <c r="CH537" s="226"/>
      <c r="CK537" s="225"/>
      <c r="CL537" s="229"/>
      <c r="DS537" s="225"/>
      <c r="DV537" s="225"/>
      <c r="DY537" s="229"/>
      <c r="DZ537" s="226"/>
    </row>
    <row r="538" spans="1:130" x14ac:dyDescent="0.25">
      <c r="A538" s="208"/>
      <c r="B538" s="209"/>
      <c r="C538" s="210"/>
      <c r="D538" s="210"/>
      <c r="E538" s="211"/>
      <c r="F538" s="211"/>
      <c r="G538" s="340"/>
      <c r="H538" s="341"/>
      <c r="I538" s="340"/>
      <c r="J538" s="342"/>
      <c r="K538" s="343"/>
      <c r="L538" s="213"/>
      <c r="M538" s="211"/>
      <c r="N538" s="209"/>
      <c r="O538" s="215"/>
      <c r="P538" s="344"/>
      <c r="Q538" s="216"/>
      <c r="T538" s="219"/>
      <c r="U538" s="220"/>
      <c r="AF538" s="228"/>
      <c r="AG538" s="225"/>
      <c r="AJ538" s="226"/>
      <c r="AL538" s="228"/>
      <c r="AM538" s="228"/>
      <c r="AN538" s="225"/>
      <c r="AQ538" s="226"/>
      <c r="AS538" s="228"/>
      <c r="AT538" s="225"/>
      <c r="AV538" s="226"/>
      <c r="AX538" s="229"/>
      <c r="AZ538" s="225"/>
      <c r="BB538" s="226"/>
      <c r="BE538" s="228"/>
      <c r="BG538" s="225"/>
      <c r="BH538" s="226"/>
      <c r="BI538" s="226"/>
      <c r="BJ538" s="226"/>
      <c r="BK538" s="229"/>
      <c r="CE538" s="229"/>
      <c r="CH538" s="226"/>
      <c r="CK538" s="225"/>
      <c r="CL538" s="229"/>
      <c r="DS538" s="225"/>
      <c r="DV538" s="225"/>
      <c r="DY538" s="229"/>
      <c r="DZ538" s="226"/>
    </row>
    <row r="539" spans="1:130" x14ac:dyDescent="0.25">
      <c r="A539" s="208"/>
      <c r="B539" s="209"/>
      <c r="C539" s="210"/>
      <c r="D539" s="210"/>
      <c r="E539" s="211"/>
      <c r="F539" s="211"/>
      <c r="G539" s="340"/>
      <c r="H539" s="341"/>
      <c r="I539" s="340"/>
      <c r="J539" s="342"/>
      <c r="K539" s="343"/>
      <c r="L539" s="213"/>
      <c r="M539" s="211"/>
      <c r="N539" s="209"/>
      <c r="O539" s="215"/>
      <c r="P539" s="344"/>
      <c r="Q539" s="216"/>
      <c r="T539" s="219"/>
      <c r="U539" s="220"/>
      <c r="AF539" s="228"/>
      <c r="AG539" s="225"/>
      <c r="AJ539" s="226"/>
      <c r="AL539" s="228"/>
      <c r="AM539" s="228"/>
      <c r="AN539" s="225"/>
      <c r="AQ539" s="226"/>
      <c r="AS539" s="228"/>
      <c r="AT539" s="225"/>
      <c r="AV539" s="226"/>
      <c r="AX539" s="229"/>
      <c r="AZ539" s="225"/>
      <c r="BB539" s="226"/>
      <c r="BE539" s="228"/>
      <c r="BG539" s="225"/>
      <c r="BH539" s="226"/>
      <c r="BI539" s="226"/>
      <c r="BJ539" s="226"/>
      <c r="BK539" s="229"/>
      <c r="CE539" s="229"/>
      <c r="CH539" s="226"/>
      <c r="CK539" s="225"/>
      <c r="CL539" s="229"/>
      <c r="DS539" s="225"/>
      <c r="DT539" s="225"/>
      <c r="DV539" s="225"/>
      <c r="DY539" s="229"/>
      <c r="DZ539" s="226"/>
    </row>
    <row r="540" spans="1:130" x14ac:dyDescent="0.25">
      <c r="A540" s="208"/>
      <c r="B540" s="209"/>
      <c r="C540" s="210"/>
      <c r="D540" s="210"/>
      <c r="E540" s="211"/>
      <c r="F540" s="211"/>
      <c r="G540" s="340"/>
      <c r="H540" s="341"/>
      <c r="I540" s="340"/>
      <c r="J540" s="342"/>
      <c r="K540" s="348"/>
      <c r="L540" s="349"/>
      <c r="M540" s="211"/>
      <c r="N540" s="209"/>
      <c r="O540" s="215"/>
      <c r="P540" s="344"/>
      <c r="Q540" s="216"/>
      <c r="T540" s="219"/>
      <c r="U540" s="220"/>
      <c r="X540" s="400"/>
      <c r="Y540" s="401"/>
      <c r="AF540" s="228"/>
      <c r="AG540" s="225"/>
      <c r="AJ540" s="226"/>
      <c r="AL540" s="228"/>
      <c r="AM540" s="228"/>
      <c r="AN540" s="225"/>
      <c r="AQ540" s="226"/>
      <c r="AS540" s="228"/>
      <c r="AT540" s="228"/>
      <c r="AU540" s="225"/>
      <c r="AV540" s="226"/>
      <c r="AX540" s="226"/>
      <c r="BA540" s="225"/>
      <c r="BB540" s="226"/>
      <c r="BD540" s="226"/>
      <c r="BE540" s="229"/>
      <c r="BG540" s="228"/>
      <c r="BH540" s="225"/>
      <c r="BI540" s="226"/>
      <c r="BJ540" s="226"/>
      <c r="BK540" s="226"/>
      <c r="BL540" s="229"/>
      <c r="CE540" s="229"/>
      <c r="CH540" s="226"/>
      <c r="CK540" s="225"/>
      <c r="CL540" s="229"/>
      <c r="DS540" s="225"/>
      <c r="DV540" s="225"/>
      <c r="DY540" s="229"/>
      <c r="DZ540" s="226"/>
    </row>
    <row r="541" spans="1:130" x14ac:dyDescent="0.25">
      <c r="A541" s="208"/>
      <c r="B541" s="209"/>
      <c r="C541" s="210"/>
      <c r="D541" s="210"/>
      <c r="E541" s="211"/>
      <c r="F541" s="211"/>
      <c r="G541" s="340"/>
      <c r="H541" s="341"/>
      <c r="I541" s="340"/>
      <c r="J541" s="342"/>
      <c r="K541" s="348"/>
      <c r="L541" s="349"/>
      <c r="M541" s="211"/>
      <c r="N541" s="209"/>
      <c r="O541" s="215"/>
      <c r="P541" s="344"/>
      <c r="Q541" s="216"/>
      <c r="T541" s="219"/>
      <c r="U541" s="220"/>
      <c r="AF541" s="228"/>
      <c r="AG541" s="225"/>
      <c r="AJ541" s="226"/>
      <c r="AL541" s="228"/>
      <c r="AM541" s="228"/>
      <c r="AN541" s="225"/>
      <c r="AQ541" s="226"/>
      <c r="AS541" s="228"/>
      <c r="AT541" s="225"/>
      <c r="AV541" s="226"/>
      <c r="AX541" s="229"/>
      <c r="AZ541" s="225"/>
      <c r="BB541" s="226"/>
      <c r="BE541" s="228"/>
      <c r="BG541" s="225"/>
      <c r="BH541" s="226"/>
      <c r="BI541" s="226"/>
      <c r="BJ541" s="226"/>
      <c r="BK541" s="229"/>
      <c r="CE541" s="229"/>
      <c r="CH541" s="226"/>
      <c r="CK541" s="225"/>
      <c r="CL541" s="229"/>
      <c r="DS541" s="225"/>
      <c r="DV541" s="225"/>
      <c r="DY541" s="229"/>
      <c r="DZ541" s="226"/>
    </row>
    <row r="542" spans="1:130" x14ac:dyDescent="0.25">
      <c r="A542" s="208"/>
      <c r="B542" s="209"/>
      <c r="C542" s="210"/>
      <c r="D542" s="210"/>
      <c r="E542" s="211"/>
      <c r="F542" s="211"/>
      <c r="G542" s="340"/>
      <c r="H542" s="341"/>
      <c r="I542" s="340"/>
      <c r="J542" s="342"/>
      <c r="K542" s="348"/>
      <c r="L542" s="349"/>
      <c r="M542" s="211"/>
      <c r="N542" s="209"/>
      <c r="O542" s="215"/>
      <c r="P542" s="344"/>
      <c r="Q542" s="216"/>
      <c r="T542" s="219"/>
      <c r="U542" s="220"/>
      <c r="AF542" s="228"/>
      <c r="AG542" s="225"/>
      <c r="AJ542" s="226"/>
      <c r="AL542" s="228"/>
      <c r="AM542" s="228"/>
      <c r="AN542" s="225"/>
      <c r="AQ542" s="226"/>
      <c r="AS542" s="228"/>
      <c r="AT542" s="225"/>
      <c r="AV542" s="226"/>
      <c r="AX542" s="229"/>
      <c r="AZ542" s="225"/>
      <c r="BB542" s="226"/>
      <c r="BE542" s="228"/>
      <c r="BG542" s="225"/>
      <c r="BH542" s="226"/>
      <c r="BI542" s="226"/>
      <c r="BJ542" s="226"/>
      <c r="BK542" s="229"/>
      <c r="CE542" s="229"/>
      <c r="CH542" s="226"/>
      <c r="CK542" s="225"/>
      <c r="CL542" s="229"/>
      <c r="DS542" s="225"/>
      <c r="DV542" s="225"/>
      <c r="DY542" s="229"/>
      <c r="DZ542" s="226"/>
    </row>
    <row r="543" spans="1:130" x14ac:dyDescent="0.25">
      <c r="A543" s="208"/>
      <c r="B543" s="209"/>
      <c r="C543" s="210"/>
      <c r="D543" s="210"/>
      <c r="E543" s="211"/>
      <c r="F543" s="211"/>
      <c r="G543" s="340"/>
      <c r="H543" s="341"/>
      <c r="I543" s="340"/>
      <c r="J543" s="342"/>
      <c r="K543" s="348"/>
      <c r="L543" s="349"/>
      <c r="M543" s="211"/>
      <c r="N543" s="209"/>
      <c r="O543" s="215"/>
      <c r="P543" s="344"/>
      <c r="Q543" s="216"/>
      <c r="T543" s="219"/>
      <c r="U543" s="220"/>
      <c r="AF543" s="228"/>
      <c r="AG543" s="225"/>
      <c r="AJ543" s="226"/>
      <c r="AL543" s="228"/>
      <c r="AM543" s="228"/>
      <c r="AN543" s="225"/>
      <c r="AQ543" s="226"/>
      <c r="AS543" s="228"/>
      <c r="AT543" s="225"/>
      <c r="AV543" s="226"/>
      <c r="AX543" s="229"/>
      <c r="AZ543" s="225"/>
      <c r="BB543" s="226"/>
      <c r="BE543" s="228"/>
      <c r="BG543" s="225"/>
      <c r="BH543" s="226"/>
      <c r="BI543" s="226"/>
      <c r="BJ543" s="226"/>
      <c r="BK543" s="229"/>
      <c r="CE543" s="229"/>
      <c r="CH543" s="226"/>
      <c r="CK543" s="225"/>
      <c r="CL543" s="229"/>
      <c r="DS543" s="225"/>
      <c r="DV543" s="225"/>
      <c r="DY543" s="229"/>
      <c r="DZ543" s="226"/>
    </row>
    <row r="544" spans="1:130" x14ac:dyDescent="0.25">
      <c r="A544" s="208"/>
      <c r="B544" s="209"/>
      <c r="C544" s="210"/>
      <c r="D544" s="210"/>
      <c r="E544" s="211"/>
      <c r="F544" s="211"/>
      <c r="G544" s="340"/>
      <c r="H544" s="341"/>
      <c r="I544" s="340"/>
      <c r="J544" s="342"/>
      <c r="K544" s="348"/>
      <c r="L544" s="349"/>
      <c r="M544" s="211"/>
      <c r="N544" s="209"/>
      <c r="O544" s="215"/>
      <c r="P544" s="344"/>
      <c r="Q544" s="216"/>
      <c r="T544" s="219"/>
      <c r="U544" s="220"/>
      <c r="AF544" s="228"/>
      <c r="AG544" s="225"/>
      <c r="AJ544" s="226"/>
      <c r="AL544" s="228"/>
      <c r="AM544" s="228"/>
      <c r="AN544" s="225"/>
      <c r="AQ544" s="226"/>
      <c r="AS544" s="228"/>
      <c r="AT544" s="225"/>
      <c r="AV544" s="226"/>
      <c r="AX544" s="229"/>
      <c r="AZ544" s="225"/>
      <c r="BB544" s="226"/>
      <c r="BE544" s="228"/>
      <c r="BG544" s="225"/>
      <c r="BH544" s="226"/>
      <c r="BI544" s="226"/>
      <c r="BJ544" s="226"/>
      <c r="BK544" s="229"/>
      <c r="CE544" s="229"/>
      <c r="CH544" s="226"/>
      <c r="CK544" s="225"/>
      <c r="CL544" s="229"/>
      <c r="DS544" s="225"/>
      <c r="DV544" s="225"/>
      <c r="DY544" s="229"/>
      <c r="DZ544" s="226"/>
    </row>
    <row r="545" spans="1:130" x14ac:dyDescent="0.25">
      <c r="A545" s="208"/>
      <c r="B545" s="209"/>
      <c r="C545" s="210"/>
      <c r="D545" s="210"/>
      <c r="E545" s="211"/>
      <c r="F545" s="211"/>
      <c r="G545" s="340"/>
      <c r="H545" s="341"/>
      <c r="I545" s="340"/>
      <c r="J545" s="342"/>
      <c r="K545" s="348"/>
      <c r="L545" s="349"/>
      <c r="M545" s="211"/>
      <c r="N545" s="209"/>
      <c r="O545" s="215"/>
      <c r="P545" s="344"/>
      <c r="Q545" s="216"/>
      <c r="T545" s="219"/>
      <c r="U545" s="220"/>
      <c r="AF545" s="228"/>
      <c r="AG545" s="225"/>
      <c r="AJ545" s="226"/>
      <c r="AL545" s="228"/>
      <c r="AM545" s="228"/>
      <c r="AN545" s="225"/>
      <c r="AQ545" s="226"/>
      <c r="AS545" s="228"/>
      <c r="AT545" s="225"/>
      <c r="AV545" s="226"/>
      <c r="AX545" s="229"/>
      <c r="AZ545" s="225"/>
      <c r="BB545" s="226"/>
      <c r="BE545" s="228"/>
      <c r="BG545" s="225"/>
      <c r="BH545" s="226"/>
      <c r="BI545" s="226"/>
      <c r="BJ545" s="226"/>
      <c r="BK545" s="229"/>
      <c r="CE545" s="229"/>
      <c r="CH545" s="226"/>
      <c r="CK545" s="225"/>
      <c r="CL545" s="229"/>
      <c r="DS545" s="225"/>
      <c r="DV545" s="225"/>
      <c r="DY545" s="229"/>
      <c r="DZ545" s="226"/>
    </row>
    <row r="546" spans="1:130" x14ac:dyDescent="0.25">
      <c r="A546" s="208"/>
      <c r="B546" s="209"/>
      <c r="C546" s="210"/>
      <c r="D546" s="210"/>
      <c r="E546" s="211"/>
      <c r="F546" s="211"/>
      <c r="G546" s="340"/>
      <c r="H546" s="341"/>
      <c r="I546" s="340"/>
      <c r="J546" s="342"/>
      <c r="K546" s="348"/>
      <c r="L546" s="349"/>
      <c r="M546" s="211"/>
      <c r="N546" s="209"/>
      <c r="O546" s="215"/>
      <c r="P546" s="344"/>
      <c r="Q546" s="216"/>
      <c r="T546" s="219"/>
      <c r="U546" s="220"/>
      <c r="AF546" s="228"/>
      <c r="AG546" s="225"/>
      <c r="AJ546" s="226"/>
      <c r="AL546" s="228"/>
      <c r="AM546" s="228"/>
      <c r="AN546" s="225"/>
      <c r="AQ546" s="226"/>
      <c r="AS546" s="228"/>
      <c r="AT546" s="225"/>
      <c r="AV546" s="226"/>
      <c r="AX546" s="229"/>
      <c r="AZ546" s="225"/>
      <c r="BB546" s="226"/>
      <c r="BE546" s="228"/>
      <c r="BG546" s="225"/>
      <c r="BH546" s="226"/>
      <c r="BI546" s="226"/>
      <c r="BJ546" s="226"/>
      <c r="BK546" s="229"/>
      <c r="CE546" s="229"/>
      <c r="CH546" s="226"/>
      <c r="CK546" s="225"/>
      <c r="CL546" s="229"/>
      <c r="DS546" s="225"/>
      <c r="DV546" s="225"/>
      <c r="DY546" s="229"/>
      <c r="DZ546" s="226"/>
    </row>
    <row r="547" spans="1:130" x14ac:dyDescent="0.25">
      <c r="A547" s="208"/>
      <c r="B547" s="209"/>
      <c r="C547" s="210"/>
      <c r="D547" s="210"/>
      <c r="E547" s="211"/>
      <c r="F547" s="211"/>
      <c r="G547" s="340"/>
      <c r="H547" s="341"/>
      <c r="I547" s="340"/>
      <c r="J547" s="342"/>
      <c r="K547" s="348"/>
      <c r="L547" s="349"/>
      <c r="M547" s="211"/>
      <c r="N547" s="209"/>
      <c r="O547" s="215"/>
      <c r="P547" s="344"/>
      <c r="Q547" s="216"/>
      <c r="T547" s="219"/>
      <c r="U547" s="220"/>
      <c r="AF547" s="228"/>
      <c r="AG547" s="225"/>
      <c r="AJ547" s="226"/>
      <c r="AL547" s="228"/>
      <c r="AM547" s="228"/>
      <c r="AN547" s="225"/>
      <c r="AQ547" s="226"/>
      <c r="AS547" s="228"/>
      <c r="AT547" s="225"/>
      <c r="AV547" s="226"/>
      <c r="AX547" s="229"/>
      <c r="AZ547" s="225"/>
      <c r="BB547" s="226"/>
      <c r="BE547" s="228"/>
      <c r="BG547" s="225"/>
      <c r="BH547" s="226"/>
      <c r="BI547" s="226"/>
      <c r="BJ547" s="226"/>
      <c r="BK547" s="229"/>
      <c r="CE547" s="229"/>
      <c r="CH547" s="226"/>
      <c r="CK547" s="225"/>
      <c r="CL547" s="229"/>
      <c r="DS547" s="225"/>
      <c r="DV547" s="225"/>
      <c r="DY547" s="229"/>
      <c r="DZ547" s="226"/>
    </row>
    <row r="548" spans="1:130" x14ac:dyDescent="0.25">
      <c r="A548" s="208"/>
      <c r="B548" s="209"/>
      <c r="C548" s="210"/>
      <c r="D548" s="210"/>
      <c r="E548" s="211"/>
      <c r="F548" s="211"/>
      <c r="G548" s="340"/>
      <c r="H548" s="341"/>
      <c r="I548" s="340"/>
      <c r="J548" s="342"/>
      <c r="K548" s="348"/>
      <c r="L548" s="349"/>
      <c r="M548" s="211"/>
      <c r="N548" s="209"/>
      <c r="O548" s="215"/>
      <c r="P548" s="344"/>
      <c r="Q548" s="216"/>
      <c r="T548" s="219"/>
      <c r="U548" s="220"/>
      <c r="AE548" s="347"/>
      <c r="AF548" s="228"/>
      <c r="AG548" s="225"/>
      <c r="AJ548" s="226"/>
      <c r="AL548" s="228"/>
      <c r="AM548" s="228"/>
      <c r="AN548" s="225"/>
      <c r="AQ548" s="226"/>
      <c r="AS548" s="228"/>
      <c r="AT548" s="225"/>
      <c r="AV548" s="226"/>
      <c r="AX548" s="229"/>
      <c r="AZ548" s="225"/>
      <c r="BB548" s="226"/>
      <c r="BE548" s="228"/>
      <c r="BG548" s="225"/>
      <c r="BH548" s="226"/>
      <c r="BI548" s="226"/>
      <c r="BJ548" s="226"/>
      <c r="BK548" s="229"/>
      <c r="CE548" s="229"/>
      <c r="CH548" s="226"/>
      <c r="CK548" s="225"/>
      <c r="CL548" s="229"/>
      <c r="DS548" s="225"/>
      <c r="DV548" s="225"/>
      <c r="DY548" s="229"/>
      <c r="DZ548" s="226"/>
    </row>
    <row r="549" spans="1:130" x14ac:dyDescent="0.25">
      <c r="A549" s="208"/>
      <c r="B549" s="209"/>
      <c r="C549" s="210"/>
      <c r="D549" s="210"/>
      <c r="E549" s="211"/>
      <c r="F549" s="211"/>
      <c r="G549" s="340"/>
      <c r="H549" s="341"/>
      <c r="I549" s="340"/>
      <c r="J549" s="342"/>
      <c r="K549" s="348"/>
      <c r="L549" s="349"/>
      <c r="M549" s="211"/>
      <c r="N549" s="209"/>
      <c r="O549" s="215"/>
      <c r="P549" s="344"/>
      <c r="Q549" s="216"/>
      <c r="T549" s="219"/>
      <c r="U549" s="220"/>
      <c r="AF549" s="228"/>
      <c r="AG549" s="225"/>
      <c r="AJ549" s="226"/>
      <c r="AL549" s="228"/>
      <c r="AM549" s="228"/>
      <c r="AN549" s="225"/>
      <c r="AQ549" s="226"/>
      <c r="AS549" s="228"/>
      <c r="AT549" s="225"/>
      <c r="AV549" s="226"/>
      <c r="AX549" s="229"/>
      <c r="AZ549" s="225"/>
      <c r="BB549" s="226"/>
      <c r="BE549" s="228"/>
      <c r="BG549" s="225"/>
      <c r="BH549" s="226"/>
      <c r="BI549" s="226"/>
      <c r="BJ549" s="226"/>
      <c r="BK549" s="229"/>
      <c r="CE549" s="229"/>
      <c r="CH549" s="226"/>
      <c r="CK549" s="225"/>
      <c r="CL549" s="229"/>
      <c r="DS549" s="225"/>
      <c r="DV549" s="225"/>
      <c r="DY549" s="229"/>
      <c r="DZ549" s="226"/>
    </row>
    <row r="550" spans="1:130" x14ac:dyDescent="0.25">
      <c r="A550" s="208"/>
      <c r="B550" s="209"/>
      <c r="C550" s="210"/>
      <c r="D550" s="210"/>
      <c r="E550" s="211"/>
      <c r="F550" s="211"/>
      <c r="G550" s="340"/>
      <c r="H550" s="341"/>
      <c r="I550" s="340"/>
      <c r="J550" s="342"/>
      <c r="K550" s="348"/>
      <c r="L550" s="349"/>
      <c r="M550" s="211"/>
      <c r="N550" s="209"/>
      <c r="O550" s="215"/>
      <c r="P550" s="344"/>
      <c r="Q550" s="216"/>
      <c r="T550" s="219"/>
      <c r="U550" s="220"/>
      <c r="AF550" s="228"/>
      <c r="AG550" s="225"/>
      <c r="AJ550" s="226"/>
      <c r="AL550" s="228"/>
      <c r="AM550" s="228"/>
      <c r="AN550" s="225"/>
      <c r="AQ550" s="226"/>
      <c r="AS550" s="228"/>
      <c r="AT550" s="225"/>
      <c r="AV550" s="226"/>
      <c r="AX550" s="229"/>
      <c r="AZ550" s="225"/>
      <c r="BB550" s="226"/>
      <c r="BE550" s="228"/>
      <c r="BG550" s="225"/>
      <c r="BH550" s="226"/>
      <c r="BI550" s="226"/>
      <c r="BJ550" s="226"/>
      <c r="BK550" s="229"/>
      <c r="CE550" s="229"/>
      <c r="CH550" s="226"/>
      <c r="CK550" s="225"/>
      <c r="CL550" s="229"/>
      <c r="DS550" s="225"/>
      <c r="DV550" s="225"/>
      <c r="DY550" s="229"/>
      <c r="DZ550" s="226"/>
    </row>
    <row r="551" spans="1:130" x14ac:dyDescent="0.25">
      <c r="A551" s="208"/>
      <c r="B551" s="209"/>
      <c r="C551" s="210"/>
      <c r="D551" s="210"/>
      <c r="E551" s="211"/>
      <c r="F551" s="211"/>
      <c r="G551" s="340"/>
      <c r="H551" s="341"/>
      <c r="I551" s="340"/>
      <c r="J551" s="342"/>
      <c r="K551" s="348"/>
      <c r="L551" s="349"/>
      <c r="M551" s="211"/>
      <c r="N551" s="209"/>
      <c r="O551" s="215"/>
      <c r="P551" s="344"/>
      <c r="Q551" s="216"/>
      <c r="T551" s="219"/>
      <c r="U551" s="220"/>
      <c r="AF551" s="228"/>
      <c r="AG551" s="225"/>
      <c r="AJ551" s="226"/>
      <c r="AL551" s="228"/>
      <c r="AM551" s="228"/>
      <c r="AN551" s="225"/>
      <c r="AQ551" s="226"/>
      <c r="AS551" s="228"/>
      <c r="AT551" s="225"/>
      <c r="AV551" s="226"/>
      <c r="AX551" s="229"/>
      <c r="AZ551" s="225"/>
      <c r="BB551" s="226"/>
      <c r="BE551" s="228"/>
      <c r="BG551" s="225"/>
      <c r="BH551" s="226"/>
      <c r="BI551" s="226"/>
      <c r="BJ551" s="226"/>
      <c r="BK551" s="229"/>
      <c r="CE551" s="229"/>
      <c r="CH551" s="226"/>
      <c r="CK551" s="225"/>
      <c r="CL551" s="229"/>
      <c r="DS551" s="225"/>
      <c r="DV551" s="225"/>
      <c r="DY551" s="229"/>
      <c r="DZ551" s="226"/>
    </row>
    <row r="552" spans="1:130" x14ac:dyDescent="0.25">
      <c r="A552" s="208"/>
      <c r="B552" s="209"/>
      <c r="C552" s="210"/>
      <c r="D552" s="210"/>
      <c r="E552" s="211"/>
      <c r="F552" s="211"/>
      <c r="G552" s="340"/>
      <c r="H552" s="341"/>
      <c r="I552" s="340"/>
      <c r="J552" s="342"/>
      <c r="K552" s="348"/>
      <c r="L552" s="349"/>
      <c r="M552" s="211"/>
      <c r="N552" s="209"/>
      <c r="O552" s="215"/>
      <c r="P552" s="344"/>
      <c r="Q552" s="216"/>
      <c r="T552" s="219"/>
      <c r="U552" s="220"/>
      <c r="AF552" s="228"/>
      <c r="AG552" s="225"/>
      <c r="AJ552" s="226"/>
      <c r="AL552" s="228"/>
      <c r="AM552" s="228"/>
      <c r="AN552" s="225"/>
      <c r="AQ552" s="226"/>
      <c r="AS552" s="228"/>
      <c r="AT552" s="225"/>
      <c r="AV552" s="226"/>
      <c r="AX552" s="229"/>
      <c r="AZ552" s="225"/>
      <c r="BB552" s="226"/>
      <c r="BE552" s="228"/>
      <c r="BG552" s="225"/>
      <c r="BH552" s="226"/>
      <c r="BI552" s="226"/>
      <c r="BJ552" s="226"/>
      <c r="BK552" s="229"/>
      <c r="CE552" s="229"/>
      <c r="CH552" s="226"/>
      <c r="CK552" s="225"/>
      <c r="CL552" s="229"/>
      <c r="DS552" s="225"/>
      <c r="DV552" s="225"/>
      <c r="DY552" s="229"/>
      <c r="DZ552" s="226"/>
    </row>
    <row r="553" spans="1:130" x14ac:dyDescent="0.25">
      <c r="A553" s="208"/>
      <c r="B553" s="209"/>
      <c r="C553" s="210"/>
      <c r="D553" s="210"/>
      <c r="E553" s="211"/>
      <c r="F553" s="211"/>
      <c r="G553" s="340"/>
      <c r="H553" s="341"/>
      <c r="I553" s="340"/>
      <c r="J553" s="342"/>
      <c r="K553" s="348"/>
      <c r="L553" s="349"/>
      <c r="M553" s="211"/>
      <c r="N553" s="209"/>
      <c r="O553" s="215"/>
      <c r="P553" s="344"/>
      <c r="Q553" s="216"/>
      <c r="T553" s="219"/>
      <c r="U553" s="220"/>
      <c r="AF553" s="228"/>
      <c r="AG553" s="225"/>
      <c r="AJ553" s="226"/>
      <c r="AL553" s="228"/>
      <c r="AM553" s="228"/>
      <c r="AN553" s="225"/>
      <c r="AQ553" s="226"/>
      <c r="AS553" s="228"/>
      <c r="AT553" s="225"/>
      <c r="AV553" s="226"/>
      <c r="AX553" s="229"/>
      <c r="AZ553" s="225"/>
      <c r="BB553" s="226"/>
      <c r="BE553" s="228"/>
      <c r="BG553" s="225"/>
      <c r="BH553" s="226"/>
      <c r="BI553" s="226"/>
      <c r="BJ553" s="226"/>
      <c r="BK553" s="229"/>
      <c r="CE553" s="229"/>
      <c r="CH553" s="226"/>
      <c r="CK553" s="225"/>
      <c r="CL553" s="229"/>
      <c r="DS553" s="225"/>
      <c r="DV553" s="225"/>
      <c r="DY553" s="229"/>
      <c r="DZ553" s="226"/>
    </row>
    <row r="554" spans="1:130" x14ac:dyDescent="0.25">
      <c r="A554" s="208"/>
      <c r="B554" s="209"/>
      <c r="C554" s="210"/>
      <c r="D554" s="210"/>
      <c r="E554" s="211"/>
      <c r="F554" s="211"/>
      <c r="G554" s="340"/>
      <c r="H554" s="341"/>
      <c r="I554" s="340"/>
      <c r="J554" s="342"/>
      <c r="K554" s="348"/>
      <c r="L554" s="349"/>
      <c r="M554" s="211"/>
      <c r="N554" s="209"/>
      <c r="O554" s="215"/>
      <c r="P554" s="344"/>
      <c r="Q554" s="216"/>
      <c r="T554" s="219"/>
      <c r="U554" s="220"/>
      <c r="AF554" s="228"/>
      <c r="AG554" s="225"/>
      <c r="AJ554" s="226"/>
      <c r="AL554" s="228"/>
      <c r="AM554" s="228"/>
      <c r="AN554" s="225"/>
      <c r="AQ554" s="226"/>
      <c r="AS554" s="228"/>
      <c r="AT554" s="225"/>
      <c r="AV554" s="226"/>
      <c r="AX554" s="229"/>
      <c r="AZ554" s="225"/>
      <c r="BB554" s="226"/>
      <c r="BE554" s="228"/>
      <c r="BG554" s="225"/>
      <c r="BH554" s="226"/>
      <c r="BI554" s="226"/>
      <c r="BJ554" s="226"/>
      <c r="BK554" s="229"/>
      <c r="CE554" s="229"/>
      <c r="CH554" s="226"/>
      <c r="CK554" s="225"/>
      <c r="CL554" s="229"/>
      <c r="DS554" s="225"/>
      <c r="DV554" s="225"/>
      <c r="DY554" s="229"/>
      <c r="DZ554" s="226"/>
    </row>
    <row r="555" spans="1:130" x14ac:dyDescent="0.25">
      <c r="A555" s="208"/>
      <c r="B555" s="209"/>
      <c r="C555" s="210"/>
      <c r="D555" s="210"/>
      <c r="E555" s="211"/>
      <c r="F555" s="211"/>
      <c r="G555" s="340"/>
      <c r="H555" s="341"/>
      <c r="I555" s="340"/>
      <c r="J555" s="342"/>
      <c r="K555" s="348"/>
      <c r="L555" s="349"/>
      <c r="M555" s="211"/>
      <c r="N555" s="209"/>
      <c r="O555" s="215"/>
      <c r="P555" s="344"/>
      <c r="Q555" s="216"/>
      <c r="T555" s="219"/>
      <c r="U555" s="220"/>
      <c r="AF555" s="228"/>
      <c r="AG555" s="225"/>
      <c r="AJ555" s="226"/>
      <c r="AL555" s="228"/>
      <c r="AM555" s="228"/>
      <c r="AN555" s="225"/>
      <c r="AQ555" s="226"/>
      <c r="AS555" s="228"/>
      <c r="AT555" s="225"/>
      <c r="AV555" s="226"/>
      <c r="AX555" s="229"/>
      <c r="AZ555" s="225"/>
      <c r="BB555" s="226"/>
      <c r="BE555" s="228"/>
      <c r="BG555" s="225"/>
      <c r="BH555" s="226"/>
      <c r="BI555" s="226"/>
      <c r="BJ555" s="226"/>
      <c r="BK555" s="229"/>
      <c r="CE555" s="229"/>
      <c r="CH555" s="226"/>
      <c r="CK555" s="225"/>
      <c r="CL555" s="229"/>
      <c r="DS555" s="225"/>
      <c r="DV555" s="225"/>
      <c r="DY555" s="229"/>
      <c r="DZ555" s="226"/>
    </row>
    <row r="556" spans="1:130" x14ac:dyDescent="0.25">
      <c r="A556" s="208"/>
      <c r="B556" s="209"/>
      <c r="C556" s="210"/>
      <c r="D556" s="210"/>
      <c r="E556" s="211"/>
      <c r="F556" s="211"/>
      <c r="G556" s="340"/>
      <c r="H556" s="341"/>
      <c r="I556" s="340"/>
      <c r="J556" s="342"/>
      <c r="K556" s="348"/>
      <c r="L556" s="349"/>
      <c r="M556" s="211"/>
      <c r="N556" s="209"/>
      <c r="O556" s="215"/>
      <c r="P556" s="344"/>
      <c r="Q556" s="216"/>
      <c r="T556" s="219"/>
      <c r="U556" s="220"/>
      <c r="AF556" s="228"/>
      <c r="AG556" s="225"/>
      <c r="AJ556" s="226"/>
      <c r="AL556" s="228"/>
      <c r="AM556" s="228"/>
      <c r="AN556" s="225"/>
      <c r="AQ556" s="226"/>
      <c r="AS556" s="228"/>
      <c r="AT556" s="225"/>
      <c r="AV556" s="226"/>
      <c r="AX556" s="229"/>
      <c r="AZ556" s="225"/>
      <c r="BB556" s="226"/>
      <c r="BE556" s="228"/>
      <c r="BG556" s="225"/>
      <c r="BH556" s="226"/>
      <c r="BI556" s="226"/>
      <c r="BJ556" s="226"/>
      <c r="BK556" s="229"/>
      <c r="CE556" s="229"/>
      <c r="CH556" s="226"/>
      <c r="CK556" s="225"/>
      <c r="CL556" s="229"/>
      <c r="DS556" s="225"/>
      <c r="DV556" s="225"/>
      <c r="DY556" s="229"/>
      <c r="DZ556" s="226"/>
    </row>
    <row r="557" spans="1:130" x14ac:dyDescent="0.25">
      <c r="A557" s="208"/>
      <c r="B557" s="209"/>
      <c r="C557" s="210"/>
      <c r="D557" s="210"/>
      <c r="E557" s="211"/>
      <c r="F557" s="211"/>
      <c r="G557" s="340"/>
      <c r="H557" s="341"/>
      <c r="I557" s="340"/>
      <c r="J557" s="342"/>
      <c r="K557" s="348"/>
      <c r="L557" s="349"/>
      <c r="M557" s="211"/>
      <c r="N557" s="209"/>
      <c r="O557" s="215"/>
      <c r="P557" s="344"/>
      <c r="Q557" s="216"/>
      <c r="T557" s="219"/>
      <c r="U557" s="220"/>
      <c r="AF557" s="228"/>
      <c r="AG557" s="225"/>
      <c r="AJ557" s="226"/>
      <c r="AL557" s="228"/>
      <c r="AM557" s="228"/>
      <c r="AN557" s="225"/>
      <c r="AQ557" s="226"/>
      <c r="AS557" s="228"/>
      <c r="AT557" s="225"/>
      <c r="AV557" s="226"/>
      <c r="AX557" s="229"/>
      <c r="AZ557" s="225"/>
      <c r="BB557" s="226"/>
      <c r="BE557" s="228"/>
      <c r="BG557" s="225"/>
      <c r="BH557" s="226"/>
      <c r="BI557" s="226"/>
      <c r="BJ557" s="226"/>
      <c r="BK557" s="229"/>
      <c r="CE557" s="229"/>
      <c r="CH557" s="226"/>
      <c r="CK557" s="225"/>
      <c r="CL557" s="229"/>
      <c r="DS557" s="225"/>
      <c r="DV557" s="225"/>
      <c r="DY557" s="229"/>
      <c r="DZ557" s="226"/>
    </row>
    <row r="558" spans="1:130" x14ac:dyDescent="0.25">
      <c r="A558" s="208"/>
      <c r="B558" s="209"/>
      <c r="C558" s="210"/>
      <c r="D558" s="210"/>
      <c r="E558" s="211"/>
      <c r="F558" s="211"/>
      <c r="G558" s="340"/>
      <c r="H558" s="341"/>
      <c r="I558" s="340"/>
      <c r="J558" s="342"/>
      <c r="K558" s="348"/>
      <c r="L558" s="349"/>
      <c r="M558" s="211"/>
      <c r="N558" s="209"/>
      <c r="O558" s="215"/>
      <c r="P558" s="344"/>
      <c r="Q558" s="216"/>
      <c r="T558" s="219"/>
      <c r="U558" s="220"/>
      <c r="AF558" s="228"/>
      <c r="AG558" s="225"/>
      <c r="AJ558" s="226"/>
      <c r="AL558" s="228"/>
      <c r="AM558" s="228"/>
      <c r="AN558" s="225"/>
      <c r="AQ558" s="226"/>
      <c r="AS558" s="228"/>
      <c r="AT558" s="225"/>
      <c r="AV558" s="226"/>
      <c r="AX558" s="229"/>
      <c r="AZ558" s="225"/>
      <c r="BB558" s="226"/>
      <c r="BE558" s="228"/>
      <c r="BG558" s="225"/>
      <c r="BH558" s="226"/>
      <c r="BI558" s="226"/>
      <c r="BJ558" s="226"/>
      <c r="BK558" s="229"/>
      <c r="CE558" s="229"/>
      <c r="CH558" s="226"/>
      <c r="CK558" s="225"/>
      <c r="CL558" s="229"/>
      <c r="DS558" s="225"/>
      <c r="DV558" s="225"/>
      <c r="DY558" s="229"/>
      <c r="DZ558" s="226"/>
    </row>
    <row r="559" spans="1:130" x14ac:dyDescent="0.25">
      <c r="A559" s="208"/>
      <c r="B559" s="209"/>
      <c r="C559" s="210"/>
      <c r="D559" s="210"/>
      <c r="E559" s="211"/>
      <c r="F559" s="211"/>
      <c r="G559" s="340"/>
      <c r="H559" s="341"/>
      <c r="I559" s="340"/>
      <c r="J559" s="342"/>
      <c r="K559" s="348"/>
      <c r="L559" s="349"/>
      <c r="M559" s="211"/>
      <c r="N559" s="209"/>
      <c r="O559" s="215"/>
      <c r="P559" s="344"/>
      <c r="Q559" s="216"/>
      <c r="T559" s="219"/>
      <c r="U559" s="220"/>
      <c r="AF559" s="228"/>
      <c r="AG559" s="225"/>
      <c r="AJ559" s="226"/>
      <c r="AL559" s="228"/>
      <c r="AM559" s="228"/>
      <c r="AN559" s="225"/>
      <c r="AQ559" s="226"/>
      <c r="AS559" s="228"/>
      <c r="AT559" s="225"/>
      <c r="AV559" s="226"/>
      <c r="AX559" s="229"/>
      <c r="AZ559" s="225"/>
      <c r="BB559" s="226"/>
      <c r="BE559" s="228"/>
      <c r="BG559" s="225"/>
      <c r="BH559" s="226"/>
      <c r="BI559" s="226"/>
      <c r="BJ559" s="226"/>
      <c r="BK559" s="229"/>
      <c r="CE559" s="229"/>
      <c r="CH559" s="226"/>
      <c r="CK559" s="225"/>
      <c r="CL559" s="229"/>
      <c r="DS559" s="225"/>
      <c r="DT559" s="225"/>
      <c r="DV559" s="225"/>
      <c r="DY559" s="229"/>
      <c r="DZ559" s="226"/>
    </row>
    <row r="560" spans="1:130" x14ac:dyDescent="0.25">
      <c r="A560" s="208"/>
      <c r="B560" s="209"/>
      <c r="C560" s="210"/>
      <c r="D560" s="210"/>
      <c r="E560" s="211"/>
      <c r="F560" s="211"/>
      <c r="G560" s="340"/>
      <c r="H560" s="341"/>
      <c r="I560" s="340"/>
      <c r="J560" s="342"/>
      <c r="K560" s="348"/>
      <c r="L560" s="349"/>
      <c r="M560" s="211"/>
      <c r="N560" s="209"/>
      <c r="O560" s="215"/>
      <c r="P560" s="344"/>
      <c r="Q560" s="216"/>
      <c r="T560" s="219"/>
      <c r="U560" s="220"/>
      <c r="X560" s="400"/>
      <c r="Y560" s="401"/>
      <c r="AF560" s="228"/>
      <c r="AG560" s="225"/>
      <c r="AJ560" s="226"/>
      <c r="AL560" s="228"/>
      <c r="AM560" s="228"/>
      <c r="AN560" s="225"/>
      <c r="AQ560" s="226"/>
      <c r="AS560" s="228"/>
      <c r="AT560" s="228"/>
      <c r="AU560" s="225"/>
      <c r="AV560" s="226"/>
      <c r="AX560" s="226"/>
      <c r="BA560" s="225"/>
      <c r="BB560" s="226"/>
      <c r="BD560" s="226"/>
      <c r="BE560" s="229"/>
      <c r="BG560" s="228"/>
      <c r="BH560" s="225"/>
      <c r="BI560" s="226"/>
      <c r="BJ560" s="226"/>
      <c r="BK560" s="226"/>
      <c r="BL560" s="229"/>
      <c r="CE560" s="229"/>
      <c r="CH560" s="226"/>
      <c r="CK560" s="225"/>
      <c r="CL560" s="229"/>
      <c r="DS560" s="225"/>
      <c r="DV560" s="225"/>
      <c r="DY560" s="229"/>
      <c r="DZ560" s="226"/>
    </row>
    <row r="561" spans="1:130" x14ac:dyDescent="0.25">
      <c r="A561" s="208"/>
      <c r="B561" s="209"/>
      <c r="C561" s="210"/>
      <c r="D561" s="210"/>
      <c r="E561" s="211"/>
      <c r="F561" s="211"/>
      <c r="G561" s="340"/>
      <c r="H561" s="341"/>
      <c r="I561" s="340"/>
      <c r="J561" s="342"/>
      <c r="K561" s="348"/>
      <c r="L561" s="349"/>
      <c r="M561" s="211"/>
      <c r="N561" s="209"/>
      <c r="O561" s="215"/>
      <c r="P561" s="344"/>
      <c r="Q561" s="216"/>
      <c r="T561" s="219"/>
      <c r="U561" s="220"/>
      <c r="AF561" s="228"/>
      <c r="AG561" s="225"/>
      <c r="AJ561" s="226"/>
      <c r="AL561" s="228"/>
      <c r="AM561" s="228"/>
      <c r="AN561" s="225"/>
      <c r="AQ561" s="226"/>
      <c r="AS561" s="228"/>
      <c r="AT561" s="225"/>
      <c r="AV561" s="226"/>
      <c r="AX561" s="229"/>
      <c r="AZ561" s="225"/>
      <c r="BB561" s="226"/>
      <c r="BE561" s="228"/>
      <c r="BG561" s="225"/>
      <c r="BH561" s="226"/>
      <c r="BI561" s="226"/>
      <c r="BJ561" s="226"/>
      <c r="BK561" s="229"/>
      <c r="CE561" s="229"/>
      <c r="CH561" s="226"/>
      <c r="CK561" s="225"/>
      <c r="CL561" s="229"/>
      <c r="DS561" s="225"/>
      <c r="DV561" s="225"/>
      <c r="DY561" s="229"/>
      <c r="DZ561" s="226"/>
    </row>
    <row r="562" spans="1:130" x14ac:dyDescent="0.25">
      <c r="A562" s="208"/>
      <c r="B562" s="209"/>
      <c r="C562" s="210"/>
      <c r="D562" s="210"/>
      <c r="E562" s="211"/>
      <c r="F562" s="211"/>
      <c r="G562" s="340"/>
      <c r="H562" s="341"/>
      <c r="I562" s="340"/>
      <c r="J562" s="342"/>
      <c r="K562" s="348"/>
      <c r="L562" s="349"/>
      <c r="M562" s="211"/>
      <c r="N562" s="209"/>
      <c r="O562" s="215"/>
      <c r="P562" s="344"/>
      <c r="Q562" s="216"/>
      <c r="T562" s="219"/>
      <c r="U562" s="220"/>
      <c r="AF562" s="228"/>
      <c r="AG562" s="225"/>
      <c r="AJ562" s="226"/>
      <c r="AL562" s="228"/>
      <c r="AM562" s="228"/>
      <c r="AN562" s="225"/>
      <c r="AQ562" s="226"/>
      <c r="AS562" s="228"/>
      <c r="AT562" s="225"/>
      <c r="AV562" s="226"/>
      <c r="AX562" s="229"/>
      <c r="AZ562" s="225"/>
      <c r="BB562" s="226"/>
      <c r="BE562" s="228"/>
      <c r="BG562" s="225"/>
      <c r="BH562" s="226"/>
      <c r="BI562" s="226"/>
      <c r="BJ562" s="226"/>
      <c r="BK562" s="229"/>
      <c r="CE562" s="229"/>
      <c r="CH562" s="226"/>
      <c r="CK562" s="225"/>
      <c r="CL562" s="229"/>
      <c r="DS562" s="225"/>
      <c r="DV562" s="225"/>
      <c r="DY562" s="229"/>
      <c r="DZ562" s="226"/>
    </row>
    <row r="563" spans="1:130" x14ac:dyDescent="0.25">
      <c r="A563" s="208"/>
      <c r="B563" s="209"/>
      <c r="C563" s="210"/>
      <c r="D563" s="210"/>
      <c r="E563" s="211"/>
      <c r="F563" s="211"/>
      <c r="G563" s="340"/>
      <c r="H563" s="341"/>
      <c r="I563" s="340"/>
      <c r="J563" s="342"/>
      <c r="K563" s="348"/>
      <c r="L563" s="349"/>
      <c r="M563" s="211"/>
      <c r="N563" s="209"/>
      <c r="O563" s="215"/>
      <c r="P563" s="344"/>
      <c r="Q563" s="216"/>
      <c r="T563" s="219"/>
      <c r="U563" s="220"/>
      <c r="AF563" s="228"/>
      <c r="AG563" s="225"/>
      <c r="AJ563" s="226"/>
      <c r="AL563" s="228"/>
      <c r="AM563" s="228"/>
      <c r="AN563" s="225"/>
      <c r="AQ563" s="226"/>
      <c r="AS563" s="228"/>
      <c r="AT563" s="225"/>
      <c r="AV563" s="226"/>
      <c r="AX563" s="229"/>
      <c r="AZ563" s="225"/>
      <c r="BB563" s="226"/>
      <c r="BE563" s="228"/>
      <c r="BG563" s="225"/>
      <c r="BH563" s="226"/>
      <c r="BI563" s="226"/>
      <c r="BJ563" s="226"/>
      <c r="BK563" s="229"/>
      <c r="CE563" s="229"/>
      <c r="CH563" s="226"/>
      <c r="CK563" s="225"/>
      <c r="CL563" s="229"/>
      <c r="DS563" s="225"/>
      <c r="DV563" s="225"/>
      <c r="DY563" s="229"/>
      <c r="DZ563" s="226"/>
    </row>
    <row r="564" spans="1:130" x14ac:dyDescent="0.25">
      <c r="A564" s="208"/>
      <c r="B564" s="209"/>
      <c r="C564" s="210"/>
      <c r="D564" s="210"/>
      <c r="E564" s="211"/>
      <c r="F564" s="211"/>
      <c r="G564" s="340"/>
      <c r="H564" s="341"/>
      <c r="I564" s="340"/>
      <c r="J564" s="342"/>
      <c r="K564" s="343"/>
      <c r="L564" s="213"/>
      <c r="M564" s="211"/>
      <c r="N564" s="209"/>
      <c r="O564" s="215"/>
      <c r="P564" s="344"/>
      <c r="Q564" s="216"/>
      <c r="T564" s="219"/>
      <c r="U564" s="220"/>
      <c r="AF564" s="228"/>
      <c r="AG564" s="225"/>
      <c r="AJ564" s="226"/>
      <c r="AL564" s="228"/>
      <c r="AM564" s="228"/>
      <c r="AN564" s="225"/>
      <c r="AQ564" s="226"/>
      <c r="AS564" s="228"/>
      <c r="AT564" s="225"/>
      <c r="AV564" s="226"/>
      <c r="AX564" s="229"/>
      <c r="AZ564" s="225"/>
      <c r="BB564" s="226"/>
      <c r="BE564" s="228"/>
      <c r="BG564" s="225"/>
      <c r="BH564" s="226"/>
      <c r="BI564" s="226"/>
      <c r="BJ564" s="226"/>
      <c r="BK564" s="229"/>
      <c r="CE564" s="229"/>
      <c r="CH564" s="226"/>
      <c r="CK564" s="225"/>
      <c r="CL564" s="229"/>
      <c r="DS564" s="225"/>
      <c r="DV564" s="225"/>
      <c r="DY564" s="229"/>
      <c r="DZ564" s="226"/>
    </row>
    <row r="565" spans="1:130" x14ac:dyDescent="0.25">
      <c r="A565" s="208"/>
      <c r="B565" s="209"/>
      <c r="C565" s="210"/>
      <c r="D565" s="210"/>
      <c r="E565" s="211"/>
      <c r="F565" s="211"/>
      <c r="G565" s="340"/>
      <c r="H565" s="341"/>
      <c r="I565" s="340"/>
      <c r="J565" s="342"/>
      <c r="K565" s="348"/>
      <c r="L565" s="349"/>
      <c r="M565" s="211"/>
      <c r="N565" s="209"/>
      <c r="O565" s="215"/>
      <c r="P565" s="344"/>
      <c r="Q565" s="216"/>
      <c r="T565" s="219"/>
      <c r="U565" s="220"/>
      <c r="AF565" s="228"/>
      <c r="AG565" s="225"/>
      <c r="AJ565" s="226"/>
      <c r="AL565" s="228"/>
      <c r="AM565" s="228"/>
      <c r="AN565" s="225"/>
      <c r="AQ565" s="226"/>
      <c r="AS565" s="228"/>
      <c r="AT565" s="225"/>
      <c r="AV565" s="226"/>
      <c r="AX565" s="229"/>
      <c r="AZ565" s="225"/>
      <c r="BB565" s="226"/>
      <c r="BE565" s="228"/>
      <c r="BG565" s="225"/>
      <c r="BH565" s="226"/>
      <c r="BI565" s="226"/>
      <c r="BJ565" s="226"/>
      <c r="BK565" s="229"/>
      <c r="CE565" s="229"/>
      <c r="CH565" s="226"/>
      <c r="CK565" s="225"/>
      <c r="CL565" s="229"/>
      <c r="DS565" s="225"/>
      <c r="DV565" s="225"/>
      <c r="DY565" s="229"/>
      <c r="DZ565" s="226"/>
    </row>
    <row r="566" spans="1:130" x14ac:dyDescent="0.25">
      <c r="A566" s="208"/>
      <c r="B566" s="209"/>
      <c r="C566" s="210"/>
      <c r="D566" s="210"/>
      <c r="E566" s="211"/>
      <c r="F566" s="211"/>
      <c r="G566" s="340"/>
      <c r="H566" s="341"/>
      <c r="I566" s="340"/>
      <c r="J566" s="342"/>
      <c r="K566" s="348"/>
      <c r="L566" s="349"/>
      <c r="M566" s="211"/>
      <c r="N566" s="209"/>
      <c r="O566" s="215"/>
      <c r="P566" s="344"/>
      <c r="Q566" s="216"/>
      <c r="T566" s="219"/>
      <c r="U566" s="220"/>
      <c r="AF566" s="228"/>
      <c r="AG566" s="225"/>
      <c r="AJ566" s="226"/>
      <c r="AL566" s="228"/>
      <c r="AM566" s="228"/>
      <c r="AN566" s="225"/>
      <c r="AQ566" s="226"/>
      <c r="AS566" s="228"/>
      <c r="AT566" s="225"/>
      <c r="AV566" s="226"/>
      <c r="AX566" s="229"/>
      <c r="AZ566" s="225"/>
      <c r="BB566" s="226"/>
      <c r="BE566" s="228"/>
      <c r="BG566" s="225"/>
      <c r="BH566" s="226"/>
      <c r="BI566" s="226"/>
      <c r="BJ566" s="226"/>
      <c r="BK566" s="229"/>
      <c r="CE566" s="229"/>
      <c r="CH566" s="226"/>
      <c r="CK566" s="225"/>
      <c r="CL566" s="229"/>
      <c r="DS566" s="225"/>
      <c r="DV566" s="225"/>
      <c r="DY566" s="229"/>
      <c r="DZ566" s="226"/>
    </row>
    <row r="567" spans="1:130" x14ac:dyDescent="0.25">
      <c r="A567" s="208"/>
      <c r="B567" s="209"/>
      <c r="C567" s="210"/>
      <c r="D567" s="210"/>
      <c r="E567" s="211"/>
      <c r="F567" s="211"/>
      <c r="G567" s="340"/>
      <c r="H567" s="341"/>
      <c r="I567" s="340"/>
      <c r="J567" s="342"/>
      <c r="K567" s="348"/>
      <c r="L567" s="349"/>
      <c r="M567" s="211"/>
      <c r="N567" s="209"/>
      <c r="O567" s="215"/>
      <c r="P567" s="344"/>
      <c r="Q567" s="216"/>
      <c r="T567" s="219"/>
      <c r="U567" s="220"/>
      <c r="AF567" s="228"/>
      <c r="AG567" s="225"/>
      <c r="AJ567" s="226"/>
      <c r="AL567" s="228"/>
      <c r="AM567" s="228"/>
      <c r="AN567" s="225"/>
      <c r="AQ567" s="226"/>
      <c r="AS567" s="228"/>
      <c r="AT567" s="225"/>
      <c r="AV567" s="226"/>
      <c r="AX567" s="229"/>
      <c r="AZ567" s="225"/>
      <c r="BB567" s="226"/>
      <c r="BE567" s="228"/>
      <c r="BG567" s="225"/>
      <c r="BH567" s="226"/>
      <c r="BI567" s="226"/>
      <c r="BJ567" s="226"/>
      <c r="BK567" s="229"/>
      <c r="CE567" s="229"/>
      <c r="CH567" s="226"/>
      <c r="CK567" s="225"/>
      <c r="CL567" s="229"/>
      <c r="DS567" s="225"/>
      <c r="DV567" s="225"/>
      <c r="DY567" s="229"/>
      <c r="DZ567" s="226"/>
    </row>
    <row r="568" spans="1:130" x14ac:dyDescent="0.25">
      <c r="A568" s="208"/>
      <c r="B568" s="209"/>
      <c r="C568" s="210"/>
      <c r="D568" s="210"/>
      <c r="E568" s="211"/>
      <c r="F568" s="211"/>
      <c r="G568" s="340"/>
      <c r="H568" s="341"/>
      <c r="I568" s="340"/>
      <c r="J568" s="342"/>
      <c r="K568" s="343"/>
      <c r="L568" s="213"/>
      <c r="M568" s="211"/>
      <c r="N568" s="209"/>
      <c r="O568" s="215"/>
      <c r="P568" s="344"/>
      <c r="Q568" s="216"/>
      <c r="T568" s="219"/>
      <c r="U568" s="220"/>
      <c r="AF568" s="228"/>
      <c r="AG568" s="225"/>
      <c r="AJ568" s="226"/>
      <c r="AL568" s="228"/>
      <c r="AM568" s="228"/>
      <c r="AN568" s="225"/>
      <c r="AQ568" s="226"/>
      <c r="AS568" s="228"/>
      <c r="AT568" s="225"/>
      <c r="AV568" s="226"/>
      <c r="AX568" s="229"/>
      <c r="AZ568" s="225"/>
      <c r="BB568" s="226"/>
      <c r="BE568" s="228"/>
      <c r="BG568" s="225"/>
      <c r="BH568" s="226"/>
      <c r="BI568" s="226"/>
      <c r="BJ568" s="226"/>
      <c r="BK568" s="229"/>
      <c r="CE568" s="229"/>
      <c r="CH568" s="226"/>
      <c r="CK568" s="225"/>
      <c r="CL568" s="229"/>
      <c r="DS568" s="225"/>
      <c r="DV568" s="225"/>
      <c r="DY568" s="229"/>
      <c r="DZ568" s="226"/>
    </row>
    <row r="569" spans="1:130" x14ac:dyDescent="0.25">
      <c r="A569" s="208"/>
      <c r="B569" s="209"/>
      <c r="C569" s="210"/>
      <c r="D569" s="210"/>
      <c r="E569" s="211"/>
      <c r="F569" s="211"/>
      <c r="G569" s="340"/>
      <c r="H569" s="341"/>
      <c r="I569" s="340"/>
      <c r="J569" s="342"/>
      <c r="K569" s="348"/>
      <c r="L569" s="349"/>
      <c r="M569" s="211"/>
      <c r="N569" s="209"/>
      <c r="O569" s="215"/>
      <c r="P569" s="344"/>
      <c r="Q569" s="216"/>
      <c r="T569" s="219"/>
      <c r="U569" s="220"/>
      <c r="AF569" s="228"/>
      <c r="AG569" s="225"/>
      <c r="AJ569" s="226"/>
      <c r="AL569" s="228"/>
      <c r="AM569" s="228"/>
      <c r="AN569" s="225"/>
      <c r="AQ569" s="226"/>
      <c r="AS569" s="228"/>
      <c r="AT569" s="225"/>
      <c r="AV569" s="226"/>
      <c r="AX569" s="229"/>
      <c r="AZ569" s="225"/>
      <c r="BB569" s="226"/>
      <c r="BE569" s="228"/>
      <c r="BG569" s="225"/>
      <c r="BH569" s="226"/>
      <c r="BI569" s="226"/>
      <c r="BJ569" s="226"/>
      <c r="BK569" s="229"/>
      <c r="CE569" s="229"/>
      <c r="CH569" s="226"/>
      <c r="CK569" s="225"/>
      <c r="CL569" s="229"/>
      <c r="DS569" s="225"/>
      <c r="DV569" s="225"/>
      <c r="DY569" s="229"/>
      <c r="DZ569" s="226"/>
    </row>
    <row r="570" spans="1:130" x14ac:dyDescent="0.25">
      <c r="A570" s="208"/>
      <c r="B570" s="209"/>
      <c r="C570" s="210"/>
      <c r="D570" s="210"/>
      <c r="E570" s="211"/>
      <c r="F570" s="211"/>
      <c r="G570" s="340"/>
      <c r="H570" s="341"/>
      <c r="I570" s="340"/>
      <c r="J570" s="342"/>
      <c r="K570" s="343"/>
      <c r="L570" s="213"/>
      <c r="M570" s="211"/>
      <c r="N570" s="209"/>
      <c r="O570" s="215"/>
      <c r="P570" s="344"/>
      <c r="Q570" s="216"/>
      <c r="T570" s="219"/>
      <c r="U570" s="220"/>
      <c r="AF570" s="228"/>
      <c r="AG570" s="225"/>
      <c r="AJ570" s="226"/>
      <c r="AL570" s="228"/>
      <c r="AM570" s="228"/>
      <c r="AN570" s="225"/>
      <c r="AQ570" s="226"/>
      <c r="AS570" s="228"/>
      <c r="AT570" s="225"/>
      <c r="AV570" s="226"/>
      <c r="AX570" s="229"/>
      <c r="AZ570" s="225"/>
      <c r="BB570" s="226"/>
      <c r="BE570" s="228"/>
      <c r="BG570" s="225"/>
      <c r="BH570" s="226"/>
      <c r="BI570" s="226"/>
      <c r="BJ570" s="226"/>
      <c r="BK570" s="229"/>
      <c r="CE570" s="229"/>
      <c r="CH570" s="226"/>
      <c r="CK570" s="225"/>
      <c r="CL570" s="229"/>
      <c r="DS570" s="225"/>
      <c r="DV570" s="225"/>
      <c r="DY570" s="229"/>
      <c r="DZ570" s="226"/>
    </row>
    <row r="571" spans="1:130" x14ac:dyDescent="0.25">
      <c r="A571" s="208"/>
      <c r="B571" s="209"/>
      <c r="C571" s="210"/>
      <c r="D571" s="210"/>
      <c r="E571" s="211"/>
      <c r="F571" s="211"/>
      <c r="G571" s="340"/>
      <c r="H571" s="341"/>
      <c r="I571" s="340"/>
      <c r="J571" s="342"/>
      <c r="K571" s="343"/>
      <c r="L571" s="213"/>
      <c r="M571" s="211"/>
      <c r="N571" s="209"/>
      <c r="O571" s="215"/>
      <c r="P571" s="344"/>
      <c r="Q571" s="216"/>
      <c r="T571" s="219"/>
      <c r="U571" s="220"/>
      <c r="AF571" s="228"/>
      <c r="AG571" s="225"/>
      <c r="AJ571" s="226"/>
      <c r="AL571" s="228"/>
      <c r="AM571" s="228"/>
      <c r="AN571" s="225"/>
      <c r="AQ571" s="226"/>
      <c r="AS571" s="228"/>
      <c r="AT571" s="225"/>
      <c r="AV571" s="226"/>
      <c r="AX571" s="229"/>
      <c r="AZ571" s="225"/>
      <c r="BB571" s="226"/>
      <c r="BE571" s="228"/>
      <c r="BG571" s="225"/>
      <c r="BH571" s="226"/>
      <c r="BI571" s="226"/>
      <c r="BJ571" s="226"/>
      <c r="BK571" s="229"/>
      <c r="CE571" s="229"/>
      <c r="CH571" s="226"/>
      <c r="CK571" s="225"/>
      <c r="CL571" s="229"/>
      <c r="DS571" s="225"/>
      <c r="DV571" s="225"/>
      <c r="DY571" s="229"/>
      <c r="DZ571" s="226"/>
    </row>
    <row r="572" spans="1:130" x14ac:dyDescent="0.25">
      <c r="A572" s="208"/>
      <c r="B572" s="209"/>
      <c r="C572" s="210"/>
      <c r="D572" s="210"/>
      <c r="E572" s="211"/>
      <c r="F572" s="211"/>
      <c r="G572" s="340"/>
      <c r="H572" s="341"/>
      <c r="I572" s="340"/>
      <c r="J572" s="342"/>
      <c r="K572" s="343"/>
      <c r="L572" s="213"/>
      <c r="M572" s="211"/>
      <c r="N572" s="209"/>
      <c r="O572" s="215"/>
      <c r="P572" s="344"/>
      <c r="Q572" s="216"/>
      <c r="T572" s="219"/>
      <c r="U572" s="220"/>
      <c r="AF572" s="228"/>
      <c r="AG572" s="225"/>
      <c r="AJ572" s="226"/>
      <c r="AL572" s="228"/>
      <c r="AM572" s="228"/>
      <c r="AN572" s="225"/>
      <c r="AQ572" s="226"/>
      <c r="AS572" s="228"/>
      <c r="AT572" s="225"/>
      <c r="AV572" s="226"/>
      <c r="AX572" s="229"/>
      <c r="AZ572" s="225"/>
      <c r="BB572" s="226"/>
      <c r="BE572" s="228"/>
      <c r="BG572" s="225"/>
      <c r="BH572" s="226"/>
      <c r="BI572" s="226"/>
      <c r="BJ572" s="226"/>
      <c r="BK572" s="229"/>
      <c r="CE572" s="229"/>
      <c r="CH572" s="226"/>
      <c r="CK572" s="225"/>
      <c r="CL572" s="229"/>
      <c r="DS572" s="225"/>
      <c r="DV572" s="225"/>
      <c r="DY572" s="229"/>
      <c r="DZ572" s="226"/>
    </row>
    <row r="573" spans="1:130" x14ac:dyDescent="0.25">
      <c r="A573" s="208"/>
      <c r="B573" s="209"/>
      <c r="C573" s="210"/>
      <c r="D573" s="210"/>
      <c r="E573" s="211"/>
      <c r="F573" s="211"/>
      <c r="G573" s="340"/>
      <c r="H573" s="341"/>
      <c r="I573" s="340"/>
      <c r="J573" s="342"/>
      <c r="K573" s="343"/>
      <c r="L573" s="213"/>
      <c r="M573" s="211"/>
      <c r="N573" s="209"/>
      <c r="O573" s="215"/>
      <c r="P573" s="344"/>
      <c r="Q573" s="216"/>
      <c r="T573" s="219"/>
      <c r="U573" s="220"/>
      <c r="AF573" s="228"/>
      <c r="AG573" s="225"/>
      <c r="AJ573" s="226"/>
      <c r="AL573" s="228"/>
      <c r="AM573" s="228"/>
      <c r="AN573" s="225"/>
      <c r="AQ573" s="226"/>
      <c r="AS573" s="228"/>
      <c r="AT573" s="225"/>
      <c r="AV573" s="226"/>
      <c r="AX573" s="229"/>
      <c r="AZ573" s="225"/>
      <c r="BB573" s="226"/>
      <c r="BE573" s="228"/>
      <c r="BG573" s="225"/>
      <c r="BH573" s="226"/>
      <c r="BI573" s="226"/>
      <c r="BJ573" s="226"/>
      <c r="BK573" s="229"/>
      <c r="CE573" s="229"/>
      <c r="CH573" s="226"/>
      <c r="CK573" s="225"/>
      <c r="CL573" s="229"/>
      <c r="DS573" s="225"/>
      <c r="DV573" s="225"/>
      <c r="DY573" s="229"/>
      <c r="DZ573" s="226"/>
    </row>
    <row r="574" spans="1:130" x14ac:dyDescent="0.25">
      <c r="A574" s="208"/>
      <c r="B574" s="209"/>
      <c r="C574" s="210"/>
      <c r="D574" s="210"/>
      <c r="E574" s="211"/>
      <c r="F574" s="211"/>
      <c r="G574" s="340"/>
      <c r="H574" s="341"/>
      <c r="I574" s="340"/>
      <c r="J574" s="342"/>
      <c r="K574" s="343"/>
      <c r="L574" s="213"/>
      <c r="M574" s="211"/>
      <c r="N574" s="209"/>
      <c r="O574" s="215"/>
      <c r="P574" s="344"/>
      <c r="Q574" s="216"/>
      <c r="T574" s="219"/>
      <c r="U574" s="220"/>
      <c r="AF574" s="228"/>
      <c r="AG574" s="225"/>
      <c r="AJ574" s="226"/>
      <c r="AL574" s="228"/>
      <c r="AM574" s="228"/>
      <c r="AN574" s="225"/>
      <c r="AQ574" s="226"/>
      <c r="AS574" s="228"/>
      <c r="AT574" s="225"/>
      <c r="AV574" s="226"/>
      <c r="AX574" s="229"/>
      <c r="AZ574" s="225"/>
      <c r="BB574" s="226"/>
      <c r="BE574" s="228"/>
      <c r="BG574" s="225"/>
      <c r="BH574" s="226"/>
      <c r="BI574" s="226"/>
      <c r="BJ574" s="226"/>
      <c r="BK574" s="229"/>
      <c r="CE574" s="229"/>
      <c r="CH574" s="226"/>
      <c r="CK574" s="225"/>
      <c r="CL574" s="229"/>
      <c r="DS574" s="225"/>
      <c r="DV574" s="225"/>
      <c r="DY574" s="229"/>
      <c r="DZ574" s="226"/>
    </row>
    <row r="575" spans="1:130" x14ac:dyDescent="0.25">
      <c r="A575" s="208"/>
      <c r="B575" s="209"/>
      <c r="C575" s="210"/>
      <c r="D575" s="210"/>
      <c r="E575" s="211"/>
      <c r="F575" s="211"/>
      <c r="G575" s="340"/>
      <c r="H575" s="341"/>
      <c r="I575" s="340"/>
      <c r="J575" s="342"/>
      <c r="K575" s="343"/>
      <c r="L575" s="213"/>
      <c r="M575" s="211"/>
      <c r="N575" s="209"/>
      <c r="O575" s="215"/>
      <c r="P575" s="344"/>
      <c r="Q575" s="216"/>
      <c r="T575" s="219"/>
      <c r="U575" s="220"/>
      <c r="AF575" s="228"/>
      <c r="AG575" s="225"/>
      <c r="AJ575" s="226"/>
      <c r="AL575" s="228"/>
      <c r="AM575" s="228"/>
      <c r="AN575" s="225"/>
      <c r="AQ575" s="226"/>
      <c r="AS575" s="228"/>
      <c r="AT575" s="225"/>
      <c r="AV575" s="226"/>
      <c r="AX575" s="229"/>
      <c r="AZ575" s="225"/>
      <c r="BB575" s="226"/>
      <c r="BE575" s="228"/>
      <c r="BG575" s="225"/>
      <c r="BH575" s="226"/>
      <c r="BI575" s="226"/>
      <c r="BJ575" s="226"/>
      <c r="BK575" s="229"/>
      <c r="CE575" s="229"/>
      <c r="CH575" s="226"/>
      <c r="CK575" s="225"/>
      <c r="CL575" s="229"/>
      <c r="DS575" s="225"/>
      <c r="DV575" s="225"/>
      <c r="DY575" s="229"/>
      <c r="DZ575" s="226"/>
    </row>
    <row r="576" spans="1:130" x14ac:dyDescent="0.25">
      <c r="A576" s="208"/>
      <c r="B576" s="209"/>
      <c r="C576" s="210"/>
      <c r="D576" s="210"/>
      <c r="E576" s="211"/>
      <c r="F576" s="211"/>
      <c r="G576" s="340"/>
      <c r="H576" s="341"/>
      <c r="I576" s="340"/>
      <c r="J576" s="342"/>
      <c r="K576" s="343"/>
      <c r="L576" s="213"/>
      <c r="M576" s="211"/>
      <c r="N576" s="209"/>
      <c r="O576" s="215"/>
      <c r="P576" s="344"/>
      <c r="Q576" s="216"/>
      <c r="T576" s="219"/>
      <c r="U576" s="220"/>
      <c r="AF576" s="228"/>
      <c r="AG576" s="225"/>
      <c r="AJ576" s="226"/>
      <c r="AL576" s="228"/>
      <c r="AM576" s="228"/>
      <c r="AN576" s="225"/>
      <c r="AQ576" s="226"/>
      <c r="AS576" s="228"/>
      <c r="AT576" s="225"/>
      <c r="AV576" s="226"/>
      <c r="AX576" s="229"/>
      <c r="AZ576" s="225"/>
      <c r="BB576" s="226"/>
      <c r="BE576" s="228"/>
      <c r="BG576" s="225"/>
      <c r="BH576" s="226"/>
      <c r="BI576" s="226"/>
      <c r="BJ576" s="226"/>
      <c r="BK576" s="229"/>
      <c r="CE576" s="229"/>
      <c r="CH576" s="226"/>
      <c r="CK576" s="225"/>
      <c r="CL576" s="229"/>
      <c r="DS576" s="225"/>
      <c r="DV576" s="225"/>
      <c r="DY576" s="229"/>
      <c r="DZ576" s="226"/>
    </row>
    <row r="577" spans="1:130" x14ac:dyDescent="0.25">
      <c r="A577" s="208"/>
      <c r="B577" s="209"/>
      <c r="C577" s="210"/>
      <c r="D577" s="210"/>
      <c r="E577" s="211"/>
      <c r="F577" s="211"/>
      <c r="G577" s="340"/>
      <c r="H577" s="341"/>
      <c r="I577" s="340"/>
      <c r="J577" s="342"/>
      <c r="K577" s="343"/>
      <c r="L577" s="213"/>
      <c r="M577" s="211"/>
      <c r="N577" s="209"/>
      <c r="O577" s="215"/>
      <c r="P577" s="344"/>
      <c r="Q577" s="216"/>
      <c r="T577" s="219"/>
      <c r="U577" s="220"/>
      <c r="AF577" s="228"/>
      <c r="AG577" s="225"/>
      <c r="AJ577" s="226"/>
      <c r="AL577" s="228"/>
      <c r="AM577" s="228"/>
      <c r="AN577" s="225"/>
      <c r="AQ577" s="226"/>
      <c r="AS577" s="228"/>
      <c r="AT577" s="225"/>
      <c r="AV577" s="226"/>
      <c r="AX577" s="229"/>
      <c r="AZ577" s="225"/>
      <c r="BB577" s="226"/>
      <c r="BE577" s="228"/>
      <c r="BG577" s="225"/>
      <c r="BH577" s="226"/>
      <c r="BI577" s="226"/>
      <c r="BJ577" s="226"/>
      <c r="BK577" s="229"/>
      <c r="CE577" s="229"/>
      <c r="CH577" s="226"/>
      <c r="CK577" s="225"/>
      <c r="CL577" s="229"/>
      <c r="DS577" s="225"/>
      <c r="DV577" s="225"/>
      <c r="DY577" s="229"/>
      <c r="DZ577" s="226"/>
    </row>
    <row r="578" spans="1:130" x14ac:dyDescent="0.25">
      <c r="A578" s="208"/>
      <c r="B578" s="209"/>
      <c r="C578" s="210"/>
      <c r="D578" s="210"/>
      <c r="E578" s="211"/>
      <c r="F578" s="211"/>
      <c r="G578" s="340"/>
      <c r="H578" s="341"/>
      <c r="I578" s="340"/>
      <c r="J578" s="342"/>
      <c r="K578" s="348"/>
      <c r="L578" s="349"/>
      <c r="M578" s="211"/>
      <c r="N578" s="209"/>
      <c r="O578" s="215"/>
      <c r="P578" s="344"/>
      <c r="Q578" s="216"/>
      <c r="T578" s="219"/>
      <c r="U578" s="220"/>
      <c r="AF578" s="228"/>
      <c r="AG578" s="225"/>
      <c r="AJ578" s="226"/>
      <c r="AL578" s="228"/>
      <c r="AM578" s="228"/>
      <c r="AN578" s="225"/>
      <c r="AQ578" s="226"/>
      <c r="AS578" s="228"/>
      <c r="AT578" s="225"/>
      <c r="AV578" s="226"/>
      <c r="AX578" s="229"/>
      <c r="AZ578" s="225"/>
      <c r="BB578" s="226"/>
      <c r="BE578" s="228"/>
      <c r="BG578" s="225"/>
      <c r="BH578" s="226"/>
      <c r="BI578" s="226"/>
      <c r="BJ578" s="226"/>
      <c r="BK578" s="229"/>
      <c r="CE578" s="229"/>
      <c r="CH578" s="226"/>
      <c r="CK578" s="225"/>
      <c r="CL578" s="229"/>
      <c r="DS578" s="225"/>
      <c r="DV578" s="225"/>
      <c r="DY578" s="229"/>
      <c r="DZ578" s="226"/>
    </row>
    <row r="579" spans="1:130" x14ac:dyDescent="0.25">
      <c r="A579" s="208"/>
      <c r="B579" s="209"/>
      <c r="C579" s="210"/>
      <c r="D579" s="210"/>
      <c r="E579" s="211"/>
      <c r="F579" s="211"/>
      <c r="G579" s="340"/>
      <c r="H579" s="341"/>
      <c r="I579" s="340"/>
      <c r="J579" s="342"/>
      <c r="K579" s="343"/>
      <c r="L579" s="213"/>
      <c r="M579" s="211"/>
      <c r="N579" s="209"/>
      <c r="O579" s="215"/>
      <c r="P579" s="344"/>
      <c r="Q579" s="216"/>
      <c r="T579" s="219"/>
      <c r="U579" s="220"/>
      <c r="AF579" s="228"/>
      <c r="AG579" s="225"/>
      <c r="AJ579" s="226"/>
      <c r="AL579" s="228"/>
      <c r="AM579" s="228"/>
      <c r="AN579" s="225"/>
      <c r="AQ579" s="226"/>
      <c r="AS579" s="228"/>
      <c r="AT579" s="225"/>
      <c r="AV579" s="226"/>
      <c r="AX579" s="229"/>
      <c r="AZ579" s="225"/>
      <c r="BB579" s="226"/>
      <c r="BE579" s="228"/>
      <c r="BG579" s="225"/>
      <c r="BH579" s="226"/>
      <c r="BI579" s="226"/>
      <c r="BJ579" s="226"/>
      <c r="BK579" s="229"/>
      <c r="CE579" s="229"/>
      <c r="CH579" s="226"/>
      <c r="CK579" s="225"/>
      <c r="CL579" s="229"/>
      <c r="DS579" s="225"/>
      <c r="DV579" s="225"/>
      <c r="DY579" s="229"/>
      <c r="DZ579" s="226"/>
    </row>
    <row r="580" spans="1:130" x14ac:dyDescent="0.25">
      <c r="A580" s="208"/>
      <c r="B580" s="209"/>
      <c r="C580" s="210"/>
      <c r="D580" s="210"/>
      <c r="E580" s="211"/>
      <c r="F580" s="211"/>
      <c r="G580" s="340"/>
      <c r="H580" s="341"/>
      <c r="I580" s="340"/>
      <c r="J580" s="342"/>
      <c r="K580" s="348"/>
      <c r="L580" s="349"/>
      <c r="M580" s="211"/>
      <c r="N580" s="209"/>
      <c r="O580" s="215"/>
      <c r="P580" s="344"/>
      <c r="Q580" s="216"/>
      <c r="T580" s="219"/>
      <c r="U580" s="220"/>
      <c r="AF580" s="228"/>
      <c r="AG580" s="225"/>
      <c r="AJ580" s="226"/>
      <c r="AL580" s="228"/>
      <c r="AM580" s="228"/>
      <c r="AN580" s="225"/>
      <c r="AQ580" s="226"/>
      <c r="AS580" s="228"/>
      <c r="AT580" s="225"/>
      <c r="AV580" s="226"/>
      <c r="AX580" s="229"/>
      <c r="AZ580" s="225"/>
      <c r="BB580" s="226"/>
      <c r="BE580" s="228"/>
      <c r="BG580" s="225"/>
      <c r="BH580" s="226"/>
      <c r="BI580" s="226"/>
      <c r="BJ580" s="226"/>
      <c r="BK580" s="229"/>
      <c r="CE580" s="229"/>
      <c r="CH580" s="226"/>
      <c r="CK580" s="225"/>
      <c r="CL580" s="229"/>
      <c r="DS580" s="225"/>
      <c r="DV580" s="225"/>
      <c r="DY580" s="229"/>
      <c r="DZ580" s="226"/>
    </row>
    <row r="581" spans="1:130" x14ac:dyDescent="0.25">
      <c r="A581" s="208"/>
      <c r="B581" s="209"/>
      <c r="C581" s="210"/>
      <c r="D581" s="210"/>
      <c r="E581" s="211"/>
      <c r="F581" s="211"/>
      <c r="G581" s="340"/>
      <c r="H581" s="341"/>
      <c r="I581" s="340"/>
      <c r="J581" s="342"/>
      <c r="K581" s="343"/>
      <c r="L581" s="213"/>
      <c r="M581" s="211"/>
      <c r="N581" s="209"/>
      <c r="O581" s="215"/>
      <c r="P581" s="344"/>
      <c r="Q581" s="216"/>
      <c r="T581" s="219"/>
      <c r="U581" s="220"/>
      <c r="AF581" s="228"/>
      <c r="AG581" s="225"/>
      <c r="AJ581" s="226"/>
      <c r="AL581" s="228"/>
      <c r="AM581" s="228"/>
      <c r="AN581" s="225"/>
      <c r="AQ581" s="226"/>
      <c r="AS581" s="228"/>
      <c r="AT581" s="225"/>
      <c r="AV581" s="226"/>
      <c r="AX581" s="229"/>
      <c r="AZ581" s="225"/>
      <c r="BB581" s="226"/>
      <c r="BE581" s="228"/>
      <c r="BG581" s="225"/>
      <c r="BH581" s="226"/>
      <c r="BI581" s="226"/>
      <c r="BJ581" s="226"/>
      <c r="BK581" s="229"/>
      <c r="CE581" s="229"/>
      <c r="CH581" s="226"/>
      <c r="CK581" s="225"/>
      <c r="CL581" s="229"/>
      <c r="DS581" s="225"/>
      <c r="DV581" s="225"/>
      <c r="DY581" s="229"/>
      <c r="DZ581" s="226"/>
    </row>
    <row r="582" spans="1:130" x14ac:dyDescent="0.25">
      <c r="A582" s="208"/>
      <c r="B582" s="209"/>
      <c r="C582" s="210"/>
      <c r="D582" s="210"/>
      <c r="E582" s="211"/>
      <c r="F582" s="211"/>
      <c r="G582" s="340"/>
      <c r="H582" s="341"/>
      <c r="I582" s="340"/>
      <c r="J582" s="342"/>
      <c r="K582" s="343"/>
      <c r="L582" s="213"/>
      <c r="M582" s="211"/>
      <c r="N582" s="209"/>
      <c r="O582" s="215"/>
      <c r="P582" s="344"/>
      <c r="Q582" s="216"/>
      <c r="T582" s="219"/>
      <c r="U582" s="220"/>
      <c r="AF582" s="228"/>
      <c r="AG582" s="225"/>
      <c r="AJ582" s="226"/>
      <c r="AL582" s="228"/>
      <c r="AM582" s="228"/>
      <c r="AN582" s="225"/>
      <c r="AS582" s="228"/>
      <c r="AT582" s="225"/>
      <c r="AV582" s="226"/>
      <c r="AX582" s="229"/>
      <c r="AZ582" s="225"/>
      <c r="BB582" s="226"/>
      <c r="BE582" s="228"/>
      <c r="BG582" s="225"/>
      <c r="BH582" s="226"/>
      <c r="BI582" s="226"/>
      <c r="BJ582" s="226"/>
      <c r="BK582" s="229"/>
      <c r="CE582" s="229"/>
      <c r="CH582" s="226"/>
      <c r="CL582" s="229"/>
      <c r="DS582" s="225"/>
      <c r="DV582" s="225"/>
      <c r="DY582" s="229"/>
      <c r="DZ582" s="226"/>
    </row>
    <row r="583" spans="1:130" x14ac:dyDescent="0.25">
      <c r="A583" s="208"/>
      <c r="B583" s="209"/>
      <c r="C583" s="210"/>
      <c r="D583" s="210"/>
      <c r="E583" s="211"/>
      <c r="F583" s="211"/>
      <c r="G583" s="340"/>
      <c r="H583" s="341"/>
      <c r="I583" s="340"/>
      <c r="J583" s="342"/>
      <c r="K583" s="343"/>
      <c r="L583" s="213"/>
      <c r="M583" s="211"/>
      <c r="N583" s="209"/>
      <c r="O583" s="215"/>
      <c r="P583" s="344"/>
      <c r="Q583" s="216"/>
      <c r="T583" s="219"/>
      <c r="U583" s="220"/>
      <c r="AF583" s="228"/>
      <c r="AG583" s="225"/>
      <c r="AJ583" s="226"/>
      <c r="AL583" s="228"/>
      <c r="AM583" s="228"/>
      <c r="AN583" s="225"/>
      <c r="AQ583" s="226"/>
      <c r="AS583" s="228"/>
      <c r="AT583" s="225"/>
      <c r="AV583" s="226"/>
      <c r="AX583" s="229"/>
      <c r="AZ583" s="225"/>
      <c r="BB583" s="226"/>
      <c r="BE583" s="228"/>
      <c r="BG583" s="225"/>
      <c r="BH583" s="226"/>
      <c r="BI583" s="226"/>
      <c r="BJ583" s="226"/>
      <c r="BK583" s="229"/>
      <c r="CE583" s="229"/>
      <c r="CH583" s="226"/>
      <c r="CK583" s="225"/>
      <c r="CL583" s="229"/>
      <c r="DS583" s="225"/>
      <c r="DV583" s="225"/>
      <c r="DY583" s="229"/>
      <c r="DZ583" s="226"/>
    </row>
    <row r="584" spans="1:130" s="379" customFormat="1" x14ac:dyDescent="0.25">
      <c r="A584" s="360"/>
      <c r="B584" s="361"/>
      <c r="C584" s="362"/>
      <c r="D584" s="362"/>
      <c r="E584" s="363"/>
      <c r="F584" s="363"/>
      <c r="G584" s="364"/>
      <c r="H584" s="365"/>
      <c r="I584" s="364"/>
      <c r="J584" s="366"/>
      <c r="K584" s="404"/>
      <c r="L584" s="405"/>
      <c r="M584" s="363"/>
      <c r="N584" s="361"/>
      <c r="O584" s="369"/>
      <c r="P584" s="370"/>
      <c r="Q584" s="371"/>
      <c r="R584" s="372"/>
      <c r="S584" s="373"/>
      <c r="T584" s="374"/>
      <c r="U584" s="220"/>
      <c r="V584" s="221"/>
      <c r="W584" s="222"/>
      <c r="X584" s="375"/>
      <c r="Y584" s="376"/>
      <c r="Z584" s="220"/>
      <c r="AA584" s="377"/>
      <c r="AB584" s="377"/>
      <c r="AC584" s="377"/>
      <c r="AD584" s="378"/>
      <c r="AG584" s="220"/>
      <c r="AH584" s="377"/>
      <c r="AI584" s="377"/>
      <c r="AJ584" s="377"/>
      <c r="AK584" s="378"/>
      <c r="AN584" s="220"/>
      <c r="AO584" s="377"/>
      <c r="AP584" s="377"/>
      <c r="AQ584" s="377"/>
      <c r="AR584" s="378"/>
      <c r="AT584" s="220"/>
      <c r="AU584" s="377"/>
      <c r="AV584" s="377"/>
      <c r="AW584" s="377"/>
      <c r="AX584" s="380"/>
      <c r="AY584" s="378"/>
      <c r="AZ584" s="220"/>
      <c r="BA584" s="377"/>
      <c r="BB584" s="377"/>
      <c r="BC584" s="377"/>
      <c r="BD584" s="380"/>
      <c r="BF584" s="378"/>
      <c r="BG584" s="220"/>
      <c r="BH584" s="377"/>
      <c r="BI584" s="377"/>
      <c r="BJ584" s="377"/>
      <c r="BK584" s="380"/>
      <c r="BL584" s="220"/>
      <c r="BM584" s="378"/>
      <c r="BN584" s="220"/>
      <c r="BO584" s="220"/>
      <c r="BP584" s="220"/>
      <c r="BQ584" s="380"/>
      <c r="BR584" s="220"/>
      <c r="BS584" s="220"/>
      <c r="BT584" s="377"/>
      <c r="BU584" s="220"/>
      <c r="BV584" s="220"/>
      <c r="BW584" s="220"/>
      <c r="BX584" s="380"/>
      <c r="BY584" s="220"/>
      <c r="BZ584" s="220"/>
      <c r="CA584" s="220"/>
      <c r="CB584" s="220"/>
      <c r="CC584" s="220"/>
      <c r="CD584" s="220"/>
      <c r="CE584" s="380"/>
      <c r="CF584" s="220"/>
      <c r="CG584" s="220"/>
      <c r="CH584" s="377"/>
      <c r="CI584" s="220"/>
      <c r="CJ584" s="220"/>
      <c r="CK584" s="220"/>
      <c r="CL584" s="380"/>
      <c r="CM584" s="220"/>
      <c r="CN584" s="220"/>
      <c r="CO584" s="220"/>
      <c r="CP584" s="220"/>
      <c r="CQ584" s="220"/>
      <c r="CR584" s="220"/>
      <c r="CS584" s="220"/>
      <c r="CT584" s="220"/>
      <c r="CU584" s="220"/>
      <c r="CV584" s="220"/>
      <c r="CW584" s="220"/>
      <c r="CX584" s="220"/>
      <c r="CY584" s="220"/>
      <c r="CZ584" s="220"/>
      <c r="DA584" s="220"/>
      <c r="DB584" s="220"/>
      <c r="DC584" s="220"/>
      <c r="DD584" s="220"/>
      <c r="DE584" s="220"/>
      <c r="DF584" s="220"/>
      <c r="DG584" s="220"/>
      <c r="DH584" s="220"/>
      <c r="DI584" s="220"/>
      <c r="DJ584" s="220"/>
      <c r="DK584" s="220"/>
      <c r="DL584" s="220"/>
      <c r="DM584" s="220"/>
      <c r="DN584" s="220"/>
      <c r="DO584" s="220"/>
      <c r="DP584" s="220"/>
      <c r="DQ584" s="220"/>
      <c r="DR584" s="220"/>
      <c r="DS584" s="220"/>
      <c r="DV584" s="220"/>
      <c r="DY584" s="406"/>
      <c r="DZ584" s="377"/>
    </row>
    <row r="585" spans="1:130" x14ac:dyDescent="0.25">
      <c r="A585" s="208"/>
      <c r="B585" s="209"/>
      <c r="C585" s="210"/>
      <c r="D585" s="210"/>
      <c r="E585" s="211"/>
      <c r="F585" s="211"/>
      <c r="G585" s="340"/>
      <c r="H585" s="341"/>
      <c r="I585" s="340"/>
      <c r="J585" s="342"/>
      <c r="K585" s="348"/>
      <c r="L585" s="349"/>
      <c r="M585" s="211"/>
      <c r="N585" s="209"/>
      <c r="O585" s="215"/>
      <c r="P585" s="344"/>
      <c r="Q585" s="216"/>
      <c r="T585" s="219"/>
      <c r="U585" s="220"/>
      <c r="AF585" s="228"/>
      <c r="AG585" s="225"/>
      <c r="AJ585" s="226"/>
      <c r="AL585" s="228"/>
      <c r="AM585" s="228"/>
      <c r="AN585" s="225"/>
      <c r="AS585" s="228"/>
      <c r="AT585" s="225"/>
      <c r="AV585" s="226"/>
      <c r="AX585" s="229"/>
      <c r="AZ585" s="225"/>
      <c r="BB585" s="226"/>
      <c r="BE585" s="228"/>
      <c r="BG585" s="225"/>
      <c r="BH585" s="226"/>
      <c r="BI585" s="226"/>
      <c r="BJ585" s="226"/>
      <c r="BK585" s="229"/>
      <c r="CE585" s="229"/>
      <c r="CH585" s="226"/>
      <c r="CL585" s="229"/>
      <c r="DS585" s="225"/>
      <c r="DV585" s="225"/>
      <c r="DY585" s="229"/>
      <c r="DZ585" s="226"/>
    </row>
    <row r="586" spans="1:130" x14ac:dyDescent="0.25">
      <c r="A586" s="208"/>
      <c r="B586" s="209"/>
      <c r="C586" s="210"/>
      <c r="D586" s="210"/>
      <c r="E586" s="211"/>
      <c r="F586" s="211"/>
      <c r="G586" s="340"/>
      <c r="H586" s="341"/>
      <c r="I586" s="340"/>
      <c r="J586" s="342"/>
      <c r="K586" s="343"/>
      <c r="L586" s="213"/>
      <c r="M586" s="211"/>
      <c r="N586" s="209"/>
      <c r="O586" s="215"/>
      <c r="P586" s="344"/>
      <c r="Q586" s="216"/>
      <c r="T586" s="219"/>
      <c r="U586" s="220"/>
      <c r="AF586" s="228"/>
      <c r="AG586" s="225"/>
      <c r="AJ586" s="226"/>
      <c r="AL586" s="228"/>
      <c r="AM586" s="228"/>
      <c r="AN586" s="225"/>
      <c r="AQ586" s="226"/>
      <c r="AS586" s="228"/>
      <c r="AT586" s="225"/>
      <c r="AV586" s="226"/>
      <c r="AX586" s="229"/>
      <c r="AZ586" s="225"/>
      <c r="BB586" s="226"/>
      <c r="BE586" s="228"/>
      <c r="BH586" s="226"/>
      <c r="BI586" s="226"/>
      <c r="BJ586" s="229"/>
      <c r="CE586" s="229"/>
      <c r="CH586" s="226"/>
      <c r="CK586" s="225"/>
      <c r="CL586" s="229"/>
      <c r="CZ586" s="227"/>
      <c r="DS586" s="225"/>
      <c r="DV586" s="225"/>
      <c r="DY586" s="229"/>
      <c r="DZ586" s="226"/>
    </row>
    <row r="587" spans="1:130" x14ac:dyDescent="0.25">
      <c r="A587" s="208"/>
      <c r="B587" s="209"/>
      <c r="C587" s="210"/>
      <c r="D587" s="210"/>
      <c r="E587" s="211"/>
      <c r="F587" s="211"/>
      <c r="G587" s="340"/>
      <c r="H587" s="341"/>
      <c r="I587" s="340"/>
      <c r="J587" s="342"/>
      <c r="K587" s="343"/>
      <c r="L587" s="213"/>
      <c r="M587" s="211"/>
      <c r="N587" s="209"/>
      <c r="O587" s="215"/>
      <c r="P587" s="344"/>
      <c r="Q587" s="216"/>
      <c r="T587" s="219"/>
      <c r="U587" s="220"/>
      <c r="AF587" s="228"/>
      <c r="AG587" s="225"/>
      <c r="AJ587" s="226"/>
      <c r="AL587" s="228"/>
      <c r="AM587" s="228"/>
      <c r="AN587" s="225"/>
      <c r="AQ587" s="226"/>
      <c r="AS587" s="228"/>
      <c r="AT587" s="225"/>
      <c r="AV587" s="226"/>
      <c r="AX587" s="229"/>
      <c r="AZ587" s="225"/>
      <c r="BB587" s="226"/>
      <c r="BE587" s="228"/>
      <c r="BH587" s="226"/>
      <c r="BI587" s="226"/>
      <c r="BJ587" s="229"/>
      <c r="CE587" s="229"/>
      <c r="CH587" s="226"/>
      <c r="CK587" s="225"/>
      <c r="CL587" s="229"/>
      <c r="CZ587" s="227"/>
      <c r="DS587" s="225"/>
      <c r="DV587" s="225"/>
      <c r="DY587" s="407"/>
      <c r="DZ587" s="226"/>
    </row>
    <row r="588" spans="1:130" x14ac:dyDescent="0.25">
      <c r="A588" s="208"/>
      <c r="B588" s="209"/>
      <c r="C588" s="210"/>
      <c r="D588" s="210"/>
      <c r="E588" s="211"/>
      <c r="F588" s="211"/>
      <c r="G588" s="340"/>
      <c r="H588" s="341"/>
      <c r="I588" s="340"/>
      <c r="J588" s="342"/>
      <c r="K588" s="348"/>
      <c r="L588" s="349"/>
      <c r="M588" s="211"/>
      <c r="N588" s="209"/>
      <c r="O588" s="215"/>
      <c r="P588" s="344"/>
      <c r="Q588" s="216"/>
      <c r="T588" s="219"/>
      <c r="U588" s="220"/>
      <c r="AF588" s="228"/>
      <c r="AG588" s="225"/>
      <c r="AJ588" s="226"/>
      <c r="AL588" s="228"/>
      <c r="AM588" s="228"/>
      <c r="AN588" s="225"/>
      <c r="AQ588" s="226"/>
      <c r="AS588" s="228"/>
      <c r="AT588" s="225"/>
      <c r="AV588" s="226"/>
      <c r="AX588" s="229"/>
      <c r="AZ588" s="225"/>
      <c r="BB588" s="226"/>
      <c r="BE588" s="228"/>
      <c r="BH588" s="226"/>
      <c r="BI588" s="226"/>
      <c r="BJ588" s="229"/>
      <c r="CE588" s="229"/>
      <c r="CH588" s="226"/>
      <c r="CK588" s="225"/>
      <c r="CL588" s="229"/>
      <c r="CZ588" s="227"/>
      <c r="DS588" s="225"/>
      <c r="DV588" s="225"/>
      <c r="DY588" s="407"/>
      <c r="DZ588" s="226"/>
    </row>
    <row r="589" spans="1:130" x14ac:dyDescent="0.25">
      <c r="A589" s="208"/>
      <c r="B589" s="209"/>
      <c r="C589" s="210"/>
      <c r="D589" s="210"/>
      <c r="E589" s="211"/>
      <c r="F589" s="211"/>
      <c r="G589" s="340"/>
      <c r="H589" s="341"/>
      <c r="I589" s="340"/>
      <c r="J589" s="342"/>
      <c r="K589" s="348"/>
      <c r="L589" s="349"/>
      <c r="M589" s="211"/>
      <c r="N589" s="209"/>
      <c r="O589" s="215"/>
      <c r="P589" s="344"/>
      <c r="Q589" s="216"/>
      <c r="T589" s="219"/>
      <c r="U589" s="220"/>
      <c r="AF589" s="228"/>
      <c r="AG589" s="225"/>
      <c r="AJ589" s="226"/>
      <c r="AL589" s="228"/>
      <c r="AM589" s="228"/>
      <c r="AN589" s="225"/>
      <c r="AQ589" s="226"/>
      <c r="AS589" s="228"/>
      <c r="AT589" s="225"/>
      <c r="AV589" s="226"/>
      <c r="AX589" s="229"/>
      <c r="AZ589" s="225"/>
      <c r="BB589" s="226"/>
      <c r="BE589" s="228"/>
      <c r="BH589" s="226"/>
      <c r="BI589" s="226"/>
      <c r="BJ589" s="229"/>
      <c r="CE589" s="229"/>
      <c r="CH589" s="226"/>
      <c r="CK589" s="225"/>
      <c r="CL589" s="229"/>
      <c r="CZ589" s="227"/>
      <c r="DS589" s="225"/>
      <c r="DV589" s="225"/>
      <c r="DY589" s="407"/>
      <c r="DZ589" s="226"/>
    </row>
    <row r="590" spans="1:130" x14ac:dyDescent="0.25">
      <c r="A590" s="208"/>
      <c r="B590" s="209"/>
      <c r="C590" s="210"/>
      <c r="D590" s="210"/>
      <c r="E590" s="211"/>
      <c r="F590" s="211"/>
      <c r="G590" s="340"/>
      <c r="H590" s="341"/>
      <c r="I590" s="340"/>
      <c r="J590" s="342"/>
      <c r="K590" s="348"/>
      <c r="L590" s="349"/>
      <c r="M590" s="211"/>
      <c r="N590" s="209"/>
      <c r="O590" s="215"/>
      <c r="P590" s="344"/>
      <c r="Q590" s="216"/>
      <c r="T590" s="219"/>
      <c r="U590" s="220"/>
      <c r="AF590" s="228"/>
      <c r="AG590" s="225"/>
      <c r="AJ590" s="226"/>
      <c r="AL590" s="228"/>
      <c r="AM590" s="228"/>
      <c r="AN590" s="225"/>
      <c r="AQ590" s="226"/>
      <c r="AS590" s="228"/>
      <c r="AT590" s="225"/>
      <c r="AV590" s="226"/>
      <c r="AX590" s="229"/>
      <c r="AZ590" s="225"/>
      <c r="BB590" s="226"/>
      <c r="BE590" s="228"/>
      <c r="BH590" s="226"/>
      <c r="BI590" s="226"/>
      <c r="BJ590" s="229"/>
      <c r="CE590" s="229"/>
      <c r="CH590" s="226"/>
      <c r="CK590" s="225"/>
      <c r="CL590" s="229"/>
      <c r="CZ590" s="227"/>
      <c r="DS590" s="225"/>
      <c r="DV590" s="225"/>
      <c r="DY590" s="407"/>
      <c r="DZ590" s="226"/>
    </row>
    <row r="591" spans="1:130" x14ac:dyDescent="0.25">
      <c r="A591" s="208"/>
      <c r="B591" s="209"/>
      <c r="C591" s="210"/>
      <c r="D591" s="210"/>
      <c r="E591" s="211"/>
      <c r="F591" s="211"/>
      <c r="G591" s="340"/>
      <c r="H591" s="341"/>
      <c r="I591" s="340"/>
      <c r="J591" s="342"/>
      <c r="K591" s="348"/>
      <c r="L591" s="349"/>
      <c r="M591" s="211"/>
      <c r="N591" s="209"/>
      <c r="O591" s="215"/>
      <c r="P591" s="344"/>
      <c r="Q591" s="216"/>
      <c r="T591" s="219"/>
      <c r="U591" s="220"/>
      <c r="AF591" s="228"/>
      <c r="AG591" s="225"/>
      <c r="AJ591" s="226"/>
      <c r="AL591" s="228"/>
      <c r="AM591" s="225"/>
      <c r="AQ591" s="229"/>
      <c r="AS591" s="225"/>
      <c r="AV591" s="226"/>
      <c r="AW591" s="229"/>
      <c r="AX591" s="226"/>
      <c r="BB591" s="226"/>
      <c r="BD591" s="228"/>
      <c r="BE591" s="225"/>
      <c r="BH591" s="226"/>
      <c r="BI591" s="229"/>
      <c r="CE591" s="229"/>
      <c r="CH591" s="226"/>
      <c r="CK591" s="225"/>
      <c r="CL591" s="229"/>
      <c r="CZ591" s="227"/>
      <c r="DS591" s="225"/>
      <c r="DV591" s="225"/>
      <c r="DY591" s="407"/>
      <c r="DZ591" s="226"/>
    </row>
    <row r="592" spans="1:130" x14ac:dyDescent="0.25">
      <c r="A592" s="208"/>
      <c r="B592" s="209"/>
      <c r="C592" s="210"/>
      <c r="D592" s="210"/>
      <c r="E592" s="211"/>
      <c r="F592" s="211"/>
      <c r="G592" s="340"/>
      <c r="H592" s="341"/>
      <c r="I592" s="340"/>
      <c r="J592" s="342"/>
      <c r="K592" s="348"/>
      <c r="L592" s="349"/>
      <c r="M592" s="211"/>
      <c r="N592" s="209"/>
      <c r="O592" s="215"/>
      <c r="P592" s="344"/>
      <c r="Q592" s="216"/>
      <c r="T592" s="219"/>
      <c r="U592" s="220"/>
      <c r="AF592" s="228"/>
      <c r="AG592" s="225"/>
      <c r="AJ592" s="226"/>
      <c r="AL592" s="228"/>
      <c r="AM592" s="225"/>
      <c r="AQ592" s="229"/>
      <c r="AS592" s="225"/>
      <c r="AV592" s="226"/>
      <c r="AW592" s="229"/>
      <c r="AX592" s="226"/>
      <c r="BB592" s="226"/>
      <c r="BD592" s="228"/>
      <c r="BE592" s="225"/>
      <c r="BH592" s="226"/>
      <c r="BI592" s="229"/>
      <c r="CE592" s="229"/>
      <c r="CH592" s="226"/>
      <c r="CK592" s="225"/>
      <c r="CL592" s="229"/>
      <c r="CZ592" s="227"/>
      <c r="DS592" s="225"/>
      <c r="DV592" s="225"/>
      <c r="DY592" s="407"/>
      <c r="DZ592" s="226"/>
    </row>
    <row r="593" spans="1:130" x14ac:dyDescent="0.25">
      <c r="A593" s="208"/>
      <c r="B593" s="209"/>
      <c r="C593" s="210"/>
      <c r="D593" s="210"/>
      <c r="E593" s="211"/>
      <c r="F593" s="211"/>
      <c r="G593" s="340"/>
      <c r="H593" s="341"/>
      <c r="I593" s="340"/>
      <c r="J593" s="342"/>
      <c r="K593" s="348"/>
      <c r="L593" s="349"/>
      <c r="M593" s="211"/>
      <c r="N593" s="209"/>
      <c r="O593" s="215"/>
      <c r="P593" s="344"/>
      <c r="Q593" s="216"/>
      <c r="T593" s="219"/>
      <c r="U593" s="220"/>
      <c r="AF593" s="228"/>
      <c r="AG593" s="225"/>
      <c r="AJ593" s="226"/>
      <c r="AL593" s="228"/>
      <c r="AM593" s="225"/>
      <c r="AQ593" s="229"/>
      <c r="AS593" s="225"/>
      <c r="AV593" s="226"/>
      <c r="AW593" s="229"/>
      <c r="AX593" s="226"/>
      <c r="BB593" s="226"/>
      <c r="BD593" s="228"/>
      <c r="BE593" s="225"/>
      <c r="BH593" s="226"/>
      <c r="BI593" s="229"/>
      <c r="CE593" s="229"/>
      <c r="CH593" s="226"/>
      <c r="CK593" s="225"/>
      <c r="CL593" s="229"/>
      <c r="CZ593" s="227"/>
      <c r="DS593" s="225"/>
      <c r="DV593" s="225"/>
      <c r="DY593" s="407"/>
      <c r="DZ593" s="226"/>
    </row>
    <row r="594" spans="1:130" x14ac:dyDescent="0.25">
      <c r="A594" s="208"/>
      <c r="B594" s="209"/>
      <c r="C594" s="210"/>
      <c r="D594" s="210"/>
      <c r="E594" s="211"/>
      <c r="F594" s="211"/>
      <c r="G594" s="340"/>
      <c r="H594" s="341"/>
      <c r="I594" s="340"/>
      <c r="J594" s="342"/>
      <c r="K594" s="343"/>
      <c r="L594" s="213"/>
      <c r="M594" s="211"/>
      <c r="N594" s="209"/>
      <c r="O594" s="215"/>
      <c r="P594" s="344"/>
      <c r="Q594" s="216"/>
      <c r="T594" s="219"/>
      <c r="U594" s="220"/>
      <c r="AF594" s="228"/>
      <c r="AG594" s="225"/>
      <c r="AJ594" s="226"/>
      <c r="AL594" s="228"/>
      <c r="AM594" s="228"/>
      <c r="AN594" s="225"/>
      <c r="AQ594" s="226"/>
      <c r="AS594" s="228"/>
      <c r="AT594" s="225"/>
      <c r="AV594" s="226"/>
      <c r="AX594" s="229"/>
      <c r="AZ594" s="225"/>
      <c r="BB594" s="226"/>
      <c r="BE594" s="228"/>
      <c r="BH594" s="226"/>
      <c r="BI594" s="226"/>
      <c r="BJ594" s="229"/>
      <c r="CE594" s="229"/>
      <c r="CH594" s="226"/>
      <c r="CK594" s="225"/>
      <c r="CL594" s="229"/>
      <c r="CZ594" s="227"/>
      <c r="DS594" s="225"/>
      <c r="DV594" s="225"/>
      <c r="DY594" s="407"/>
      <c r="DZ594" s="226"/>
    </row>
    <row r="595" spans="1:130" x14ac:dyDescent="0.25">
      <c r="A595" s="208"/>
      <c r="B595" s="209"/>
      <c r="C595" s="210"/>
      <c r="D595" s="210"/>
      <c r="E595" s="211"/>
      <c r="F595" s="211"/>
      <c r="G595" s="340"/>
      <c r="H595" s="341"/>
      <c r="I595" s="340"/>
      <c r="J595" s="342"/>
      <c r="K595" s="348"/>
      <c r="L595" s="349"/>
      <c r="M595" s="211"/>
      <c r="N595" s="209"/>
      <c r="O595" s="215"/>
      <c r="P595" s="344"/>
      <c r="Q595" s="216"/>
      <c r="T595" s="219"/>
      <c r="U595" s="220"/>
      <c r="AF595" s="228"/>
      <c r="AG595" s="225"/>
      <c r="AJ595" s="226"/>
      <c r="AL595" s="228"/>
      <c r="AM595" s="225"/>
      <c r="AQ595" s="229"/>
      <c r="AS595" s="225"/>
      <c r="AV595" s="226"/>
      <c r="AW595" s="229"/>
      <c r="AX595" s="226"/>
      <c r="BB595" s="226"/>
      <c r="BD595" s="228"/>
      <c r="BE595" s="225"/>
      <c r="BH595" s="226"/>
      <c r="BI595" s="229"/>
      <c r="CE595" s="229"/>
      <c r="CH595" s="226"/>
      <c r="CK595" s="225"/>
      <c r="CL595" s="229"/>
      <c r="CZ595" s="227"/>
      <c r="DS595" s="225"/>
      <c r="DV595" s="225"/>
      <c r="DY595" s="407"/>
      <c r="DZ595" s="226"/>
    </row>
    <row r="596" spans="1:130" x14ac:dyDescent="0.25">
      <c r="A596" s="208"/>
      <c r="B596" s="209"/>
      <c r="C596" s="210"/>
      <c r="D596" s="210"/>
      <c r="E596" s="211"/>
      <c r="F596" s="211"/>
      <c r="G596" s="340"/>
      <c r="H596" s="341"/>
      <c r="I596" s="340"/>
      <c r="J596" s="342"/>
      <c r="K596" s="211"/>
      <c r="L596" s="349"/>
      <c r="M596" s="211"/>
      <c r="N596" s="209"/>
      <c r="O596" s="215"/>
      <c r="P596" s="344"/>
      <c r="Q596" s="216"/>
      <c r="T596" s="219"/>
      <c r="U596" s="220"/>
      <c r="AF596" s="228"/>
      <c r="AG596" s="225"/>
      <c r="AJ596" s="226"/>
      <c r="AL596" s="228"/>
      <c r="AM596" s="225"/>
      <c r="AQ596" s="229"/>
      <c r="AS596" s="225"/>
      <c r="AV596" s="226"/>
      <c r="AW596" s="229"/>
      <c r="AX596" s="226"/>
      <c r="BB596" s="226"/>
      <c r="BD596" s="228"/>
      <c r="BE596" s="225"/>
      <c r="BH596" s="226"/>
      <c r="BI596" s="229"/>
      <c r="CE596" s="229"/>
      <c r="CH596" s="226"/>
      <c r="CK596" s="225"/>
      <c r="CL596" s="229"/>
      <c r="CZ596" s="227"/>
      <c r="DS596" s="225"/>
      <c r="DV596" s="225"/>
      <c r="DY596" s="407"/>
      <c r="DZ596" s="226"/>
    </row>
    <row r="597" spans="1:130" x14ac:dyDescent="0.25">
      <c r="A597" s="208"/>
      <c r="B597" s="209"/>
      <c r="C597" s="210"/>
      <c r="D597" s="210"/>
      <c r="E597" s="211"/>
      <c r="F597" s="211"/>
      <c r="G597" s="340"/>
      <c r="H597" s="341"/>
      <c r="I597" s="340"/>
      <c r="J597" s="342"/>
      <c r="K597" s="211"/>
      <c r="L597" s="349"/>
      <c r="M597" s="211"/>
      <c r="N597" s="209"/>
      <c r="O597" s="215"/>
      <c r="P597" s="344"/>
      <c r="Q597" s="216"/>
      <c r="T597" s="219"/>
      <c r="U597" s="220"/>
      <c r="AF597" s="228"/>
      <c r="AG597" s="225"/>
      <c r="AJ597" s="226"/>
      <c r="AL597" s="228"/>
      <c r="AM597" s="225"/>
      <c r="AQ597" s="229"/>
      <c r="AS597" s="225"/>
      <c r="AV597" s="226"/>
      <c r="AW597" s="229"/>
      <c r="AX597" s="226"/>
      <c r="BB597" s="226"/>
      <c r="BD597" s="228"/>
      <c r="BE597" s="225"/>
      <c r="BH597" s="226"/>
      <c r="BI597" s="229"/>
      <c r="CE597" s="229"/>
      <c r="CH597" s="226"/>
      <c r="CK597" s="225"/>
      <c r="CL597" s="229"/>
      <c r="CZ597" s="227"/>
      <c r="DS597" s="225"/>
      <c r="DV597" s="225"/>
      <c r="DY597" s="407"/>
      <c r="DZ597" s="226"/>
    </row>
    <row r="598" spans="1:130" x14ac:dyDescent="0.25">
      <c r="A598" s="208"/>
      <c r="B598" s="209"/>
      <c r="C598" s="210"/>
      <c r="D598" s="210"/>
      <c r="E598" s="211"/>
      <c r="F598" s="211"/>
      <c r="G598" s="340"/>
      <c r="H598" s="341"/>
      <c r="I598" s="340"/>
      <c r="J598" s="342"/>
      <c r="K598" s="348"/>
      <c r="L598" s="349"/>
      <c r="M598" s="211"/>
      <c r="N598" s="209"/>
      <c r="O598" s="215"/>
      <c r="P598" s="344"/>
      <c r="Q598" s="216"/>
      <c r="T598" s="219"/>
      <c r="U598" s="220"/>
      <c r="AF598" s="228"/>
      <c r="AG598" s="225"/>
      <c r="AJ598" s="226"/>
      <c r="AL598" s="228"/>
      <c r="AM598" s="225"/>
      <c r="AQ598" s="229"/>
      <c r="AS598" s="225"/>
      <c r="AV598" s="226"/>
      <c r="AW598" s="229"/>
      <c r="AX598" s="226"/>
      <c r="BB598" s="226"/>
      <c r="BD598" s="228"/>
      <c r="BE598" s="225"/>
      <c r="BH598" s="226"/>
      <c r="BI598" s="229"/>
      <c r="CE598" s="229"/>
      <c r="CH598" s="226"/>
      <c r="CK598" s="225"/>
      <c r="CL598" s="229"/>
      <c r="CZ598" s="227"/>
      <c r="DS598" s="225"/>
      <c r="DV598" s="225"/>
      <c r="DY598" s="407"/>
      <c r="DZ598" s="226"/>
    </row>
    <row r="599" spans="1:130" x14ac:dyDescent="0.25">
      <c r="A599" s="208"/>
      <c r="B599" s="209"/>
      <c r="C599" s="210"/>
      <c r="D599" s="210"/>
      <c r="E599" s="211"/>
      <c r="F599" s="211"/>
      <c r="G599" s="340"/>
      <c r="H599" s="341"/>
      <c r="I599" s="340"/>
      <c r="J599" s="342"/>
      <c r="K599" s="343"/>
      <c r="L599" s="213"/>
      <c r="M599" s="211"/>
      <c r="N599" s="209"/>
      <c r="O599" s="215"/>
      <c r="P599" s="344"/>
      <c r="Q599" s="216"/>
      <c r="T599" s="219"/>
      <c r="U599" s="220"/>
      <c r="AP599" s="229"/>
      <c r="AQ599" s="228"/>
      <c r="BD599" s="225"/>
      <c r="CE599" s="229"/>
      <c r="CH599" s="226"/>
      <c r="CK599" s="225"/>
      <c r="CL599" s="229"/>
      <c r="CZ599" s="227"/>
      <c r="DS599" s="225"/>
      <c r="DV599" s="225"/>
      <c r="DY599" s="407"/>
      <c r="DZ599" s="226"/>
    </row>
    <row r="600" spans="1:130" x14ac:dyDescent="0.25">
      <c r="A600" s="208"/>
      <c r="B600" s="209"/>
      <c r="C600" s="210"/>
      <c r="D600" s="210"/>
      <c r="E600" s="211"/>
      <c r="F600" s="211"/>
      <c r="G600" s="340"/>
      <c r="H600" s="341"/>
      <c r="I600" s="340"/>
      <c r="J600" s="342"/>
      <c r="K600" s="348"/>
      <c r="L600" s="349"/>
      <c r="M600" s="211"/>
      <c r="N600" s="209"/>
      <c r="O600" s="215"/>
      <c r="P600" s="344"/>
      <c r="Q600" s="216"/>
      <c r="T600" s="219"/>
      <c r="U600" s="220"/>
      <c r="AP600" s="229"/>
      <c r="AQ600" s="228"/>
      <c r="BD600" s="225"/>
      <c r="CE600" s="229"/>
      <c r="CH600" s="226"/>
      <c r="CK600" s="225"/>
      <c r="CL600" s="229"/>
      <c r="CZ600" s="227"/>
      <c r="DS600" s="225"/>
      <c r="DV600" s="225"/>
      <c r="DY600" s="407"/>
      <c r="DZ600" s="226"/>
    </row>
    <row r="601" spans="1:130" x14ac:dyDescent="0.25">
      <c r="A601" s="208"/>
      <c r="B601" s="209"/>
      <c r="C601" s="210"/>
      <c r="D601" s="210"/>
      <c r="E601" s="211"/>
      <c r="F601" s="211"/>
      <c r="G601" s="340"/>
      <c r="H601" s="341"/>
      <c r="I601" s="340"/>
      <c r="J601" s="342"/>
      <c r="K601" s="348"/>
      <c r="L601" s="349"/>
      <c r="M601" s="211"/>
      <c r="N601" s="209"/>
      <c r="O601" s="215"/>
      <c r="P601" s="344"/>
      <c r="Q601" s="216"/>
      <c r="T601" s="219"/>
      <c r="U601" s="220"/>
      <c r="AP601" s="229"/>
      <c r="AQ601" s="228"/>
      <c r="BD601" s="225"/>
      <c r="CE601" s="229"/>
      <c r="CH601" s="226"/>
      <c r="CK601" s="225"/>
      <c r="CL601" s="229"/>
      <c r="CZ601" s="227"/>
      <c r="DS601" s="225"/>
      <c r="DV601" s="225"/>
      <c r="DY601" s="407"/>
      <c r="DZ601" s="226"/>
    </row>
    <row r="602" spans="1:130" x14ac:dyDescent="0.25">
      <c r="A602" s="208"/>
      <c r="B602" s="209"/>
      <c r="C602" s="210"/>
      <c r="D602" s="210"/>
      <c r="E602" s="211"/>
      <c r="F602" s="211"/>
      <c r="G602" s="340"/>
      <c r="H602" s="341"/>
      <c r="I602" s="340"/>
      <c r="J602" s="342"/>
      <c r="K602" s="348"/>
      <c r="L602" s="349"/>
      <c r="M602" s="211"/>
      <c r="N602" s="209"/>
      <c r="O602" s="215"/>
      <c r="P602" s="344"/>
      <c r="Q602" s="216"/>
      <c r="T602" s="219"/>
      <c r="U602" s="220"/>
      <c r="AP602" s="229"/>
      <c r="AQ602" s="228"/>
      <c r="BD602" s="225"/>
      <c r="CE602" s="229"/>
      <c r="CH602" s="226"/>
      <c r="CK602" s="225"/>
      <c r="CL602" s="229"/>
      <c r="CZ602" s="227"/>
      <c r="DS602" s="225"/>
      <c r="DV602" s="225"/>
      <c r="DY602" s="407"/>
      <c r="DZ602" s="226"/>
    </row>
    <row r="603" spans="1:130" x14ac:dyDescent="0.25">
      <c r="A603" s="208"/>
      <c r="B603" s="209"/>
      <c r="C603" s="210"/>
      <c r="D603" s="210"/>
      <c r="E603" s="211"/>
      <c r="F603" s="211"/>
      <c r="G603" s="340"/>
      <c r="H603" s="341"/>
      <c r="I603" s="340"/>
      <c r="J603" s="342"/>
      <c r="K603" s="348"/>
      <c r="L603" s="349"/>
      <c r="M603" s="211"/>
      <c r="N603" s="209"/>
      <c r="O603" s="215"/>
      <c r="P603" s="344"/>
      <c r="Q603" s="216"/>
      <c r="T603" s="219"/>
      <c r="U603" s="220"/>
      <c r="AP603" s="229"/>
      <c r="AQ603" s="228"/>
      <c r="BD603" s="225"/>
      <c r="CE603" s="229"/>
      <c r="CH603" s="226"/>
      <c r="CK603" s="225"/>
      <c r="CL603" s="229"/>
      <c r="CZ603" s="227"/>
      <c r="DS603" s="225"/>
      <c r="DV603" s="225"/>
      <c r="DY603" s="407"/>
      <c r="DZ603" s="226"/>
    </row>
    <row r="604" spans="1:130" x14ac:dyDescent="0.25">
      <c r="A604" s="208"/>
      <c r="B604" s="209"/>
      <c r="C604" s="210"/>
      <c r="D604" s="210"/>
      <c r="E604" s="211"/>
      <c r="F604" s="211"/>
      <c r="G604" s="340"/>
      <c r="H604" s="341"/>
      <c r="I604" s="340"/>
      <c r="J604" s="342"/>
      <c r="K604" s="348"/>
      <c r="L604" s="349"/>
      <c r="M604" s="211"/>
      <c r="N604" s="209"/>
      <c r="O604" s="215"/>
      <c r="P604" s="344"/>
      <c r="Q604" s="216"/>
      <c r="T604" s="219"/>
      <c r="U604" s="220"/>
      <c r="AP604" s="229"/>
      <c r="AQ604" s="228"/>
      <c r="BD604" s="225"/>
      <c r="CE604" s="229"/>
      <c r="CH604" s="226"/>
      <c r="CK604" s="225"/>
      <c r="CL604" s="229"/>
      <c r="CZ604" s="227"/>
      <c r="DS604" s="225"/>
      <c r="DV604" s="225"/>
      <c r="DY604" s="407"/>
      <c r="DZ604" s="226"/>
    </row>
    <row r="605" spans="1:130" x14ac:dyDescent="0.25">
      <c r="A605" s="208"/>
      <c r="B605" s="209"/>
      <c r="C605" s="210"/>
      <c r="D605" s="210"/>
      <c r="E605" s="211"/>
      <c r="F605" s="211"/>
      <c r="G605" s="340"/>
      <c r="H605" s="341"/>
      <c r="I605" s="340"/>
      <c r="J605" s="342"/>
      <c r="K605" s="348"/>
      <c r="L605" s="349"/>
      <c r="M605" s="211"/>
      <c r="N605" s="209"/>
      <c r="O605" s="215"/>
      <c r="P605" s="344"/>
      <c r="Q605" s="216"/>
      <c r="T605" s="219"/>
      <c r="U605" s="220"/>
      <c r="AP605" s="229"/>
      <c r="AQ605" s="228"/>
      <c r="BD605" s="225"/>
      <c r="CE605" s="229"/>
      <c r="CH605" s="226"/>
      <c r="CK605" s="225"/>
      <c r="CL605" s="229"/>
      <c r="CZ605" s="227"/>
      <c r="DS605" s="225"/>
      <c r="DV605" s="225"/>
      <c r="DY605" s="407"/>
      <c r="DZ605" s="226"/>
    </row>
    <row r="606" spans="1:130" x14ac:dyDescent="0.25">
      <c r="A606" s="208"/>
      <c r="B606" s="209"/>
      <c r="C606" s="210"/>
      <c r="D606" s="210"/>
      <c r="E606" s="211"/>
      <c r="F606" s="211"/>
      <c r="G606" s="340"/>
      <c r="H606" s="341"/>
      <c r="I606" s="340"/>
      <c r="J606" s="342"/>
      <c r="K606" s="348"/>
      <c r="L606" s="349"/>
      <c r="M606" s="211"/>
      <c r="N606" s="209"/>
      <c r="O606" s="215"/>
      <c r="P606" s="344"/>
      <c r="Q606" s="216"/>
      <c r="T606" s="219"/>
      <c r="U606" s="220"/>
      <c r="AP606" s="229"/>
      <c r="AQ606" s="228"/>
      <c r="BD606" s="225"/>
      <c r="CE606" s="229"/>
      <c r="CH606" s="226"/>
      <c r="CK606" s="225"/>
      <c r="CL606" s="229"/>
      <c r="CZ606" s="227"/>
      <c r="DS606" s="225"/>
      <c r="DV606" s="225"/>
      <c r="DY606" s="407"/>
      <c r="DZ606" s="226"/>
    </row>
    <row r="607" spans="1:130" x14ac:dyDescent="0.25">
      <c r="A607" s="208"/>
      <c r="B607" s="209"/>
      <c r="C607" s="210"/>
      <c r="D607" s="210"/>
      <c r="E607" s="211"/>
      <c r="F607" s="211"/>
      <c r="G607" s="340"/>
      <c r="H607" s="341"/>
      <c r="I607" s="340"/>
      <c r="J607" s="342"/>
      <c r="K607" s="348"/>
      <c r="L607" s="349"/>
      <c r="M607" s="211"/>
      <c r="N607" s="209"/>
      <c r="O607" s="215"/>
      <c r="P607" s="344"/>
      <c r="Q607" s="216"/>
      <c r="T607" s="219"/>
      <c r="U607" s="220"/>
      <c r="AP607" s="229"/>
      <c r="AQ607" s="228"/>
      <c r="BD607" s="225"/>
      <c r="CE607" s="229"/>
      <c r="CH607" s="226"/>
      <c r="CK607" s="225"/>
      <c r="CL607" s="229"/>
      <c r="CZ607" s="227"/>
      <c r="DS607" s="225"/>
      <c r="DV607" s="225"/>
      <c r="DY607" s="407"/>
      <c r="DZ607" s="226"/>
    </row>
    <row r="608" spans="1:130" x14ac:dyDescent="0.25">
      <c r="A608" s="208"/>
      <c r="B608" s="209"/>
      <c r="C608" s="210"/>
      <c r="D608" s="210"/>
      <c r="E608" s="211"/>
      <c r="F608" s="211"/>
      <c r="G608" s="340"/>
      <c r="H608" s="341"/>
      <c r="I608" s="340"/>
      <c r="J608" s="342"/>
      <c r="K608" s="348"/>
      <c r="L608" s="349"/>
      <c r="M608" s="211"/>
      <c r="N608" s="209"/>
      <c r="O608" s="215"/>
      <c r="P608" s="344"/>
      <c r="Q608" s="216"/>
      <c r="T608" s="219"/>
      <c r="U608" s="220"/>
      <c r="AP608" s="229"/>
      <c r="AQ608" s="228"/>
      <c r="BD608" s="225"/>
      <c r="CE608" s="229"/>
      <c r="CH608" s="226"/>
      <c r="CK608" s="225"/>
      <c r="CL608" s="229"/>
      <c r="CZ608" s="227"/>
      <c r="DS608" s="225"/>
      <c r="DV608" s="225"/>
      <c r="DY608" s="407"/>
      <c r="DZ608" s="226"/>
    </row>
    <row r="609" spans="1:130" x14ac:dyDescent="0.25">
      <c r="A609" s="208"/>
      <c r="B609" s="209"/>
      <c r="C609" s="210"/>
      <c r="D609" s="210"/>
      <c r="E609" s="211"/>
      <c r="F609" s="211"/>
      <c r="G609" s="340"/>
      <c r="H609" s="341"/>
      <c r="I609" s="340"/>
      <c r="J609" s="342"/>
      <c r="K609" s="348"/>
      <c r="L609" s="349"/>
      <c r="M609" s="211"/>
      <c r="N609" s="209"/>
      <c r="O609" s="215"/>
      <c r="P609" s="344"/>
      <c r="Q609" s="216"/>
      <c r="T609" s="219"/>
      <c r="U609" s="220"/>
      <c r="AP609" s="229"/>
      <c r="AQ609" s="228"/>
      <c r="BD609" s="225"/>
      <c r="CE609" s="229"/>
      <c r="CH609" s="226"/>
      <c r="CK609" s="225"/>
      <c r="CL609" s="229"/>
      <c r="CZ609" s="227"/>
      <c r="DS609" s="225"/>
      <c r="DV609" s="225"/>
      <c r="DY609" s="407"/>
      <c r="DZ609" s="226"/>
    </row>
    <row r="610" spans="1:130" x14ac:dyDescent="0.25">
      <c r="A610" s="208"/>
      <c r="B610" s="209"/>
      <c r="C610" s="210"/>
      <c r="D610" s="210"/>
      <c r="E610" s="211"/>
      <c r="F610" s="211"/>
      <c r="G610" s="340"/>
      <c r="H610" s="341"/>
      <c r="I610" s="340"/>
      <c r="J610" s="342"/>
      <c r="K610" s="348"/>
      <c r="L610" s="349"/>
      <c r="M610" s="211"/>
      <c r="N610" s="209"/>
      <c r="O610" s="215"/>
      <c r="P610" s="344"/>
      <c r="Q610" s="216"/>
      <c r="T610" s="219"/>
      <c r="U610" s="220"/>
      <c r="AP610" s="229"/>
      <c r="AQ610" s="228"/>
      <c r="BD610" s="225"/>
      <c r="CE610" s="229"/>
      <c r="CH610" s="226"/>
      <c r="CK610" s="225"/>
      <c r="CL610" s="229"/>
      <c r="CZ610" s="227"/>
      <c r="DS610" s="225"/>
      <c r="DV610" s="225"/>
      <c r="DY610" s="407"/>
      <c r="DZ610" s="226"/>
    </row>
    <row r="611" spans="1:130" x14ac:dyDescent="0.25">
      <c r="A611" s="208"/>
      <c r="B611" s="209"/>
      <c r="C611" s="210"/>
      <c r="D611" s="210"/>
      <c r="E611" s="211"/>
      <c r="F611" s="211"/>
      <c r="G611" s="340"/>
      <c r="H611" s="341"/>
      <c r="I611" s="340"/>
      <c r="J611" s="342"/>
      <c r="K611" s="348"/>
      <c r="L611" s="349"/>
      <c r="M611" s="211"/>
      <c r="N611" s="209"/>
      <c r="O611" s="215"/>
      <c r="P611" s="344"/>
      <c r="Q611" s="216"/>
      <c r="T611" s="219"/>
      <c r="U611" s="220"/>
      <c r="AP611" s="229"/>
      <c r="AQ611" s="228"/>
      <c r="BD611" s="225"/>
      <c r="CE611" s="229"/>
      <c r="CH611" s="226"/>
      <c r="CK611" s="225"/>
      <c r="CL611" s="229"/>
      <c r="CZ611" s="227"/>
      <c r="DS611" s="225"/>
      <c r="DV611" s="225"/>
      <c r="DY611" s="407"/>
      <c r="DZ611" s="226"/>
    </row>
    <row r="612" spans="1:130" x14ac:dyDescent="0.25">
      <c r="A612" s="208"/>
      <c r="B612" s="209"/>
      <c r="C612" s="210"/>
      <c r="D612" s="210"/>
      <c r="E612" s="211"/>
      <c r="F612" s="211"/>
      <c r="G612" s="340"/>
      <c r="H612" s="341"/>
      <c r="I612" s="340"/>
      <c r="J612" s="342"/>
      <c r="K612" s="348"/>
      <c r="L612" s="349"/>
      <c r="M612" s="211"/>
      <c r="N612" s="209"/>
      <c r="O612" s="215"/>
      <c r="P612" s="344"/>
      <c r="Q612" s="216"/>
      <c r="T612" s="219"/>
      <c r="U612" s="220"/>
      <c r="AP612" s="229"/>
      <c r="AQ612" s="228"/>
      <c r="BD612" s="225"/>
      <c r="CE612" s="229"/>
      <c r="CH612" s="226"/>
      <c r="CK612" s="225"/>
      <c r="CL612" s="229"/>
      <c r="CZ612" s="227"/>
      <c r="DS612" s="225"/>
      <c r="DV612" s="225"/>
      <c r="DY612" s="407"/>
      <c r="DZ612" s="226"/>
    </row>
    <row r="613" spans="1:130" x14ac:dyDescent="0.25">
      <c r="A613" s="208"/>
      <c r="B613" s="209"/>
      <c r="C613" s="210"/>
      <c r="D613" s="210"/>
      <c r="E613" s="211"/>
      <c r="F613" s="211"/>
      <c r="G613" s="340"/>
      <c r="H613" s="341"/>
      <c r="I613" s="340"/>
      <c r="J613" s="342"/>
      <c r="K613" s="348"/>
      <c r="L613" s="349"/>
      <c r="M613" s="211"/>
      <c r="N613" s="209"/>
      <c r="O613" s="215"/>
      <c r="P613" s="344"/>
      <c r="Q613" s="216"/>
      <c r="T613" s="219"/>
      <c r="U613" s="220"/>
      <c r="AP613" s="229"/>
      <c r="AQ613" s="228"/>
      <c r="BD613" s="225"/>
      <c r="CE613" s="229"/>
      <c r="CH613" s="226"/>
      <c r="CK613" s="225"/>
      <c r="CL613" s="229"/>
      <c r="CZ613" s="227"/>
      <c r="DS613" s="225"/>
      <c r="DV613" s="225"/>
      <c r="DY613" s="407"/>
      <c r="DZ613" s="226"/>
    </row>
    <row r="614" spans="1:130" x14ac:dyDescent="0.25">
      <c r="A614" s="208"/>
      <c r="B614" s="209"/>
      <c r="C614" s="210"/>
      <c r="D614" s="210"/>
      <c r="E614" s="211"/>
      <c r="F614" s="211"/>
      <c r="G614" s="340"/>
      <c r="H614" s="341"/>
      <c r="I614" s="340"/>
      <c r="J614" s="342"/>
      <c r="K614" s="348"/>
      <c r="L614" s="349"/>
      <c r="M614" s="211"/>
      <c r="N614" s="209"/>
      <c r="O614" s="215"/>
      <c r="P614" s="344"/>
      <c r="Q614" s="216"/>
      <c r="T614" s="219"/>
      <c r="U614" s="220"/>
      <c r="AP614" s="229"/>
      <c r="AQ614" s="228"/>
      <c r="BD614" s="225"/>
      <c r="CE614" s="229"/>
      <c r="CH614" s="226"/>
      <c r="CK614" s="225"/>
      <c r="CL614" s="229"/>
      <c r="CZ614" s="227"/>
      <c r="DS614" s="225"/>
      <c r="DV614" s="225"/>
      <c r="DY614" s="407"/>
      <c r="DZ614" s="226"/>
    </row>
    <row r="615" spans="1:130" x14ac:dyDescent="0.25">
      <c r="A615" s="208"/>
      <c r="B615" s="209"/>
      <c r="C615" s="210"/>
      <c r="D615" s="210"/>
      <c r="E615" s="211"/>
      <c r="F615" s="211"/>
      <c r="G615" s="340"/>
      <c r="H615" s="341"/>
      <c r="I615" s="340"/>
      <c r="J615" s="342"/>
      <c r="K615" s="348"/>
      <c r="L615" s="349"/>
      <c r="M615" s="211"/>
      <c r="N615" s="209"/>
      <c r="O615" s="215"/>
      <c r="P615" s="344"/>
      <c r="Q615" s="216"/>
      <c r="T615" s="219"/>
      <c r="U615" s="220"/>
      <c r="Y615" s="408"/>
      <c r="Z615" s="409"/>
      <c r="AP615" s="229"/>
      <c r="AQ615" s="228"/>
      <c r="BD615" s="225"/>
      <c r="CE615" s="229"/>
      <c r="CH615" s="226"/>
      <c r="CK615" s="225"/>
      <c r="CL615" s="229"/>
      <c r="CZ615" s="227"/>
      <c r="DS615" s="225"/>
      <c r="DV615" s="225"/>
      <c r="DY615" s="407"/>
      <c r="DZ615" s="226"/>
    </row>
    <row r="616" spans="1:130" x14ac:dyDescent="0.25">
      <c r="A616" s="208"/>
      <c r="B616" s="209"/>
      <c r="C616" s="210"/>
      <c r="D616" s="210"/>
      <c r="E616" s="211"/>
      <c r="F616" s="211"/>
      <c r="G616" s="340"/>
      <c r="H616" s="341"/>
      <c r="I616" s="340"/>
      <c r="J616" s="342"/>
      <c r="K616" s="348"/>
      <c r="L616" s="349"/>
      <c r="M616" s="211"/>
      <c r="N616" s="209"/>
      <c r="O616" s="215"/>
      <c r="P616" s="344"/>
      <c r="Q616" s="216"/>
      <c r="T616" s="219"/>
      <c r="U616" s="220"/>
      <c r="AP616" s="229"/>
      <c r="AQ616" s="228"/>
      <c r="BD616" s="225"/>
      <c r="CE616" s="229"/>
      <c r="CH616" s="226"/>
      <c r="CK616" s="225"/>
      <c r="CL616" s="229"/>
      <c r="CZ616" s="227"/>
      <c r="DS616" s="225"/>
      <c r="DV616" s="225"/>
      <c r="DY616" s="407"/>
      <c r="DZ616" s="226"/>
    </row>
    <row r="617" spans="1:130" x14ac:dyDescent="0.25">
      <c r="A617" s="208"/>
      <c r="B617" s="209"/>
      <c r="C617" s="210"/>
      <c r="D617" s="210"/>
      <c r="E617" s="211"/>
      <c r="F617" s="211"/>
      <c r="G617" s="340"/>
      <c r="H617" s="341"/>
      <c r="I617" s="340"/>
      <c r="J617" s="342"/>
      <c r="K617" s="348"/>
      <c r="L617" s="349"/>
      <c r="M617" s="211"/>
      <c r="N617" s="209"/>
      <c r="O617" s="215"/>
      <c r="P617" s="344"/>
      <c r="Q617" s="216"/>
      <c r="T617" s="219"/>
      <c r="U617" s="220"/>
      <c r="AP617" s="229"/>
      <c r="AQ617" s="228"/>
      <c r="BD617" s="225"/>
      <c r="CE617" s="229"/>
      <c r="CH617" s="226"/>
      <c r="CK617" s="225"/>
      <c r="CL617" s="229"/>
      <c r="CZ617" s="227"/>
      <c r="DS617" s="225"/>
      <c r="DV617" s="225"/>
      <c r="DY617" s="407"/>
      <c r="DZ617" s="226"/>
    </row>
    <row r="618" spans="1:130" x14ac:dyDescent="0.25">
      <c r="A618" s="208"/>
      <c r="B618" s="209"/>
      <c r="C618" s="210"/>
      <c r="D618" s="210"/>
      <c r="E618" s="211"/>
      <c r="F618" s="211"/>
      <c r="G618" s="340"/>
      <c r="H618" s="341"/>
      <c r="I618" s="340"/>
      <c r="J618" s="342"/>
      <c r="K618" s="348"/>
      <c r="L618" s="349"/>
      <c r="M618" s="211"/>
      <c r="N618" s="209"/>
      <c r="O618" s="215"/>
      <c r="P618" s="344"/>
      <c r="Q618" s="216"/>
      <c r="T618" s="219"/>
      <c r="U618" s="220"/>
      <c r="AE618" s="347"/>
      <c r="AP618" s="229"/>
      <c r="AZ618" s="410"/>
      <c r="BD618" s="225"/>
      <c r="CE618" s="229"/>
      <c r="CH618" s="226"/>
      <c r="CL618" s="229"/>
      <c r="CZ618" s="227"/>
      <c r="DS618" s="225"/>
      <c r="DV618" s="225"/>
      <c r="DY618" s="407"/>
      <c r="DZ618" s="226"/>
    </row>
    <row r="619" spans="1:130" x14ac:dyDescent="0.25">
      <c r="A619" s="208"/>
      <c r="B619" s="209"/>
      <c r="C619" s="210"/>
      <c r="D619" s="210"/>
      <c r="E619" s="211"/>
      <c r="F619" s="211"/>
      <c r="G619" s="340"/>
      <c r="H619" s="341"/>
      <c r="I619" s="340"/>
      <c r="J619" s="342"/>
      <c r="K619" s="348"/>
      <c r="L619" s="349"/>
      <c r="M619" s="211"/>
      <c r="N619" s="209"/>
      <c r="O619" s="215"/>
      <c r="P619" s="344"/>
      <c r="Q619" s="216"/>
      <c r="T619" s="219"/>
      <c r="U619" s="220"/>
      <c r="AP619" s="229"/>
      <c r="AQ619" s="228"/>
      <c r="BD619" s="225"/>
      <c r="CE619" s="229"/>
      <c r="CH619" s="226"/>
      <c r="CK619" s="225"/>
      <c r="CL619" s="229"/>
      <c r="CZ619" s="227"/>
      <c r="DS619" s="225"/>
      <c r="DV619" s="225"/>
      <c r="DY619" s="407"/>
      <c r="DZ619" s="226"/>
    </row>
    <row r="620" spans="1:130" x14ac:dyDescent="0.25">
      <c r="A620" s="208"/>
      <c r="B620" s="209"/>
      <c r="C620" s="210"/>
      <c r="D620" s="210"/>
      <c r="E620" s="211"/>
      <c r="F620" s="211"/>
      <c r="G620" s="340"/>
      <c r="H620" s="341"/>
      <c r="I620" s="340"/>
      <c r="J620" s="342"/>
      <c r="K620" s="348"/>
      <c r="L620" s="349"/>
      <c r="M620" s="211"/>
      <c r="N620" s="209"/>
      <c r="O620" s="215"/>
      <c r="P620" s="344"/>
      <c r="Q620" s="216"/>
      <c r="T620" s="219"/>
      <c r="U620" s="220"/>
      <c r="AP620" s="229"/>
      <c r="AQ620" s="228"/>
      <c r="BD620" s="225"/>
      <c r="CE620" s="229"/>
      <c r="CH620" s="226"/>
      <c r="CK620" s="225"/>
      <c r="CL620" s="229"/>
      <c r="CZ620" s="227"/>
      <c r="DS620" s="225"/>
      <c r="DV620" s="225"/>
      <c r="DY620" s="407"/>
      <c r="DZ620" s="226"/>
    </row>
    <row r="621" spans="1:130" x14ac:dyDescent="0.25">
      <c r="A621" s="208"/>
      <c r="B621" s="209"/>
      <c r="C621" s="210"/>
      <c r="D621" s="210"/>
      <c r="E621" s="211"/>
      <c r="F621" s="211"/>
      <c r="G621" s="340"/>
      <c r="H621" s="341"/>
      <c r="I621" s="340"/>
      <c r="J621" s="342"/>
      <c r="K621" s="348"/>
      <c r="L621" s="349"/>
      <c r="M621" s="211"/>
      <c r="N621" s="209"/>
      <c r="O621" s="215"/>
      <c r="P621" s="344"/>
      <c r="Q621" s="216"/>
      <c r="T621" s="219"/>
      <c r="U621" s="220"/>
      <c r="AP621" s="229"/>
      <c r="AQ621" s="228"/>
      <c r="BD621" s="225"/>
      <c r="CE621" s="229"/>
      <c r="CH621" s="226"/>
      <c r="CK621" s="225"/>
      <c r="CL621" s="229"/>
      <c r="CZ621" s="227"/>
      <c r="DS621" s="225"/>
      <c r="DV621" s="225"/>
      <c r="DY621" s="407"/>
      <c r="DZ621" s="226"/>
    </row>
    <row r="622" spans="1:130" x14ac:dyDescent="0.25">
      <c r="A622" s="208"/>
      <c r="B622" s="209"/>
      <c r="C622" s="210"/>
      <c r="D622" s="210"/>
      <c r="E622" s="211"/>
      <c r="F622" s="211"/>
      <c r="G622" s="340"/>
      <c r="H622" s="341"/>
      <c r="I622" s="340"/>
      <c r="J622" s="342"/>
      <c r="K622" s="348"/>
      <c r="L622" s="349"/>
      <c r="M622" s="211"/>
      <c r="N622" s="209"/>
      <c r="O622" s="215"/>
      <c r="P622" s="344"/>
      <c r="Q622" s="216"/>
      <c r="T622" s="219"/>
      <c r="U622" s="220"/>
      <c r="AE622" s="347"/>
      <c r="AP622" s="229"/>
      <c r="AQ622" s="228"/>
      <c r="BD622" s="225"/>
      <c r="CE622" s="229"/>
      <c r="CH622" s="226"/>
      <c r="CK622" s="225"/>
      <c r="CL622" s="229"/>
      <c r="CZ622" s="227"/>
      <c r="DS622" s="225"/>
      <c r="DV622" s="225"/>
      <c r="DY622" s="407"/>
      <c r="DZ622" s="226"/>
    </row>
    <row r="623" spans="1:130" x14ac:dyDescent="0.25">
      <c r="A623" s="208"/>
      <c r="B623" s="209"/>
      <c r="C623" s="210"/>
      <c r="D623" s="210"/>
      <c r="E623" s="211"/>
      <c r="F623" s="211"/>
      <c r="G623" s="340"/>
      <c r="H623" s="341"/>
      <c r="I623" s="340"/>
      <c r="J623" s="342"/>
      <c r="K623" s="348"/>
      <c r="L623" s="349"/>
      <c r="M623" s="211"/>
      <c r="N623" s="209"/>
      <c r="O623" s="215"/>
      <c r="P623" s="344"/>
      <c r="Q623" s="216"/>
      <c r="T623" s="219"/>
      <c r="U623" s="220"/>
      <c r="AP623" s="229"/>
      <c r="AQ623" s="228"/>
      <c r="BD623" s="225"/>
      <c r="CE623" s="229"/>
      <c r="CH623" s="226"/>
      <c r="CK623" s="225"/>
      <c r="CL623" s="229"/>
      <c r="CZ623" s="227"/>
      <c r="DS623" s="225"/>
      <c r="DV623" s="225"/>
      <c r="DY623" s="407"/>
      <c r="DZ623" s="226"/>
    </row>
    <row r="624" spans="1:130" x14ac:dyDescent="0.25">
      <c r="A624" s="208"/>
      <c r="B624" s="209"/>
      <c r="C624" s="210"/>
      <c r="D624" s="210"/>
      <c r="E624" s="211"/>
      <c r="F624" s="211"/>
      <c r="G624" s="340"/>
      <c r="H624" s="341"/>
      <c r="I624" s="340"/>
      <c r="J624" s="342"/>
      <c r="K624" s="348"/>
      <c r="L624" s="349"/>
      <c r="M624" s="211"/>
      <c r="N624" s="209"/>
      <c r="O624" s="215"/>
      <c r="P624" s="344"/>
      <c r="Q624" s="216"/>
      <c r="T624" s="219"/>
      <c r="U624" s="220"/>
      <c r="AP624" s="229"/>
      <c r="AQ624" s="228"/>
      <c r="BD624" s="225"/>
      <c r="CE624" s="229"/>
      <c r="CH624" s="226"/>
      <c r="CK624" s="225"/>
      <c r="CL624" s="229"/>
      <c r="CZ624" s="227"/>
      <c r="DS624" s="225"/>
      <c r="DV624" s="225"/>
      <c r="DY624" s="407"/>
      <c r="DZ624" s="226"/>
    </row>
    <row r="625" spans="1:130" x14ac:dyDescent="0.25">
      <c r="A625" s="208"/>
      <c r="B625" s="209"/>
      <c r="C625" s="210"/>
      <c r="D625" s="210"/>
      <c r="E625" s="211"/>
      <c r="F625" s="211"/>
      <c r="G625" s="340"/>
      <c r="H625" s="341"/>
      <c r="I625" s="340"/>
      <c r="J625" s="342"/>
      <c r="K625" s="348"/>
      <c r="L625" s="349"/>
      <c r="M625" s="211"/>
      <c r="N625" s="209"/>
      <c r="O625" s="215"/>
      <c r="P625" s="344"/>
      <c r="Q625" s="216"/>
      <c r="T625" s="219"/>
      <c r="U625" s="220"/>
      <c r="AP625" s="229"/>
      <c r="AQ625" s="228"/>
      <c r="BD625" s="225"/>
      <c r="CE625" s="229"/>
      <c r="CH625" s="226"/>
      <c r="CK625" s="225"/>
      <c r="CL625" s="229"/>
      <c r="CZ625" s="227"/>
      <c r="DS625" s="225"/>
      <c r="DV625" s="225"/>
      <c r="DY625" s="407"/>
      <c r="DZ625" s="226"/>
    </row>
    <row r="626" spans="1:130" x14ac:dyDescent="0.25">
      <c r="A626" s="208"/>
      <c r="B626" s="209"/>
      <c r="C626" s="210"/>
      <c r="D626" s="210"/>
      <c r="E626" s="211"/>
      <c r="F626" s="211"/>
      <c r="G626" s="340"/>
      <c r="H626" s="341"/>
      <c r="I626" s="340"/>
      <c r="J626" s="342"/>
      <c r="K626" s="348"/>
      <c r="L626" s="349"/>
      <c r="M626" s="211"/>
      <c r="N626" s="209"/>
      <c r="O626" s="215"/>
      <c r="P626" s="344"/>
      <c r="Q626" s="216"/>
      <c r="T626" s="219"/>
      <c r="U626" s="220"/>
      <c r="AP626" s="229"/>
      <c r="BD626" s="225"/>
      <c r="CE626" s="229"/>
      <c r="CH626" s="226"/>
      <c r="CL626" s="229"/>
      <c r="CZ626" s="227"/>
      <c r="DS626" s="225"/>
      <c r="DV626" s="225"/>
      <c r="DY626" s="407"/>
      <c r="DZ626" s="226"/>
    </row>
    <row r="627" spans="1:130" x14ac:dyDescent="0.25">
      <c r="A627" s="208"/>
      <c r="B627" s="209"/>
      <c r="C627" s="210"/>
      <c r="D627" s="210"/>
      <c r="E627" s="211"/>
      <c r="F627" s="211"/>
      <c r="G627" s="340"/>
      <c r="H627" s="341"/>
      <c r="I627" s="340"/>
      <c r="J627" s="342"/>
      <c r="K627" s="348"/>
      <c r="L627" s="349"/>
      <c r="M627" s="211"/>
      <c r="N627" s="209"/>
      <c r="O627" s="215"/>
      <c r="P627" s="344"/>
      <c r="Q627" s="216"/>
      <c r="T627" s="219"/>
      <c r="U627" s="220"/>
      <c r="AP627" s="229"/>
      <c r="AQ627" s="228"/>
      <c r="BD627" s="225"/>
      <c r="CE627" s="229"/>
      <c r="CH627" s="226"/>
      <c r="CK627" s="225"/>
      <c r="CL627" s="229"/>
      <c r="CZ627" s="227"/>
      <c r="DS627" s="225"/>
      <c r="DV627" s="225"/>
      <c r="DY627" s="407"/>
      <c r="DZ627" s="226"/>
    </row>
    <row r="628" spans="1:130" x14ac:dyDescent="0.25">
      <c r="A628" s="208"/>
      <c r="B628" s="209"/>
      <c r="C628" s="210"/>
      <c r="D628" s="210"/>
      <c r="E628" s="211"/>
      <c r="F628" s="211"/>
      <c r="G628" s="340"/>
      <c r="H628" s="341"/>
      <c r="I628" s="340"/>
      <c r="J628" s="342"/>
      <c r="K628" s="348"/>
      <c r="L628" s="349"/>
      <c r="M628" s="211"/>
      <c r="N628" s="209"/>
      <c r="O628" s="215"/>
      <c r="P628" s="344"/>
      <c r="Q628" s="216"/>
      <c r="T628" s="219"/>
      <c r="U628" s="220"/>
      <c r="AP628" s="229"/>
      <c r="AQ628" s="228"/>
      <c r="BD628" s="225"/>
      <c r="CE628" s="229"/>
      <c r="CH628" s="226"/>
      <c r="CK628" s="225"/>
      <c r="CL628" s="229"/>
      <c r="CZ628" s="227"/>
      <c r="DS628" s="225"/>
      <c r="DV628" s="225"/>
      <c r="DY628" s="407"/>
      <c r="DZ628" s="226"/>
    </row>
    <row r="629" spans="1:130" x14ac:dyDescent="0.25">
      <c r="A629" s="208"/>
      <c r="B629" s="209"/>
      <c r="C629" s="210"/>
      <c r="D629" s="210"/>
      <c r="E629" s="211"/>
      <c r="F629" s="211"/>
      <c r="G629" s="340"/>
      <c r="H629" s="341"/>
      <c r="I629" s="340"/>
      <c r="J629" s="342"/>
      <c r="K629" s="348"/>
      <c r="L629" s="349"/>
      <c r="M629" s="211"/>
      <c r="N629" s="209"/>
      <c r="O629" s="215"/>
      <c r="P629" s="344"/>
      <c r="Q629" s="216"/>
      <c r="T629" s="219"/>
      <c r="U629" s="220"/>
      <c r="AP629" s="229"/>
      <c r="BD629" s="225"/>
      <c r="CE629" s="229"/>
      <c r="CH629" s="226"/>
      <c r="CL629" s="229"/>
      <c r="CZ629" s="227"/>
      <c r="DS629" s="225"/>
      <c r="DV629" s="225"/>
      <c r="DY629" s="407"/>
      <c r="DZ629" s="226"/>
    </row>
    <row r="630" spans="1:130" x14ac:dyDescent="0.25">
      <c r="A630" s="208"/>
      <c r="B630" s="209"/>
      <c r="C630" s="210"/>
      <c r="D630" s="210"/>
      <c r="E630" s="211"/>
      <c r="F630" s="211"/>
      <c r="G630" s="340"/>
      <c r="H630" s="341"/>
      <c r="I630" s="340"/>
      <c r="J630" s="342"/>
      <c r="K630" s="348"/>
      <c r="L630" s="349"/>
      <c r="M630" s="211"/>
      <c r="N630" s="209"/>
      <c r="O630" s="215"/>
      <c r="P630" s="344"/>
      <c r="Q630" s="216"/>
      <c r="T630" s="219"/>
      <c r="U630" s="220"/>
      <c r="AP630" s="229"/>
      <c r="AQ630" s="228"/>
      <c r="BD630" s="225"/>
      <c r="CE630" s="229"/>
      <c r="CH630" s="226"/>
      <c r="CK630" s="225"/>
      <c r="CL630" s="229"/>
      <c r="CZ630" s="227"/>
      <c r="DS630" s="225"/>
      <c r="DV630" s="225"/>
      <c r="DY630" s="407"/>
      <c r="DZ630" s="226"/>
    </row>
    <row r="631" spans="1:130" x14ac:dyDescent="0.25">
      <c r="A631" s="208"/>
      <c r="B631" s="209"/>
      <c r="C631" s="210"/>
      <c r="D631" s="210"/>
      <c r="E631" s="211"/>
      <c r="F631" s="211"/>
      <c r="G631" s="340"/>
      <c r="H631" s="341"/>
      <c r="I631" s="340"/>
      <c r="J631" s="342"/>
      <c r="K631" s="348"/>
      <c r="L631" s="349"/>
      <c r="M631" s="211"/>
      <c r="N631" s="209"/>
      <c r="O631" s="215"/>
      <c r="P631" s="344"/>
      <c r="Q631" s="216"/>
      <c r="T631" s="219"/>
      <c r="U631" s="220"/>
      <c r="AP631" s="229"/>
      <c r="AQ631" s="228"/>
      <c r="BD631" s="225"/>
      <c r="CE631" s="229"/>
      <c r="CH631" s="226"/>
      <c r="CK631" s="225"/>
      <c r="CL631" s="229"/>
      <c r="CZ631" s="227"/>
      <c r="DS631" s="225"/>
      <c r="DV631" s="225"/>
      <c r="DY631" s="407"/>
      <c r="DZ631" s="226"/>
    </row>
    <row r="632" spans="1:130" x14ac:dyDescent="0.25">
      <c r="A632" s="208"/>
      <c r="B632" s="209"/>
      <c r="C632" s="210"/>
      <c r="D632" s="210"/>
      <c r="E632" s="211"/>
      <c r="F632" s="211"/>
      <c r="G632" s="340"/>
      <c r="H632" s="341"/>
      <c r="I632" s="340"/>
      <c r="J632" s="342"/>
      <c r="K632" s="343"/>
      <c r="L632" s="213"/>
      <c r="M632" s="211"/>
      <c r="N632" s="209"/>
      <c r="O632" s="215"/>
      <c r="P632" s="344"/>
      <c r="Q632" s="216"/>
      <c r="T632" s="219"/>
      <c r="U632" s="220"/>
      <c r="AP632" s="229"/>
      <c r="AQ632" s="228"/>
      <c r="BD632" s="225"/>
      <c r="CE632" s="229"/>
      <c r="CH632" s="226"/>
      <c r="CK632" s="225"/>
      <c r="CL632" s="229"/>
      <c r="CZ632" s="227"/>
      <c r="DS632" s="225"/>
      <c r="DV632" s="225"/>
      <c r="DY632" s="407"/>
      <c r="DZ632" s="226"/>
    </row>
    <row r="633" spans="1:130" x14ac:dyDescent="0.25">
      <c r="A633" s="208"/>
      <c r="B633" s="209"/>
      <c r="C633" s="210"/>
      <c r="D633" s="210"/>
      <c r="E633" s="211"/>
      <c r="F633" s="211"/>
      <c r="G633" s="340"/>
      <c r="H633" s="341"/>
      <c r="I633" s="340"/>
      <c r="J633" s="342"/>
      <c r="K633" s="348"/>
      <c r="L633" s="349"/>
      <c r="M633" s="211"/>
      <c r="N633" s="209"/>
      <c r="O633" s="215"/>
      <c r="P633" s="344"/>
      <c r="Q633" s="216"/>
      <c r="T633" s="219"/>
      <c r="U633" s="220"/>
      <c r="AP633" s="229"/>
      <c r="AQ633" s="228"/>
      <c r="BD633" s="225"/>
      <c r="CE633" s="229"/>
      <c r="CH633" s="226"/>
      <c r="CK633" s="225"/>
      <c r="CL633" s="229"/>
      <c r="CZ633" s="227"/>
      <c r="DS633" s="225"/>
      <c r="DV633" s="225"/>
      <c r="DY633" s="407"/>
      <c r="DZ633" s="226"/>
    </row>
    <row r="634" spans="1:130" x14ac:dyDescent="0.25">
      <c r="A634" s="208"/>
      <c r="B634" s="209"/>
      <c r="C634" s="210"/>
      <c r="D634" s="210"/>
      <c r="E634" s="211"/>
      <c r="F634" s="211"/>
      <c r="G634" s="340"/>
      <c r="H634" s="341"/>
      <c r="I634" s="340"/>
      <c r="J634" s="342"/>
      <c r="K634" s="343"/>
      <c r="L634" s="213"/>
      <c r="M634" s="211"/>
      <c r="N634" s="209"/>
      <c r="O634" s="215"/>
      <c r="P634" s="344"/>
      <c r="Q634" s="216"/>
      <c r="T634" s="219"/>
      <c r="U634" s="220"/>
      <c r="AP634" s="229"/>
      <c r="AQ634" s="228"/>
      <c r="BD634" s="225"/>
      <c r="CE634" s="229"/>
      <c r="CH634" s="226"/>
      <c r="CK634" s="225"/>
      <c r="CL634" s="229"/>
      <c r="CZ634" s="227"/>
      <c r="DS634" s="225"/>
      <c r="DV634" s="225"/>
      <c r="DY634" s="407"/>
      <c r="DZ634" s="226"/>
    </row>
    <row r="635" spans="1:130" x14ac:dyDescent="0.25">
      <c r="A635" s="208"/>
      <c r="B635" s="209"/>
      <c r="C635" s="210"/>
      <c r="D635" s="210"/>
      <c r="E635" s="211"/>
      <c r="F635" s="211"/>
      <c r="G635" s="340"/>
      <c r="H635" s="341"/>
      <c r="I635" s="340"/>
      <c r="J635" s="342"/>
      <c r="K635" s="343"/>
      <c r="L635" s="349"/>
      <c r="M635" s="211"/>
      <c r="N635" s="209"/>
      <c r="O635" s="215"/>
      <c r="P635" s="344"/>
      <c r="Q635" s="216"/>
      <c r="T635" s="219"/>
      <c r="U635" s="220"/>
      <c r="AP635" s="229"/>
      <c r="AQ635" s="228"/>
      <c r="BD635" s="225"/>
      <c r="CE635" s="229"/>
      <c r="CH635" s="226"/>
      <c r="CK635" s="225"/>
      <c r="CL635" s="229"/>
      <c r="CZ635" s="227"/>
      <c r="DS635" s="225"/>
      <c r="DV635" s="225"/>
      <c r="DY635" s="407"/>
      <c r="DZ635" s="226"/>
    </row>
    <row r="636" spans="1:130" x14ac:dyDescent="0.25">
      <c r="A636" s="208"/>
      <c r="B636" s="209"/>
      <c r="C636" s="210"/>
      <c r="D636" s="210"/>
      <c r="E636" s="211"/>
      <c r="F636" s="211"/>
      <c r="G636" s="340"/>
      <c r="H636" s="341"/>
      <c r="I636" s="340"/>
      <c r="J636" s="342"/>
      <c r="K636" s="348"/>
      <c r="L636" s="349"/>
      <c r="M636" s="211"/>
      <c r="N636" s="209"/>
      <c r="O636" s="215"/>
      <c r="P636" s="344"/>
      <c r="Q636" s="216"/>
      <c r="T636" s="219"/>
      <c r="U636" s="220"/>
      <c r="AP636" s="229"/>
      <c r="AQ636" s="228"/>
      <c r="BD636" s="225"/>
      <c r="CE636" s="229"/>
      <c r="CH636" s="226"/>
      <c r="CK636" s="225"/>
      <c r="CL636" s="229"/>
      <c r="CZ636" s="227"/>
      <c r="DS636" s="225"/>
      <c r="DV636" s="225"/>
      <c r="DY636" s="407"/>
      <c r="DZ636" s="226"/>
    </row>
    <row r="637" spans="1:130" x14ac:dyDescent="0.25">
      <c r="A637" s="208"/>
      <c r="B637" s="209"/>
      <c r="C637" s="210"/>
      <c r="D637" s="210"/>
      <c r="E637" s="211"/>
      <c r="F637" s="211"/>
      <c r="G637" s="340"/>
      <c r="H637" s="341"/>
      <c r="I637" s="340"/>
      <c r="J637" s="342"/>
      <c r="K637" s="348"/>
      <c r="L637" s="349"/>
      <c r="M637" s="211"/>
      <c r="N637" s="209"/>
      <c r="O637" s="215"/>
      <c r="P637" s="344"/>
      <c r="Q637" s="216"/>
      <c r="T637" s="219"/>
      <c r="U637" s="220"/>
      <c r="AP637" s="229"/>
      <c r="AQ637" s="228"/>
      <c r="BD637" s="225"/>
      <c r="CE637" s="229"/>
      <c r="CH637" s="226"/>
      <c r="CK637" s="225"/>
      <c r="CL637" s="229"/>
      <c r="CZ637" s="227"/>
      <c r="DS637" s="225"/>
      <c r="DV637" s="225"/>
      <c r="DY637" s="407"/>
      <c r="DZ637" s="226"/>
    </row>
    <row r="638" spans="1:130" x14ac:dyDescent="0.25">
      <c r="A638" s="208"/>
      <c r="B638" s="209"/>
      <c r="C638" s="210"/>
      <c r="D638" s="210"/>
      <c r="E638" s="211"/>
      <c r="F638" s="211"/>
      <c r="G638" s="340"/>
      <c r="H638" s="341"/>
      <c r="I638" s="340"/>
      <c r="J638" s="342"/>
      <c r="K638" s="348"/>
      <c r="L638" s="349"/>
      <c r="M638" s="211"/>
      <c r="N638" s="209"/>
      <c r="O638" s="215"/>
      <c r="P638" s="344"/>
      <c r="Q638" s="216"/>
      <c r="T638" s="219"/>
      <c r="U638" s="220"/>
      <c r="AP638" s="229"/>
      <c r="AQ638" s="228"/>
      <c r="BD638" s="225"/>
      <c r="CE638" s="229"/>
      <c r="CH638" s="226"/>
      <c r="CK638" s="225"/>
      <c r="CL638" s="229"/>
      <c r="CZ638" s="227"/>
      <c r="DS638" s="225"/>
      <c r="DV638" s="225"/>
      <c r="DY638" s="407"/>
      <c r="DZ638" s="226"/>
    </row>
    <row r="639" spans="1:130" x14ac:dyDescent="0.25">
      <c r="A639" s="208"/>
      <c r="B639" s="209"/>
      <c r="C639" s="210"/>
      <c r="D639" s="210"/>
      <c r="E639" s="211"/>
      <c r="F639" s="211"/>
      <c r="G639" s="340"/>
      <c r="H639" s="341"/>
      <c r="I639" s="340"/>
      <c r="J639" s="342"/>
      <c r="K639" s="348"/>
      <c r="L639" s="349"/>
      <c r="M639" s="211"/>
      <c r="N639" s="209"/>
      <c r="O639" s="215"/>
      <c r="P639" s="344"/>
      <c r="Q639" s="216"/>
      <c r="T639" s="219"/>
      <c r="U639" s="220"/>
      <c r="AP639" s="229"/>
      <c r="BD639" s="225"/>
      <c r="CE639" s="229"/>
      <c r="CH639" s="226"/>
      <c r="CL639" s="229"/>
      <c r="CZ639" s="227"/>
      <c r="DS639" s="225"/>
      <c r="DV639" s="225"/>
      <c r="DY639" s="407"/>
      <c r="DZ639" s="226"/>
    </row>
    <row r="640" spans="1:130" x14ac:dyDescent="0.25">
      <c r="A640" s="208"/>
      <c r="B640" s="209"/>
      <c r="C640" s="210"/>
      <c r="D640" s="210"/>
      <c r="E640" s="211"/>
      <c r="F640" s="211"/>
      <c r="G640" s="340"/>
      <c r="H640" s="341"/>
      <c r="I640" s="340"/>
      <c r="J640" s="342"/>
      <c r="K640" s="343"/>
      <c r="L640" s="213"/>
      <c r="M640" s="211"/>
      <c r="N640" s="209"/>
      <c r="O640" s="215"/>
      <c r="P640" s="344"/>
      <c r="Q640" s="216"/>
      <c r="T640" s="219"/>
      <c r="U640" s="220"/>
      <c r="AP640" s="229"/>
      <c r="AQ640" s="228"/>
      <c r="BD640" s="225"/>
      <c r="CE640" s="229"/>
      <c r="CH640" s="226"/>
      <c r="CK640" s="225"/>
      <c r="CL640" s="229"/>
      <c r="CZ640" s="227"/>
      <c r="DS640" s="225"/>
      <c r="DV640" s="225"/>
      <c r="DY640" s="407"/>
      <c r="DZ640" s="226"/>
    </row>
    <row r="641" spans="1:130" x14ac:dyDescent="0.25">
      <c r="A641" s="208"/>
      <c r="B641" s="209"/>
      <c r="C641" s="210"/>
      <c r="D641" s="210"/>
      <c r="E641" s="211"/>
      <c r="F641" s="211"/>
      <c r="G641" s="340"/>
      <c r="H641" s="341"/>
      <c r="I641" s="340"/>
      <c r="J641" s="342"/>
      <c r="K641" s="343"/>
      <c r="L641" s="213"/>
      <c r="M641" s="211"/>
      <c r="N641" s="209"/>
      <c r="O641" s="215"/>
      <c r="P641" s="344"/>
      <c r="Q641" s="216"/>
      <c r="T641" s="219"/>
      <c r="U641" s="220"/>
      <c r="AP641" s="229"/>
      <c r="AQ641" s="228"/>
      <c r="BD641" s="225"/>
      <c r="CE641" s="229"/>
      <c r="CH641" s="226"/>
      <c r="CK641" s="225"/>
      <c r="CL641" s="229"/>
      <c r="CZ641" s="227"/>
      <c r="DS641" s="225"/>
      <c r="DV641" s="225"/>
      <c r="DY641" s="407"/>
      <c r="DZ641" s="226"/>
    </row>
    <row r="642" spans="1:130" x14ac:dyDescent="0.25">
      <c r="A642" s="208"/>
      <c r="B642" s="209"/>
      <c r="C642" s="210"/>
      <c r="D642" s="210"/>
      <c r="E642" s="211"/>
      <c r="F642" s="211"/>
      <c r="G642" s="340"/>
      <c r="H642" s="341"/>
      <c r="I642" s="340"/>
      <c r="J642" s="342"/>
      <c r="K642" s="343"/>
      <c r="L642" s="213"/>
      <c r="M642" s="211"/>
      <c r="N642" s="209"/>
      <c r="O642" s="215"/>
      <c r="P642" s="344"/>
      <c r="Q642" s="216"/>
      <c r="T642" s="219"/>
      <c r="U642" s="220"/>
      <c r="AP642" s="229"/>
      <c r="AQ642" s="228"/>
      <c r="BD642" s="225"/>
      <c r="CE642" s="229"/>
      <c r="CH642" s="226"/>
      <c r="CK642" s="225"/>
      <c r="CL642" s="229"/>
      <c r="CZ642" s="227"/>
      <c r="DS642" s="225"/>
      <c r="DV642" s="225"/>
      <c r="DY642" s="407"/>
      <c r="DZ642" s="226"/>
    </row>
    <row r="643" spans="1:130" x14ac:dyDescent="0.25">
      <c r="A643" s="208"/>
      <c r="B643" s="209"/>
      <c r="C643" s="210"/>
      <c r="D643" s="210"/>
      <c r="E643" s="211"/>
      <c r="F643" s="211"/>
      <c r="G643" s="340"/>
      <c r="H643" s="341"/>
      <c r="I643" s="340"/>
      <c r="J643" s="342"/>
      <c r="K643" s="343"/>
      <c r="L643" s="213"/>
      <c r="M643" s="211"/>
      <c r="N643" s="209"/>
      <c r="O643" s="215"/>
      <c r="P643" s="344"/>
      <c r="Q643" s="216"/>
      <c r="T643" s="219"/>
      <c r="U643" s="220"/>
      <c r="AP643" s="229"/>
      <c r="AQ643" s="228"/>
      <c r="BD643" s="225"/>
      <c r="CE643" s="229"/>
      <c r="CH643" s="226"/>
      <c r="CK643" s="225"/>
      <c r="CL643" s="229"/>
      <c r="CZ643" s="227"/>
      <c r="DS643" s="225"/>
      <c r="DV643" s="225"/>
      <c r="DY643" s="407"/>
      <c r="DZ643" s="226"/>
    </row>
    <row r="644" spans="1:130" x14ac:dyDescent="0.25">
      <c r="A644" s="208"/>
      <c r="B644" s="209"/>
      <c r="C644" s="210"/>
      <c r="D644" s="210"/>
      <c r="E644" s="211"/>
      <c r="F644" s="211"/>
      <c r="G644" s="340"/>
      <c r="H644" s="341"/>
      <c r="I644" s="340"/>
      <c r="J644" s="342"/>
      <c r="K644" s="343"/>
      <c r="L644" s="213"/>
      <c r="M644" s="211"/>
      <c r="N644" s="209"/>
      <c r="O644" s="215"/>
      <c r="P644" s="344"/>
      <c r="Q644" s="216"/>
      <c r="T644" s="219"/>
      <c r="U644" s="220"/>
      <c r="AP644" s="229"/>
      <c r="AQ644" s="228"/>
      <c r="BD644" s="225"/>
      <c r="CE644" s="229"/>
      <c r="CH644" s="226"/>
      <c r="CK644" s="225"/>
      <c r="CL644" s="229"/>
      <c r="CZ644" s="227"/>
      <c r="DS644" s="225"/>
      <c r="DV644" s="225"/>
      <c r="DY644" s="407"/>
      <c r="DZ644" s="226"/>
    </row>
    <row r="645" spans="1:130" x14ac:dyDescent="0.25">
      <c r="A645" s="208"/>
      <c r="B645" s="209"/>
      <c r="C645" s="210"/>
      <c r="D645" s="210"/>
      <c r="E645" s="211"/>
      <c r="F645" s="211"/>
      <c r="G645" s="340"/>
      <c r="H645" s="341"/>
      <c r="I645" s="340"/>
      <c r="J645" s="342"/>
      <c r="K645" s="343"/>
      <c r="L645" s="213"/>
      <c r="M645" s="211"/>
      <c r="N645" s="209"/>
      <c r="O645" s="215"/>
      <c r="P645" s="344"/>
      <c r="Q645" s="216"/>
      <c r="T645" s="219"/>
      <c r="U645" s="220"/>
      <c r="AP645" s="229"/>
      <c r="BD645" s="225"/>
      <c r="CE645" s="229"/>
      <c r="CH645" s="226"/>
      <c r="CL645" s="229"/>
      <c r="CZ645" s="227"/>
      <c r="DS645" s="225"/>
      <c r="DV645" s="225"/>
      <c r="DY645" s="407"/>
      <c r="DZ645" s="226"/>
    </row>
    <row r="646" spans="1:130" x14ac:dyDescent="0.25">
      <c r="A646" s="208"/>
      <c r="B646" s="209"/>
      <c r="C646" s="210"/>
      <c r="D646" s="210"/>
      <c r="E646" s="211"/>
      <c r="F646" s="211"/>
      <c r="G646" s="340"/>
      <c r="H646" s="341"/>
      <c r="I646" s="340"/>
      <c r="J646" s="342"/>
      <c r="K646" s="343"/>
      <c r="L646" s="213"/>
      <c r="M646" s="211"/>
      <c r="N646" s="209"/>
      <c r="O646" s="215"/>
      <c r="P646" s="344"/>
      <c r="Q646" s="216"/>
      <c r="T646" s="219"/>
      <c r="U646" s="220"/>
      <c r="AP646" s="229"/>
      <c r="AQ646" s="228"/>
      <c r="BD646" s="225"/>
      <c r="CE646" s="229"/>
      <c r="CH646" s="226"/>
      <c r="CK646" s="225"/>
      <c r="CL646" s="229"/>
      <c r="CZ646" s="227"/>
      <c r="DS646" s="225"/>
      <c r="DV646" s="225"/>
      <c r="DY646" s="407"/>
      <c r="DZ646" s="226"/>
    </row>
    <row r="647" spans="1:130" x14ac:dyDescent="0.25">
      <c r="A647" s="208"/>
      <c r="B647" s="209"/>
      <c r="C647" s="210"/>
      <c r="D647" s="210"/>
      <c r="E647" s="211"/>
      <c r="F647" s="211"/>
      <c r="G647" s="340"/>
      <c r="H647" s="341"/>
      <c r="I647" s="340"/>
      <c r="J647" s="342"/>
      <c r="K647" s="343"/>
      <c r="L647" s="213"/>
      <c r="M647" s="211"/>
      <c r="N647" s="209"/>
      <c r="O647" s="215"/>
      <c r="P647" s="344"/>
      <c r="Q647" s="216"/>
      <c r="T647" s="219"/>
      <c r="U647" s="220"/>
      <c r="AP647" s="229"/>
      <c r="AQ647" s="228"/>
      <c r="BD647" s="225"/>
      <c r="CE647" s="229"/>
      <c r="CH647" s="226"/>
      <c r="CK647" s="225"/>
      <c r="CL647" s="229"/>
      <c r="CZ647" s="227"/>
      <c r="DS647" s="225"/>
      <c r="DV647" s="225"/>
      <c r="DY647" s="407"/>
      <c r="DZ647" s="226"/>
    </row>
    <row r="648" spans="1:130" x14ac:dyDescent="0.25">
      <c r="A648" s="208"/>
      <c r="B648" s="209"/>
      <c r="C648" s="210"/>
      <c r="D648" s="210"/>
      <c r="E648" s="211"/>
      <c r="F648" s="211"/>
      <c r="G648" s="340"/>
      <c r="H648" s="341"/>
      <c r="I648" s="340"/>
      <c r="J648" s="342"/>
      <c r="K648" s="343"/>
      <c r="L648" s="213"/>
      <c r="M648" s="211"/>
      <c r="N648" s="209"/>
      <c r="O648" s="215"/>
      <c r="P648" s="344"/>
      <c r="Q648" s="216"/>
      <c r="T648" s="219"/>
      <c r="U648" s="220"/>
      <c r="AP648" s="229"/>
      <c r="BD648" s="225"/>
      <c r="CE648" s="229"/>
      <c r="CH648" s="226"/>
      <c r="CL648" s="229"/>
      <c r="CZ648" s="227"/>
      <c r="DS648" s="225"/>
      <c r="DV648" s="225"/>
      <c r="DY648" s="407"/>
      <c r="DZ648" s="226"/>
    </row>
    <row r="649" spans="1:130" x14ac:dyDescent="0.25">
      <c r="A649" s="208"/>
      <c r="B649" s="209"/>
      <c r="C649" s="210"/>
      <c r="D649" s="210"/>
      <c r="E649" s="211"/>
      <c r="F649" s="211"/>
      <c r="G649" s="340"/>
      <c r="H649" s="341"/>
      <c r="I649" s="340"/>
      <c r="J649" s="342"/>
      <c r="K649" s="343"/>
      <c r="L649" s="213"/>
      <c r="M649" s="211"/>
      <c r="N649" s="209"/>
      <c r="O649" s="215"/>
      <c r="P649" s="344"/>
      <c r="Q649" s="216"/>
      <c r="T649" s="219"/>
      <c r="U649" s="220"/>
      <c r="AP649" s="229"/>
      <c r="AQ649" s="228"/>
      <c r="BD649" s="225"/>
      <c r="CE649" s="229"/>
      <c r="CH649" s="226"/>
      <c r="CK649" s="225"/>
      <c r="CL649" s="229"/>
      <c r="CZ649" s="227"/>
      <c r="DS649" s="225"/>
      <c r="DV649" s="225"/>
      <c r="DY649" s="407"/>
      <c r="DZ649" s="226"/>
    </row>
    <row r="650" spans="1:130" x14ac:dyDescent="0.25">
      <c r="A650" s="208"/>
      <c r="B650" s="209"/>
      <c r="C650" s="210"/>
      <c r="D650" s="210"/>
      <c r="E650" s="211"/>
      <c r="F650" s="211"/>
      <c r="G650" s="340"/>
      <c r="H650" s="341"/>
      <c r="I650" s="340"/>
      <c r="J650" s="342"/>
      <c r="K650" s="348"/>
      <c r="L650" s="349"/>
      <c r="M650" s="211"/>
      <c r="N650" s="209"/>
      <c r="O650" s="215"/>
      <c r="P650" s="344"/>
      <c r="Q650" s="216"/>
      <c r="T650" s="219"/>
      <c r="U650" s="220"/>
      <c r="AP650" s="229"/>
      <c r="BD650" s="225"/>
      <c r="CE650" s="229"/>
      <c r="CH650" s="226"/>
      <c r="CL650" s="229"/>
      <c r="CZ650" s="227"/>
      <c r="DS650" s="225"/>
      <c r="DV650" s="225"/>
      <c r="DY650" s="407"/>
      <c r="DZ650" s="226"/>
    </row>
    <row r="651" spans="1:130" x14ac:dyDescent="0.25">
      <c r="A651" s="208"/>
      <c r="B651" s="209"/>
      <c r="C651" s="210"/>
      <c r="D651" s="210"/>
      <c r="E651" s="211"/>
      <c r="F651" s="211"/>
      <c r="G651" s="340"/>
      <c r="H651" s="341"/>
      <c r="I651" s="340"/>
      <c r="J651" s="342"/>
      <c r="K651" s="348"/>
      <c r="L651" s="349"/>
      <c r="M651" s="211"/>
      <c r="N651" s="209"/>
      <c r="O651" s="215"/>
      <c r="P651" s="344"/>
      <c r="Q651" s="216"/>
      <c r="T651" s="219"/>
      <c r="U651" s="220"/>
      <c r="AP651" s="229"/>
      <c r="AQ651" s="228"/>
      <c r="BD651" s="225"/>
      <c r="CE651" s="229"/>
      <c r="CH651" s="226"/>
      <c r="CK651" s="225"/>
      <c r="CL651" s="229"/>
      <c r="CZ651" s="227"/>
      <c r="DS651" s="225"/>
      <c r="DV651" s="225"/>
      <c r="DY651" s="407"/>
      <c r="DZ651" s="226"/>
    </row>
    <row r="652" spans="1:130" x14ac:dyDescent="0.25">
      <c r="A652" s="208"/>
      <c r="B652" s="209"/>
      <c r="C652" s="210"/>
      <c r="D652" s="210"/>
      <c r="E652" s="211"/>
      <c r="F652" s="211"/>
      <c r="G652" s="340"/>
      <c r="H652" s="341"/>
      <c r="I652" s="340"/>
      <c r="J652" s="342"/>
      <c r="K652" s="348"/>
      <c r="L652" s="349"/>
      <c r="M652" s="211"/>
      <c r="N652" s="209"/>
      <c r="O652" s="215"/>
      <c r="P652" s="344"/>
      <c r="Q652" s="216"/>
      <c r="T652" s="219"/>
      <c r="U652" s="220"/>
      <c r="AP652" s="229"/>
      <c r="AQ652" s="228"/>
      <c r="BD652" s="225"/>
      <c r="CE652" s="229"/>
      <c r="CH652" s="226"/>
      <c r="CK652" s="225"/>
      <c r="CL652" s="229"/>
      <c r="CZ652" s="227"/>
      <c r="DS652" s="225"/>
      <c r="DV652" s="225"/>
      <c r="DY652" s="407"/>
      <c r="DZ652" s="226"/>
    </row>
    <row r="653" spans="1:130" x14ac:dyDescent="0.25">
      <c r="A653" s="208"/>
      <c r="B653" s="209"/>
      <c r="C653" s="210"/>
      <c r="D653" s="210"/>
      <c r="E653" s="211"/>
      <c r="F653" s="211"/>
      <c r="G653" s="340"/>
      <c r="H653" s="341"/>
      <c r="I653" s="340"/>
      <c r="J653" s="342"/>
      <c r="K653" s="348"/>
      <c r="L653" s="349"/>
      <c r="M653" s="211"/>
      <c r="N653" s="209"/>
      <c r="O653" s="215"/>
      <c r="P653" s="344"/>
      <c r="Q653" s="216"/>
      <c r="T653" s="219"/>
      <c r="U653" s="220"/>
      <c r="AP653" s="229"/>
      <c r="AQ653" s="228"/>
      <c r="BD653" s="225"/>
      <c r="CE653" s="229"/>
      <c r="CH653" s="226"/>
      <c r="CK653" s="225"/>
      <c r="CL653" s="229"/>
      <c r="CZ653" s="227"/>
      <c r="DS653" s="225"/>
      <c r="DV653" s="225"/>
      <c r="DY653" s="407"/>
      <c r="DZ653" s="226"/>
    </row>
    <row r="654" spans="1:130" x14ac:dyDescent="0.25">
      <c r="A654" s="208"/>
      <c r="B654" s="209"/>
      <c r="C654" s="210"/>
      <c r="D654" s="210"/>
      <c r="E654" s="211"/>
      <c r="F654" s="211"/>
      <c r="G654" s="340"/>
      <c r="H654" s="341"/>
      <c r="I654" s="340"/>
      <c r="J654" s="342"/>
      <c r="K654" s="348"/>
      <c r="L654" s="349"/>
      <c r="M654" s="211"/>
      <c r="N654" s="209"/>
      <c r="O654" s="215"/>
      <c r="P654" s="344"/>
      <c r="Q654" s="216"/>
      <c r="T654" s="219"/>
      <c r="U654" s="220"/>
      <c r="AP654" s="229"/>
      <c r="AQ654" s="228"/>
      <c r="BD654" s="225"/>
      <c r="CE654" s="229"/>
      <c r="CH654" s="226"/>
      <c r="CK654" s="225"/>
      <c r="CL654" s="229"/>
      <c r="CZ654" s="227"/>
      <c r="DS654" s="225"/>
      <c r="DV654" s="225"/>
      <c r="DY654" s="407"/>
      <c r="DZ654" s="226"/>
    </row>
    <row r="655" spans="1:130" x14ac:dyDescent="0.25">
      <c r="A655" s="208"/>
      <c r="B655" s="209"/>
      <c r="C655" s="210"/>
      <c r="D655" s="210"/>
      <c r="E655" s="211"/>
      <c r="F655" s="211"/>
      <c r="G655" s="340"/>
      <c r="H655" s="341"/>
      <c r="I655" s="340"/>
      <c r="J655" s="342"/>
      <c r="K655" s="348"/>
      <c r="L655" s="349"/>
      <c r="M655" s="211"/>
      <c r="N655" s="209"/>
      <c r="O655" s="215"/>
      <c r="P655" s="344"/>
      <c r="Q655" s="216"/>
      <c r="T655" s="219"/>
      <c r="U655" s="220"/>
      <c r="AP655" s="229"/>
      <c r="BD655" s="225"/>
      <c r="CE655" s="229"/>
      <c r="CH655" s="226"/>
      <c r="CL655" s="229"/>
      <c r="CZ655" s="227"/>
      <c r="DS655" s="225"/>
      <c r="DV655" s="225"/>
      <c r="DY655" s="407"/>
      <c r="DZ655" s="226"/>
    </row>
    <row r="656" spans="1:130" x14ac:dyDescent="0.25">
      <c r="A656" s="208"/>
      <c r="B656" s="209"/>
      <c r="C656" s="210"/>
      <c r="D656" s="210"/>
      <c r="E656" s="211"/>
      <c r="F656" s="211"/>
      <c r="G656" s="340"/>
      <c r="H656" s="341"/>
      <c r="I656" s="340"/>
      <c r="J656" s="342"/>
      <c r="K656" s="343"/>
      <c r="L656" s="213"/>
      <c r="M656" s="211"/>
      <c r="N656" s="209"/>
      <c r="O656" s="215"/>
      <c r="P656" s="344"/>
      <c r="Q656" s="216"/>
      <c r="T656" s="219"/>
      <c r="U656" s="220"/>
      <c r="AP656" s="229"/>
      <c r="AQ656" s="228"/>
      <c r="BD656" s="225"/>
      <c r="CE656" s="229"/>
      <c r="CH656" s="226"/>
      <c r="CK656" s="225"/>
      <c r="CL656" s="229"/>
      <c r="CZ656" s="227"/>
      <c r="DS656" s="225"/>
      <c r="DV656" s="225"/>
      <c r="DY656" s="407"/>
      <c r="DZ656" s="226"/>
    </row>
    <row r="657" spans="1:130" x14ac:dyDescent="0.25">
      <c r="A657" s="208"/>
      <c r="B657" s="209"/>
      <c r="C657" s="210"/>
      <c r="D657" s="210"/>
      <c r="E657" s="211"/>
      <c r="F657" s="211"/>
      <c r="G657" s="340"/>
      <c r="H657" s="341"/>
      <c r="I657" s="340"/>
      <c r="J657" s="342"/>
      <c r="K657" s="343"/>
      <c r="L657" s="213"/>
      <c r="M657" s="211"/>
      <c r="N657" s="209"/>
      <c r="O657" s="215"/>
      <c r="P657" s="344"/>
      <c r="Q657" s="216"/>
      <c r="T657" s="219"/>
      <c r="U657" s="220"/>
      <c r="AP657" s="229"/>
      <c r="BD657" s="225"/>
      <c r="CE657" s="229"/>
      <c r="CH657" s="226"/>
      <c r="CL657" s="229"/>
      <c r="CZ657" s="227"/>
      <c r="DS657" s="225"/>
      <c r="DV657" s="225"/>
      <c r="DY657" s="407"/>
      <c r="DZ657" s="226"/>
    </row>
    <row r="658" spans="1:130" x14ac:dyDescent="0.25">
      <c r="A658" s="208"/>
      <c r="B658" s="209"/>
      <c r="C658" s="210"/>
      <c r="D658" s="210"/>
      <c r="E658" s="211"/>
      <c r="F658" s="211"/>
      <c r="G658" s="340"/>
      <c r="H658" s="341"/>
      <c r="I658" s="340"/>
      <c r="J658" s="342"/>
      <c r="K658" s="343"/>
      <c r="L658" s="213"/>
      <c r="M658" s="211"/>
      <c r="N658" s="209"/>
      <c r="O658" s="215"/>
      <c r="P658" s="344"/>
      <c r="Q658" s="216"/>
      <c r="T658" s="219"/>
      <c r="U658" s="220"/>
      <c r="AP658" s="229"/>
      <c r="BD658" s="225"/>
      <c r="CE658" s="229"/>
      <c r="CH658" s="226"/>
      <c r="CL658" s="229"/>
      <c r="CZ658" s="227"/>
      <c r="DS658" s="225"/>
      <c r="DV658" s="225"/>
      <c r="DY658" s="407"/>
      <c r="DZ658" s="226"/>
    </row>
    <row r="659" spans="1:130" x14ac:dyDescent="0.25">
      <c r="A659" s="208"/>
      <c r="B659" s="209"/>
      <c r="C659" s="210"/>
      <c r="D659" s="210"/>
      <c r="E659" s="211"/>
      <c r="F659" s="211"/>
      <c r="G659" s="340"/>
      <c r="H659" s="341"/>
      <c r="I659" s="340"/>
      <c r="J659" s="342"/>
      <c r="K659" s="343"/>
      <c r="L659" s="213"/>
      <c r="M659" s="211"/>
      <c r="N659" s="209"/>
      <c r="O659" s="215"/>
      <c r="P659" s="344"/>
      <c r="Q659" s="216"/>
      <c r="T659" s="219"/>
      <c r="U659" s="220"/>
      <c r="AP659" s="229"/>
      <c r="AQ659" s="228"/>
      <c r="BD659" s="225"/>
      <c r="CE659" s="229"/>
      <c r="CH659" s="226"/>
      <c r="CK659" s="225"/>
      <c r="CL659" s="229"/>
      <c r="CZ659" s="227"/>
      <c r="DS659" s="225"/>
      <c r="DV659" s="225"/>
      <c r="DY659" s="407"/>
      <c r="DZ659" s="226"/>
    </row>
    <row r="660" spans="1:130" x14ac:dyDescent="0.25">
      <c r="A660" s="208"/>
      <c r="B660" s="209"/>
      <c r="C660" s="210"/>
      <c r="D660" s="210"/>
      <c r="E660" s="211"/>
      <c r="F660" s="211"/>
      <c r="G660" s="340"/>
      <c r="H660" s="341"/>
      <c r="I660" s="340"/>
      <c r="J660" s="342"/>
      <c r="K660" s="348"/>
      <c r="L660" s="349"/>
      <c r="M660" s="211"/>
      <c r="N660" s="209"/>
      <c r="O660" s="215"/>
      <c r="P660" s="344"/>
      <c r="Q660" s="216"/>
      <c r="T660" s="219"/>
      <c r="U660" s="220"/>
      <c r="AP660" s="229"/>
      <c r="AQ660" s="228"/>
      <c r="BD660" s="225"/>
      <c r="CE660" s="229"/>
      <c r="CH660" s="226"/>
      <c r="CK660" s="225"/>
      <c r="CL660" s="229"/>
      <c r="CZ660" s="227"/>
      <c r="DS660" s="225"/>
      <c r="DV660" s="225"/>
      <c r="DY660" s="407"/>
      <c r="DZ660" s="226"/>
    </row>
    <row r="661" spans="1:130" x14ac:dyDescent="0.25">
      <c r="A661" s="208"/>
      <c r="B661" s="209"/>
      <c r="C661" s="210"/>
      <c r="D661" s="210"/>
      <c r="E661" s="211"/>
      <c r="F661" s="211"/>
      <c r="G661" s="340"/>
      <c r="H661" s="341"/>
      <c r="I661" s="340"/>
      <c r="J661" s="342"/>
      <c r="K661" s="343"/>
      <c r="L661" s="213"/>
      <c r="M661" s="211"/>
      <c r="N661" s="209"/>
      <c r="O661" s="215"/>
      <c r="P661" s="344"/>
      <c r="Q661" s="216"/>
      <c r="T661" s="219"/>
      <c r="U661" s="220"/>
      <c r="AP661" s="229"/>
      <c r="BD661" s="225"/>
      <c r="CE661" s="229"/>
      <c r="CH661" s="226"/>
      <c r="CL661" s="229"/>
      <c r="CZ661" s="227"/>
      <c r="DS661" s="225"/>
      <c r="DV661" s="225"/>
      <c r="DY661" s="407"/>
      <c r="DZ661" s="226"/>
    </row>
    <row r="662" spans="1:130" x14ac:dyDescent="0.25">
      <c r="A662" s="208"/>
      <c r="B662" s="209"/>
      <c r="C662" s="210"/>
      <c r="D662" s="210"/>
      <c r="E662" s="211"/>
      <c r="F662" s="211"/>
      <c r="G662" s="340"/>
      <c r="H662" s="341"/>
      <c r="I662" s="340"/>
      <c r="J662" s="342"/>
      <c r="K662" s="343"/>
      <c r="L662" s="213"/>
      <c r="M662" s="211"/>
      <c r="N662" s="209"/>
      <c r="O662" s="215"/>
      <c r="P662" s="344"/>
      <c r="Q662" s="216"/>
      <c r="T662" s="219"/>
      <c r="U662" s="220"/>
      <c r="AP662" s="229"/>
      <c r="BD662" s="225"/>
      <c r="CE662" s="229"/>
      <c r="CH662" s="226"/>
      <c r="CL662" s="229"/>
      <c r="CZ662" s="227"/>
      <c r="DS662" s="225"/>
      <c r="DV662" s="225"/>
      <c r="DY662" s="229"/>
      <c r="DZ662" s="226"/>
    </row>
    <row r="663" spans="1:130" x14ac:dyDescent="0.25">
      <c r="A663" s="208"/>
      <c r="B663" s="209"/>
      <c r="C663" s="210"/>
      <c r="D663" s="210"/>
      <c r="E663" s="211"/>
      <c r="F663" s="211"/>
      <c r="G663" s="340"/>
      <c r="H663" s="341"/>
      <c r="I663" s="340"/>
      <c r="J663" s="342"/>
      <c r="K663" s="348"/>
      <c r="L663" s="349"/>
      <c r="M663" s="211"/>
      <c r="N663" s="209"/>
      <c r="O663" s="215"/>
      <c r="P663" s="344"/>
      <c r="Q663" s="216"/>
      <c r="T663" s="219"/>
      <c r="U663" s="220"/>
      <c r="AP663" s="229"/>
      <c r="BD663" s="225"/>
      <c r="CE663" s="229"/>
      <c r="CH663" s="226"/>
      <c r="CL663" s="229"/>
      <c r="CZ663" s="227"/>
      <c r="DS663" s="225"/>
      <c r="DV663" s="225"/>
      <c r="DY663" s="229"/>
      <c r="DZ663" s="226"/>
    </row>
    <row r="664" spans="1:130" x14ac:dyDescent="0.25">
      <c r="A664" s="208"/>
      <c r="B664" s="209"/>
      <c r="C664" s="210"/>
      <c r="D664" s="210"/>
      <c r="E664" s="211"/>
      <c r="F664" s="211"/>
      <c r="G664" s="340"/>
      <c r="H664" s="341"/>
      <c r="I664" s="340"/>
      <c r="J664" s="342"/>
      <c r="K664" s="348"/>
      <c r="L664" s="349"/>
      <c r="M664" s="211"/>
      <c r="N664" s="209"/>
      <c r="O664" s="215"/>
      <c r="P664" s="344"/>
      <c r="Q664" s="216"/>
      <c r="T664" s="219"/>
      <c r="U664" s="220"/>
      <c r="AP664" s="229"/>
      <c r="BD664" s="225"/>
      <c r="CE664" s="229"/>
      <c r="CH664" s="226"/>
      <c r="CL664" s="229"/>
      <c r="CZ664" s="227"/>
      <c r="DS664" s="225"/>
      <c r="DV664" s="225"/>
      <c r="DY664" s="229"/>
      <c r="DZ664" s="226"/>
    </row>
    <row r="665" spans="1:130" x14ac:dyDescent="0.25">
      <c r="A665" s="208"/>
      <c r="B665" s="209"/>
      <c r="C665" s="210"/>
      <c r="D665" s="210"/>
      <c r="E665" s="211"/>
      <c r="F665" s="211"/>
      <c r="G665" s="340"/>
      <c r="H665" s="341"/>
      <c r="I665" s="340"/>
      <c r="J665" s="342"/>
      <c r="K665" s="348"/>
      <c r="L665" s="349"/>
      <c r="M665" s="211"/>
      <c r="N665" s="209"/>
      <c r="O665" s="215"/>
      <c r="P665" s="344"/>
      <c r="Q665" s="216"/>
      <c r="T665" s="219"/>
      <c r="U665" s="220"/>
      <c r="AP665" s="229"/>
      <c r="BD665" s="225"/>
      <c r="CE665" s="229"/>
      <c r="CH665" s="226"/>
      <c r="CL665" s="229"/>
      <c r="CZ665" s="227"/>
      <c r="DS665" s="225"/>
      <c r="DV665" s="225"/>
      <c r="DY665" s="229"/>
      <c r="DZ665" s="226"/>
    </row>
    <row r="666" spans="1:130" x14ac:dyDescent="0.25">
      <c r="A666" s="208"/>
      <c r="B666" s="209"/>
      <c r="C666" s="210"/>
      <c r="D666" s="210"/>
      <c r="E666" s="211"/>
      <c r="F666" s="211"/>
      <c r="G666" s="340"/>
      <c r="H666" s="341"/>
      <c r="I666" s="340"/>
      <c r="J666" s="342"/>
      <c r="K666" s="348"/>
      <c r="L666" s="349"/>
      <c r="M666" s="211"/>
      <c r="N666" s="209"/>
      <c r="O666" s="215"/>
      <c r="P666" s="344"/>
      <c r="Q666" s="216"/>
      <c r="T666" s="219"/>
      <c r="U666" s="220"/>
      <c r="AP666" s="229"/>
      <c r="BD666" s="225"/>
      <c r="CE666" s="229"/>
      <c r="CH666" s="226"/>
      <c r="CL666" s="229"/>
      <c r="CZ666" s="227"/>
      <c r="DS666" s="225"/>
      <c r="DV666" s="225"/>
      <c r="DY666" s="229"/>
      <c r="DZ666" s="226"/>
    </row>
    <row r="667" spans="1:130" x14ac:dyDescent="0.25">
      <c r="A667" s="208"/>
      <c r="B667" s="209"/>
      <c r="C667" s="210"/>
      <c r="D667" s="210"/>
      <c r="E667" s="211"/>
      <c r="F667" s="211"/>
      <c r="G667" s="340"/>
      <c r="H667" s="341"/>
      <c r="I667" s="340"/>
      <c r="J667" s="342"/>
      <c r="K667" s="343"/>
      <c r="L667" s="213"/>
      <c r="M667" s="211"/>
      <c r="N667" s="209"/>
      <c r="O667" s="215"/>
      <c r="P667" s="344"/>
      <c r="Q667" s="216"/>
      <c r="T667" s="219"/>
      <c r="U667" s="220"/>
      <c r="AP667" s="229"/>
      <c r="BD667" s="225"/>
      <c r="CE667" s="229"/>
      <c r="CH667" s="226"/>
      <c r="CL667" s="229"/>
      <c r="CZ667" s="227"/>
      <c r="DS667" s="225"/>
      <c r="DV667" s="225"/>
      <c r="DY667" s="229"/>
      <c r="DZ667" s="226"/>
    </row>
    <row r="668" spans="1:130" x14ac:dyDescent="0.25">
      <c r="A668" s="208"/>
      <c r="B668" s="209"/>
      <c r="C668" s="210"/>
      <c r="D668" s="210"/>
      <c r="E668" s="211"/>
      <c r="F668" s="211"/>
      <c r="G668" s="340"/>
      <c r="H668" s="341"/>
      <c r="I668" s="340"/>
      <c r="J668" s="342"/>
      <c r="K668" s="343"/>
      <c r="L668" s="213"/>
      <c r="M668" s="211"/>
      <c r="N668" s="209"/>
      <c r="O668" s="215"/>
      <c r="P668" s="344"/>
      <c r="Q668" s="216"/>
      <c r="T668" s="219"/>
      <c r="U668" s="220"/>
      <c r="AP668" s="229"/>
      <c r="BD668" s="225"/>
      <c r="CE668" s="229"/>
      <c r="CH668" s="226"/>
      <c r="CL668" s="229"/>
      <c r="CZ668" s="227"/>
      <c r="DS668" s="225"/>
      <c r="DV668" s="225"/>
      <c r="DY668" s="229"/>
      <c r="DZ668" s="226"/>
    </row>
    <row r="669" spans="1:130" x14ac:dyDescent="0.25">
      <c r="A669" s="208"/>
      <c r="B669" s="209"/>
      <c r="C669" s="210"/>
      <c r="D669" s="210"/>
      <c r="E669" s="211"/>
      <c r="F669" s="211"/>
      <c r="G669" s="340"/>
      <c r="H669" s="341"/>
      <c r="I669" s="340"/>
      <c r="J669" s="342"/>
      <c r="K669" s="343"/>
      <c r="L669" s="213"/>
      <c r="M669" s="211"/>
      <c r="N669" s="209"/>
      <c r="O669" s="215"/>
      <c r="P669" s="344"/>
      <c r="Q669" s="216"/>
      <c r="T669" s="219"/>
      <c r="U669" s="220"/>
      <c r="AP669" s="229"/>
      <c r="BD669" s="225"/>
      <c r="CE669" s="229"/>
      <c r="CH669" s="226"/>
      <c r="CL669" s="229"/>
      <c r="CZ669" s="227"/>
      <c r="DS669" s="225"/>
      <c r="DV669" s="225"/>
      <c r="DY669" s="229"/>
      <c r="DZ669" s="226"/>
    </row>
    <row r="670" spans="1:130" x14ac:dyDescent="0.25">
      <c r="A670" s="208"/>
      <c r="B670" s="209"/>
      <c r="C670" s="210"/>
      <c r="D670" s="210"/>
      <c r="E670" s="211"/>
      <c r="F670" s="211"/>
      <c r="G670" s="340"/>
      <c r="H670" s="341"/>
      <c r="I670" s="340"/>
      <c r="J670" s="342"/>
      <c r="K670" s="343"/>
      <c r="L670" s="213"/>
      <c r="M670" s="211"/>
      <c r="N670" s="209"/>
      <c r="O670" s="215"/>
      <c r="P670" s="344"/>
      <c r="Q670" s="216"/>
      <c r="T670" s="219"/>
      <c r="U670" s="220"/>
      <c r="AP670" s="229"/>
      <c r="BD670" s="225"/>
      <c r="CE670" s="229"/>
      <c r="CH670" s="226"/>
      <c r="CL670" s="229"/>
      <c r="CZ670" s="227"/>
      <c r="DS670" s="225"/>
      <c r="DV670" s="225"/>
      <c r="DY670" s="229"/>
      <c r="DZ670" s="226"/>
    </row>
    <row r="671" spans="1:130" x14ac:dyDescent="0.25">
      <c r="A671" s="208"/>
      <c r="B671" s="209"/>
      <c r="C671" s="210"/>
      <c r="D671" s="210"/>
      <c r="E671" s="211"/>
      <c r="F671" s="211"/>
      <c r="G671" s="340"/>
      <c r="H671" s="341"/>
      <c r="I671" s="340"/>
      <c r="J671" s="342"/>
      <c r="K671" s="343"/>
      <c r="L671" s="213"/>
      <c r="M671" s="211"/>
      <c r="N671" s="209"/>
      <c r="O671" s="215"/>
      <c r="P671" s="344"/>
      <c r="Q671" s="216"/>
      <c r="T671" s="219"/>
      <c r="U671" s="220"/>
      <c r="AP671" s="229"/>
      <c r="AQ671" s="228"/>
      <c r="BD671" s="225"/>
      <c r="CE671" s="229"/>
      <c r="CH671" s="226"/>
      <c r="CK671" s="225"/>
      <c r="CL671" s="229"/>
      <c r="CZ671" s="227"/>
      <c r="DS671" s="225"/>
      <c r="DV671" s="225"/>
      <c r="DY671" s="229"/>
      <c r="DZ671" s="226"/>
    </row>
    <row r="672" spans="1:130" x14ac:dyDescent="0.25">
      <c r="A672" s="208"/>
      <c r="B672" s="209"/>
      <c r="C672" s="210"/>
      <c r="D672" s="210"/>
      <c r="E672" s="211"/>
      <c r="F672" s="211"/>
      <c r="G672" s="340"/>
      <c r="H672" s="341"/>
      <c r="I672" s="340"/>
      <c r="J672" s="342"/>
      <c r="K672" s="343"/>
      <c r="L672" s="213"/>
      <c r="M672" s="211"/>
      <c r="N672" s="209"/>
      <c r="O672" s="215"/>
      <c r="P672" s="344"/>
      <c r="Q672" s="216"/>
      <c r="T672" s="219"/>
      <c r="U672" s="220"/>
      <c r="AP672" s="229"/>
      <c r="AQ672" s="228"/>
      <c r="BD672" s="225"/>
      <c r="CE672" s="229"/>
      <c r="CH672" s="226"/>
      <c r="CK672" s="225"/>
      <c r="CL672" s="229"/>
      <c r="CZ672" s="227"/>
      <c r="DS672" s="225"/>
      <c r="DV672" s="225"/>
      <c r="DY672" s="229"/>
      <c r="DZ672" s="226"/>
    </row>
    <row r="673" spans="1:130" x14ac:dyDescent="0.25">
      <c r="A673" s="208"/>
      <c r="B673" s="209"/>
      <c r="C673" s="210"/>
      <c r="D673" s="210"/>
      <c r="E673" s="211"/>
      <c r="F673" s="211"/>
      <c r="G673" s="340"/>
      <c r="H673" s="341"/>
      <c r="I673" s="340"/>
      <c r="J673" s="342"/>
      <c r="K673" s="343"/>
      <c r="L673" s="213"/>
      <c r="M673" s="211"/>
      <c r="N673" s="209"/>
      <c r="O673" s="215"/>
      <c r="P673" s="344"/>
      <c r="Q673" s="216"/>
      <c r="T673" s="219"/>
      <c r="U673" s="220"/>
      <c r="AP673" s="229"/>
      <c r="AQ673" s="228"/>
      <c r="BD673" s="225"/>
      <c r="CE673" s="229"/>
      <c r="CH673" s="226"/>
      <c r="CK673" s="225"/>
      <c r="CL673" s="229"/>
      <c r="CZ673" s="227"/>
      <c r="DS673" s="225"/>
      <c r="DV673" s="225"/>
      <c r="DY673" s="229"/>
      <c r="DZ673" s="226"/>
    </row>
    <row r="674" spans="1:130" x14ac:dyDescent="0.25">
      <c r="A674" s="208"/>
      <c r="B674" s="209"/>
      <c r="C674" s="210"/>
      <c r="D674" s="210"/>
      <c r="E674" s="211"/>
      <c r="F674" s="211"/>
      <c r="G674" s="340"/>
      <c r="H674" s="341"/>
      <c r="I674" s="340"/>
      <c r="J674" s="342"/>
      <c r="K674" s="348"/>
      <c r="L674" s="349"/>
      <c r="M674" s="211"/>
      <c r="N674" s="209"/>
      <c r="O674" s="215"/>
      <c r="P674" s="344"/>
      <c r="Q674" s="216"/>
      <c r="T674" s="219"/>
      <c r="U674" s="220"/>
      <c r="AP674" s="229"/>
      <c r="BD674" s="225"/>
      <c r="CE674" s="229"/>
      <c r="CH674" s="226"/>
      <c r="CL674" s="229"/>
      <c r="CZ674" s="227"/>
      <c r="DS674" s="225"/>
      <c r="DV674" s="225"/>
      <c r="DY674" s="229"/>
      <c r="DZ674" s="226"/>
    </row>
    <row r="675" spans="1:130" x14ac:dyDescent="0.25">
      <c r="A675" s="208"/>
      <c r="B675" s="209"/>
      <c r="C675" s="210"/>
      <c r="D675" s="210"/>
      <c r="E675" s="211"/>
      <c r="F675" s="211"/>
      <c r="G675" s="340"/>
      <c r="H675" s="341"/>
      <c r="I675" s="340"/>
      <c r="J675" s="342"/>
      <c r="K675" s="348"/>
      <c r="L675" s="349"/>
      <c r="M675" s="211"/>
      <c r="N675" s="209"/>
      <c r="O675" s="215"/>
      <c r="P675" s="344"/>
      <c r="Q675" s="216"/>
      <c r="T675" s="219"/>
      <c r="U675" s="220"/>
      <c r="AP675" s="229"/>
      <c r="BD675" s="225"/>
      <c r="CE675" s="229"/>
      <c r="CH675" s="226"/>
      <c r="CL675" s="229"/>
      <c r="CZ675" s="227"/>
      <c r="DS675" s="225"/>
      <c r="DV675" s="225"/>
      <c r="DY675" s="229"/>
      <c r="DZ675" s="226"/>
    </row>
    <row r="676" spans="1:130" x14ac:dyDescent="0.25">
      <c r="A676" s="208"/>
      <c r="B676" s="209"/>
      <c r="C676" s="210"/>
      <c r="D676" s="210"/>
      <c r="E676" s="211"/>
      <c r="F676" s="211"/>
      <c r="G676" s="340"/>
      <c r="H676" s="341"/>
      <c r="I676" s="340"/>
      <c r="J676" s="342"/>
      <c r="K676" s="348"/>
      <c r="L676" s="349"/>
      <c r="M676" s="211"/>
      <c r="N676" s="209"/>
      <c r="O676" s="215"/>
      <c r="P676" s="344"/>
      <c r="Q676" s="216"/>
      <c r="T676" s="219"/>
      <c r="U676" s="220"/>
      <c r="AP676" s="229"/>
      <c r="AQ676" s="228"/>
      <c r="BD676" s="225"/>
      <c r="CE676" s="229"/>
      <c r="CH676" s="226"/>
      <c r="CK676" s="225"/>
      <c r="CL676" s="229"/>
      <c r="CZ676" s="227"/>
      <c r="DS676" s="225"/>
      <c r="DV676" s="225"/>
      <c r="DY676" s="229"/>
      <c r="DZ676" s="226"/>
    </row>
    <row r="677" spans="1:130" x14ac:dyDescent="0.25">
      <c r="A677" s="208"/>
      <c r="B677" s="209"/>
      <c r="C677" s="210"/>
      <c r="D677" s="210"/>
      <c r="E677" s="211"/>
      <c r="F677" s="211"/>
      <c r="G677" s="340"/>
      <c r="H677" s="341"/>
      <c r="I677" s="340"/>
      <c r="J677" s="342"/>
      <c r="K677" s="348"/>
      <c r="L677" s="349"/>
      <c r="M677" s="211"/>
      <c r="N677" s="209"/>
      <c r="O677" s="215"/>
      <c r="P677" s="344"/>
      <c r="Q677" s="216"/>
      <c r="T677" s="219"/>
      <c r="U677" s="220"/>
      <c r="AP677" s="229"/>
      <c r="BD677" s="225"/>
      <c r="CE677" s="229"/>
      <c r="CH677" s="226"/>
      <c r="CL677" s="229"/>
      <c r="CZ677" s="227"/>
      <c r="DS677" s="225"/>
      <c r="DV677" s="225"/>
      <c r="DY677" s="229"/>
      <c r="DZ677" s="226"/>
    </row>
    <row r="678" spans="1:130" x14ac:dyDescent="0.25">
      <c r="A678" s="208"/>
      <c r="B678" s="209"/>
      <c r="C678" s="210"/>
      <c r="D678" s="210"/>
      <c r="E678" s="211"/>
      <c r="F678" s="211"/>
      <c r="G678" s="340"/>
      <c r="H678" s="341"/>
      <c r="I678" s="340"/>
      <c r="J678" s="342"/>
      <c r="K678" s="348"/>
      <c r="L678" s="349"/>
      <c r="M678" s="211"/>
      <c r="N678" s="209"/>
      <c r="O678" s="215"/>
      <c r="P678" s="344"/>
      <c r="Q678" s="216"/>
      <c r="T678" s="219"/>
      <c r="U678" s="220"/>
      <c r="AP678" s="229"/>
      <c r="AQ678" s="228"/>
      <c r="BD678" s="225"/>
      <c r="CE678" s="229"/>
      <c r="CH678" s="226"/>
      <c r="CK678" s="225"/>
      <c r="CL678" s="229"/>
      <c r="CZ678" s="227"/>
      <c r="DS678" s="225"/>
      <c r="DV678" s="225"/>
      <c r="DY678" s="229"/>
      <c r="DZ678" s="226"/>
    </row>
    <row r="679" spans="1:130" x14ac:dyDescent="0.25">
      <c r="A679" s="208"/>
      <c r="B679" s="209"/>
      <c r="C679" s="210"/>
      <c r="D679" s="210"/>
      <c r="E679" s="211"/>
      <c r="F679" s="211"/>
      <c r="G679" s="340"/>
      <c r="H679" s="341"/>
      <c r="I679" s="340"/>
      <c r="J679" s="342"/>
      <c r="K679" s="348"/>
      <c r="L679" s="349"/>
      <c r="M679" s="211"/>
      <c r="N679" s="209"/>
      <c r="O679" s="215"/>
      <c r="P679" s="344"/>
      <c r="Q679" s="216"/>
      <c r="T679" s="219"/>
      <c r="U679" s="220"/>
      <c r="AP679" s="229"/>
      <c r="AQ679" s="228"/>
      <c r="BD679" s="225"/>
      <c r="CE679" s="229"/>
      <c r="CH679" s="226"/>
      <c r="CK679" s="225"/>
      <c r="CL679" s="229"/>
      <c r="CZ679" s="227"/>
      <c r="DS679" s="225"/>
      <c r="DV679" s="225"/>
      <c r="DY679" s="229"/>
      <c r="DZ679" s="226"/>
    </row>
    <row r="680" spans="1:130" x14ac:dyDescent="0.25">
      <c r="A680" s="208"/>
      <c r="B680" s="209"/>
      <c r="C680" s="210"/>
      <c r="D680" s="210"/>
      <c r="E680" s="211"/>
      <c r="F680" s="211"/>
      <c r="G680" s="340"/>
      <c r="H680" s="341"/>
      <c r="I680" s="340"/>
      <c r="J680" s="342"/>
      <c r="K680" s="348"/>
      <c r="L680" s="349"/>
      <c r="M680" s="211"/>
      <c r="N680" s="209"/>
      <c r="O680" s="215"/>
      <c r="P680" s="344"/>
      <c r="Q680" s="216"/>
      <c r="T680" s="219"/>
      <c r="U680" s="220"/>
      <c r="AP680" s="229"/>
      <c r="AQ680" s="228"/>
      <c r="BD680" s="225"/>
      <c r="CE680" s="229"/>
      <c r="CH680" s="226"/>
      <c r="CK680" s="225"/>
      <c r="CL680" s="229"/>
      <c r="CZ680" s="227"/>
      <c r="DS680" s="225"/>
      <c r="DV680" s="225"/>
      <c r="DY680" s="229"/>
      <c r="DZ680" s="226"/>
    </row>
    <row r="681" spans="1:130" x14ac:dyDescent="0.25">
      <c r="A681" s="208"/>
      <c r="B681" s="209"/>
      <c r="C681" s="210"/>
      <c r="D681" s="210"/>
      <c r="E681" s="211"/>
      <c r="F681" s="211"/>
      <c r="G681" s="340"/>
      <c r="H681" s="341"/>
      <c r="I681" s="340"/>
      <c r="J681" s="342"/>
      <c r="K681" s="348"/>
      <c r="L681" s="349"/>
      <c r="M681" s="211"/>
      <c r="N681" s="209"/>
      <c r="O681" s="215"/>
      <c r="P681" s="344"/>
      <c r="Q681" s="216"/>
      <c r="T681" s="219"/>
      <c r="U681" s="220"/>
      <c r="AP681" s="229"/>
      <c r="AQ681" s="228"/>
      <c r="BD681" s="225"/>
      <c r="CE681" s="229"/>
      <c r="CH681" s="226"/>
      <c r="CK681" s="225"/>
      <c r="CL681" s="229"/>
      <c r="CZ681" s="227"/>
      <c r="DS681" s="225"/>
      <c r="DV681" s="225"/>
      <c r="DY681" s="229"/>
      <c r="DZ681" s="226"/>
    </row>
    <row r="682" spans="1:130" x14ac:dyDescent="0.25">
      <c r="A682" s="208"/>
      <c r="B682" s="209"/>
      <c r="C682" s="210"/>
      <c r="D682" s="210"/>
      <c r="E682" s="211"/>
      <c r="F682" s="211"/>
      <c r="G682" s="340"/>
      <c r="H682" s="341"/>
      <c r="I682" s="340"/>
      <c r="J682" s="342"/>
      <c r="K682" s="348"/>
      <c r="L682" s="349"/>
      <c r="M682" s="211"/>
      <c r="N682" s="209"/>
      <c r="O682" s="215"/>
      <c r="P682" s="344"/>
      <c r="Q682" s="216"/>
      <c r="T682" s="219"/>
      <c r="U682" s="220"/>
      <c r="AP682" s="229"/>
      <c r="AQ682" s="228"/>
      <c r="BD682" s="225"/>
      <c r="CE682" s="229"/>
      <c r="CH682" s="226"/>
      <c r="CK682" s="225"/>
      <c r="CL682" s="229"/>
      <c r="CZ682" s="227"/>
      <c r="DS682" s="225"/>
      <c r="DV682" s="225"/>
      <c r="DY682" s="229"/>
      <c r="DZ682" s="226"/>
    </row>
    <row r="683" spans="1:130" x14ac:dyDescent="0.25">
      <c r="A683" s="208"/>
      <c r="B683" s="209"/>
      <c r="C683" s="210"/>
      <c r="D683" s="210"/>
      <c r="E683" s="211"/>
      <c r="F683" s="211"/>
      <c r="G683" s="340"/>
      <c r="H683" s="341"/>
      <c r="I683" s="340"/>
      <c r="J683" s="342"/>
      <c r="K683" s="348"/>
      <c r="L683" s="349"/>
      <c r="M683" s="211"/>
      <c r="N683" s="209"/>
      <c r="O683" s="215"/>
      <c r="P683" s="344"/>
      <c r="Q683" s="216"/>
      <c r="T683" s="219"/>
      <c r="U683" s="220"/>
      <c r="AP683" s="229"/>
      <c r="AQ683" s="228"/>
      <c r="BD683" s="225"/>
      <c r="CE683" s="229"/>
      <c r="CH683" s="226"/>
      <c r="CK683" s="225"/>
      <c r="CL683" s="229"/>
      <c r="CZ683" s="227"/>
      <c r="DS683" s="225"/>
      <c r="DV683" s="225"/>
      <c r="DY683" s="229"/>
      <c r="DZ683" s="226"/>
    </row>
    <row r="684" spans="1:130" x14ac:dyDescent="0.25">
      <c r="A684" s="208"/>
      <c r="B684" s="209"/>
      <c r="C684" s="210"/>
      <c r="D684" s="210"/>
      <c r="E684" s="211"/>
      <c r="F684" s="211"/>
      <c r="G684" s="340"/>
      <c r="H684" s="341"/>
      <c r="I684" s="340"/>
      <c r="J684" s="342"/>
      <c r="K684" s="348"/>
      <c r="L684" s="349"/>
      <c r="M684" s="211"/>
      <c r="N684" s="209"/>
      <c r="O684" s="215"/>
      <c r="P684" s="344"/>
      <c r="Q684" s="216"/>
      <c r="T684" s="219"/>
      <c r="U684" s="220"/>
      <c r="AP684" s="229"/>
      <c r="AQ684" s="228"/>
      <c r="BD684" s="225"/>
      <c r="CE684" s="229"/>
      <c r="CH684" s="226"/>
      <c r="CK684" s="225"/>
      <c r="CL684" s="229"/>
      <c r="CZ684" s="227"/>
      <c r="DS684" s="225"/>
      <c r="DV684" s="225"/>
      <c r="DY684" s="229"/>
      <c r="DZ684" s="226"/>
    </row>
    <row r="685" spans="1:130" x14ac:dyDescent="0.25">
      <c r="A685" s="208"/>
      <c r="B685" s="209"/>
      <c r="C685" s="210"/>
      <c r="D685" s="210"/>
      <c r="E685" s="211"/>
      <c r="F685" s="211"/>
      <c r="G685" s="340"/>
      <c r="H685" s="341"/>
      <c r="I685" s="340"/>
      <c r="J685" s="342"/>
      <c r="K685" s="348"/>
      <c r="L685" s="349"/>
      <c r="M685" s="211"/>
      <c r="N685" s="209"/>
      <c r="O685" s="215"/>
      <c r="P685" s="344"/>
      <c r="Q685" s="216"/>
      <c r="T685" s="219"/>
      <c r="U685" s="220"/>
      <c r="AP685" s="229"/>
      <c r="BD685" s="225"/>
      <c r="CE685" s="229"/>
      <c r="CH685" s="226"/>
      <c r="CL685" s="229"/>
      <c r="CZ685" s="227"/>
      <c r="DS685" s="225"/>
      <c r="DV685" s="225"/>
      <c r="DY685" s="229"/>
      <c r="DZ685" s="226"/>
    </row>
    <row r="686" spans="1:130" x14ac:dyDescent="0.25">
      <c r="A686" s="208"/>
      <c r="B686" s="209"/>
      <c r="C686" s="210"/>
      <c r="D686" s="210"/>
      <c r="E686" s="211"/>
      <c r="F686" s="211"/>
      <c r="G686" s="340"/>
      <c r="H686" s="341"/>
      <c r="I686" s="340"/>
      <c r="J686" s="342"/>
      <c r="K686" s="348"/>
      <c r="L686" s="349"/>
      <c r="M686" s="211"/>
      <c r="N686" s="209"/>
      <c r="O686" s="215"/>
      <c r="P686" s="344"/>
      <c r="Q686" s="216"/>
      <c r="T686" s="219"/>
      <c r="U686" s="220"/>
      <c r="AP686" s="229"/>
      <c r="BD686" s="225"/>
      <c r="CE686" s="229"/>
      <c r="CH686" s="226"/>
      <c r="CL686" s="229"/>
      <c r="CZ686" s="227"/>
      <c r="DS686" s="225"/>
      <c r="DV686" s="225"/>
      <c r="DY686" s="229"/>
      <c r="DZ686" s="226"/>
    </row>
    <row r="687" spans="1:130" x14ac:dyDescent="0.25">
      <c r="A687" s="208"/>
      <c r="B687" s="209"/>
      <c r="C687" s="210"/>
      <c r="D687" s="210"/>
      <c r="E687" s="211"/>
      <c r="F687" s="211"/>
      <c r="G687" s="340"/>
      <c r="H687" s="341"/>
      <c r="I687" s="340"/>
      <c r="J687" s="342"/>
      <c r="K687" s="348"/>
      <c r="L687" s="349"/>
      <c r="M687" s="211"/>
      <c r="N687" s="209"/>
      <c r="O687" s="215"/>
      <c r="P687" s="344"/>
      <c r="Q687" s="216"/>
      <c r="T687" s="219"/>
      <c r="U687" s="220"/>
      <c r="AP687" s="229"/>
      <c r="AQ687" s="228"/>
      <c r="BD687" s="225"/>
      <c r="CE687" s="229"/>
      <c r="CH687" s="226"/>
      <c r="CK687" s="225"/>
      <c r="CL687" s="229"/>
      <c r="CZ687" s="227"/>
      <c r="DS687" s="225"/>
      <c r="DV687" s="225"/>
      <c r="DY687" s="229"/>
      <c r="DZ687" s="226"/>
    </row>
    <row r="688" spans="1:130" x14ac:dyDescent="0.25">
      <c r="A688" s="208"/>
      <c r="B688" s="209"/>
      <c r="C688" s="210"/>
      <c r="D688" s="210"/>
      <c r="E688" s="211"/>
      <c r="F688" s="211"/>
      <c r="G688" s="340"/>
      <c r="H688" s="341"/>
      <c r="I688" s="340"/>
      <c r="J688" s="342"/>
      <c r="K688" s="343"/>
      <c r="L688" s="213"/>
      <c r="M688" s="211"/>
      <c r="N688" s="209"/>
      <c r="O688" s="215"/>
      <c r="P688" s="344"/>
      <c r="Q688" s="216"/>
      <c r="T688" s="219"/>
      <c r="U688" s="220"/>
      <c r="AP688" s="229"/>
      <c r="AQ688" s="228"/>
      <c r="BD688" s="225"/>
      <c r="CE688" s="229"/>
      <c r="CH688" s="226"/>
      <c r="CK688" s="225"/>
      <c r="CL688" s="229"/>
      <c r="CZ688" s="227"/>
      <c r="DS688" s="225"/>
      <c r="DV688" s="225"/>
      <c r="DY688" s="229"/>
      <c r="DZ688" s="226"/>
    </row>
    <row r="689" spans="1:130" x14ac:dyDescent="0.25">
      <c r="A689" s="208"/>
      <c r="B689" s="209"/>
      <c r="C689" s="210"/>
      <c r="D689" s="210"/>
      <c r="E689" s="211"/>
      <c r="F689" s="211"/>
      <c r="G689" s="340"/>
      <c r="H689" s="341"/>
      <c r="I689" s="340"/>
      <c r="J689" s="342"/>
      <c r="K689" s="343"/>
      <c r="L689" s="213"/>
      <c r="M689" s="211"/>
      <c r="N689" s="209"/>
      <c r="O689" s="215"/>
      <c r="P689" s="344"/>
      <c r="Q689" s="216"/>
      <c r="T689" s="219"/>
      <c r="U689" s="220"/>
      <c r="AP689" s="229"/>
      <c r="AQ689" s="228"/>
      <c r="BD689" s="225"/>
      <c r="CE689" s="229"/>
      <c r="CH689" s="226"/>
      <c r="CK689" s="225"/>
      <c r="CL689" s="229"/>
      <c r="CZ689" s="227"/>
      <c r="DS689" s="225"/>
      <c r="DV689" s="225"/>
      <c r="DY689" s="229"/>
      <c r="DZ689" s="226"/>
    </row>
    <row r="690" spans="1:130" x14ac:dyDescent="0.25">
      <c r="A690" s="208"/>
      <c r="B690" s="209"/>
      <c r="C690" s="210"/>
      <c r="D690" s="210"/>
      <c r="E690" s="211"/>
      <c r="F690" s="211"/>
      <c r="G690" s="340"/>
      <c r="H690" s="341"/>
      <c r="I690" s="340"/>
      <c r="J690" s="342"/>
      <c r="K690" s="343"/>
      <c r="L690" s="213"/>
      <c r="M690" s="211"/>
      <c r="N690" s="209"/>
      <c r="O690" s="215"/>
      <c r="P690" s="344"/>
      <c r="Q690" s="216"/>
      <c r="T690" s="219"/>
      <c r="U690" s="220"/>
      <c r="AP690" s="229"/>
      <c r="BD690" s="225"/>
      <c r="CE690" s="229"/>
      <c r="CH690" s="226"/>
      <c r="CL690" s="229"/>
      <c r="CZ690" s="227"/>
      <c r="DS690" s="225"/>
      <c r="DV690" s="225"/>
      <c r="DY690" s="229"/>
      <c r="DZ690" s="226"/>
    </row>
    <row r="691" spans="1:130" x14ac:dyDescent="0.25">
      <c r="A691" s="208"/>
      <c r="B691" s="209"/>
      <c r="C691" s="210"/>
      <c r="D691" s="210"/>
      <c r="E691" s="211"/>
      <c r="F691" s="211"/>
      <c r="G691" s="340"/>
      <c r="H691" s="341"/>
      <c r="I691" s="340"/>
      <c r="J691" s="342"/>
      <c r="K691" s="343"/>
      <c r="L691" s="213"/>
      <c r="M691" s="211"/>
      <c r="N691" s="209"/>
      <c r="O691" s="215"/>
      <c r="P691" s="344"/>
      <c r="Q691" s="216"/>
      <c r="T691" s="219"/>
      <c r="U691" s="220"/>
      <c r="AP691" s="229"/>
      <c r="AQ691" s="228"/>
      <c r="BD691" s="225"/>
      <c r="CE691" s="229"/>
      <c r="CH691" s="226"/>
      <c r="CK691" s="225"/>
      <c r="CL691" s="229"/>
      <c r="CZ691" s="227"/>
      <c r="DS691" s="225"/>
      <c r="DV691" s="225"/>
      <c r="DY691" s="229"/>
      <c r="DZ691" s="226"/>
    </row>
    <row r="692" spans="1:130" x14ac:dyDescent="0.25">
      <c r="A692" s="208"/>
      <c r="B692" s="209"/>
      <c r="C692" s="210"/>
      <c r="D692" s="210"/>
      <c r="E692" s="211"/>
      <c r="F692" s="211"/>
      <c r="G692" s="340"/>
      <c r="H692" s="341"/>
      <c r="I692" s="340"/>
      <c r="J692" s="342"/>
      <c r="K692" s="343"/>
      <c r="L692" s="213"/>
      <c r="M692" s="211"/>
      <c r="N692" s="209"/>
      <c r="O692" s="215"/>
      <c r="P692" s="344"/>
      <c r="Q692" s="216"/>
      <c r="T692" s="219"/>
      <c r="U692" s="220"/>
      <c r="AP692" s="229"/>
      <c r="BD692" s="225"/>
      <c r="CE692" s="229"/>
      <c r="CH692" s="226"/>
      <c r="CL692" s="229"/>
      <c r="CZ692" s="227"/>
      <c r="DS692" s="225"/>
      <c r="DV692" s="225"/>
      <c r="DY692" s="229"/>
      <c r="DZ692" s="226"/>
    </row>
    <row r="693" spans="1:130" x14ac:dyDescent="0.25">
      <c r="A693" s="208"/>
      <c r="B693" s="209"/>
      <c r="C693" s="210"/>
      <c r="D693" s="210"/>
      <c r="E693" s="211"/>
      <c r="F693" s="211"/>
      <c r="G693" s="340"/>
      <c r="H693" s="341"/>
      <c r="I693" s="340"/>
      <c r="J693" s="342"/>
      <c r="K693" s="343"/>
      <c r="L693" s="213"/>
      <c r="M693" s="211"/>
      <c r="N693" s="209"/>
      <c r="O693" s="215"/>
      <c r="P693" s="344"/>
      <c r="Q693" s="216"/>
      <c r="T693" s="219"/>
      <c r="U693" s="220"/>
      <c r="AP693" s="229"/>
      <c r="AQ693" s="228"/>
      <c r="BD693" s="225"/>
      <c r="CE693" s="229"/>
      <c r="CH693" s="226"/>
      <c r="CK693" s="225"/>
      <c r="CL693" s="229"/>
      <c r="CZ693" s="227"/>
      <c r="DS693" s="225"/>
      <c r="DV693" s="225"/>
      <c r="DY693" s="229"/>
      <c r="DZ693" s="226"/>
    </row>
    <row r="694" spans="1:130" x14ac:dyDescent="0.25">
      <c r="A694" s="208"/>
      <c r="B694" s="209"/>
      <c r="C694" s="210"/>
      <c r="D694" s="210"/>
      <c r="E694" s="211"/>
      <c r="F694" s="211"/>
      <c r="G694" s="340"/>
      <c r="H694" s="341"/>
      <c r="I694" s="340"/>
      <c r="J694" s="342"/>
      <c r="K694" s="348"/>
      <c r="L694" s="349"/>
      <c r="M694" s="211"/>
      <c r="N694" s="209"/>
      <c r="O694" s="215"/>
      <c r="P694" s="344"/>
      <c r="Q694" s="216"/>
      <c r="T694" s="219"/>
      <c r="U694" s="220"/>
      <c r="AP694" s="229"/>
      <c r="AQ694" s="228"/>
      <c r="BD694" s="225"/>
      <c r="CE694" s="229"/>
      <c r="CH694" s="226"/>
      <c r="CK694" s="225"/>
      <c r="CL694" s="229"/>
      <c r="CZ694" s="227"/>
      <c r="DS694" s="225"/>
      <c r="DV694" s="225"/>
      <c r="DY694" s="229"/>
      <c r="DZ694" s="226"/>
    </row>
    <row r="695" spans="1:130" x14ac:dyDescent="0.25">
      <c r="A695" s="208"/>
      <c r="B695" s="209"/>
      <c r="C695" s="210"/>
      <c r="D695" s="210"/>
      <c r="E695" s="211"/>
      <c r="F695" s="211"/>
      <c r="G695" s="340"/>
      <c r="H695" s="341"/>
      <c r="I695" s="340"/>
      <c r="J695" s="342"/>
      <c r="K695" s="348"/>
      <c r="L695" s="349"/>
      <c r="M695" s="211"/>
      <c r="N695" s="209"/>
      <c r="O695" s="215"/>
      <c r="P695" s="344"/>
      <c r="Q695" s="216"/>
      <c r="T695" s="219"/>
      <c r="U695" s="220"/>
      <c r="AP695" s="229"/>
      <c r="BD695" s="225"/>
      <c r="CE695" s="229"/>
      <c r="CH695" s="226"/>
      <c r="CL695" s="229"/>
      <c r="CZ695" s="227"/>
      <c r="DS695" s="225"/>
      <c r="DV695" s="225"/>
      <c r="DY695" s="229"/>
      <c r="DZ695" s="226"/>
    </row>
    <row r="696" spans="1:130" x14ac:dyDescent="0.25">
      <c r="A696" s="208"/>
      <c r="B696" s="209"/>
      <c r="C696" s="210"/>
      <c r="D696" s="210"/>
      <c r="E696" s="211"/>
      <c r="F696" s="211"/>
      <c r="G696" s="340"/>
      <c r="H696" s="341"/>
      <c r="I696" s="340"/>
      <c r="J696" s="342"/>
      <c r="K696" s="348"/>
      <c r="L696" s="349"/>
      <c r="M696" s="211"/>
      <c r="N696" s="209"/>
      <c r="O696" s="215"/>
      <c r="P696" s="344"/>
      <c r="Q696" s="216"/>
      <c r="T696" s="219"/>
      <c r="U696" s="220"/>
      <c r="AP696" s="229"/>
      <c r="BD696" s="225"/>
      <c r="CE696" s="229"/>
      <c r="CH696" s="226"/>
      <c r="CL696" s="229"/>
      <c r="CZ696" s="227"/>
      <c r="DS696" s="225"/>
      <c r="DV696" s="225"/>
      <c r="DY696" s="229"/>
      <c r="DZ696" s="226"/>
    </row>
    <row r="697" spans="1:130" x14ac:dyDescent="0.25">
      <c r="A697" s="208"/>
      <c r="B697" s="209"/>
      <c r="C697" s="210"/>
      <c r="D697" s="210"/>
      <c r="E697" s="211"/>
      <c r="F697" s="211"/>
      <c r="G697" s="340"/>
      <c r="H697" s="341"/>
      <c r="I697" s="340"/>
      <c r="J697" s="342"/>
      <c r="K697" s="348"/>
      <c r="L697" s="349"/>
      <c r="M697" s="211"/>
      <c r="N697" s="209"/>
      <c r="O697" s="215"/>
      <c r="P697" s="344"/>
      <c r="Q697" s="216"/>
      <c r="T697" s="219"/>
      <c r="U697" s="220"/>
      <c r="AP697" s="229"/>
      <c r="AQ697" s="228"/>
      <c r="BD697" s="225"/>
      <c r="CE697" s="229"/>
      <c r="CH697" s="226"/>
      <c r="CK697" s="225"/>
      <c r="CL697" s="229"/>
      <c r="CZ697" s="227"/>
      <c r="DS697" s="225"/>
      <c r="DV697" s="225"/>
      <c r="DY697" s="229"/>
      <c r="DZ697" s="226"/>
    </row>
    <row r="698" spans="1:130" x14ac:dyDescent="0.25">
      <c r="A698" s="208"/>
      <c r="B698" s="209"/>
      <c r="C698" s="210"/>
      <c r="D698" s="210"/>
      <c r="E698" s="211"/>
      <c r="F698" s="211"/>
      <c r="G698" s="340"/>
      <c r="H698" s="341"/>
      <c r="I698" s="340"/>
      <c r="J698" s="342"/>
      <c r="K698" s="348"/>
      <c r="L698" s="349"/>
      <c r="M698" s="211"/>
      <c r="N698" s="209"/>
      <c r="O698" s="215"/>
      <c r="P698" s="344"/>
      <c r="Q698" s="216"/>
      <c r="T698" s="219"/>
      <c r="U698" s="220"/>
      <c r="AP698" s="229"/>
      <c r="BD698" s="225"/>
      <c r="CE698" s="229"/>
      <c r="CH698" s="226"/>
      <c r="CL698" s="229"/>
      <c r="CZ698" s="227"/>
      <c r="DS698" s="225"/>
      <c r="DV698" s="225"/>
      <c r="DY698" s="229"/>
      <c r="DZ698" s="226"/>
    </row>
    <row r="699" spans="1:130" x14ac:dyDescent="0.25">
      <c r="A699" s="208"/>
      <c r="B699" s="209"/>
      <c r="C699" s="210"/>
      <c r="D699" s="210"/>
      <c r="E699" s="211"/>
      <c r="F699" s="211"/>
      <c r="G699" s="340"/>
      <c r="H699" s="341"/>
      <c r="I699" s="340"/>
      <c r="J699" s="342"/>
      <c r="K699" s="348"/>
      <c r="L699" s="349"/>
      <c r="M699" s="211"/>
      <c r="N699" s="209"/>
      <c r="O699" s="215"/>
      <c r="P699" s="344"/>
      <c r="Q699" s="216"/>
      <c r="T699" s="219"/>
      <c r="U699" s="220"/>
      <c r="AP699" s="229"/>
      <c r="BD699" s="225"/>
      <c r="CE699" s="229"/>
      <c r="CH699" s="226"/>
      <c r="CL699" s="229"/>
      <c r="CZ699" s="227"/>
      <c r="DS699" s="225"/>
      <c r="DV699" s="225"/>
      <c r="DY699" s="229"/>
      <c r="DZ699" s="226"/>
    </row>
    <row r="700" spans="1:130" x14ac:dyDescent="0.25">
      <c r="A700" s="208"/>
      <c r="B700" s="209"/>
      <c r="C700" s="210"/>
      <c r="D700" s="210"/>
      <c r="E700" s="211"/>
      <c r="F700" s="211"/>
      <c r="G700" s="340"/>
      <c r="H700" s="341"/>
      <c r="I700" s="340"/>
      <c r="J700" s="342"/>
      <c r="K700" s="348"/>
      <c r="L700" s="349"/>
      <c r="M700" s="211"/>
      <c r="N700" s="209"/>
      <c r="O700" s="215"/>
      <c r="P700" s="344"/>
      <c r="Q700" s="216"/>
      <c r="T700" s="219"/>
      <c r="U700" s="220"/>
      <c r="AP700" s="229"/>
      <c r="BD700" s="225"/>
      <c r="CE700" s="229"/>
      <c r="CH700" s="226"/>
      <c r="CL700" s="229"/>
      <c r="CZ700" s="227"/>
      <c r="DS700" s="225"/>
      <c r="DV700" s="225"/>
      <c r="DY700" s="229"/>
      <c r="DZ700" s="226"/>
    </row>
    <row r="701" spans="1:130" x14ac:dyDescent="0.25">
      <c r="A701" s="208"/>
      <c r="B701" s="209"/>
      <c r="C701" s="210"/>
      <c r="D701" s="210"/>
      <c r="E701" s="211"/>
      <c r="F701" s="211"/>
      <c r="G701" s="340"/>
      <c r="H701" s="341"/>
      <c r="I701" s="340"/>
      <c r="J701" s="342"/>
      <c r="K701" s="348"/>
      <c r="L701" s="349"/>
      <c r="M701" s="211"/>
      <c r="N701" s="209"/>
      <c r="O701" s="215"/>
      <c r="P701" s="344"/>
      <c r="Q701" s="216"/>
      <c r="T701" s="219"/>
      <c r="U701" s="220"/>
      <c r="AP701" s="229"/>
      <c r="BD701" s="225"/>
      <c r="CE701" s="229"/>
      <c r="CH701" s="226"/>
      <c r="CL701" s="229"/>
      <c r="CZ701" s="227"/>
      <c r="DS701" s="225"/>
      <c r="DV701" s="225"/>
      <c r="DY701" s="229"/>
      <c r="DZ701" s="226"/>
    </row>
    <row r="702" spans="1:130" x14ac:dyDescent="0.25">
      <c r="A702" s="208"/>
      <c r="B702" s="209"/>
      <c r="C702" s="210"/>
      <c r="D702" s="210"/>
      <c r="E702" s="211"/>
      <c r="F702" s="211"/>
      <c r="G702" s="340"/>
      <c r="H702" s="341"/>
      <c r="I702" s="340"/>
      <c r="J702" s="342"/>
      <c r="K702" s="348"/>
      <c r="L702" s="349"/>
      <c r="M702" s="211"/>
      <c r="N702" s="209"/>
      <c r="O702" s="215"/>
      <c r="P702" s="344"/>
      <c r="Q702" s="216"/>
      <c r="T702" s="219"/>
      <c r="U702" s="220"/>
      <c r="AP702" s="229"/>
      <c r="BD702" s="225"/>
      <c r="CE702" s="229"/>
      <c r="CH702" s="226"/>
      <c r="CL702" s="229"/>
      <c r="CZ702" s="227"/>
      <c r="DS702" s="225"/>
      <c r="DV702" s="225"/>
      <c r="DY702" s="229"/>
      <c r="DZ702" s="226"/>
    </row>
    <row r="703" spans="1:130" x14ac:dyDescent="0.25">
      <c r="A703" s="208"/>
      <c r="B703" s="209"/>
      <c r="C703" s="210"/>
      <c r="D703" s="210"/>
      <c r="E703" s="211"/>
      <c r="F703" s="211"/>
      <c r="G703" s="340"/>
      <c r="H703" s="341"/>
      <c r="I703" s="340"/>
      <c r="J703" s="342"/>
      <c r="K703" s="348"/>
      <c r="L703" s="349"/>
      <c r="M703" s="211"/>
      <c r="N703" s="209"/>
      <c r="O703" s="215"/>
      <c r="P703" s="344"/>
      <c r="Q703" s="216"/>
      <c r="T703" s="219"/>
      <c r="U703" s="220"/>
      <c r="AP703" s="229"/>
      <c r="AQ703" s="228"/>
      <c r="BD703" s="225"/>
      <c r="CE703" s="229"/>
      <c r="CH703" s="226"/>
      <c r="CK703" s="225"/>
      <c r="CL703" s="229"/>
      <c r="CZ703" s="227"/>
      <c r="DS703" s="225"/>
      <c r="DV703" s="225"/>
      <c r="DY703" s="229"/>
      <c r="DZ703" s="226"/>
    </row>
    <row r="704" spans="1:130" x14ac:dyDescent="0.25">
      <c r="A704" s="208"/>
      <c r="B704" s="209"/>
      <c r="C704" s="210"/>
      <c r="D704" s="210"/>
      <c r="E704" s="211"/>
      <c r="F704" s="211"/>
      <c r="G704" s="340"/>
      <c r="H704" s="341"/>
      <c r="I704" s="340"/>
      <c r="J704" s="342"/>
      <c r="K704" s="348"/>
      <c r="L704" s="349"/>
      <c r="M704" s="211"/>
      <c r="N704" s="209"/>
      <c r="O704" s="215"/>
      <c r="P704" s="344"/>
      <c r="Q704" s="216"/>
      <c r="T704" s="219"/>
      <c r="U704" s="220"/>
      <c r="AP704" s="229"/>
      <c r="BD704" s="225"/>
      <c r="CE704" s="229"/>
      <c r="CH704" s="226"/>
      <c r="CL704" s="229"/>
      <c r="CZ704" s="227"/>
      <c r="DS704" s="225"/>
      <c r="DV704" s="225"/>
      <c r="DY704" s="229"/>
      <c r="DZ704" s="226"/>
    </row>
    <row r="705" spans="1:130" x14ac:dyDescent="0.25">
      <c r="A705" s="208"/>
      <c r="B705" s="209"/>
      <c r="C705" s="210"/>
      <c r="D705" s="210"/>
      <c r="E705" s="211"/>
      <c r="F705" s="211"/>
      <c r="G705" s="340"/>
      <c r="H705" s="341"/>
      <c r="I705" s="340"/>
      <c r="J705" s="342"/>
      <c r="K705" s="348"/>
      <c r="L705" s="349"/>
      <c r="M705" s="211"/>
      <c r="N705" s="209"/>
      <c r="O705" s="215"/>
      <c r="P705" s="344"/>
      <c r="Q705" s="216"/>
      <c r="T705" s="219"/>
      <c r="U705" s="220"/>
      <c r="AP705" s="229"/>
      <c r="AQ705" s="228"/>
      <c r="BD705" s="225"/>
      <c r="CE705" s="229"/>
      <c r="CH705" s="226"/>
      <c r="CK705" s="225"/>
      <c r="CL705" s="229"/>
      <c r="CZ705" s="227"/>
      <c r="DS705" s="225"/>
      <c r="DV705" s="225"/>
      <c r="DY705" s="229"/>
      <c r="DZ705" s="226"/>
    </row>
    <row r="706" spans="1:130" x14ac:dyDescent="0.25">
      <c r="A706" s="208"/>
      <c r="B706" s="209"/>
      <c r="C706" s="210"/>
      <c r="D706" s="210"/>
      <c r="E706" s="211"/>
      <c r="F706" s="211"/>
      <c r="G706" s="340"/>
      <c r="H706" s="341"/>
      <c r="I706" s="340"/>
      <c r="J706" s="342"/>
      <c r="K706" s="348"/>
      <c r="L706" s="349"/>
      <c r="M706" s="211"/>
      <c r="N706" s="209"/>
      <c r="O706" s="215"/>
      <c r="P706" s="344"/>
      <c r="Q706" s="216"/>
      <c r="T706" s="219"/>
      <c r="U706" s="220"/>
      <c r="AP706" s="229"/>
      <c r="AQ706" s="228"/>
      <c r="BD706" s="225"/>
      <c r="CE706" s="229"/>
      <c r="CH706" s="226"/>
      <c r="CK706" s="225"/>
      <c r="CL706" s="229"/>
      <c r="CZ706" s="227"/>
      <c r="DS706" s="225"/>
      <c r="DV706" s="225"/>
      <c r="DY706" s="229"/>
      <c r="DZ706" s="226"/>
    </row>
    <row r="707" spans="1:130" x14ac:dyDescent="0.25">
      <c r="A707" s="208"/>
      <c r="B707" s="209"/>
      <c r="C707" s="210"/>
      <c r="D707" s="210"/>
      <c r="E707" s="211"/>
      <c r="F707" s="211"/>
      <c r="G707" s="340"/>
      <c r="H707" s="341"/>
      <c r="I707" s="340"/>
      <c r="J707" s="342"/>
      <c r="K707" s="348"/>
      <c r="L707" s="349"/>
      <c r="M707" s="211"/>
      <c r="N707" s="209"/>
      <c r="O707" s="215"/>
      <c r="P707" s="344"/>
      <c r="Q707" s="216"/>
      <c r="T707" s="219"/>
      <c r="U707" s="220"/>
      <c r="AP707" s="229"/>
      <c r="BD707" s="225"/>
      <c r="CE707" s="229"/>
      <c r="CH707" s="226"/>
      <c r="CL707" s="229"/>
      <c r="CZ707" s="227"/>
      <c r="DS707" s="225"/>
      <c r="DV707" s="225"/>
      <c r="DY707" s="229"/>
      <c r="DZ707" s="226"/>
    </row>
    <row r="708" spans="1:130" x14ac:dyDescent="0.25">
      <c r="A708" s="208"/>
      <c r="B708" s="209"/>
      <c r="C708" s="210"/>
      <c r="D708" s="210"/>
      <c r="E708" s="211"/>
      <c r="F708" s="211"/>
      <c r="G708" s="340"/>
      <c r="H708" s="341"/>
      <c r="I708" s="340"/>
      <c r="J708" s="342"/>
      <c r="K708" s="348"/>
      <c r="L708" s="349"/>
      <c r="M708" s="211"/>
      <c r="N708" s="209"/>
      <c r="O708" s="215"/>
      <c r="P708" s="344"/>
      <c r="Q708" s="216"/>
      <c r="T708" s="219"/>
      <c r="U708" s="220"/>
      <c r="AP708" s="229"/>
      <c r="AQ708" s="228"/>
      <c r="BD708" s="225"/>
      <c r="CE708" s="229"/>
      <c r="CH708" s="226"/>
      <c r="CK708" s="225"/>
      <c r="CL708" s="229"/>
      <c r="CZ708" s="227"/>
      <c r="DS708" s="225"/>
      <c r="DV708" s="225"/>
      <c r="DY708" s="229"/>
      <c r="DZ708" s="226"/>
    </row>
    <row r="709" spans="1:130" x14ac:dyDescent="0.25">
      <c r="A709" s="208"/>
      <c r="B709" s="209"/>
      <c r="C709" s="210"/>
      <c r="D709" s="210"/>
      <c r="E709" s="211"/>
      <c r="F709" s="211"/>
      <c r="G709" s="340"/>
      <c r="H709" s="341"/>
      <c r="I709" s="340"/>
      <c r="J709" s="342"/>
      <c r="K709" s="343"/>
      <c r="L709" s="213"/>
      <c r="M709" s="211"/>
      <c r="N709" s="209"/>
      <c r="O709" s="215"/>
      <c r="P709" s="344"/>
      <c r="Q709" s="216"/>
      <c r="T709" s="219"/>
      <c r="U709" s="220"/>
      <c r="AP709" s="229"/>
      <c r="AQ709" s="228"/>
      <c r="BD709" s="225"/>
      <c r="CE709" s="229"/>
      <c r="CH709" s="226"/>
      <c r="CK709" s="225"/>
      <c r="CL709" s="229"/>
      <c r="CZ709" s="227"/>
      <c r="DS709" s="225"/>
      <c r="DV709" s="225"/>
      <c r="DY709" s="229"/>
      <c r="DZ709" s="226"/>
    </row>
    <row r="710" spans="1:130" x14ac:dyDescent="0.25">
      <c r="A710" s="208"/>
      <c r="B710" s="209"/>
      <c r="C710" s="210"/>
      <c r="D710" s="210"/>
      <c r="E710" s="211"/>
      <c r="F710" s="211"/>
      <c r="G710" s="340"/>
      <c r="H710" s="341"/>
      <c r="I710" s="340"/>
      <c r="J710" s="342"/>
      <c r="K710" s="343"/>
      <c r="L710" s="213"/>
      <c r="M710" s="211"/>
      <c r="N710" s="209"/>
      <c r="O710" s="215"/>
      <c r="P710" s="344"/>
      <c r="Q710" s="216"/>
      <c r="T710" s="219"/>
      <c r="U710" s="220"/>
      <c r="AP710" s="229"/>
      <c r="AQ710" s="228"/>
      <c r="BD710" s="225"/>
      <c r="CE710" s="229"/>
      <c r="CH710" s="226"/>
      <c r="CK710" s="225"/>
      <c r="CL710" s="229"/>
      <c r="CZ710" s="227"/>
      <c r="DS710" s="225"/>
      <c r="DV710" s="225"/>
      <c r="DY710" s="229"/>
      <c r="DZ710" s="226"/>
    </row>
    <row r="711" spans="1:130" x14ac:dyDescent="0.25">
      <c r="A711" s="208"/>
      <c r="B711" s="209"/>
      <c r="C711" s="210"/>
      <c r="D711" s="210"/>
      <c r="E711" s="211"/>
      <c r="F711" s="211"/>
      <c r="G711" s="340"/>
      <c r="H711" s="341"/>
      <c r="I711" s="340"/>
      <c r="J711" s="342"/>
      <c r="K711" s="343"/>
      <c r="L711" s="213"/>
      <c r="M711" s="211"/>
      <c r="N711" s="209"/>
      <c r="O711" s="215"/>
      <c r="P711" s="344"/>
      <c r="Q711" s="216"/>
      <c r="T711" s="219"/>
      <c r="U711" s="220"/>
      <c r="AP711" s="229"/>
      <c r="AQ711" s="228"/>
      <c r="BD711" s="225"/>
      <c r="CE711" s="229"/>
      <c r="CH711" s="226"/>
      <c r="CK711" s="225"/>
      <c r="CL711" s="229"/>
      <c r="CZ711" s="227"/>
      <c r="DS711" s="225"/>
      <c r="DV711" s="225"/>
      <c r="DY711" s="229"/>
      <c r="DZ711" s="226"/>
    </row>
    <row r="712" spans="1:130" x14ac:dyDescent="0.25">
      <c r="A712" s="208"/>
      <c r="B712" s="209"/>
      <c r="C712" s="210"/>
      <c r="D712" s="210"/>
      <c r="E712" s="211"/>
      <c r="F712" s="211"/>
      <c r="G712" s="340"/>
      <c r="H712" s="341"/>
      <c r="I712" s="340"/>
      <c r="J712" s="342"/>
      <c r="K712" s="343"/>
      <c r="L712" s="213"/>
      <c r="M712" s="211"/>
      <c r="N712" s="209"/>
      <c r="O712" s="215"/>
      <c r="P712" s="344"/>
      <c r="Q712" s="216"/>
      <c r="T712" s="219"/>
      <c r="U712" s="220"/>
      <c r="AP712" s="229"/>
      <c r="AQ712" s="228"/>
      <c r="BD712" s="225"/>
      <c r="CE712" s="229"/>
      <c r="CH712" s="226"/>
      <c r="CK712" s="225"/>
      <c r="CL712" s="229"/>
      <c r="CZ712" s="227"/>
      <c r="DS712" s="225"/>
      <c r="DV712" s="225"/>
      <c r="DY712" s="229"/>
      <c r="DZ712" s="226"/>
    </row>
    <row r="713" spans="1:130" x14ac:dyDescent="0.25">
      <c r="A713" s="208"/>
      <c r="B713" s="209"/>
      <c r="C713" s="210"/>
      <c r="D713" s="210"/>
      <c r="E713" s="211"/>
      <c r="F713" s="211"/>
      <c r="G713" s="340"/>
      <c r="H713" s="341"/>
      <c r="I713" s="340"/>
      <c r="J713" s="342"/>
      <c r="K713" s="343"/>
      <c r="L713" s="213"/>
      <c r="M713" s="211"/>
      <c r="N713" s="209"/>
      <c r="O713" s="215"/>
      <c r="P713" s="344"/>
      <c r="Q713" s="216"/>
      <c r="T713" s="219"/>
      <c r="U713" s="220"/>
      <c r="AP713" s="229"/>
      <c r="BD713" s="225"/>
      <c r="CE713" s="229"/>
      <c r="CH713" s="226"/>
      <c r="CL713" s="229"/>
      <c r="CZ713" s="227"/>
      <c r="DS713" s="225"/>
      <c r="DV713" s="225"/>
      <c r="DY713" s="229"/>
      <c r="DZ713" s="226"/>
    </row>
    <row r="714" spans="1:130" x14ac:dyDescent="0.25">
      <c r="A714" s="208"/>
      <c r="B714" s="209"/>
      <c r="C714" s="210"/>
      <c r="D714" s="210"/>
      <c r="E714" s="211"/>
      <c r="F714" s="211"/>
      <c r="G714" s="340"/>
      <c r="H714" s="341"/>
      <c r="I714" s="340"/>
      <c r="J714" s="342"/>
      <c r="K714" s="343"/>
      <c r="L714" s="213"/>
      <c r="M714" s="211"/>
      <c r="N714" s="209"/>
      <c r="O714" s="215"/>
      <c r="P714" s="344"/>
      <c r="Q714" s="216"/>
      <c r="T714" s="219"/>
      <c r="U714" s="220"/>
      <c r="AP714" s="229"/>
      <c r="AQ714" s="228"/>
      <c r="BD714" s="225"/>
      <c r="CE714" s="229"/>
      <c r="CH714" s="226"/>
      <c r="CK714" s="225"/>
      <c r="CL714" s="229"/>
      <c r="CZ714" s="227"/>
      <c r="DS714" s="225"/>
      <c r="DV714" s="225"/>
      <c r="DY714" s="229"/>
      <c r="DZ714" s="226"/>
    </row>
    <row r="715" spans="1:130" x14ac:dyDescent="0.25">
      <c r="A715" s="208"/>
      <c r="B715" s="209"/>
      <c r="C715" s="210"/>
      <c r="D715" s="210"/>
      <c r="E715" s="211"/>
      <c r="F715" s="211"/>
      <c r="G715" s="340"/>
      <c r="H715" s="341"/>
      <c r="I715" s="340"/>
      <c r="J715" s="342"/>
      <c r="K715" s="348"/>
      <c r="L715" s="349"/>
      <c r="M715" s="211"/>
      <c r="N715" s="209"/>
      <c r="O715" s="215"/>
      <c r="P715" s="344"/>
      <c r="Q715" s="216"/>
      <c r="T715" s="219"/>
      <c r="U715" s="220"/>
      <c r="AP715" s="229"/>
      <c r="BD715" s="225"/>
      <c r="CE715" s="229"/>
      <c r="CH715" s="226"/>
      <c r="CL715" s="229"/>
      <c r="CZ715" s="227"/>
      <c r="DS715" s="225"/>
      <c r="DV715" s="225"/>
      <c r="DY715" s="229"/>
      <c r="DZ715" s="226"/>
    </row>
    <row r="716" spans="1:130" x14ac:dyDescent="0.25">
      <c r="A716" s="208"/>
      <c r="B716" s="209"/>
      <c r="C716" s="210"/>
      <c r="D716" s="210"/>
      <c r="E716" s="211"/>
      <c r="F716" s="211"/>
      <c r="G716" s="340"/>
      <c r="H716" s="341"/>
      <c r="I716" s="340"/>
      <c r="J716" s="342"/>
      <c r="K716" s="348"/>
      <c r="L716" s="349"/>
      <c r="M716" s="211"/>
      <c r="N716" s="209"/>
      <c r="O716" s="215"/>
      <c r="P716" s="344"/>
      <c r="Q716" s="216"/>
      <c r="T716" s="219"/>
      <c r="U716" s="220"/>
      <c r="AP716" s="229"/>
      <c r="AQ716" s="228"/>
      <c r="BD716" s="225"/>
      <c r="CE716" s="229"/>
      <c r="CH716" s="226"/>
      <c r="CK716" s="225"/>
      <c r="CL716" s="229"/>
      <c r="CZ716" s="227"/>
      <c r="DS716" s="225"/>
      <c r="DV716" s="225"/>
      <c r="DY716" s="229"/>
      <c r="DZ716" s="226"/>
    </row>
    <row r="717" spans="1:130" x14ac:dyDescent="0.25">
      <c r="A717" s="208"/>
      <c r="B717" s="209"/>
      <c r="C717" s="210"/>
      <c r="D717" s="210"/>
      <c r="E717" s="211"/>
      <c r="F717" s="211"/>
      <c r="G717" s="340"/>
      <c r="H717" s="341"/>
      <c r="I717" s="340"/>
      <c r="J717" s="342"/>
      <c r="K717" s="348"/>
      <c r="L717" s="349"/>
      <c r="M717" s="211"/>
      <c r="N717" s="209"/>
      <c r="O717" s="215"/>
      <c r="P717" s="344"/>
      <c r="Q717" s="216"/>
      <c r="T717" s="219"/>
      <c r="U717" s="220"/>
      <c r="AP717" s="229"/>
      <c r="AQ717" s="228"/>
      <c r="BD717" s="225"/>
      <c r="CE717" s="229"/>
      <c r="CH717" s="226"/>
      <c r="CK717" s="225"/>
      <c r="CL717" s="229"/>
      <c r="CZ717" s="227"/>
      <c r="DS717" s="225"/>
      <c r="DV717" s="225"/>
      <c r="DY717" s="229"/>
      <c r="DZ717" s="226"/>
    </row>
    <row r="718" spans="1:130" x14ac:dyDescent="0.25">
      <c r="A718" s="208"/>
      <c r="B718" s="209"/>
      <c r="C718" s="210"/>
      <c r="D718" s="210"/>
      <c r="E718" s="211"/>
      <c r="F718" s="211"/>
      <c r="G718" s="340"/>
      <c r="H718" s="341"/>
      <c r="I718" s="340"/>
      <c r="J718" s="342"/>
      <c r="K718" s="348"/>
      <c r="L718" s="349"/>
      <c r="M718" s="211"/>
      <c r="N718" s="209"/>
      <c r="O718" s="215"/>
      <c r="P718" s="344"/>
      <c r="Q718" s="216"/>
      <c r="T718" s="219"/>
      <c r="U718" s="220"/>
      <c r="AP718" s="229"/>
      <c r="AQ718" s="228"/>
      <c r="BD718" s="225"/>
      <c r="CE718" s="229"/>
      <c r="CH718" s="226"/>
      <c r="CK718" s="225"/>
      <c r="CL718" s="229"/>
      <c r="CZ718" s="227"/>
      <c r="DS718" s="225"/>
      <c r="DV718" s="225"/>
      <c r="DY718" s="229"/>
      <c r="DZ718" s="226"/>
    </row>
    <row r="719" spans="1:130" x14ac:dyDescent="0.25">
      <c r="A719" s="208"/>
      <c r="B719" s="209"/>
      <c r="C719" s="210"/>
      <c r="D719" s="210"/>
      <c r="E719" s="211"/>
      <c r="F719" s="211"/>
      <c r="G719" s="340"/>
      <c r="H719" s="341"/>
      <c r="I719" s="340"/>
      <c r="J719" s="342"/>
      <c r="K719" s="348"/>
      <c r="L719" s="349"/>
      <c r="M719" s="211"/>
      <c r="N719" s="209"/>
      <c r="O719" s="215"/>
      <c r="P719" s="344"/>
      <c r="Q719" s="216"/>
      <c r="T719" s="219"/>
      <c r="U719" s="220"/>
      <c r="AP719" s="229"/>
      <c r="BD719" s="225"/>
      <c r="CE719" s="229"/>
      <c r="CH719" s="226"/>
      <c r="CL719" s="229"/>
      <c r="CZ719" s="227"/>
      <c r="DS719" s="225"/>
      <c r="DV719" s="225"/>
      <c r="DY719" s="229"/>
      <c r="DZ719" s="226"/>
    </row>
    <row r="720" spans="1:130" x14ac:dyDescent="0.25">
      <c r="A720" s="208"/>
      <c r="B720" s="209"/>
      <c r="C720" s="210"/>
      <c r="D720" s="210"/>
      <c r="E720" s="211"/>
      <c r="F720" s="211"/>
      <c r="G720" s="340"/>
      <c r="H720" s="341"/>
      <c r="I720" s="340"/>
      <c r="J720" s="342"/>
      <c r="K720" s="348"/>
      <c r="L720" s="349"/>
      <c r="M720" s="211"/>
      <c r="N720" s="209"/>
      <c r="O720" s="215"/>
      <c r="P720" s="344"/>
      <c r="Q720" s="216"/>
      <c r="T720" s="219"/>
      <c r="U720" s="220"/>
      <c r="AP720" s="229"/>
      <c r="BD720" s="225"/>
      <c r="CE720" s="229"/>
      <c r="CH720" s="226"/>
      <c r="CL720" s="229"/>
      <c r="DS720" s="225"/>
      <c r="DV720" s="225"/>
      <c r="DY720" s="229"/>
      <c r="DZ720" s="226"/>
    </row>
    <row r="721" spans="1:130" x14ac:dyDescent="0.25">
      <c r="A721" s="208"/>
      <c r="B721" s="209"/>
      <c r="C721" s="210"/>
      <c r="D721" s="210"/>
      <c r="E721" s="211"/>
      <c r="F721" s="211"/>
      <c r="G721" s="340"/>
      <c r="H721" s="341"/>
      <c r="I721" s="340"/>
      <c r="J721" s="342"/>
      <c r="K721" s="348"/>
      <c r="L721" s="349"/>
      <c r="M721" s="211"/>
      <c r="N721" s="209"/>
      <c r="O721" s="215"/>
      <c r="P721" s="344"/>
      <c r="Q721" s="216"/>
      <c r="T721" s="219"/>
      <c r="U721" s="220"/>
      <c r="AP721" s="229"/>
      <c r="BD721" s="225"/>
      <c r="CE721" s="229"/>
      <c r="CH721" s="226"/>
      <c r="CL721" s="229"/>
      <c r="DS721" s="225"/>
      <c r="DV721" s="225"/>
      <c r="DY721" s="229"/>
      <c r="DZ721" s="226"/>
    </row>
    <row r="722" spans="1:130" x14ac:dyDescent="0.25">
      <c r="A722" s="208"/>
      <c r="B722" s="209"/>
      <c r="C722" s="210"/>
      <c r="D722" s="210"/>
      <c r="E722" s="211"/>
      <c r="F722" s="211"/>
      <c r="G722" s="340"/>
      <c r="H722" s="341"/>
      <c r="I722" s="340"/>
      <c r="J722" s="342"/>
      <c r="K722" s="348"/>
      <c r="L722" s="349"/>
      <c r="M722" s="211"/>
      <c r="N722" s="209"/>
      <c r="O722" s="215"/>
      <c r="P722" s="344"/>
      <c r="Q722" s="216"/>
      <c r="T722" s="219"/>
      <c r="U722" s="220"/>
      <c r="AP722" s="229"/>
      <c r="AQ722" s="228"/>
      <c r="BD722" s="225"/>
      <c r="CE722" s="229"/>
      <c r="CH722" s="226"/>
      <c r="CK722" s="225"/>
      <c r="CL722" s="229"/>
      <c r="DS722" s="225"/>
      <c r="DV722" s="225"/>
      <c r="DY722" s="229"/>
      <c r="DZ722" s="226"/>
    </row>
    <row r="723" spans="1:130" x14ac:dyDescent="0.25">
      <c r="A723" s="208"/>
      <c r="B723" s="209"/>
      <c r="C723" s="210"/>
      <c r="D723" s="210"/>
      <c r="E723" s="211"/>
      <c r="F723" s="211"/>
      <c r="G723" s="340"/>
      <c r="H723" s="341"/>
      <c r="I723" s="340"/>
      <c r="J723" s="342"/>
      <c r="K723" s="343"/>
      <c r="L723" s="213"/>
      <c r="M723" s="211"/>
      <c r="N723" s="209"/>
      <c r="O723" s="215"/>
      <c r="P723" s="344"/>
      <c r="Q723" s="216"/>
      <c r="T723" s="219"/>
      <c r="U723" s="220"/>
      <c r="AP723" s="229"/>
      <c r="AQ723" s="228"/>
      <c r="BD723" s="225"/>
      <c r="CE723" s="229"/>
      <c r="CH723" s="226"/>
      <c r="CK723" s="225"/>
      <c r="CL723" s="229"/>
      <c r="DS723" s="225"/>
      <c r="DV723" s="225"/>
      <c r="DY723" s="229"/>
      <c r="DZ723" s="226"/>
    </row>
    <row r="724" spans="1:130" x14ac:dyDescent="0.25">
      <c r="A724" s="208"/>
      <c r="B724" s="209"/>
      <c r="C724" s="210"/>
      <c r="D724" s="210"/>
      <c r="E724" s="211"/>
      <c r="F724" s="211"/>
      <c r="G724" s="340"/>
      <c r="H724" s="341"/>
      <c r="I724" s="340"/>
      <c r="J724" s="342"/>
      <c r="K724" s="343"/>
      <c r="L724" s="213"/>
      <c r="M724" s="211"/>
      <c r="N724" s="209"/>
      <c r="O724" s="215"/>
      <c r="P724" s="344"/>
      <c r="Q724" s="216"/>
      <c r="T724" s="219"/>
      <c r="U724" s="220"/>
      <c r="AP724" s="229"/>
      <c r="AQ724" s="228"/>
      <c r="BD724" s="225"/>
      <c r="CE724" s="229"/>
      <c r="CH724" s="226"/>
      <c r="CK724" s="225"/>
      <c r="CL724" s="229"/>
      <c r="DS724" s="225"/>
      <c r="DV724" s="225"/>
      <c r="DY724" s="229"/>
      <c r="DZ724" s="226"/>
    </row>
    <row r="725" spans="1:130" x14ac:dyDescent="0.25">
      <c r="A725" s="208"/>
      <c r="B725" s="209"/>
      <c r="C725" s="210"/>
      <c r="D725" s="210"/>
      <c r="E725" s="211"/>
      <c r="F725" s="211"/>
      <c r="G725" s="340"/>
      <c r="H725" s="341"/>
      <c r="I725" s="340"/>
      <c r="J725" s="342"/>
      <c r="K725" s="343"/>
      <c r="L725" s="213"/>
      <c r="M725" s="211"/>
      <c r="N725" s="209"/>
      <c r="O725" s="215"/>
      <c r="P725" s="344"/>
      <c r="Q725" s="216"/>
      <c r="T725" s="219"/>
      <c r="U725" s="220"/>
      <c r="AP725" s="229"/>
      <c r="AQ725" s="228"/>
      <c r="BD725" s="225"/>
      <c r="CE725" s="229"/>
      <c r="CH725" s="226"/>
      <c r="CK725" s="225"/>
      <c r="CL725" s="229"/>
      <c r="DS725" s="225"/>
      <c r="DV725" s="225"/>
      <c r="DY725" s="229"/>
      <c r="DZ725" s="226"/>
    </row>
    <row r="726" spans="1:130" x14ac:dyDescent="0.25">
      <c r="A726" s="208"/>
      <c r="B726" s="209"/>
      <c r="C726" s="210"/>
      <c r="D726" s="210"/>
      <c r="E726" s="211"/>
      <c r="F726" s="211"/>
      <c r="G726" s="340"/>
      <c r="H726" s="341"/>
      <c r="I726" s="340"/>
      <c r="J726" s="342"/>
      <c r="K726" s="343"/>
      <c r="L726" s="213"/>
      <c r="M726" s="211"/>
      <c r="N726" s="209"/>
      <c r="O726" s="215"/>
      <c r="P726" s="344"/>
      <c r="Q726" s="216"/>
      <c r="T726" s="219"/>
      <c r="U726" s="220"/>
      <c r="AP726" s="229"/>
      <c r="BD726" s="225"/>
      <c r="CE726" s="229"/>
      <c r="CH726" s="226"/>
      <c r="CL726" s="229"/>
      <c r="DS726" s="225"/>
      <c r="DV726" s="225"/>
      <c r="DY726" s="229"/>
      <c r="DZ726" s="226"/>
    </row>
    <row r="727" spans="1:130" x14ac:dyDescent="0.25">
      <c r="A727" s="208"/>
      <c r="B727" s="209"/>
      <c r="C727" s="210"/>
      <c r="D727" s="210"/>
      <c r="E727" s="211"/>
      <c r="F727" s="211"/>
      <c r="G727" s="340"/>
      <c r="H727" s="341"/>
      <c r="I727" s="340"/>
      <c r="J727" s="342"/>
      <c r="K727" s="343"/>
      <c r="L727" s="213"/>
      <c r="M727" s="211"/>
      <c r="N727" s="209"/>
      <c r="O727" s="215"/>
      <c r="P727" s="344"/>
      <c r="Q727" s="216"/>
      <c r="T727" s="219"/>
      <c r="U727" s="220"/>
      <c r="AP727" s="229"/>
      <c r="AQ727" s="228"/>
      <c r="BD727" s="225"/>
      <c r="CE727" s="229"/>
      <c r="CH727" s="226"/>
      <c r="CK727" s="225"/>
      <c r="CL727" s="229"/>
      <c r="DS727" s="225"/>
      <c r="DV727" s="225"/>
      <c r="DY727" s="229"/>
      <c r="DZ727" s="226"/>
    </row>
    <row r="728" spans="1:130" x14ac:dyDescent="0.25">
      <c r="A728" s="208"/>
      <c r="B728" s="209"/>
      <c r="C728" s="210"/>
      <c r="D728" s="210"/>
      <c r="E728" s="211"/>
      <c r="F728" s="211"/>
      <c r="G728" s="340"/>
      <c r="H728" s="341"/>
      <c r="I728" s="340"/>
      <c r="J728" s="342"/>
      <c r="K728" s="343"/>
      <c r="L728" s="213"/>
      <c r="M728" s="211"/>
      <c r="N728" s="209"/>
      <c r="O728" s="215"/>
      <c r="P728" s="344"/>
      <c r="Q728" s="216"/>
      <c r="T728" s="219"/>
      <c r="U728" s="220"/>
      <c r="AP728" s="229"/>
      <c r="AQ728" s="228"/>
      <c r="BD728" s="225"/>
      <c r="CE728" s="229"/>
      <c r="CH728" s="226"/>
      <c r="CK728" s="225"/>
      <c r="CL728" s="229"/>
      <c r="DS728" s="225"/>
      <c r="DV728" s="225"/>
      <c r="DY728" s="229"/>
      <c r="DZ728" s="226"/>
    </row>
    <row r="729" spans="1:130" x14ac:dyDescent="0.25">
      <c r="A729" s="208"/>
      <c r="B729" s="209"/>
      <c r="C729" s="210"/>
      <c r="D729" s="210"/>
      <c r="E729" s="211"/>
      <c r="F729" s="211"/>
      <c r="G729" s="340"/>
      <c r="H729" s="341"/>
      <c r="I729" s="340"/>
      <c r="J729" s="342"/>
      <c r="K729" s="343"/>
      <c r="L729" s="213"/>
      <c r="M729" s="211"/>
      <c r="N729" s="209"/>
      <c r="O729" s="215"/>
      <c r="P729" s="344"/>
      <c r="Q729" s="216"/>
      <c r="T729" s="219"/>
      <c r="U729" s="220"/>
      <c r="AP729" s="229"/>
      <c r="AQ729" s="228"/>
      <c r="BD729" s="225"/>
      <c r="CE729" s="229"/>
      <c r="CH729" s="226"/>
      <c r="CK729" s="225"/>
      <c r="CL729" s="229"/>
      <c r="DA729" s="411"/>
      <c r="DB729" s="411"/>
      <c r="DC729" s="411"/>
      <c r="DD729" s="411"/>
      <c r="DE729" s="411"/>
      <c r="DF729" s="411"/>
      <c r="DG729" s="411"/>
      <c r="DH729" s="411"/>
      <c r="DI729" s="411"/>
      <c r="DJ729" s="411"/>
      <c r="DK729" s="411"/>
      <c r="DL729" s="411"/>
      <c r="DM729" s="411"/>
      <c r="DN729" s="411"/>
      <c r="DO729" s="411"/>
      <c r="DP729" s="411"/>
      <c r="DQ729" s="411"/>
      <c r="DR729" s="411"/>
      <c r="DS729" s="411"/>
      <c r="DV729" s="411"/>
      <c r="DY729" s="412"/>
      <c r="DZ729" s="413"/>
    </row>
    <row r="730" spans="1:130" x14ac:dyDescent="0.25">
      <c r="A730" s="208"/>
      <c r="B730" s="209"/>
      <c r="C730" s="210"/>
      <c r="D730" s="210"/>
      <c r="E730" s="211"/>
      <c r="F730" s="211"/>
      <c r="G730" s="340"/>
      <c r="H730" s="341"/>
      <c r="I730" s="340"/>
      <c r="J730" s="342"/>
      <c r="K730" s="343"/>
      <c r="L730" s="213"/>
      <c r="M730" s="211"/>
      <c r="N730" s="209"/>
      <c r="O730" s="215"/>
      <c r="P730" s="344"/>
      <c r="Q730" s="216"/>
      <c r="R730" s="395"/>
      <c r="S730" s="210"/>
      <c r="T730" s="219"/>
      <c r="U730" s="220"/>
      <c r="X730" s="414"/>
      <c r="Y730" s="415"/>
      <c r="Z730" s="411"/>
      <c r="AA730" s="413"/>
      <c r="AB730" s="413"/>
      <c r="AC730" s="413"/>
      <c r="AD730" s="416"/>
      <c r="AE730" s="213"/>
      <c r="AF730" s="411"/>
      <c r="AG730" s="413"/>
      <c r="AH730" s="413"/>
      <c r="AI730" s="413"/>
      <c r="AJ730" s="412"/>
      <c r="AK730" s="416"/>
      <c r="AL730" s="411"/>
      <c r="AM730" s="413"/>
      <c r="AN730" s="413"/>
      <c r="AO730" s="413"/>
      <c r="AP730" s="412"/>
      <c r="AQ730" s="213"/>
      <c r="AR730" s="416"/>
      <c r="AS730" s="413"/>
      <c r="AT730" s="413"/>
      <c r="AU730" s="413"/>
      <c r="AV730" s="412"/>
      <c r="AW730" s="413"/>
      <c r="AX730" s="411"/>
      <c r="AY730" s="416"/>
      <c r="AZ730" s="413"/>
      <c r="BA730" s="413"/>
      <c r="BB730" s="412"/>
      <c r="BC730" s="413"/>
      <c r="BD730" s="411"/>
      <c r="BE730" s="413"/>
      <c r="BF730" s="416"/>
      <c r="BG730" s="413"/>
      <c r="BH730" s="412"/>
      <c r="BI730" s="411"/>
      <c r="BJ730" s="411"/>
      <c r="BK730" s="411"/>
      <c r="BL730" s="411"/>
      <c r="BM730" s="416"/>
      <c r="BN730" s="411"/>
      <c r="CC730" s="411"/>
      <c r="CD730" s="411"/>
      <c r="CE730" s="412"/>
      <c r="CF730" s="411"/>
      <c r="CG730" s="411"/>
      <c r="CH730" s="413"/>
      <c r="CI730" s="411"/>
      <c r="CJ730" s="411"/>
      <c r="CK730" s="411"/>
      <c r="CL730" s="412"/>
      <c r="CM730" s="411"/>
      <c r="CN730" s="411"/>
      <c r="CO730" s="411"/>
      <c r="CP730" s="411"/>
      <c r="CQ730" s="411"/>
      <c r="CR730" s="411"/>
      <c r="CS730" s="411"/>
      <c r="CT730" s="411"/>
      <c r="CU730" s="411"/>
      <c r="DA730" s="411"/>
      <c r="DB730" s="411"/>
      <c r="DC730" s="411"/>
      <c r="DD730" s="411"/>
      <c r="DE730" s="411"/>
      <c r="DF730" s="411"/>
      <c r="DG730" s="411"/>
      <c r="DH730" s="411"/>
      <c r="DI730" s="411"/>
      <c r="DJ730" s="411"/>
      <c r="DK730" s="411"/>
      <c r="DL730" s="411"/>
      <c r="DM730" s="411"/>
      <c r="DN730" s="411"/>
      <c r="DO730" s="411"/>
      <c r="DP730" s="411"/>
      <c r="DQ730" s="411"/>
      <c r="DR730" s="411"/>
      <c r="DS730" s="411"/>
      <c r="DV730" s="411"/>
      <c r="DY730" s="412"/>
      <c r="DZ730" s="413"/>
    </row>
    <row r="731" spans="1:130" x14ac:dyDescent="0.25">
      <c r="A731" s="208"/>
      <c r="B731" s="209"/>
      <c r="C731" s="210"/>
      <c r="D731" s="210"/>
      <c r="E731" s="211"/>
      <c r="F731" s="211"/>
      <c r="G731" s="340"/>
      <c r="H731" s="341"/>
      <c r="I731" s="340"/>
      <c r="J731" s="342"/>
      <c r="K731" s="343"/>
      <c r="L731" s="213"/>
      <c r="M731" s="211"/>
      <c r="N731" s="209"/>
      <c r="O731" s="215"/>
      <c r="P731" s="344"/>
      <c r="Q731" s="216"/>
      <c r="R731" s="395"/>
      <c r="S731" s="210"/>
      <c r="T731" s="219"/>
      <c r="U731" s="220"/>
      <c r="X731" s="414"/>
      <c r="Y731" s="415"/>
      <c r="Z731" s="411"/>
      <c r="AA731" s="413"/>
      <c r="AB731" s="413"/>
      <c r="AC731" s="413"/>
      <c r="AD731" s="416"/>
      <c r="AE731" s="213"/>
      <c r="AF731" s="411"/>
      <c r="AG731" s="413"/>
      <c r="AH731" s="413"/>
      <c r="AI731" s="413"/>
      <c r="AJ731" s="412"/>
      <c r="AK731" s="416"/>
      <c r="AL731" s="411"/>
      <c r="AM731" s="413"/>
      <c r="AN731" s="413"/>
      <c r="AO731" s="413"/>
      <c r="AP731" s="412"/>
      <c r="AQ731" s="213"/>
      <c r="AR731" s="416"/>
      <c r="AS731" s="413"/>
      <c r="AT731" s="413"/>
      <c r="AU731" s="413"/>
      <c r="AV731" s="412"/>
      <c r="AW731" s="413"/>
      <c r="AX731" s="411"/>
      <c r="AY731" s="416"/>
      <c r="AZ731" s="413"/>
      <c r="BA731" s="413"/>
      <c r="BB731" s="412"/>
      <c r="BC731" s="413"/>
      <c r="BD731" s="411"/>
      <c r="BE731" s="413"/>
      <c r="BF731" s="416"/>
      <c r="BG731" s="413"/>
      <c r="BH731" s="412"/>
      <c r="BI731" s="411"/>
      <c r="BJ731" s="411"/>
      <c r="BK731" s="411"/>
      <c r="BL731" s="411"/>
      <c r="BM731" s="416"/>
      <c r="BN731" s="411"/>
      <c r="CC731" s="411"/>
      <c r="CD731" s="411"/>
      <c r="CE731" s="412"/>
      <c r="CF731" s="411"/>
      <c r="CG731" s="411"/>
      <c r="CH731" s="413"/>
      <c r="CI731" s="411"/>
      <c r="CJ731" s="411"/>
      <c r="CK731" s="411"/>
      <c r="CL731" s="412"/>
      <c r="CM731" s="411"/>
      <c r="CN731" s="411"/>
      <c r="CO731" s="411"/>
      <c r="CP731" s="411"/>
      <c r="CQ731" s="411"/>
      <c r="CR731" s="411"/>
      <c r="CS731" s="411"/>
      <c r="CT731" s="411"/>
      <c r="CU731" s="411"/>
      <c r="DA731" s="411"/>
      <c r="DB731" s="411"/>
      <c r="DC731" s="411"/>
      <c r="DD731" s="411"/>
      <c r="DE731" s="411"/>
      <c r="DF731" s="411"/>
      <c r="DG731" s="411"/>
      <c r="DH731" s="411"/>
      <c r="DI731" s="411"/>
      <c r="DJ731" s="411"/>
      <c r="DK731" s="411"/>
      <c r="DL731" s="411"/>
      <c r="DM731" s="411"/>
      <c r="DN731" s="411"/>
      <c r="DO731" s="411"/>
      <c r="DP731" s="411"/>
      <c r="DQ731" s="411"/>
      <c r="DR731" s="411"/>
      <c r="DS731" s="411"/>
      <c r="DV731" s="411"/>
      <c r="DY731" s="412"/>
      <c r="DZ731" s="413"/>
    </row>
    <row r="732" spans="1:130" x14ac:dyDescent="0.25">
      <c r="A732" s="208"/>
      <c r="B732" s="209"/>
      <c r="C732" s="210"/>
      <c r="D732" s="210"/>
      <c r="E732" s="211"/>
      <c r="F732" s="211"/>
      <c r="G732" s="340"/>
      <c r="H732" s="341"/>
      <c r="I732" s="340"/>
      <c r="J732" s="342"/>
      <c r="K732" s="343"/>
      <c r="L732" s="213"/>
      <c r="M732" s="211"/>
      <c r="N732" s="209"/>
      <c r="O732" s="215"/>
      <c r="P732" s="344"/>
      <c r="Q732" s="216"/>
      <c r="R732" s="395"/>
      <c r="S732" s="210"/>
      <c r="T732" s="219"/>
      <c r="U732" s="220"/>
      <c r="X732" s="414"/>
      <c r="Y732" s="415"/>
      <c r="Z732" s="411"/>
      <c r="AA732" s="413"/>
      <c r="AB732" s="413"/>
      <c r="AC732" s="413"/>
      <c r="AD732" s="416"/>
      <c r="AE732" s="213"/>
      <c r="AF732" s="411"/>
      <c r="AG732" s="413"/>
      <c r="AH732" s="413"/>
      <c r="AI732" s="413"/>
      <c r="AJ732" s="412"/>
      <c r="AK732" s="416"/>
      <c r="AL732" s="411"/>
      <c r="AM732" s="413"/>
      <c r="AN732" s="413"/>
      <c r="AO732" s="413"/>
      <c r="AP732" s="412"/>
      <c r="AQ732" s="213"/>
      <c r="AR732" s="416"/>
      <c r="AS732" s="413"/>
      <c r="AT732" s="413"/>
      <c r="AU732" s="413"/>
      <c r="AV732" s="412"/>
      <c r="AW732" s="413"/>
      <c r="AX732" s="411"/>
      <c r="AY732" s="416"/>
      <c r="AZ732" s="413"/>
      <c r="BA732" s="413"/>
      <c r="BB732" s="412"/>
      <c r="BC732" s="413"/>
      <c r="BD732" s="411"/>
      <c r="BE732" s="413"/>
      <c r="BF732" s="416"/>
      <c r="BG732" s="413"/>
      <c r="BH732" s="412"/>
      <c r="BI732" s="411"/>
      <c r="BJ732" s="411"/>
      <c r="BK732" s="411"/>
      <c r="BL732" s="411"/>
      <c r="BM732" s="416"/>
      <c r="BN732" s="411"/>
      <c r="CC732" s="411"/>
      <c r="CD732" s="411"/>
      <c r="CE732" s="412"/>
      <c r="CF732" s="411"/>
      <c r="CG732" s="411"/>
      <c r="CH732" s="413"/>
      <c r="CI732" s="411"/>
      <c r="CJ732" s="411"/>
      <c r="CK732" s="411"/>
      <c r="CL732" s="412"/>
      <c r="CM732" s="411"/>
      <c r="CN732" s="411"/>
      <c r="CO732" s="411"/>
      <c r="CP732" s="411"/>
      <c r="CQ732" s="411"/>
      <c r="CR732" s="411"/>
      <c r="CS732" s="411"/>
      <c r="CT732" s="411"/>
      <c r="CU732" s="411"/>
      <c r="DA732" s="411"/>
      <c r="DB732" s="411"/>
      <c r="DC732" s="411"/>
      <c r="DD732" s="411"/>
      <c r="DE732" s="411"/>
      <c r="DF732" s="411"/>
      <c r="DG732" s="411"/>
      <c r="DH732" s="411"/>
      <c r="DI732" s="411"/>
      <c r="DJ732" s="411"/>
      <c r="DK732" s="411"/>
      <c r="DL732" s="411"/>
      <c r="DM732" s="411"/>
      <c r="DN732" s="411"/>
      <c r="DO732" s="411"/>
      <c r="DP732" s="411"/>
      <c r="DQ732" s="411"/>
      <c r="DR732" s="411"/>
      <c r="DS732" s="411"/>
      <c r="DV732" s="411"/>
      <c r="DY732" s="412"/>
      <c r="DZ732" s="413"/>
    </row>
    <row r="733" spans="1:130" x14ac:dyDescent="0.25">
      <c r="A733" s="208"/>
      <c r="B733" s="209"/>
      <c r="C733" s="210"/>
      <c r="D733" s="210"/>
      <c r="E733" s="211"/>
      <c r="F733" s="211"/>
      <c r="G733" s="340"/>
      <c r="H733" s="341"/>
      <c r="I733" s="340"/>
      <c r="J733" s="342"/>
      <c r="K733" s="348"/>
      <c r="L733" s="349"/>
      <c r="M733" s="211"/>
      <c r="N733" s="209"/>
      <c r="O733" s="215"/>
      <c r="P733" s="344"/>
      <c r="Q733" s="216"/>
      <c r="R733" s="395"/>
      <c r="S733" s="210"/>
      <c r="T733" s="219"/>
      <c r="U733" s="220"/>
      <c r="X733" s="414"/>
      <c r="Y733" s="415"/>
      <c r="Z733" s="411"/>
      <c r="AA733" s="413"/>
      <c r="AB733" s="413"/>
      <c r="AC733" s="413"/>
      <c r="AD733" s="416"/>
      <c r="AE733" s="213"/>
      <c r="AF733" s="411"/>
      <c r="AG733" s="413"/>
      <c r="AH733" s="413"/>
      <c r="AI733" s="413"/>
      <c r="AJ733" s="412"/>
      <c r="AK733" s="416"/>
      <c r="AL733" s="411"/>
      <c r="AM733" s="413"/>
      <c r="AN733" s="413"/>
      <c r="AO733" s="413"/>
      <c r="AP733" s="412"/>
      <c r="AQ733" s="213"/>
      <c r="AR733" s="416"/>
      <c r="AS733" s="413"/>
      <c r="AT733" s="413"/>
      <c r="AU733" s="413"/>
      <c r="AV733" s="412"/>
      <c r="AW733" s="413"/>
      <c r="AX733" s="411"/>
      <c r="AY733" s="416"/>
      <c r="AZ733" s="413"/>
      <c r="BA733" s="413"/>
      <c r="BB733" s="412"/>
      <c r="BC733" s="413"/>
      <c r="BD733" s="411"/>
      <c r="BE733" s="413"/>
      <c r="BF733" s="416"/>
      <c r="BG733" s="413"/>
      <c r="BH733" s="412"/>
      <c r="BI733" s="411"/>
      <c r="BJ733" s="411"/>
      <c r="BK733" s="411"/>
      <c r="BL733" s="411"/>
      <c r="BM733" s="416"/>
      <c r="BN733" s="411"/>
      <c r="CC733" s="411"/>
      <c r="CD733" s="411"/>
      <c r="CE733" s="412"/>
      <c r="CF733" s="411"/>
      <c r="CG733" s="411"/>
      <c r="CH733" s="413"/>
      <c r="CI733" s="411"/>
      <c r="CJ733" s="411"/>
      <c r="CK733" s="411"/>
      <c r="CL733" s="412"/>
      <c r="CM733" s="411"/>
      <c r="CN733" s="411"/>
      <c r="CO733" s="411"/>
      <c r="CP733" s="411"/>
      <c r="CQ733" s="411"/>
      <c r="CR733" s="411"/>
      <c r="CS733" s="411"/>
      <c r="CT733" s="411"/>
      <c r="CU733" s="411"/>
      <c r="DA733" s="411"/>
      <c r="DB733" s="411"/>
      <c r="DC733" s="411"/>
      <c r="DD733" s="411"/>
      <c r="DE733" s="411"/>
      <c r="DF733" s="411"/>
      <c r="DG733" s="411"/>
      <c r="DH733" s="411"/>
      <c r="DI733" s="411"/>
      <c r="DJ733" s="411"/>
      <c r="DK733" s="411"/>
      <c r="DL733" s="411"/>
      <c r="DM733" s="411"/>
      <c r="DN733" s="411"/>
      <c r="DO733" s="411"/>
      <c r="DP733" s="411"/>
      <c r="DQ733" s="411"/>
      <c r="DR733" s="411"/>
      <c r="DS733" s="411"/>
      <c r="DV733" s="411"/>
      <c r="DY733" s="412"/>
      <c r="DZ733" s="413"/>
    </row>
    <row r="734" spans="1:130" x14ac:dyDescent="0.25">
      <c r="A734" s="208"/>
      <c r="B734" s="209"/>
      <c r="C734" s="210"/>
      <c r="D734" s="210"/>
      <c r="E734" s="211"/>
      <c r="F734" s="211"/>
      <c r="G734" s="340"/>
      <c r="H734" s="341"/>
      <c r="I734" s="340"/>
      <c r="J734" s="342"/>
      <c r="K734" s="348"/>
      <c r="L734" s="349"/>
      <c r="M734" s="211"/>
      <c r="N734" s="209"/>
      <c r="O734" s="215"/>
      <c r="P734" s="344"/>
      <c r="Q734" s="216"/>
      <c r="R734" s="395"/>
      <c r="S734" s="210"/>
      <c r="T734" s="219"/>
      <c r="U734" s="220"/>
      <c r="X734" s="414"/>
      <c r="Y734" s="415"/>
      <c r="Z734" s="411"/>
      <c r="AA734" s="413"/>
      <c r="AB734" s="413"/>
      <c r="AC734" s="413"/>
      <c r="AD734" s="416"/>
      <c r="AE734" s="213"/>
      <c r="AF734" s="411"/>
      <c r="AG734" s="413"/>
      <c r="AH734" s="413"/>
      <c r="AI734" s="413"/>
      <c r="AJ734" s="412"/>
      <c r="AK734" s="416"/>
      <c r="AL734" s="411"/>
      <c r="AM734" s="413"/>
      <c r="AN734" s="413"/>
      <c r="AO734" s="413"/>
      <c r="AP734" s="412"/>
      <c r="AQ734" s="213"/>
      <c r="AR734" s="416"/>
      <c r="AS734" s="413"/>
      <c r="AT734" s="413"/>
      <c r="AU734" s="413"/>
      <c r="AV734" s="412"/>
      <c r="AW734" s="413"/>
      <c r="AX734" s="411"/>
      <c r="AY734" s="416"/>
      <c r="AZ734" s="413"/>
      <c r="BA734" s="413"/>
      <c r="BB734" s="412"/>
      <c r="BC734" s="413"/>
      <c r="BD734" s="411"/>
      <c r="BE734" s="413"/>
      <c r="BF734" s="416"/>
      <c r="BG734" s="413"/>
      <c r="BH734" s="412"/>
      <c r="BI734" s="411"/>
      <c r="BJ734" s="411"/>
      <c r="BK734" s="411"/>
      <c r="BL734" s="411"/>
      <c r="BM734" s="416"/>
      <c r="BN734" s="411"/>
      <c r="CC734" s="411"/>
      <c r="CD734" s="411"/>
      <c r="CE734" s="412"/>
      <c r="CF734" s="411"/>
      <c r="CG734" s="411"/>
      <c r="CH734" s="413"/>
      <c r="CI734" s="411"/>
      <c r="CJ734" s="411"/>
      <c r="CK734" s="411"/>
      <c r="CL734" s="412"/>
      <c r="CM734" s="411"/>
      <c r="CN734" s="411"/>
      <c r="CO734" s="411"/>
      <c r="CP734" s="411"/>
      <c r="CQ734" s="411"/>
      <c r="CR734" s="411"/>
      <c r="CS734" s="411"/>
      <c r="CT734" s="411"/>
      <c r="CU734" s="411"/>
      <c r="DA734" s="411"/>
      <c r="DB734" s="411"/>
      <c r="DC734" s="411"/>
      <c r="DD734" s="411"/>
      <c r="DE734" s="411"/>
      <c r="DF734" s="411"/>
      <c r="DG734" s="411"/>
      <c r="DH734" s="411"/>
      <c r="DI734" s="411"/>
      <c r="DJ734" s="411"/>
      <c r="DK734" s="411"/>
      <c r="DL734" s="411"/>
      <c r="DM734" s="411"/>
      <c r="DN734" s="411"/>
      <c r="DO734" s="411"/>
      <c r="DP734" s="411"/>
      <c r="DQ734" s="411"/>
      <c r="DR734" s="411"/>
      <c r="DS734" s="411"/>
      <c r="DV734" s="411"/>
      <c r="DY734" s="412"/>
      <c r="DZ734" s="413"/>
    </row>
    <row r="735" spans="1:130" x14ac:dyDescent="0.25">
      <c r="A735" s="208"/>
      <c r="B735" s="209"/>
      <c r="C735" s="210"/>
      <c r="D735" s="210"/>
      <c r="E735" s="211"/>
      <c r="F735" s="211"/>
      <c r="G735" s="340"/>
      <c r="H735" s="341"/>
      <c r="I735" s="340"/>
      <c r="J735" s="342"/>
      <c r="K735" s="348"/>
      <c r="L735" s="349"/>
      <c r="M735" s="211"/>
      <c r="N735" s="209"/>
      <c r="O735" s="215"/>
      <c r="P735" s="344"/>
      <c r="Q735" s="216"/>
      <c r="R735" s="395"/>
      <c r="S735" s="210"/>
      <c r="T735" s="219"/>
      <c r="U735" s="220"/>
      <c r="X735" s="414"/>
      <c r="Y735" s="415"/>
      <c r="Z735" s="411"/>
      <c r="AA735" s="413"/>
      <c r="AB735" s="413"/>
      <c r="AC735" s="413"/>
      <c r="AD735" s="416"/>
      <c r="AE735" s="213"/>
      <c r="AF735" s="411"/>
      <c r="AG735" s="413"/>
      <c r="AH735" s="413"/>
      <c r="AI735" s="413"/>
      <c r="AJ735" s="412"/>
      <c r="AK735" s="416"/>
      <c r="AL735" s="411"/>
      <c r="AM735" s="413"/>
      <c r="AN735" s="413"/>
      <c r="AO735" s="413"/>
      <c r="AP735" s="412"/>
      <c r="AQ735" s="213"/>
      <c r="AR735" s="416"/>
      <c r="AS735" s="413"/>
      <c r="AT735" s="413"/>
      <c r="AU735" s="413"/>
      <c r="AV735" s="412"/>
      <c r="AW735" s="413"/>
      <c r="AX735" s="411"/>
      <c r="AY735" s="416"/>
      <c r="AZ735" s="413"/>
      <c r="BA735" s="413"/>
      <c r="BB735" s="412"/>
      <c r="BC735" s="413"/>
      <c r="BD735" s="411"/>
      <c r="BE735" s="413"/>
      <c r="BF735" s="416"/>
      <c r="BG735" s="413"/>
      <c r="BH735" s="412"/>
      <c r="BI735" s="411"/>
      <c r="BJ735" s="411"/>
      <c r="BK735" s="411"/>
      <c r="BL735" s="411"/>
      <c r="BM735" s="416"/>
      <c r="BN735" s="411"/>
      <c r="CC735" s="411"/>
      <c r="CD735" s="411"/>
      <c r="CE735" s="412"/>
      <c r="CF735" s="411"/>
      <c r="CG735" s="411"/>
      <c r="CH735" s="413"/>
      <c r="CI735" s="411"/>
      <c r="CJ735" s="411"/>
      <c r="CK735" s="411"/>
      <c r="CL735" s="412"/>
      <c r="CM735" s="411"/>
      <c r="CN735" s="411"/>
      <c r="CO735" s="411"/>
      <c r="CP735" s="411"/>
      <c r="CQ735" s="411"/>
      <c r="CR735" s="411"/>
      <c r="CS735" s="411"/>
      <c r="CT735" s="411"/>
      <c r="CU735" s="411"/>
      <c r="DS735" s="225"/>
      <c r="DV735" s="225"/>
      <c r="DY735" s="229"/>
      <c r="DZ735" s="226"/>
    </row>
    <row r="736" spans="1:130" x14ac:dyDescent="0.25">
      <c r="A736" s="208"/>
      <c r="B736" s="209"/>
      <c r="C736" s="210"/>
      <c r="D736" s="210"/>
      <c r="E736" s="211"/>
      <c r="F736" s="211"/>
      <c r="G736" s="340"/>
      <c r="H736" s="341"/>
      <c r="I736" s="340"/>
      <c r="J736" s="342"/>
      <c r="K736" s="348"/>
      <c r="L736" s="349"/>
      <c r="M736" s="211"/>
      <c r="N736" s="209"/>
      <c r="O736" s="215"/>
      <c r="P736" s="344"/>
      <c r="Q736" s="216"/>
      <c r="T736" s="219"/>
      <c r="U736" s="220"/>
      <c r="AP736" s="229"/>
      <c r="AQ736" s="228"/>
      <c r="BD736" s="225"/>
      <c r="CE736" s="229"/>
      <c r="CH736" s="226"/>
      <c r="CK736" s="225"/>
      <c r="CL736" s="229"/>
      <c r="CU736" s="411"/>
      <c r="DS736" s="225"/>
      <c r="DV736" s="225"/>
      <c r="DY736" s="229"/>
      <c r="DZ736" s="226"/>
    </row>
    <row r="737" spans="1:130" x14ac:dyDescent="0.25">
      <c r="A737" s="208"/>
      <c r="B737" s="209"/>
      <c r="C737" s="210"/>
      <c r="D737" s="210"/>
      <c r="E737" s="211"/>
      <c r="F737" s="211"/>
      <c r="G737" s="340"/>
      <c r="H737" s="341"/>
      <c r="I737" s="340"/>
      <c r="J737" s="342"/>
      <c r="K737" s="348"/>
      <c r="L737" s="349"/>
      <c r="M737" s="211"/>
      <c r="N737" s="209"/>
      <c r="O737" s="215"/>
      <c r="P737" s="344"/>
      <c r="Q737" s="216"/>
      <c r="T737" s="219"/>
      <c r="U737" s="220"/>
      <c r="AP737" s="229"/>
      <c r="AQ737" s="228"/>
      <c r="BD737" s="225"/>
      <c r="CE737" s="229"/>
      <c r="CH737" s="226"/>
      <c r="CK737" s="225"/>
      <c r="CL737" s="229"/>
      <c r="CU737" s="411"/>
      <c r="DS737" s="225"/>
      <c r="DY737" s="229"/>
      <c r="DZ737" s="226"/>
    </row>
    <row r="738" spans="1:130" x14ac:dyDescent="0.25">
      <c r="A738" s="208"/>
      <c r="B738" s="209"/>
      <c r="C738" s="210"/>
      <c r="D738" s="210"/>
      <c r="E738" s="211"/>
      <c r="F738" s="211"/>
      <c r="G738" s="340"/>
      <c r="H738" s="341"/>
      <c r="I738" s="340"/>
      <c r="J738" s="342"/>
      <c r="K738" s="343"/>
      <c r="L738" s="213"/>
      <c r="M738" s="211"/>
      <c r="N738" s="209"/>
      <c r="O738" s="215"/>
      <c r="P738" s="344"/>
      <c r="Q738" s="216"/>
      <c r="T738" s="219"/>
      <c r="U738" s="220"/>
      <c r="V738" s="417"/>
      <c r="AP738" s="229"/>
      <c r="AQ738" s="228"/>
      <c r="BD738" s="225"/>
      <c r="CK738" s="225"/>
      <c r="DS738" s="225"/>
      <c r="DY738" s="229"/>
      <c r="DZ738" s="226"/>
    </row>
    <row r="739" spans="1:130" x14ac:dyDescent="0.25">
      <c r="A739" s="208"/>
      <c r="B739" s="209"/>
      <c r="C739" s="210"/>
      <c r="D739" s="210"/>
      <c r="E739" s="211"/>
      <c r="F739" s="211"/>
      <c r="G739" s="340"/>
      <c r="H739" s="341"/>
      <c r="I739" s="340"/>
      <c r="J739" s="342"/>
      <c r="K739" s="343"/>
      <c r="L739" s="213"/>
      <c r="M739" s="211"/>
      <c r="N739" s="209"/>
      <c r="O739" s="215"/>
      <c r="P739" s="344"/>
      <c r="Q739" s="216"/>
      <c r="T739" s="219"/>
      <c r="U739" s="220"/>
      <c r="V739" s="417"/>
      <c r="AP739" s="229"/>
      <c r="AQ739" s="228"/>
      <c r="BD739" s="225"/>
      <c r="CK739" s="225"/>
      <c r="DS739" s="225"/>
      <c r="DY739" s="229"/>
      <c r="DZ739" s="226"/>
    </row>
    <row r="740" spans="1:130" x14ac:dyDescent="0.25">
      <c r="A740" s="208"/>
      <c r="B740" s="209"/>
      <c r="C740" s="210"/>
      <c r="D740" s="210"/>
      <c r="E740" s="211"/>
      <c r="F740" s="211"/>
      <c r="G740" s="340"/>
      <c r="H740" s="341"/>
      <c r="I740" s="340"/>
      <c r="J740" s="342"/>
      <c r="K740" s="343"/>
      <c r="L740" s="213"/>
      <c r="M740" s="211"/>
      <c r="N740" s="209"/>
      <c r="O740" s="215"/>
      <c r="P740" s="344"/>
      <c r="Q740" s="216"/>
      <c r="T740" s="219"/>
      <c r="U740" s="220"/>
      <c r="V740" s="417"/>
      <c r="AP740" s="229"/>
      <c r="AQ740" s="228"/>
      <c r="BD740" s="225"/>
      <c r="CK740" s="225"/>
      <c r="DS740" s="225"/>
      <c r="DY740" s="229"/>
      <c r="DZ740" s="226"/>
    </row>
    <row r="741" spans="1:130" x14ac:dyDescent="0.25">
      <c r="A741" s="208"/>
      <c r="B741" s="209"/>
      <c r="C741" s="210"/>
      <c r="D741" s="210"/>
      <c r="E741" s="211"/>
      <c r="F741" s="211"/>
      <c r="G741" s="340"/>
      <c r="H741" s="341"/>
      <c r="I741" s="340"/>
      <c r="J741" s="342"/>
      <c r="K741" s="348"/>
      <c r="L741" s="349"/>
      <c r="M741" s="211"/>
      <c r="N741" s="209"/>
      <c r="O741" s="215"/>
      <c r="P741" s="344"/>
      <c r="Q741" s="216"/>
      <c r="T741" s="219"/>
      <c r="U741" s="220"/>
      <c r="V741" s="417"/>
      <c r="AP741" s="229"/>
      <c r="AQ741" s="228"/>
      <c r="BD741" s="225"/>
      <c r="CK741" s="225"/>
      <c r="DS741" s="225"/>
      <c r="DY741" s="229"/>
      <c r="DZ741" s="226"/>
    </row>
    <row r="742" spans="1:130" x14ac:dyDescent="0.25">
      <c r="A742" s="208"/>
      <c r="B742" s="209"/>
      <c r="C742" s="210"/>
      <c r="D742" s="210"/>
      <c r="E742" s="211"/>
      <c r="F742" s="211"/>
      <c r="G742" s="340"/>
      <c r="H742" s="341"/>
      <c r="I742" s="340"/>
      <c r="J742" s="342"/>
      <c r="K742" s="348"/>
      <c r="L742" s="349"/>
      <c r="M742" s="211"/>
      <c r="N742" s="209"/>
      <c r="O742" s="215"/>
      <c r="P742" s="344"/>
      <c r="Q742" s="216"/>
      <c r="T742" s="219"/>
      <c r="U742" s="220"/>
      <c r="V742" s="417"/>
      <c r="AP742" s="229"/>
      <c r="AQ742" s="228"/>
      <c r="BD742" s="225"/>
      <c r="CK742" s="225"/>
      <c r="DS742" s="225"/>
      <c r="DY742" s="229"/>
      <c r="DZ742" s="226"/>
    </row>
    <row r="743" spans="1:130" x14ac:dyDescent="0.25">
      <c r="A743" s="208"/>
      <c r="B743" s="209"/>
      <c r="C743" s="210"/>
      <c r="D743" s="210"/>
      <c r="E743" s="211"/>
      <c r="F743" s="211"/>
      <c r="G743" s="340"/>
      <c r="H743" s="341"/>
      <c r="I743" s="340"/>
      <c r="J743" s="342"/>
      <c r="K743" s="348"/>
      <c r="L743" s="349"/>
      <c r="M743" s="211"/>
      <c r="N743" s="209"/>
      <c r="O743" s="215"/>
      <c r="P743" s="344"/>
      <c r="Q743" s="216"/>
      <c r="T743" s="219"/>
      <c r="U743" s="220"/>
      <c r="V743" s="417"/>
      <c r="AP743" s="229"/>
      <c r="AQ743" s="228"/>
      <c r="BD743" s="225"/>
      <c r="CK743" s="225"/>
      <c r="DS743" s="225"/>
      <c r="DY743" s="229"/>
      <c r="DZ743" s="226"/>
    </row>
    <row r="744" spans="1:130" x14ac:dyDescent="0.25">
      <c r="A744" s="208"/>
      <c r="B744" s="209"/>
      <c r="C744" s="210"/>
      <c r="D744" s="210"/>
      <c r="E744" s="211"/>
      <c r="F744" s="211"/>
      <c r="G744" s="340"/>
      <c r="H744" s="341"/>
      <c r="I744" s="340"/>
      <c r="J744" s="342"/>
      <c r="K744" s="348"/>
      <c r="L744" s="349"/>
      <c r="M744" s="211"/>
      <c r="N744" s="209"/>
      <c r="O744" s="215"/>
      <c r="P744" s="344"/>
      <c r="Q744" s="216"/>
      <c r="T744" s="219"/>
      <c r="U744" s="220"/>
      <c r="V744" s="417"/>
      <c r="AP744" s="229"/>
      <c r="AQ744" s="228"/>
      <c r="BD744" s="225"/>
      <c r="CK744" s="225"/>
      <c r="DS744" s="225"/>
      <c r="DY744" s="229"/>
      <c r="DZ744" s="226"/>
    </row>
    <row r="745" spans="1:130" x14ac:dyDescent="0.25">
      <c r="A745" s="208"/>
      <c r="B745" s="209"/>
      <c r="C745" s="210"/>
      <c r="D745" s="210"/>
      <c r="E745" s="211"/>
      <c r="F745" s="211"/>
      <c r="G745" s="340"/>
      <c r="H745" s="341"/>
      <c r="I745" s="340"/>
      <c r="J745" s="342"/>
      <c r="K745" s="348"/>
      <c r="L745" s="349"/>
      <c r="M745" s="211"/>
      <c r="N745" s="209"/>
      <c r="O745" s="215"/>
      <c r="P745" s="344"/>
      <c r="Q745" s="216"/>
      <c r="T745" s="219"/>
      <c r="U745" s="220"/>
      <c r="V745" s="417"/>
      <c r="AP745" s="229"/>
      <c r="AQ745" s="228"/>
      <c r="BD745" s="225"/>
      <c r="CK745" s="225"/>
      <c r="DS745" s="225"/>
      <c r="DY745" s="229"/>
      <c r="DZ745" s="226"/>
    </row>
    <row r="746" spans="1:130" x14ac:dyDescent="0.25">
      <c r="A746" s="208"/>
      <c r="B746" s="209"/>
      <c r="C746" s="210"/>
      <c r="D746" s="210"/>
      <c r="E746" s="211"/>
      <c r="F746" s="211"/>
      <c r="G746" s="340"/>
      <c r="H746" s="341"/>
      <c r="I746" s="340"/>
      <c r="J746" s="342"/>
      <c r="K746" s="343"/>
      <c r="L746" s="213"/>
      <c r="M746" s="211"/>
      <c r="N746" s="209"/>
      <c r="O746" s="215"/>
      <c r="P746" s="344"/>
      <c r="Q746" s="216"/>
      <c r="T746" s="219"/>
      <c r="U746" s="220"/>
      <c r="V746" s="417"/>
      <c r="AP746" s="229"/>
      <c r="AQ746" s="228"/>
      <c r="BD746" s="225"/>
      <c r="CK746" s="225"/>
      <c r="DS746" s="225"/>
      <c r="DY746" s="229"/>
      <c r="DZ746" s="226"/>
    </row>
    <row r="747" spans="1:130" x14ac:dyDescent="0.25">
      <c r="A747" s="208"/>
      <c r="B747" s="209"/>
      <c r="C747" s="210"/>
      <c r="D747" s="210"/>
      <c r="E747" s="211"/>
      <c r="F747" s="211"/>
      <c r="G747" s="340"/>
      <c r="H747" s="341"/>
      <c r="I747" s="340"/>
      <c r="J747" s="342"/>
      <c r="K747" s="343"/>
      <c r="L747" s="213"/>
      <c r="M747" s="211"/>
      <c r="N747" s="209"/>
      <c r="O747" s="215"/>
      <c r="P747" s="344"/>
      <c r="Q747" s="216"/>
      <c r="T747" s="219"/>
      <c r="U747" s="220"/>
      <c r="V747" s="417"/>
      <c r="AP747" s="229"/>
      <c r="AQ747" s="228"/>
      <c r="BD747" s="225"/>
      <c r="CK747" s="225"/>
      <c r="DS747" s="225"/>
      <c r="DY747" s="229"/>
      <c r="DZ747" s="226"/>
    </row>
    <row r="748" spans="1:130" x14ac:dyDescent="0.25">
      <c r="A748" s="208"/>
      <c r="B748" s="209"/>
      <c r="C748" s="210"/>
      <c r="D748" s="210"/>
      <c r="E748" s="211"/>
      <c r="F748" s="211"/>
      <c r="G748" s="340"/>
      <c r="H748" s="341"/>
      <c r="I748" s="340"/>
      <c r="J748" s="342"/>
      <c r="K748" s="343"/>
      <c r="L748" s="213"/>
      <c r="M748" s="211"/>
      <c r="N748" s="209"/>
      <c r="O748" s="215"/>
      <c r="P748" s="344"/>
      <c r="Q748" s="216"/>
      <c r="T748" s="219"/>
      <c r="U748" s="220"/>
      <c r="V748" s="417"/>
      <c r="AP748" s="229"/>
      <c r="AQ748" s="228"/>
      <c r="BD748" s="225"/>
      <c r="CK748" s="225"/>
      <c r="DS748" s="225"/>
      <c r="DY748" s="229"/>
      <c r="DZ748" s="226"/>
    </row>
    <row r="749" spans="1:130" x14ac:dyDescent="0.25">
      <c r="A749" s="208"/>
      <c r="B749" s="209"/>
      <c r="C749" s="210"/>
      <c r="D749" s="210"/>
      <c r="E749" s="211"/>
      <c r="F749" s="211"/>
      <c r="G749" s="340"/>
      <c r="H749" s="341"/>
      <c r="I749" s="340"/>
      <c r="J749" s="342"/>
      <c r="K749" s="348"/>
      <c r="L749" s="349"/>
      <c r="M749" s="211"/>
      <c r="N749" s="209"/>
      <c r="O749" s="215"/>
      <c r="P749" s="344"/>
      <c r="Q749" s="216"/>
      <c r="T749" s="219"/>
      <c r="U749" s="220"/>
      <c r="V749" s="417"/>
      <c r="AP749" s="229"/>
      <c r="AQ749" s="228"/>
      <c r="BD749" s="225"/>
      <c r="CK749" s="225"/>
      <c r="DS749" s="225"/>
      <c r="DY749" s="229"/>
      <c r="DZ749" s="226"/>
    </row>
    <row r="750" spans="1:130" x14ac:dyDescent="0.25">
      <c r="A750" s="208"/>
      <c r="B750" s="209"/>
      <c r="C750" s="210"/>
      <c r="D750" s="210"/>
      <c r="E750" s="211"/>
      <c r="F750" s="211"/>
      <c r="G750" s="340"/>
      <c r="H750" s="341"/>
      <c r="I750" s="340"/>
      <c r="J750" s="342"/>
      <c r="K750" s="343"/>
      <c r="L750" s="213"/>
      <c r="M750" s="211"/>
      <c r="N750" s="209"/>
      <c r="O750" s="215"/>
      <c r="P750" s="344"/>
      <c r="Q750" s="216"/>
      <c r="T750" s="219"/>
      <c r="U750" s="220"/>
      <c r="V750" s="417"/>
      <c r="AP750" s="229"/>
      <c r="AQ750" s="228"/>
      <c r="BD750" s="225"/>
      <c r="CK750" s="225"/>
      <c r="DS750" s="225"/>
      <c r="DY750" s="229"/>
      <c r="DZ750" s="226"/>
    </row>
    <row r="751" spans="1:130" x14ac:dyDescent="0.25">
      <c r="A751" s="208"/>
      <c r="B751" s="209"/>
      <c r="C751" s="210"/>
      <c r="D751" s="210"/>
      <c r="E751" s="211"/>
      <c r="F751" s="211"/>
      <c r="G751" s="340"/>
      <c r="H751" s="341"/>
      <c r="I751" s="340"/>
      <c r="J751" s="342"/>
      <c r="K751" s="348"/>
      <c r="L751" s="349"/>
      <c r="M751" s="211"/>
      <c r="N751" s="209"/>
      <c r="O751" s="215"/>
      <c r="P751" s="344"/>
      <c r="Q751" s="216"/>
      <c r="T751" s="219"/>
      <c r="U751" s="220"/>
      <c r="V751" s="417"/>
      <c r="X751" s="225"/>
      <c r="AP751" s="229"/>
      <c r="AQ751" s="228"/>
      <c r="BD751" s="225"/>
      <c r="CK751" s="225"/>
      <c r="DS751" s="225"/>
      <c r="DY751" s="229"/>
      <c r="DZ751" s="226"/>
    </row>
    <row r="752" spans="1:130" x14ac:dyDescent="0.25">
      <c r="A752" s="208"/>
      <c r="B752" s="209"/>
      <c r="C752" s="210"/>
      <c r="D752" s="210"/>
      <c r="E752" s="211"/>
      <c r="F752" s="211"/>
      <c r="G752" s="340"/>
      <c r="H752" s="341"/>
      <c r="I752" s="340"/>
      <c r="J752" s="342"/>
      <c r="K752" s="348"/>
      <c r="L752" s="349"/>
      <c r="M752" s="211"/>
      <c r="N752" s="209"/>
      <c r="O752" s="215"/>
      <c r="P752" s="344"/>
      <c r="Q752" s="216"/>
      <c r="T752" s="219"/>
      <c r="U752" s="220"/>
      <c r="V752" s="417"/>
      <c r="AP752" s="229"/>
      <c r="AQ752" s="228"/>
      <c r="BD752" s="225"/>
      <c r="CK752" s="225"/>
      <c r="DS752" s="225"/>
      <c r="DY752" s="229"/>
      <c r="DZ752" s="226"/>
    </row>
    <row r="753" spans="1:130" x14ac:dyDescent="0.25">
      <c r="A753" s="208"/>
      <c r="B753" s="209"/>
      <c r="C753" s="210"/>
      <c r="D753" s="210"/>
      <c r="E753" s="211"/>
      <c r="F753" s="211"/>
      <c r="G753" s="340"/>
      <c r="H753" s="341"/>
      <c r="I753" s="340"/>
      <c r="J753" s="342"/>
      <c r="K753" s="348"/>
      <c r="L753" s="349"/>
      <c r="M753" s="211"/>
      <c r="N753" s="209"/>
      <c r="O753" s="215"/>
      <c r="P753" s="344"/>
      <c r="Q753" s="216"/>
      <c r="T753" s="219"/>
      <c r="U753" s="220"/>
      <c r="V753" s="417"/>
      <c r="AP753" s="229"/>
      <c r="AQ753" s="228"/>
      <c r="BD753" s="225"/>
      <c r="CK753" s="225"/>
      <c r="DS753" s="225"/>
      <c r="DY753" s="229"/>
      <c r="DZ753" s="226"/>
    </row>
    <row r="754" spans="1:130" x14ac:dyDescent="0.25">
      <c r="A754" s="208"/>
      <c r="B754" s="209"/>
      <c r="C754" s="210"/>
      <c r="D754" s="210"/>
      <c r="E754" s="211"/>
      <c r="F754" s="211"/>
      <c r="G754" s="340"/>
      <c r="H754" s="341"/>
      <c r="I754" s="340"/>
      <c r="J754" s="342"/>
      <c r="K754" s="348"/>
      <c r="L754" s="349"/>
      <c r="M754" s="211"/>
      <c r="N754" s="209"/>
      <c r="O754" s="215"/>
      <c r="P754" s="344"/>
      <c r="Q754" s="216"/>
      <c r="T754" s="219"/>
      <c r="U754" s="220"/>
      <c r="V754" s="417"/>
      <c r="AP754" s="229"/>
      <c r="AQ754" s="228"/>
      <c r="BD754" s="225"/>
      <c r="CK754" s="225"/>
      <c r="DS754" s="225"/>
      <c r="DY754" s="229"/>
      <c r="DZ754" s="226"/>
    </row>
    <row r="755" spans="1:130" x14ac:dyDescent="0.25">
      <c r="A755" s="208"/>
      <c r="B755" s="209"/>
      <c r="C755" s="210"/>
      <c r="D755" s="210"/>
      <c r="E755" s="211"/>
      <c r="F755" s="211"/>
      <c r="G755" s="340"/>
      <c r="H755" s="341"/>
      <c r="I755" s="340"/>
      <c r="J755" s="342"/>
      <c r="K755" s="348"/>
      <c r="L755" s="349"/>
      <c r="M755" s="211"/>
      <c r="N755" s="209"/>
      <c r="O755" s="215"/>
      <c r="P755" s="344"/>
      <c r="Q755" s="216"/>
      <c r="T755" s="219"/>
      <c r="U755" s="220"/>
      <c r="V755" s="417"/>
      <c r="AP755" s="229"/>
      <c r="AQ755" s="228"/>
      <c r="BD755" s="225"/>
      <c r="CK755" s="225"/>
      <c r="DS755" s="225"/>
      <c r="DY755" s="229"/>
      <c r="DZ755" s="226"/>
    </row>
    <row r="756" spans="1:130" x14ac:dyDescent="0.25">
      <c r="A756" s="208"/>
      <c r="B756" s="209"/>
      <c r="C756" s="210"/>
      <c r="D756" s="210"/>
      <c r="E756" s="211"/>
      <c r="F756" s="211"/>
      <c r="G756" s="340"/>
      <c r="H756" s="341"/>
      <c r="I756" s="340"/>
      <c r="J756" s="342"/>
      <c r="K756" s="348"/>
      <c r="L756" s="349"/>
      <c r="M756" s="211"/>
      <c r="N756" s="209"/>
      <c r="O756" s="215"/>
      <c r="P756" s="344"/>
      <c r="Q756" s="216"/>
      <c r="T756" s="219"/>
      <c r="U756" s="220"/>
      <c r="V756" s="417"/>
      <c r="AP756" s="229"/>
      <c r="AQ756" s="228"/>
      <c r="BD756" s="225"/>
      <c r="CK756" s="225"/>
      <c r="DS756" s="225"/>
      <c r="DY756" s="229"/>
      <c r="DZ756" s="226"/>
    </row>
    <row r="757" spans="1:130" x14ac:dyDescent="0.25">
      <c r="A757" s="208"/>
      <c r="B757" s="209"/>
      <c r="C757" s="210"/>
      <c r="D757" s="210"/>
      <c r="E757" s="211"/>
      <c r="F757" s="211"/>
      <c r="G757" s="340"/>
      <c r="H757" s="341"/>
      <c r="I757" s="340"/>
      <c r="J757" s="342"/>
      <c r="K757" s="348"/>
      <c r="L757" s="349"/>
      <c r="M757" s="211"/>
      <c r="N757" s="209"/>
      <c r="O757" s="215"/>
      <c r="P757" s="344"/>
      <c r="Q757" s="216"/>
      <c r="T757" s="219"/>
      <c r="U757" s="220"/>
      <c r="V757" s="417"/>
      <c r="AP757" s="229"/>
      <c r="AQ757" s="228"/>
      <c r="BD757" s="225"/>
      <c r="CK757" s="225"/>
      <c r="DS757" s="225"/>
      <c r="DY757" s="229"/>
      <c r="DZ757" s="226"/>
    </row>
    <row r="758" spans="1:130" x14ac:dyDescent="0.25">
      <c r="A758" s="208"/>
      <c r="B758" s="209"/>
      <c r="C758" s="210"/>
      <c r="D758" s="210"/>
      <c r="E758" s="211"/>
      <c r="F758" s="211"/>
      <c r="G758" s="340"/>
      <c r="H758" s="341"/>
      <c r="I758" s="340"/>
      <c r="J758" s="342"/>
      <c r="K758" s="348"/>
      <c r="L758" s="349"/>
      <c r="M758" s="211"/>
      <c r="N758" s="209"/>
      <c r="O758" s="215"/>
      <c r="P758" s="344"/>
      <c r="Q758" s="216"/>
      <c r="T758" s="219"/>
      <c r="U758" s="220"/>
      <c r="V758" s="417"/>
      <c r="AP758" s="229"/>
      <c r="AQ758" s="228"/>
      <c r="BD758" s="225"/>
      <c r="CK758" s="225"/>
      <c r="DS758" s="225"/>
      <c r="DY758" s="229"/>
      <c r="DZ758" s="226"/>
    </row>
    <row r="759" spans="1:130" x14ac:dyDescent="0.25">
      <c r="A759" s="208"/>
      <c r="B759" s="209"/>
      <c r="C759" s="210"/>
      <c r="D759" s="210"/>
      <c r="E759" s="211"/>
      <c r="F759" s="211"/>
      <c r="G759" s="340"/>
      <c r="H759" s="341"/>
      <c r="I759" s="340"/>
      <c r="J759" s="342"/>
      <c r="K759" s="348"/>
      <c r="L759" s="349"/>
      <c r="M759" s="211"/>
      <c r="N759" s="209"/>
      <c r="O759" s="215"/>
      <c r="P759" s="344"/>
      <c r="Q759" s="216"/>
      <c r="T759" s="219"/>
      <c r="U759" s="220"/>
      <c r="V759" s="417"/>
      <c r="AP759" s="229"/>
      <c r="AQ759" s="228"/>
      <c r="BD759" s="225"/>
      <c r="CK759" s="225"/>
      <c r="DS759" s="225"/>
      <c r="DY759" s="229"/>
      <c r="DZ759" s="226"/>
    </row>
    <row r="760" spans="1:130" x14ac:dyDescent="0.25">
      <c r="A760" s="208"/>
      <c r="B760" s="209"/>
      <c r="C760" s="210"/>
      <c r="D760" s="210"/>
      <c r="E760" s="211"/>
      <c r="F760" s="211"/>
      <c r="G760" s="340"/>
      <c r="H760" s="341"/>
      <c r="I760" s="340"/>
      <c r="J760" s="342"/>
      <c r="K760" s="343"/>
      <c r="L760" s="213"/>
      <c r="M760" s="211"/>
      <c r="N760" s="209"/>
      <c r="O760" s="215"/>
      <c r="P760" s="344"/>
      <c r="Q760" s="216"/>
      <c r="T760" s="219"/>
      <c r="U760" s="220"/>
      <c r="V760" s="417"/>
      <c r="AP760" s="229"/>
      <c r="AQ760" s="228"/>
      <c r="BD760" s="225"/>
      <c r="CK760" s="225"/>
      <c r="DS760" s="225"/>
      <c r="DY760" s="229"/>
      <c r="DZ760" s="226"/>
    </row>
    <row r="761" spans="1:130" x14ac:dyDescent="0.25">
      <c r="A761" s="208"/>
      <c r="B761" s="209"/>
      <c r="C761" s="210"/>
      <c r="D761" s="210"/>
      <c r="E761" s="211"/>
      <c r="F761" s="211"/>
      <c r="G761" s="340"/>
      <c r="H761" s="341"/>
      <c r="I761" s="340"/>
      <c r="J761" s="342"/>
      <c r="K761" s="343"/>
      <c r="L761" s="213"/>
      <c r="M761" s="211"/>
      <c r="N761" s="209"/>
      <c r="O761" s="215"/>
      <c r="P761" s="344"/>
      <c r="Q761" s="216"/>
      <c r="T761" s="219"/>
      <c r="U761" s="220"/>
      <c r="V761" s="417"/>
      <c r="AP761" s="229"/>
      <c r="AQ761" s="228"/>
      <c r="BD761" s="225"/>
      <c r="CK761" s="225"/>
      <c r="DS761" s="225"/>
      <c r="DY761" s="229"/>
      <c r="DZ761" s="226"/>
    </row>
    <row r="762" spans="1:130" x14ac:dyDescent="0.25">
      <c r="A762" s="208"/>
      <c r="B762" s="209"/>
      <c r="C762" s="210"/>
      <c r="D762" s="210"/>
      <c r="E762" s="211"/>
      <c r="F762" s="211"/>
      <c r="G762" s="340"/>
      <c r="H762" s="341"/>
      <c r="I762" s="340"/>
      <c r="J762" s="342"/>
      <c r="K762" s="348"/>
      <c r="L762" s="349"/>
      <c r="M762" s="211"/>
      <c r="N762" s="209"/>
      <c r="O762" s="215"/>
      <c r="P762" s="344"/>
      <c r="Q762" s="216"/>
      <c r="T762" s="219"/>
      <c r="U762" s="220"/>
      <c r="V762" s="417"/>
      <c r="AP762" s="229"/>
      <c r="AQ762" s="228"/>
      <c r="BD762" s="225"/>
      <c r="CK762" s="225"/>
      <c r="DS762" s="225"/>
      <c r="DY762" s="229"/>
      <c r="DZ762" s="226"/>
    </row>
    <row r="763" spans="1:130" x14ac:dyDescent="0.25">
      <c r="A763" s="208"/>
      <c r="B763" s="209"/>
      <c r="C763" s="210"/>
      <c r="D763" s="210"/>
      <c r="E763" s="211"/>
      <c r="F763" s="211"/>
      <c r="G763" s="340"/>
      <c r="H763" s="341"/>
      <c r="I763" s="340"/>
      <c r="J763" s="342"/>
      <c r="K763" s="343"/>
      <c r="L763" s="213"/>
      <c r="M763" s="211"/>
      <c r="N763" s="209"/>
      <c r="O763" s="215"/>
      <c r="P763" s="344"/>
      <c r="Q763" s="216"/>
      <c r="T763" s="219"/>
      <c r="U763" s="220"/>
      <c r="V763" s="417"/>
      <c r="AE763" s="347"/>
      <c r="AP763" s="229"/>
      <c r="AQ763" s="228"/>
      <c r="BD763" s="225"/>
      <c r="CK763" s="225"/>
      <c r="DS763" s="225"/>
      <c r="DY763" s="229"/>
      <c r="DZ763" s="226"/>
    </row>
    <row r="764" spans="1:130" x14ac:dyDescent="0.25">
      <c r="A764" s="208"/>
      <c r="B764" s="209"/>
      <c r="C764" s="210"/>
      <c r="D764" s="210"/>
      <c r="E764" s="211"/>
      <c r="F764" s="211"/>
      <c r="G764" s="340"/>
      <c r="H764" s="341"/>
      <c r="I764" s="340"/>
      <c r="J764" s="342"/>
      <c r="K764" s="343"/>
      <c r="L764" s="213"/>
      <c r="M764" s="211"/>
      <c r="N764" s="209"/>
      <c r="O764" s="215"/>
      <c r="P764" s="344"/>
      <c r="Q764" s="216"/>
      <c r="T764" s="219"/>
      <c r="U764" s="220"/>
      <c r="V764" s="417"/>
      <c r="AP764" s="229"/>
      <c r="AQ764" s="228"/>
      <c r="BD764" s="225"/>
      <c r="CK764" s="225"/>
      <c r="DS764" s="225"/>
      <c r="DY764" s="229"/>
      <c r="DZ764" s="226"/>
    </row>
    <row r="765" spans="1:130" x14ac:dyDescent="0.25">
      <c r="A765" s="208"/>
      <c r="B765" s="209"/>
      <c r="C765" s="210"/>
      <c r="D765" s="210"/>
      <c r="E765" s="211"/>
      <c r="F765" s="211"/>
      <c r="G765" s="340"/>
      <c r="H765" s="341"/>
      <c r="I765" s="340"/>
      <c r="J765" s="342"/>
      <c r="K765" s="343"/>
      <c r="L765" s="213"/>
      <c r="M765" s="211"/>
      <c r="N765" s="209"/>
      <c r="O765" s="215"/>
      <c r="P765" s="344"/>
      <c r="Q765" s="216"/>
      <c r="T765" s="219"/>
      <c r="U765" s="220"/>
      <c r="V765" s="417"/>
      <c r="AP765" s="229"/>
      <c r="AQ765" s="228"/>
      <c r="BD765" s="225"/>
      <c r="CK765" s="225"/>
      <c r="DS765" s="225"/>
      <c r="DY765" s="229"/>
      <c r="DZ765" s="226"/>
    </row>
    <row r="766" spans="1:130" x14ac:dyDescent="0.25">
      <c r="A766" s="208"/>
      <c r="B766" s="209"/>
      <c r="C766" s="210"/>
      <c r="D766" s="210"/>
      <c r="E766" s="211"/>
      <c r="F766" s="211"/>
      <c r="G766" s="340"/>
      <c r="H766" s="341"/>
      <c r="I766" s="340"/>
      <c r="J766" s="342"/>
      <c r="K766" s="343"/>
      <c r="L766" s="213"/>
      <c r="M766" s="211"/>
      <c r="N766" s="209"/>
      <c r="O766" s="215"/>
      <c r="P766" s="344"/>
      <c r="Q766" s="216"/>
      <c r="T766" s="219"/>
      <c r="U766" s="220"/>
      <c r="V766" s="417"/>
      <c r="AP766" s="229"/>
      <c r="AQ766" s="228"/>
      <c r="BD766" s="225"/>
      <c r="CK766" s="225"/>
      <c r="DS766" s="225"/>
      <c r="DY766" s="229"/>
      <c r="DZ766" s="226"/>
    </row>
    <row r="767" spans="1:130" x14ac:dyDescent="0.25">
      <c r="A767" s="208"/>
      <c r="B767" s="209"/>
      <c r="C767" s="210"/>
      <c r="D767" s="210"/>
      <c r="E767" s="211"/>
      <c r="F767" s="211"/>
      <c r="G767" s="340"/>
      <c r="H767" s="341"/>
      <c r="I767" s="340"/>
      <c r="J767" s="342"/>
      <c r="K767" s="343"/>
      <c r="L767" s="213"/>
      <c r="M767" s="211"/>
      <c r="N767" s="209"/>
      <c r="O767" s="215"/>
      <c r="P767" s="344"/>
      <c r="Q767" s="216"/>
      <c r="T767" s="219"/>
      <c r="U767" s="220"/>
      <c r="V767" s="417"/>
      <c r="AP767" s="229"/>
      <c r="AQ767" s="228"/>
      <c r="BD767" s="225"/>
      <c r="CK767" s="225"/>
      <c r="DS767" s="225"/>
      <c r="DV767" s="225"/>
      <c r="DY767" s="229"/>
      <c r="DZ767" s="226"/>
    </row>
    <row r="768" spans="1:130" x14ac:dyDescent="0.25">
      <c r="A768" s="208"/>
      <c r="B768" s="209"/>
      <c r="C768" s="210"/>
      <c r="D768" s="210"/>
      <c r="E768" s="211"/>
      <c r="F768" s="211"/>
      <c r="G768" s="340"/>
      <c r="H768" s="341"/>
      <c r="I768" s="340"/>
      <c r="J768" s="342"/>
      <c r="K768" s="348"/>
      <c r="L768" s="349"/>
      <c r="M768" s="211"/>
      <c r="N768" s="209"/>
      <c r="O768" s="215"/>
      <c r="P768" s="344"/>
      <c r="Q768" s="216"/>
      <c r="T768" s="219"/>
      <c r="U768" s="220"/>
      <c r="AP768" s="229"/>
      <c r="AQ768" s="228"/>
      <c r="BD768" s="225"/>
      <c r="CE768" s="229"/>
      <c r="CH768" s="226"/>
      <c r="CK768" s="225"/>
      <c r="CL768" s="229"/>
      <c r="DS768" s="225"/>
      <c r="DV768" s="225"/>
      <c r="DY768" s="229"/>
      <c r="DZ768" s="226"/>
    </row>
    <row r="769" spans="1:130" x14ac:dyDescent="0.25">
      <c r="A769" s="208"/>
      <c r="B769" s="209"/>
      <c r="C769" s="210"/>
      <c r="D769" s="210"/>
      <c r="E769" s="211"/>
      <c r="F769" s="211"/>
      <c r="G769" s="340"/>
      <c r="H769" s="341"/>
      <c r="I769" s="340"/>
      <c r="J769" s="342"/>
      <c r="K769" s="348"/>
      <c r="L769" s="349"/>
      <c r="M769" s="211"/>
      <c r="N769" s="209"/>
      <c r="O769" s="215"/>
      <c r="P769" s="344"/>
      <c r="Q769" s="216"/>
      <c r="T769" s="219"/>
      <c r="U769" s="220"/>
      <c r="AP769" s="229"/>
      <c r="AQ769" s="228"/>
      <c r="BD769" s="225"/>
      <c r="CE769" s="229"/>
      <c r="CH769" s="226"/>
      <c r="CK769" s="225"/>
      <c r="CL769" s="229"/>
      <c r="DS769" s="225"/>
      <c r="DV769" s="225"/>
      <c r="DY769" s="229"/>
      <c r="DZ769" s="226"/>
    </row>
    <row r="770" spans="1:130" x14ac:dyDescent="0.25">
      <c r="A770" s="208"/>
      <c r="B770" s="209"/>
      <c r="C770" s="210"/>
      <c r="D770" s="210"/>
      <c r="E770" s="211"/>
      <c r="F770" s="211"/>
      <c r="G770" s="340"/>
      <c r="H770" s="341"/>
      <c r="I770" s="340"/>
      <c r="J770" s="342"/>
      <c r="K770" s="343"/>
      <c r="L770" s="213"/>
      <c r="M770" s="211"/>
      <c r="N770" s="209"/>
      <c r="O770" s="215"/>
      <c r="P770" s="344"/>
      <c r="Q770" s="216"/>
      <c r="T770" s="219"/>
      <c r="U770" s="220"/>
      <c r="AP770" s="229"/>
      <c r="AQ770" s="228"/>
      <c r="BD770" s="225"/>
      <c r="CE770" s="229"/>
      <c r="CH770" s="226"/>
      <c r="CK770" s="225"/>
      <c r="CL770" s="229"/>
      <c r="DS770" s="225"/>
      <c r="DV770" s="225"/>
      <c r="DY770" s="229"/>
      <c r="DZ770" s="226"/>
    </row>
    <row r="771" spans="1:130" x14ac:dyDescent="0.25">
      <c r="A771" s="208"/>
      <c r="B771" s="209"/>
      <c r="C771" s="210"/>
      <c r="D771" s="210"/>
      <c r="E771" s="211"/>
      <c r="F771" s="211"/>
      <c r="G771" s="340"/>
      <c r="H771" s="341"/>
      <c r="I771" s="340"/>
      <c r="J771" s="342"/>
      <c r="K771" s="348"/>
      <c r="L771" s="349"/>
      <c r="M771" s="211"/>
      <c r="N771" s="209"/>
      <c r="O771" s="215"/>
      <c r="P771" s="344"/>
      <c r="Q771" s="216"/>
      <c r="T771" s="219"/>
      <c r="U771" s="220"/>
      <c r="AP771" s="229"/>
      <c r="AQ771" s="228"/>
      <c r="BD771" s="225"/>
      <c r="CE771" s="229"/>
      <c r="CH771" s="226"/>
      <c r="CK771" s="225"/>
      <c r="CL771" s="229"/>
      <c r="DS771" s="225"/>
      <c r="DV771" s="225"/>
      <c r="DY771" s="229"/>
      <c r="DZ771" s="226"/>
    </row>
    <row r="772" spans="1:130" x14ac:dyDescent="0.25">
      <c r="A772" s="208"/>
      <c r="B772" s="209"/>
      <c r="C772" s="210"/>
      <c r="D772" s="210"/>
      <c r="E772" s="211"/>
      <c r="F772" s="211"/>
      <c r="G772" s="340"/>
      <c r="H772" s="341"/>
      <c r="I772" s="340"/>
      <c r="J772" s="342"/>
      <c r="K772" s="348"/>
      <c r="L772" s="349"/>
      <c r="M772" s="211"/>
      <c r="N772" s="209"/>
      <c r="O772" s="215"/>
      <c r="P772" s="344"/>
      <c r="Q772" s="216"/>
      <c r="T772" s="219"/>
      <c r="U772" s="220"/>
      <c r="AP772" s="229"/>
      <c r="AQ772" s="228"/>
      <c r="BD772" s="225"/>
      <c r="CE772" s="229"/>
      <c r="CH772" s="226"/>
      <c r="CK772" s="225"/>
      <c r="CL772" s="229"/>
      <c r="DS772" s="225"/>
      <c r="DV772" s="225"/>
      <c r="DY772" s="229"/>
      <c r="DZ772" s="226"/>
    </row>
    <row r="773" spans="1:130" x14ac:dyDescent="0.25">
      <c r="A773" s="208"/>
      <c r="B773" s="209"/>
      <c r="C773" s="210"/>
      <c r="D773" s="210"/>
      <c r="E773" s="211"/>
      <c r="F773" s="211"/>
      <c r="G773" s="340"/>
      <c r="H773" s="341"/>
      <c r="I773" s="340"/>
      <c r="J773" s="342"/>
      <c r="K773" s="348"/>
      <c r="L773" s="349"/>
      <c r="M773" s="211"/>
      <c r="N773" s="209"/>
      <c r="O773" s="215"/>
      <c r="P773" s="344"/>
      <c r="Q773" s="216"/>
      <c r="T773" s="219"/>
      <c r="U773" s="220"/>
      <c r="AP773" s="229"/>
      <c r="AQ773" s="228"/>
      <c r="BD773" s="225"/>
      <c r="CE773" s="229"/>
      <c r="CH773" s="226"/>
      <c r="CK773" s="225"/>
      <c r="CL773" s="229"/>
      <c r="DS773" s="225"/>
      <c r="DV773" s="225"/>
      <c r="DY773" s="229"/>
      <c r="DZ773" s="226"/>
    </row>
    <row r="774" spans="1:130" x14ac:dyDescent="0.25">
      <c r="A774" s="208"/>
      <c r="B774" s="209"/>
      <c r="C774" s="210"/>
      <c r="D774" s="210"/>
      <c r="E774" s="211"/>
      <c r="F774" s="211"/>
      <c r="G774" s="340"/>
      <c r="H774" s="341"/>
      <c r="I774" s="340"/>
      <c r="J774" s="342"/>
      <c r="K774" s="348"/>
      <c r="L774" s="349"/>
      <c r="M774" s="211"/>
      <c r="N774" s="209"/>
      <c r="O774" s="215"/>
      <c r="P774" s="344"/>
      <c r="Q774" s="216"/>
      <c r="T774" s="219"/>
      <c r="U774" s="220"/>
      <c r="AP774" s="229"/>
      <c r="AQ774" s="228"/>
      <c r="BD774" s="225"/>
      <c r="CE774" s="229"/>
      <c r="CH774" s="226"/>
      <c r="CK774" s="225"/>
      <c r="CL774" s="229"/>
      <c r="DS774" s="225"/>
      <c r="DV774" s="225"/>
      <c r="DY774" s="229"/>
      <c r="DZ774" s="226"/>
    </row>
    <row r="775" spans="1:130" x14ac:dyDescent="0.25">
      <c r="A775" s="208"/>
      <c r="B775" s="209"/>
      <c r="C775" s="210"/>
      <c r="D775" s="210"/>
      <c r="E775" s="211"/>
      <c r="F775" s="211"/>
      <c r="G775" s="340"/>
      <c r="H775" s="341"/>
      <c r="I775" s="340"/>
      <c r="J775" s="342"/>
      <c r="K775" s="348"/>
      <c r="L775" s="349"/>
      <c r="M775" s="211"/>
      <c r="N775" s="209"/>
      <c r="O775" s="215"/>
      <c r="P775" s="344"/>
      <c r="Q775" s="216"/>
      <c r="T775" s="219"/>
      <c r="U775" s="220"/>
      <c r="AP775" s="229"/>
      <c r="AQ775" s="228"/>
      <c r="BD775" s="225"/>
      <c r="CE775" s="229"/>
      <c r="CH775" s="226"/>
      <c r="CK775" s="225"/>
      <c r="CL775" s="229"/>
      <c r="DS775" s="225"/>
      <c r="DV775" s="225"/>
      <c r="DY775" s="229"/>
      <c r="DZ775" s="226"/>
    </row>
    <row r="776" spans="1:130" x14ac:dyDescent="0.25">
      <c r="A776" s="208"/>
      <c r="B776" s="209"/>
      <c r="C776" s="210"/>
      <c r="D776" s="210"/>
      <c r="E776" s="211"/>
      <c r="F776" s="211"/>
      <c r="G776" s="340"/>
      <c r="H776" s="341"/>
      <c r="I776" s="340"/>
      <c r="J776" s="342"/>
      <c r="K776" s="348"/>
      <c r="L776" s="349"/>
      <c r="M776" s="211"/>
      <c r="N776" s="209"/>
      <c r="O776" s="215"/>
      <c r="P776" s="344"/>
      <c r="Q776" s="216"/>
      <c r="T776" s="219"/>
      <c r="U776" s="220"/>
      <c r="AP776" s="229"/>
      <c r="AQ776" s="228"/>
      <c r="BD776" s="225"/>
      <c r="CE776" s="229"/>
      <c r="CH776" s="226"/>
      <c r="CK776" s="225"/>
      <c r="CL776" s="229"/>
      <c r="DS776" s="225"/>
      <c r="DV776" s="225"/>
      <c r="DY776" s="229"/>
      <c r="DZ776" s="226"/>
    </row>
    <row r="777" spans="1:130" x14ac:dyDescent="0.25">
      <c r="A777" s="208"/>
      <c r="B777" s="209"/>
      <c r="C777" s="210"/>
      <c r="D777" s="210"/>
      <c r="E777" s="211"/>
      <c r="F777" s="211"/>
      <c r="G777" s="340"/>
      <c r="H777" s="341"/>
      <c r="I777" s="340"/>
      <c r="J777" s="342"/>
      <c r="K777" s="348"/>
      <c r="L777" s="349"/>
      <c r="M777" s="211"/>
      <c r="N777" s="209"/>
      <c r="O777" s="215"/>
      <c r="P777" s="344"/>
      <c r="Q777" s="216"/>
      <c r="T777" s="219"/>
      <c r="U777" s="220"/>
      <c r="AP777" s="229"/>
      <c r="AQ777" s="228"/>
      <c r="BD777" s="225"/>
      <c r="CE777" s="229"/>
      <c r="CH777" s="226"/>
      <c r="CK777" s="225"/>
      <c r="CL777" s="229"/>
      <c r="DS777" s="225"/>
      <c r="DV777" s="225"/>
      <c r="DY777" s="229"/>
      <c r="DZ777" s="226"/>
    </row>
    <row r="778" spans="1:130" x14ac:dyDescent="0.25">
      <c r="A778" s="208"/>
      <c r="B778" s="209"/>
      <c r="C778" s="210"/>
      <c r="D778" s="210"/>
      <c r="E778" s="211"/>
      <c r="F778" s="211"/>
      <c r="G778" s="340"/>
      <c r="H778" s="341"/>
      <c r="I778" s="340"/>
      <c r="J778" s="342"/>
      <c r="K778" s="343"/>
      <c r="L778" s="213"/>
      <c r="M778" s="211"/>
      <c r="N778" s="209"/>
      <c r="O778" s="215"/>
      <c r="P778" s="344"/>
      <c r="Q778" s="216"/>
      <c r="T778" s="219"/>
      <c r="U778" s="220"/>
      <c r="AP778" s="229"/>
      <c r="AQ778" s="228"/>
      <c r="BD778" s="225"/>
      <c r="CE778" s="229"/>
      <c r="CH778" s="226"/>
      <c r="CK778" s="225"/>
      <c r="CL778" s="229"/>
      <c r="DS778" s="225"/>
      <c r="DV778" s="225"/>
      <c r="DY778" s="229"/>
      <c r="DZ778" s="226"/>
    </row>
    <row r="779" spans="1:130" x14ac:dyDescent="0.25">
      <c r="A779" s="208"/>
      <c r="B779" s="209"/>
      <c r="C779" s="210"/>
      <c r="D779" s="210"/>
      <c r="E779" s="211"/>
      <c r="F779" s="211"/>
      <c r="G779" s="340"/>
      <c r="H779" s="341"/>
      <c r="I779" s="340"/>
      <c r="J779" s="342"/>
      <c r="K779" s="343"/>
      <c r="L779" s="213"/>
      <c r="M779" s="211"/>
      <c r="N779" s="209"/>
      <c r="O779" s="215"/>
      <c r="P779" s="344"/>
      <c r="Q779" s="216"/>
      <c r="T779" s="219"/>
      <c r="U779" s="220"/>
      <c r="AP779" s="229"/>
      <c r="AQ779" s="228"/>
      <c r="BD779" s="225"/>
      <c r="CE779" s="229"/>
      <c r="CH779" s="226"/>
      <c r="CK779" s="225"/>
      <c r="CL779" s="229"/>
      <c r="DS779" s="225"/>
      <c r="DV779" s="225"/>
      <c r="DY779" s="229"/>
      <c r="DZ779" s="226"/>
    </row>
    <row r="780" spans="1:130" x14ac:dyDescent="0.25">
      <c r="A780" s="208"/>
      <c r="B780" s="209"/>
      <c r="C780" s="210"/>
      <c r="D780" s="210"/>
      <c r="E780" s="211"/>
      <c r="F780" s="211"/>
      <c r="G780" s="340"/>
      <c r="H780" s="341"/>
      <c r="I780" s="340"/>
      <c r="J780" s="342"/>
      <c r="K780" s="343"/>
      <c r="L780" s="213"/>
      <c r="M780" s="211"/>
      <c r="N780" s="209"/>
      <c r="O780" s="215"/>
      <c r="P780" s="344"/>
      <c r="Q780" s="216"/>
      <c r="T780" s="219"/>
      <c r="U780" s="220"/>
      <c r="AP780" s="229"/>
      <c r="AQ780" s="228"/>
      <c r="BD780" s="225"/>
      <c r="CE780" s="229"/>
      <c r="CH780" s="226"/>
      <c r="CK780" s="225"/>
      <c r="CL780" s="229"/>
      <c r="DS780" s="225"/>
      <c r="DV780" s="225"/>
      <c r="DY780" s="229"/>
      <c r="DZ780" s="226"/>
    </row>
    <row r="781" spans="1:130" x14ac:dyDescent="0.25">
      <c r="A781" s="208"/>
      <c r="B781" s="209"/>
      <c r="C781" s="210"/>
      <c r="D781" s="210"/>
      <c r="E781" s="211"/>
      <c r="F781" s="211"/>
      <c r="G781" s="340"/>
      <c r="H781" s="341"/>
      <c r="I781" s="340"/>
      <c r="J781" s="342"/>
      <c r="K781" s="343"/>
      <c r="L781" s="213"/>
      <c r="M781" s="211"/>
      <c r="N781" s="209"/>
      <c r="O781" s="215"/>
      <c r="P781" s="344"/>
      <c r="Q781" s="216"/>
      <c r="T781" s="219"/>
      <c r="U781" s="220"/>
      <c r="AP781" s="229"/>
      <c r="AQ781" s="228"/>
      <c r="BD781" s="225"/>
      <c r="CE781" s="229"/>
      <c r="CH781" s="226"/>
      <c r="CK781" s="225"/>
      <c r="CL781" s="229"/>
      <c r="DS781" s="225"/>
      <c r="DV781" s="225"/>
      <c r="DY781" s="229"/>
      <c r="DZ781" s="226"/>
    </row>
    <row r="782" spans="1:130" x14ac:dyDescent="0.25">
      <c r="A782" s="208"/>
      <c r="B782" s="209"/>
      <c r="C782" s="210"/>
      <c r="D782" s="210"/>
      <c r="E782" s="211"/>
      <c r="F782" s="211"/>
      <c r="G782" s="340"/>
      <c r="H782" s="341"/>
      <c r="I782" s="340"/>
      <c r="J782" s="342"/>
      <c r="K782" s="348"/>
      <c r="L782" s="349"/>
      <c r="M782" s="211"/>
      <c r="N782" s="209"/>
      <c r="O782" s="215"/>
      <c r="P782" s="344"/>
      <c r="Q782" s="216"/>
      <c r="T782" s="219"/>
      <c r="U782" s="220"/>
      <c r="AP782" s="229"/>
      <c r="AQ782" s="228"/>
      <c r="BD782" s="225"/>
      <c r="CE782" s="229"/>
      <c r="CH782" s="226"/>
      <c r="CK782" s="225"/>
      <c r="CL782" s="229"/>
      <c r="DS782" s="225"/>
      <c r="DV782" s="225"/>
      <c r="DY782" s="229"/>
      <c r="DZ782" s="226"/>
    </row>
    <row r="783" spans="1:130" x14ac:dyDescent="0.25">
      <c r="A783" s="208"/>
      <c r="B783" s="209"/>
      <c r="C783" s="210"/>
      <c r="D783" s="210"/>
      <c r="E783" s="211"/>
      <c r="F783" s="211"/>
      <c r="G783" s="340"/>
      <c r="H783" s="341"/>
      <c r="I783" s="340"/>
      <c r="J783" s="342"/>
      <c r="K783" s="348"/>
      <c r="L783" s="349"/>
      <c r="M783" s="211"/>
      <c r="N783" s="209"/>
      <c r="O783" s="215"/>
      <c r="P783" s="344"/>
      <c r="Q783" s="216"/>
      <c r="T783" s="219"/>
      <c r="U783" s="220"/>
      <c r="AP783" s="229"/>
      <c r="AQ783" s="228"/>
      <c r="BD783" s="225"/>
      <c r="CE783" s="229"/>
      <c r="CH783" s="226"/>
      <c r="CK783" s="225"/>
      <c r="CL783" s="229"/>
      <c r="DS783" s="225"/>
      <c r="DV783" s="225"/>
      <c r="DY783" s="229"/>
      <c r="DZ783" s="226"/>
    </row>
    <row r="784" spans="1:130" x14ac:dyDescent="0.25">
      <c r="A784" s="208"/>
      <c r="B784" s="209"/>
      <c r="C784" s="210"/>
      <c r="D784" s="210"/>
      <c r="E784" s="211"/>
      <c r="F784" s="211"/>
      <c r="G784" s="340"/>
      <c r="H784" s="341"/>
      <c r="I784" s="340"/>
      <c r="J784" s="342"/>
      <c r="K784" s="343"/>
      <c r="L784" s="213"/>
      <c r="M784" s="211"/>
      <c r="N784" s="209"/>
      <c r="O784" s="215"/>
      <c r="P784" s="344"/>
      <c r="Q784" s="216"/>
      <c r="T784" s="219"/>
      <c r="U784" s="220"/>
      <c r="AP784" s="229"/>
      <c r="AQ784" s="228"/>
      <c r="BD784" s="225"/>
      <c r="CE784" s="229"/>
      <c r="CH784" s="226"/>
      <c r="CK784" s="225"/>
      <c r="CL784" s="229"/>
      <c r="DS784" s="225"/>
      <c r="DV784" s="225"/>
      <c r="DY784" s="229"/>
      <c r="DZ784" s="226"/>
    </row>
    <row r="785" spans="1:130" x14ac:dyDescent="0.25">
      <c r="A785" s="208"/>
      <c r="B785" s="209"/>
      <c r="C785" s="210"/>
      <c r="D785" s="210"/>
      <c r="E785" s="211"/>
      <c r="F785" s="211"/>
      <c r="G785" s="340"/>
      <c r="H785" s="341"/>
      <c r="I785" s="340"/>
      <c r="J785" s="342"/>
      <c r="K785" s="348"/>
      <c r="L785" s="349"/>
      <c r="M785" s="211"/>
      <c r="N785" s="209"/>
      <c r="O785" s="215"/>
      <c r="P785" s="344"/>
      <c r="Q785" s="216"/>
      <c r="T785" s="219"/>
      <c r="U785" s="220"/>
      <c r="AP785" s="229"/>
      <c r="AQ785" s="228"/>
      <c r="BD785" s="225"/>
      <c r="CE785" s="229"/>
      <c r="CH785" s="226"/>
      <c r="CK785" s="225"/>
      <c r="CL785" s="229"/>
      <c r="DS785" s="225"/>
      <c r="DV785" s="225"/>
      <c r="DY785" s="229"/>
      <c r="DZ785" s="226"/>
    </row>
    <row r="786" spans="1:130" x14ac:dyDescent="0.25">
      <c r="A786" s="208"/>
      <c r="B786" s="209"/>
      <c r="C786" s="210"/>
      <c r="D786" s="210"/>
      <c r="E786" s="211"/>
      <c r="F786" s="211"/>
      <c r="G786" s="340"/>
      <c r="H786" s="341"/>
      <c r="I786" s="340"/>
      <c r="J786" s="342"/>
      <c r="K786" s="348"/>
      <c r="L786" s="349"/>
      <c r="M786" s="211"/>
      <c r="N786" s="209"/>
      <c r="O786" s="215"/>
      <c r="P786" s="344"/>
      <c r="Q786" s="216"/>
      <c r="T786" s="219"/>
      <c r="U786" s="220"/>
      <c r="AP786" s="229"/>
      <c r="AQ786" s="228"/>
      <c r="BD786" s="225"/>
      <c r="CE786" s="229"/>
      <c r="CH786" s="226"/>
      <c r="CK786" s="225"/>
      <c r="CL786" s="229"/>
      <c r="DS786" s="225"/>
      <c r="DV786" s="225"/>
      <c r="DY786" s="229"/>
      <c r="DZ786" s="226"/>
    </row>
    <row r="787" spans="1:130" x14ac:dyDescent="0.25">
      <c r="A787" s="208"/>
      <c r="B787" s="209"/>
      <c r="C787" s="210"/>
      <c r="D787" s="210"/>
      <c r="E787" s="211"/>
      <c r="F787" s="211"/>
      <c r="G787" s="340"/>
      <c r="H787" s="341"/>
      <c r="I787" s="340"/>
      <c r="J787" s="342"/>
      <c r="K787" s="343"/>
      <c r="L787" s="213"/>
      <c r="M787" s="211"/>
      <c r="N787" s="209"/>
      <c r="O787" s="215"/>
      <c r="P787" s="344"/>
      <c r="Q787" s="216"/>
      <c r="T787" s="219"/>
      <c r="U787" s="220"/>
      <c r="AP787" s="229"/>
      <c r="AQ787" s="228"/>
      <c r="BD787" s="225"/>
      <c r="CE787" s="229"/>
      <c r="CH787" s="226"/>
      <c r="CK787" s="225"/>
      <c r="CL787" s="229"/>
      <c r="DS787" s="225"/>
      <c r="DV787" s="225"/>
      <c r="DY787" s="229"/>
      <c r="DZ787" s="226"/>
    </row>
    <row r="788" spans="1:130" x14ac:dyDescent="0.25">
      <c r="A788" s="208"/>
      <c r="B788" s="209"/>
      <c r="C788" s="210"/>
      <c r="D788" s="210"/>
      <c r="E788" s="211"/>
      <c r="F788" s="211"/>
      <c r="G788" s="340"/>
      <c r="H788" s="341"/>
      <c r="I788" s="340"/>
      <c r="J788" s="342"/>
      <c r="K788" s="343"/>
      <c r="L788" s="213"/>
      <c r="M788" s="211"/>
      <c r="N788" s="209"/>
      <c r="O788" s="215"/>
      <c r="P788" s="344"/>
      <c r="Q788" s="216"/>
      <c r="T788" s="219"/>
      <c r="U788" s="220"/>
      <c r="AP788" s="229"/>
      <c r="AQ788" s="228"/>
      <c r="BD788" s="225"/>
      <c r="CE788" s="229"/>
      <c r="CH788" s="226"/>
      <c r="CK788" s="225"/>
      <c r="CL788" s="229"/>
      <c r="DS788" s="225"/>
      <c r="DV788" s="225"/>
      <c r="DY788" s="229"/>
      <c r="DZ788" s="226"/>
    </row>
    <row r="789" spans="1:130" x14ac:dyDescent="0.25">
      <c r="A789" s="208"/>
      <c r="B789" s="209"/>
      <c r="C789" s="210"/>
      <c r="D789" s="210"/>
      <c r="E789" s="211"/>
      <c r="F789" s="211"/>
      <c r="G789" s="340"/>
      <c r="H789" s="341"/>
      <c r="I789" s="340"/>
      <c r="J789" s="342"/>
      <c r="K789" s="343"/>
      <c r="L789" s="213"/>
      <c r="M789" s="211"/>
      <c r="N789" s="209"/>
      <c r="O789" s="215"/>
      <c r="P789" s="344"/>
      <c r="Q789" s="216"/>
      <c r="T789" s="219"/>
      <c r="U789" s="220"/>
      <c r="AP789" s="229"/>
      <c r="AQ789" s="228"/>
      <c r="BD789" s="225"/>
      <c r="CE789" s="229"/>
      <c r="CH789" s="226"/>
      <c r="CK789" s="225"/>
      <c r="CL789" s="229"/>
      <c r="DS789" s="225"/>
      <c r="DV789" s="225"/>
      <c r="DY789" s="229"/>
      <c r="DZ789" s="226"/>
    </row>
    <row r="790" spans="1:130" x14ac:dyDescent="0.25">
      <c r="A790" s="208"/>
      <c r="B790" s="209"/>
      <c r="C790" s="210"/>
      <c r="D790" s="210"/>
      <c r="E790" s="211"/>
      <c r="F790" s="211"/>
      <c r="G790" s="340"/>
      <c r="H790" s="341"/>
      <c r="I790" s="340"/>
      <c r="J790" s="342"/>
      <c r="K790" s="343"/>
      <c r="L790" s="213"/>
      <c r="M790" s="211"/>
      <c r="N790" s="209"/>
      <c r="O790" s="215"/>
      <c r="P790" s="344"/>
      <c r="Q790" s="216"/>
      <c r="T790" s="219"/>
      <c r="U790" s="220"/>
      <c r="AP790" s="229"/>
      <c r="AQ790" s="228"/>
      <c r="BD790" s="225"/>
      <c r="CE790" s="229"/>
      <c r="CH790" s="226"/>
      <c r="CK790" s="225"/>
      <c r="CL790" s="229"/>
      <c r="DS790" s="225"/>
      <c r="DV790" s="225"/>
      <c r="DY790" s="229"/>
      <c r="DZ790" s="226"/>
    </row>
    <row r="791" spans="1:130" x14ac:dyDescent="0.25">
      <c r="A791" s="208"/>
      <c r="B791" s="209"/>
      <c r="C791" s="210"/>
      <c r="D791" s="210"/>
      <c r="E791" s="211"/>
      <c r="F791" s="211"/>
      <c r="G791" s="340"/>
      <c r="H791" s="341"/>
      <c r="I791" s="340"/>
      <c r="J791" s="342"/>
      <c r="K791" s="343"/>
      <c r="L791" s="213"/>
      <c r="M791" s="211"/>
      <c r="N791" s="209"/>
      <c r="O791" s="215"/>
      <c r="P791" s="344"/>
      <c r="Q791" s="216"/>
      <c r="T791" s="219"/>
      <c r="U791" s="220"/>
      <c r="AP791" s="229"/>
      <c r="AQ791" s="228"/>
      <c r="BD791" s="225"/>
      <c r="CE791" s="229"/>
      <c r="CH791" s="226"/>
      <c r="CK791" s="225"/>
      <c r="CL791" s="229"/>
      <c r="DS791" s="225"/>
      <c r="DV791" s="225"/>
      <c r="DY791" s="229"/>
      <c r="DZ791" s="226"/>
    </row>
    <row r="792" spans="1:130" x14ac:dyDescent="0.25">
      <c r="A792" s="208"/>
      <c r="B792" s="209"/>
      <c r="C792" s="210"/>
      <c r="D792" s="210"/>
      <c r="E792" s="211"/>
      <c r="F792" s="211"/>
      <c r="G792" s="340"/>
      <c r="H792" s="341"/>
      <c r="I792" s="340"/>
      <c r="J792" s="342"/>
      <c r="K792" s="348"/>
      <c r="L792" s="349"/>
      <c r="M792" s="211"/>
      <c r="N792" s="209"/>
      <c r="O792" s="215"/>
      <c r="P792" s="344"/>
      <c r="Q792" s="216"/>
      <c r="T792" s="219"/>
      <c r="U792" s="220"/>
      <c r="AP792" s="229"/>
      <c r="AQ792" s="228"/>
      <c r="BD792" s="225"/>
      <c r="CE792" s="229"/>
      <c r="CH792" s="226"/>
      <c r="CK792" s="225"/>
      <c r="CL792" s="229"/>
      <c r="DS792" s="225"/>
      <c r="DV792" s="225"/>
      <c r="DY792" s="229"/>
      <c r="DZ792" s="226"/>
    </row>
    <row r="793" spans="1:130" x14ac:dyDescent="0.25">
      <c r="A793" s="208"/>
      <c r="B793" s="209"/>
      <c r="C793" s="210"/>
      <c r="D793" s="210"/>
      <c r="E793" s="211"/>
      <c r="F793" s="211"/>
      <c r="G793" s="340"/>
      <c r="H793" s="341"/>
      <c r="I793" s="340"/>
      <c r="J793" s="342"/>
      <c r="K793" s="348"/>
      <c r="L793" s="349"/>
      <c r="M793" s="211"/>
      <c r="N793" s="209"/>
      <c r="O793" s="215"/>
      <c r="P793" s="344"/>
      <c r="Q793" s="216"/>
      <c r="T793" s="219"/>
      <c r="U793" s="220"/>
      <c r="AP793" s="229"/>
      <c r="AQ793" s="228"/>
      <c r="BD793" s="225"/>
      <c r="CE793" s="229"/>
      <c r="CH793" s="226"/>
      <c r="CK793" s="225"/>
      <c r="CL793" s="229"/>
      <c r="DS793" s="225"/>
      <c r="DV793" s="225"/>
      <c r="DY793" s="229"/>
      <c r="DZ793" s="226"/>
    </row>
    <row r="794" spans="1:130" x14ac:dyDescent="0.25">
      <c r="A794" s="208"/>
      <c r="B794" s="209"/>
      <c r="C794" s="210"/>
      <c r="D794" s="210"/>
      <c r="E794" s="211"/>
      <c r="F794" s="211"/>
      <c r="G794" s="340"/>
      <c r="H794" s="341"/>
      <c r="I794" s="340"/>
      <c r="J794" s="342"/>
      <c r="K794" s="348"/>
      <c r="L794" s="349"/>
      <c r="M794" s="211"/>
      <c r="N794" s="209"/>
      <c r="O794" s="215"/>
      <c r="P794" s="344"/>
      <c r="Q794" s="216"/>
      <c r="T794" s="219"/>
      <c r="U794" s="220"/>
      <c r="AP794" s="229"/>
      <c r="AQ794" s="228"/>
      <c r="BD794" s="225"/>
      <c r="CE794" s="229"/>
      <c r="CH794" s="226"/>
      <c r="CK794" s="225"/>
      <c r="CL794" s="229"/>
      <c r="DS794" s="225"/>
      <c r="DV794" s="225"/>
      <c r="DY794" s="229"/>
      <c r="DZ794" s="226"/>
    </row>
    <row r="795" spans="1:130" x14ac:dyDescent="0.25">
      <c r="A795" s="208"/>
      <c r="B795" s="209"/>
      <c r="C795" s="210"/>
      <c r="D795" s="210"/>
      <c r="E795" s="211"/>
      <c r="F795" s="211"/>
      <c r="G795" s="340"/>
      <c r="H795" s="341"/>
      <c r="I795" s="340"/>
      <c r="J795" s="342"/>
      <c r="K795" s="348"/>
      <c r="L795" s="349"/>
      <c r="M795" s="211"/>
      <c r="N795" s="209"/>
      <c r="O795" s="215"/>
      <c r="P795" s="344"/>
      <c r="Q795" s="216"/>
      <c r="T795" s="219"/>
      <c r="U795" s="220"/>
      <c r="AP795" s="229"/>
      <c r="AQ795" s="228"/>
      <c r="BD795" s="225"/>
      <c r="CE795" s="229"/>
      <c r="CH795" s="226"/>
      <c r="CK795" s="225"/>
      <c r="CL795" s="229"/>
      <c r="DS795" s="225"/>
      <c r="DV795" s="225"/>
      <c r="DY795" s="229"/>
      <c r="DZ795" s="226"/>
    </row>
    <row r="796" spans="1:130" x14ac:dyDescent="0.25">
      <c r="A796" s="208"/>
      <c r="B796" s="209"/>
      <c r="C796" s="210"/>
      <c r="D796" s="210"/>
      <c r="E796" s="211"/>
      <c r="F796" s="211"/>
      <c r="G796" s="340"/>
      <c r="H796" s="341"/>
      <c r="I796" s="340"/>
      <c r="J796" s="342"/>
      <c r="K796" s="343"/>
      <c r="L796" s="213"/>
      <c r="M796" s="211"/>
      <c r="N796" s="209"/>
      <c r="O796" s="215"/>
      <c r="P796" s="344"/>
      <c r="Q796" s="216"/>
      <c r="T796" s="219"/>
      <c r="U796" s="220"/>
      <c r="AP796" s="229"/>
      <c r="AQ796" s="228"/>
      <c r="BD796" s="225"/>
      <c r="CE796" s="229"/>
      <c r="CH796" s="226"/>
      <c r="CK796" s="225"/>
      <c r="CL796" s="229"/>
      <c r="DS796" s="225"/>
      <c r="DV796" s="225"/>
      <c r="DY796" s="229"/>
      <c r="DZ796" s="226"/>
    </row>
    <row r="797" spans="1:130" x14ac:dyDescent="0.25">
      <c r="A797" s="208"/>
      <c r="B797" s="209"/>
      <c r="C797" s="210"/>
      <c r="D797" s="210"/>
      <c r="E797" s="211"/>
      <c r="F797" s="211"/>
      <c r="G797" s="340"/>
      <c r="H797" s="341"/>
      <c r="I797" s="340"/>
      <c r="J797" s="342"/>
      <c r="K797" s="343"/>
      <c r="L797" s="213"/>
      <c r="M797" s="211"/>
      <c r="N797" s="209"/>
      <c r="O797" s="215"/>
      <c r="P797" s="344"/>
      <c r="Q797" s="216"/>
      <c r="T797" s="219"/>
      <c r="U797" s="220"/>
      <c r="AP797" s="229"/>
      <c r="AQ797" s="228"/>
      <c r="BD797" s="225"/>
      <c r="CE797" s="229"/>
      <c r="CH797" s="226"/>
      <c r="CK797" s="225"/>
      <c r="CL797" s="229"/>
      <c r="DS797" s="225"/>
      <c r="DV797" s="225"/>
      <c r="DY797" s="229"/>
      <c r="DZ797" s="226"/>
    </row>
    <row r="798" spans="1:130" x14ac:dyDescent="0.25">
      <c r="A798" s="208"/>
      <c r="B798" s="209"/>
      <c r="C798" s="210"/>
      <c r="D798" s="210"/>
      <c r="E798" s="211"/>
      <c r="F798" s="211"/>
      <c r="G798" s="340"/>
      <c r="H798" s="341"/>
      <c r="I798" s="340"/>
      <c r="J798" s="342"/>
      <c r="K798" s="343"/>
      <c r="L798" s="213"/>
      <c r="M798" s="211"/>
      <c r="N798" s="209"/>
      <c r="O798" s="215"/>
      <c r="P798" s="344"/>
      <c r="Q798" s="216"/>
      <c r="T798" s="219"/>
      <c r="U798" s="220"/>
      <c r="AP798" s="229"/>
      <c r="AQ798" s="228"/>
      <c r="BD798" s="225"/>
      <c r="CE798" s="229"/>
      <c r="CH798" s="226"/>
      <c r="CK798" s="225"/>
      <c r="CL798" s="229"/>
      <c r="DS798" s="225"/>
      <c r="DV798" s="225"/>
      <c r="DY798" s="229"/>
      <c r="DZ798" s="226"/>
    </row>
    <row r="799" spans="1:130" x14ac:dyDescent="0.25">
      <c r="A799" s="208"/>
      <c r="B799" s="209"/>
      <c r="C799" s="210"/>
      <c r="D799" s="210"/>
      <c r="E799" s="211"/>
      <c r="F799" s="211"/>
      <c r="G799" s="340"/>
      <c r="H799" s="341"/>
      <c r="I799" s="340"/>
      <c r="J799" s="342"/>
      <c r="K799" s="343"/>
      <c r="L799" s="213"/>
      <c r="M799" s="211"/>
      <c r="N799" s="209"/>
      <c r="O799" s="215"/>
      <c r="P799" s="344"/>
      <c r="Q799" s="216"/>
      <c r="T799" s="219"/>
      <c r="U799" s="220"/>
      <c r="AP799" s="229"/>
      <c r="AQ799" s="228"/>
      <c r="BD799" s="225"/>
      <c r="CE799" s="229"/>
      <c r="CH799" s="226"/>
      <c r="CK799" s="225"/>
      <c r="CL799" s="229"/>
      <c r="DS799" s="225"/>
      <c r="DV799" s="225"/>
      <c r="DY799" s="229"/>
      <c r="DZ799" s="226"/>
    </row>
    <row r="800" spans="1:130" x14ac:dyDescent="0.25">
      <c r="A800" s="208"/>
      <c r="B800" s="209"/>
      <c r="C800" s="210"/>
      <c r="D800" s="210"/>
      <c r="E800" s="211"/>
      <c r="F800" s="211"/>
      <c r="G800" s="340"/>
      <c r="H800" s="341"/>
      <c r="I800" s="340"/>
      <c r="J800" s="342"/>
      <c r="K800" s="343"/>
      <c r="L800" s="213"/>
      <c r="M800" s="211"/>
      <c r="N800" s="209"/>
      <c r="O800" s="215"/>
      <c r="P800" s="344"/>
      <c r="Q800" s="216"/>
      <c r="T800" s="219"/>
      <c r="U800" s="220"/>
      <c r="AP800" s="229"/>
      <c r="AQ800" s="228"/>
      <c r="BD800" s="225"/>
      <c r="CE800" s="229"/>
      <c r="CH800" s="226"/>
      <c r="CK800" s="225"/>
      <c r="CL800" s="229"/>
      <c r="DS800" s="225"/>
      <c r="DV800" s="225"/>
      <c r="DY800" s="229"/>
      <c r="DZ800" s="226"/>
    </row>
    <row r="801" spans="1:130" x14ac:dyDescent="0.25">
      <c r="A801" s="208"/>
      <c r="B801" s="209"/>
      <c r="C801" s="210"/>
      <c r="D801" s="210"/>
      <c r="E801" s="211"/>
      <c r="F801" s="211"/>
      <c r="G801" s="340"/>
      <c r="H801" s="341"/>
      <c r="I801" s="340"/>
      <c r="J801" s="342"/>
      <c r="K801" s="343"/>
      <c r="L801" s="213"/>
      <c r="M801" s="211"/>
      <c r="N801" s="209"/>
      <c r="O801" s="215"/>
      <c r="P801" s="344"/>
      <c r="Q801" s="216"/>
      <c r="T801" s="219"/>
      <c r="U801" s="220"/>
      <c r="Y801" s="356"/>
      <c r="Z801" s="350"/>
      <c r="AA801" s="352"/>
      <c r="AB801" s="352"/>
      <c r="AC801" s="352"/>
      <c r="AD801" s="357"/>
      <c r="AE801" s="347"/>
      <c r="AP801" s="229"/>
      <c r="AQ801" s="228"/>
      <c r="BD801" s="225"/>
      <c r="CE801" s="229"/>
      <c r="CH801" s="226"/>
      <c r="CK801" s="225"/>
      <c r="CL801" s="229"/>
      <c r="DS801" s="225"/>
      <c r="DV801" s="225"/>
      <c r="DY801" s="229"/>
      <c r="DZ801" s="226"/>
    </row>
    <row r="802" spans="1:130" x14ac:dyDescent="0.25">
      <c r="A802" s="208"/>
      <c r="B802" s="209"/>
      <c r="C802" s="210"/>
      <c r="D802" s="210"/>
      <c r="E802" s="211"/>
      <c r="F802" s="211"/>
      <c r="G802" s="340"/>
      <c r="H802" s="341"/>
      <c r="I802" s="340"/>
      <c r="J802" s="342"/>
      <c r="K802" s="343"/>
      <c r="L802" s="213"/>
      <c r="M802" s="211"/>
      <c r="N802" s="209"/>
      <c r="O802" s="215"/>
      <c r="P802" s="344"/>
      <c r="Q802" s="216"/>
      <c r="T802" s="219"/>
      <c r="U802" s="220"/>
      <c r="AP802" s="229"/>
      <c r="AQ802" s="228"/>
      <c r="BD802" s="225"/>
      <c r="CE802" s="229"/>
      <c r="CH802" s="226"/>
      <c r="CK802" s="225"/>
      <c r="CL802" s="229"/>
      <c r="DS802" s="225"/>
      <c r="DV802" s="225"/>
      <c r="DY802" s="229"/>
      <c r="DZ802" s="226"/>
    </row>
    <row r="803" spans="1:130" x14ac:dyDescent="0.25">
      <c r="A803" s="208"/>
      <c r="B803" s="209"/>
      <c r="C803" s="210"/>
      <c r="D803" s="210"/>
      <c r="E803" s="211"/>
      <c r="F803" s="211"/>
      <c r="G803" s="340"/>
      <c r="H803" s="341"/>
      <c r="I803" s="340"/>
      <c r="J803" s="342"/>
      <c r="K803" s="343"/>
      <c r="L803" s="213"/>
      <c r="M803" s="211"/>
      <c r="N803" s="209"/>
      <c r="O803" s="215"/>
      <c r="P803" s="344"/>
      <c r="Q803" s="216"/>
      <c r="T803" s="219"/>
      <c r="U803" s="220"/>
      <c r="AP803" s="229"/>
      <c r="AQ803" s="228"/>
      <c r="BD803" s="225"/>
      <c r="CE803" s="229"/>
      <c r="CH803" s="226"/>
      <c r="CK803" s="225"/>
      <c r="CL803" s="229"/>
      <c r="DS803" s="225"/>
      <c r="DV803" s="225"/>
      <c r="DY803" s="229"/>
      <c r="DZ803" s="226"/>
    </row>
    <row r="804" spans="1:130" x14ac:dyDescent="0.25">
      <c r="A804" s="208"/>
      <c r="B804" s="209"/>
      <c r="C804" s="210"/>
      <c r="D804" s="210"/>
      <c r="E804" s="211"/>
      <c r="F804" s="211"/>
      <c r="G804" s="340"/>
      <c r="H804" s="341"/>
      <c r="I804" s="340"/>
      <c r="J804" s="342"/>
      <c r="K804" s="343"/>
      <c r="L804" s="213"/>
      <c r="M804" s="211"/>
      <c r="N804" s="209"/>
      <c r="O804" s="215"/>
      <c r="P804" s="344"/>
      <c r="Q804" s="216"/>
      <c r="T804" s="219"/>
      <c r="U804" s="220"/>
      <c r="AP804" s="229"/>
      <c r="AQ804" s="228"/>
      <c r="BD804" s="225"/>
      <c r="CE804" s="229"/>
      <c r="CH804" s="226"/>
      <c r="CK804" s="225"/>
      <c r="CL804" s="229"/>
      <c r="DS804" s="225"/>
      <c r="DV804" s="225"/>
      <c r="DY804" s="229"/>
      <c r="DZ804" s="226"/>
    </row>
    <row r="805" spans="1:130" x14ac:dyDescent="0.25">
      <c r="A805" s="208"/>
      <c r="B805" s="209"/>
      <c r="C805" s="210"/>
      <c r="D805" s="210"/>
      <c r="E805" s="211"/>
      <c r="F805" s="211"/>
      <c r="G805" s="340"/>
      <c r="H805" s="341"/>
      <c r="I805" s="340"/>
      <c r="J805" s="342"/>
      <c r="K805" s="343"/>
      <c r="L805" s="213"/>
      <c r="M805" s="211"/>
      <c r="N805" s="209"/>
      <c r="O805" s="215"/>
      <c r="P805" s="344"/>
      <c r="Q805" s="216"/>
      <c r="T805" s="219"/>
      <c r="U805" s="220"/>
      <c r="AP805" s="229"/>
      <c r="AQ805" s="228"/>
      <c r="BD805" s="225"/>
      <c r="CE805" s="229"/>
      <c r="CH805" s="226"/>
      <c r="CK805" s="225"/>
      <c r="CL805" s="229"/>
      <c r="DS805" s="225"/>
      <c r="DV805" s="225"/>
      <c r="DY805" s="229"/>
      <c r="DZ805" s="226"/>
    </row>
    <row r="806" spans="1:130" x14ac:dyDescent="0.25">
      <c r="A806" s="208"/>
      <c r="B806" s="209"/>
      <c r="C806" s="210"/>
      <c r="D806" s="210"/>
      <c r="E806" s="211"/>
      <c r="F806" s="211"/>
      <c r="G806" s="340"/>
      <c r="H806" s="341"/>
      <c r="I806" s="340"/>
      <c r="J806" s="342"/>
      <c r="K806" s="343"/>
      <c r="L806" s="213"/>
      <c r="M806" s="211"/>
      <c r="N806" s="209"/>
      <c r="O806" s="215"/>
      <c r="P806" s="344"/>
      <c r="Q806" s="216"/>
      <c r="T806" s="219"/>
      <c r="U806" s="220"/>
      <c r="AP806" s="229"/>
      <c r="AQ806" s="228"/>
      <c r="BD806" s="225"/>
      <c r="CE806" s="229"/>
      <c r="CH806" s="226"/>
      <c r="CK806" s="225"/>
      <c r="CL806" s="229"/>
      <c r="DS806" s="225"/>
      <c r="DV806" s="225"/>
      <c r="DY806" s="229"/>
      <c r="DZ806" s="226"/>
    </row>
    <row r="807" spans="1:130" x14ac:dyDescent="0.25">
      <c r="A807" s="208"/>
      <c r="B807" s="209"/>
      <c r="C807" s="210"/>
      <c r="D807" s="210"/>
      <c r="E807" s="211"/>
      <c r="F807" s="211"/>
      <c r="G807" s="340"/>
      <c r="H807" s="341"/>
      <c r="I807" s="340"/>
      <c r="J807" s="342"/>
      <c r="K807" s="343"/>
      <c r="L807" s="213"/>
      <c r="M807" s="211"/>
      <c r="N807" s="209"/>
      <c r="O807" s="215"/>
      <c r="P807" s="344"/>
      <c r="Q807" s="216"/>
      <c r="T807" s="219"/>
      <c r="U807" s="220"/>
      <c r="AP807" s="229"/>
      <c r="AQ807" s="228"/>
      <c r="BD807" s="225"/>
      <c r="CE807" s="229"/>
      <c r="CH807" s="226"/>
      <c r="CK807" s="225"/>
      <c r="CL807" s="229"/>
      <c r="DS807" s="225"/>
      <c r="DV807" s="225"/>
      <c r="DY807" s="229"/>
      <c r="DZ807" s="226"/>
    </row>
    <row r="808" spans="1:130" x14ac:dyDescent="0.25">
      <c r="A808" s="208"/>
      <c r="B808" s="209"/>
      <c r="C808" s="210"/>
      <c r="D808" s="210"/>
      <c r="E808" s="211"/>
      <c r="F808" s="211"/>
      <c r="G808" s="340"/>
      <c r="H808" s="341"/>
      <c r="I808" s="340"/>
      <c r="J808" s="342"/>
      <c r="K808" s="343"/>
      <c r="L808" s="213"/>
      <c r="M808" s="211"/>
      <c r="N808" s="209"/>
      <c r="O808" s="215"/>
      <c r="P808" s="344"/>
      <c r="Q808" s="216"/>
      <c r="T808" s="219"/>
      <c r="U808" s="220"/>
      <c r="AP808" s="229"/>
      <c r="AQ808" s="228"/>
      <c r="BD808" s="225"/>
      <c r="CE808" s="229"/>
      <c r="CH808" s="226"/>
      <c r="CK808" s="225"/>
      <c r="CL808" s="229"/>
      <c r="DS808" s="225"/>
      <c r="DV808" s="225"/>
      <c r="DY808" s="229"/>
      <c r="DZ808" s="226"/>
    </row>
    <row r="809" spans="1:130" x14ac:dyDescent="0.25">
      <c r="A809" s="208"/>
      <c r="B809" s="209"/>
      <c r="C809" s="210"/>
      <c r="D809" s="210"/>
      <c r="E809" s="211"/>
      <c r="F809" s="211"/>
      <c r="G809" s="340"/>
      <c r="H809" s="341"/>
      <c r="I809" s="340"/>
      <c r="J809" s="342"/>
      <c r="K809" s="343"/>
      <c r="L809" s="213"/>
      <c r="M809" s="211"/>
      <c r="N809" s="209"/>
      <c r="O809" s="215"/>
      <c r="P809" s="344"/>
      <c r="Q809" s="216"/>
      <c r="T809" s="219"/>
      <c r="U809" s="220"/>
      <c r="AP809" s="229"/>
      <c r="AQ809" s="228"/>
      <c r="BD809" s="225"/>
      <c r="CE809" s="229"/>
      <c r="CH809" s="226"/>
      <c r="CK809" s="225"/>
      <c r="CL809" s="229"/>
      <c r="DS809" s="225"/>
      <c r="DV809" s="225"/>
      <c r="DY809" s="229"/>
      <c r="DZ809" s="226"/>
    </row>
    <row r="810" spans="1:130" x14ac:dyDescent="0.25">
      <c r="A810" s="208"/>
      <c r="B810" s="209"/>
      <c r="C810" s="210"/>
      <c r="D810" s="210"/>
      <c r="E810" s="211"/>
      <c r="F810" s="211"/>
      <c r="G810" s="340"/>
      <c r="H810" s="341"/>
      <c r="I810" s="340"/>
      <c r="J810" s="342"/>
      <c r="K810" s="343"/>
      <c r="L810" s="213"/>
      <c r="M810" s="211"/>
      <c r="N810" s="209"/>
      <c r="O810" s="215"/>
      <c r="P810" s="344"/>
      <c r="Q810" s="216"/>
      <c r="T810" s="219"/>
      <c r="U810" s="220"/>
      <c r="AP810" s="229"/>
      <c r="AQ810" s="228"/>
      <c r="BD810" s="225"/>
      <c r="CE810" s="229"/>
      <c r="CH810" s="226"/>
      <c r="CK810" s="225"/>
      <c r="CL810" s="229"/>
      <c r="DS810" s="225"/>
      <c r="DV810" s="225"/>
      <c r="DY810" s="229"/>
      <c r="DZ810" s="226"/>
    </row>
    <row r="811" spans="1:130" x14ac:dyDescent="0.25">
      <c r="A811" s="208"/>
      <c r="B811" s="209"/>
      <c r="C811" s="210"/>
      <c r="D811" s="210"/>
      <c r="E811" s="211"/>
      <c r="F811" s="211"/>
      <c r="G811" s="340"/>
      <c r="H811" s="341"/>
      <c r="I811" s="340"/>
      <c r="J811" s="342"/>
      <c r="K811" s="343"/>
      <c r="L811" s="213"/>
      <c r="M811" s="211"/>
      <c r="N811" s="209"/>
      <c r="O811" s="215"/>
      <c r="P811" s="344"/>
      <c r="Q811" s="216"/>
      <c r="T811" s="219"/>
      <c r="U811" s="220"/>
      <c r="AP811" s="229"/>
      <c r="AQ811" s="228"/>
      <c r="BD811" s="225"/>
      <c r="CE811" s="229"/>
      <c r="CH811" s="226"/>
      <c r="CK811" s="225"/>
      <c r="CL811" s="229"/>
      <c r="DS811" s="225"/>
      <c r="DV811" s="225"/>
      <c r="DY811" s="229"/>
      <c r="DZ811" s="226"/>
    </row>
    <row r="812" spans="1:130" x14ac:dyDescent="0.25">
      <c r="A812" s="208"/>
      <c r="B812" s="209"/>
      <c r="C812" s="210"/>
      <c r="D812" s="210"/>
      <c r="E812" s="211"/>
      <c r="F812" s="211"/>
      <c r="G812" s="340"/>
      <c r="H812" s="341"/>
      <c r="I812" s="340"/>
      <c r="J812" s="342"/>
      <c r="K812" s="343"/>
      <c r="L812" s="213"/>
      <c r="M812" s="211"/>
      <c r="N812" s="209"/>
      <c r="O812" s="215"/>
      <c r="P812" s="344"/>
      <c r="Q812" s="216"/>
      <c r="T812" s="219"/>
      <c r="U812" s="220"/>
      <c r="AP812" s="229"/>
      <c r="AQ812" s="228"/>
      <c r="BD812" s="225"/>
      <c r="CE812" s="229"/>
      <c r="CH812" s="226"/>
      <c r="CK812" s="225"/>
      <c r="CL812" s="229"/>
      <c r="DS812" s="225"/>
      <c r="DV812" s="225"/>
      <c r="DY812" s="229"/>
      <c r="DZ812" s="226"/>
    </row>
    <row r="813" spans="1:130" x14ac:dyDescent="0.25">
      <c r="A813" s="208"/>
      <c r="B813" s="209"/>
      <c r="C813" s="210"/>
      <c r="D813" s="210"/>
      <c r="E813" s="211"/>
      <c r="F813" s="211"/>
      <c r="G813" s="340"/>
      <c r="H813" s="341"/>
      <c r="I813" s="340"/>
      <c r="J813" s="342"/>
      <c r="K813" s="343"/>
      <c r="L813" s="213"/>
      <c r="M813" s="211"/>
      <c r="N813" s="209"/>
      <c r="O813" s="215"/>
      <c r="P813" s="344"/>
      <c r="Q813" s="216"/>
      <c r="T813" s="219"/>
      <c r="U813" s="220"/>
      <c r="AP813" s="229"/>
      <c r="AQ813" s="228"/>
      <c r="BD813" s="225"/>
      <c r="CE813" s="229"/>
      <c r="CH813" s="226"/>
      <c r="CK813" s="225"/>
      <c r="CL813" s="229"/>
      <c r="DS813" s="225"/>
      <c r="DV813" s="225"/>
      <c r="DY813" s="229"/>
      <c r="DZ813" s="226"/>
    </row>
    <row r="814" spans="1:130" x14ac:dyDescent="0.25">
      <c r="A814" s="208"/>
      <c r="B814" s="209"/>
      <c r="C814" s="210"/>
      <c r="D814" s="210"/>
      <c r="E814" s="211"/>
      <c r="F814" s="211"/>
      <c r="G814" s="340"/>
      <c r="H814" s="341"/>
      <c r="I814" s="340"/>
      <c r="J814" s="342"/>
      <c r="K814" s="348"/>
      <c r="L814" s="349"/>
      <c r="M814" s="211"/>
      <c r="N814" s="209"/>
      <c r="O814" s="215"/>
      <c r="P814" s="344"/>
      <c r="Q814" s="216"/>
      <c r="T814" s="219"/>
      <c r="U814" s="220"/>
      <c r="AP814" s="229"/>
      <c r="AQ814" s="228"/>
      <c r="BD814" s="225"/>
      <c r="CE814" s="229"/>
      <c r="CH814" s="226"/>
      <c r="CK814" s="225"/>
      <c r="CL814" s="229"/>
      <c r="DS814" s="225"/>
      <c r="DV814" s="225"/>
      <c r="DY814" s="229"/>
      <c r="DZ814" s="226"/>
    </row>
    <row r="815" spans="1:130" x14ac:dyDescent="0.25">
      <c r="A815" s="208"/>
      <c r="B815" s="209"/>
      <c r="C815" s="210"/>
      <c r="D815" s="210"/>
      <c r="E815" s="211"/>
      <c r="F815" s="211"/>
      <c r="G815" s="340"/>
      <c r="H815" s="341"/>
      <c r="I815" s="340"/>
      <c r="J815" s="342"/>
      <c r="K815" s="348"/>
      <c r="L815" s="349"/>
      <c r="M815" s="211"/>
      <c r="N815" s="209"/>
      <c r="O815" s="215"/>
      <c r="P815" s="344"/>
      <c r="Q815" s="216"/>
      <c r="T815" s="219"/>
      <c r="U815" s="220"/>
      <c r="AP815" s="229"/>
      <c r="AQ815" s="228"/>
      <c r="BD815" s="225"/>
      <c r="CE815" s="229"/>
      <c r="CH815" s="226"/>
      <c r="CK815" s="225"/>
      <c r="CL815" s="229"/>
      <c r="DS815" s="225"/>
      <c r="DV815" s="225"/>
      <c r="DY815" s="229"/>
      <c r="DZ815" s="226"/>
    </row>
    <row r="816" spans="1:130" x14ac:dyDescent="0.25">
      <c r="A816" s="208"/>
      <c r="B816" s="209"/>
      <c r="C816" s="210"/>
      <c r="D816" s="210"/>
      <c r="E816" s="211"/>
      <c r="F816" s="211"/>
      <c r="G816" s="340"/>
      <c r="H816" s="341"/>
      <c r="I816" s="340"/>
      <c r="J816" s="342"/>
      <c r="K816" s="343"/>
      <c r="L816" s="213"/>
      <c r="M816" s="211"/>
      <c r="N816" s="209"/>
      <c r="O816" s="215"/>
      <c r="P816" s="344"/>
      <c r="Q816" s="216"/>
      <c r="T816" s="219"/>
      <c r="U816" s="220"/>
      <c r="AP816" s="229"/>
      <c r="AQ816" s="228"/>
      <c r="BD816" s="225"/>
      <c r="CE816" s="229"/>
      <c r="CH816" s="226"/>
      <c r="CK816" s="225"/>
      <c r="CL816" s="229"/>
      <c r="DS816" s="225"/>
      <c r="DV816" s="225"/>
      <c r="DY816" s="229"/>
      <c r="DZ816" s="226"/>
    </row>
    <row r="817" spans="1:130" x14ac:dyDescent="0.25">
      <c r="A817" s="208"/>
      <c r="B817" s="209"/>
      <c r="C817" s="210"/>
      <c r="D817" s="210"/>
      <c r="E817" s="211"/>
      <c r="F817" s="211"/>
      <c r="G817" s="340"/>
      <c r="H817" s="341"/>
      <c r="I817" s="340"/>
      <c r="J817" s="342"/>
      <c r="K817" s="343"/>
      <c r="L817" s="213"/>
      <c r="M817" s="211"/>
      <c r="N817" s="209"/>
      <c r="O817" s="215"/>
      <c r="P817" s="344"/>
      <c r="Q817" s="216"/>
      <c r="T817" s="219"/>
      <c r="U817" s="220"/>
      <c r="AP817" s="229"/>
      <c r="AQ817" s="228"/>
      <c r="BD817" s="225"/>
      <c r="CE817" s="229"/>
      <c r="CH817" s="226"/>
      <c r="CK817" s="225"/>
      <c r="CL817" s="229"/>
      <c r="DS817" s="225"/>
      <c r="DV817" s="225"/>
      <c r="DY817" s="229"/>
      <c r="DZ817" s="226"/>
    </row>
    <row r="818" spans="1:130" x14ac:dyDescent="0.25">
      <c r="A818" s="208"/>
      <c r="B818" s="209"/>
      <c r="C818" s="210"/>
      <c r="D818" s="210"/>
      <c r="E818" s="211"/>
      <c r="F818" s="211"/>
      <c r="G818" s="340"/>
      <c r="H818" s="341"/>
      <c r="I818" s="340"/>
      <c r="J818" s="342"/>
      <c r="K818" s="343"/>
      <c r="L818" s="213"/>
      <c r="M818" s="211"/>
      <c r="N818" s="209"/>
      <c r="O818" s="215"/>
      <c r="P818" s="344"/>
      <c r="Q818" s="216"/>
      <c r="T818" s="219"/>
      <c r="U818" s="220"/>
      <c r="AP818" s="229"/>
      <c r="AQ818" s="228"/>
      <c r="BD818" s="225"/>
      <c r="CE818" s="229"/>
      <c r="CH818" s="226"/>
      <c r="CK818" s="225"/>
      <c r="CL818" s="229"/>
      <c r="DS818" s="225"/>
      <c r="DV818" s="225"/>
      <c r="DY818" s="229"/>
      <c r="DZ818" s="226"/>
    </row>
    <row r="819" spans="1:130" x14ac:dyDescent="0.25">
      <c r="A819" s="208"/>
      <c r="B819" s="209"/>
      <c r="C819" s="210"/>
      <c r="D819" s="210"/>
      <c r="E819" s="211"/>
      <c r="F819" s="211"/>
      <c r="G819" s="340"/>
      <c r="H819" s="341"/>
      <c r="I819" s="340"/>
      <c r="J819" s="342"/>
      <c r="K819" s="348"/>
      <c r="L819" s="349"/>
      <c r="M819" s="211"/>
      <c r="N819" s="209"/>
      <c r="O819" s="215"/>
      <c r="P819" s="344"/>
      <c r="Q819" s="216"/>
      <c r="T819" s="219"/>
      <c r="U819" s="220"/>
      <c r="AP819" s="229"/>
      <c r="AQ819" s="228"/>
      <c r="BD819" s="225"/>
      <c r="CE819" s="229"/>
      <c r="CH819" s="226"/>
      <c r="CK819" s="225"/>
      <c r="CL819" s="229"/>
      <c r="DY819" s="229"/>
      <c r="DZ819" s="226"/>
    </row>
    <row r="820" spans="1:130" x14ac:dyDescent="0.25">
      <c r="A820" s="208"/>
      <c r="B820" s="209"/>
      <c r="C820" s="210"/>
      <c r="D820" s="210"/>
      <c r="E820" s="211"/>
      <c r="F820" s="211"/>
      <c r="G820" s="340"/>
      <c r="H820" s="341"/>
      <c r="I820" s="340"/>
      <c r="J820" s="342"/>
      <c r="K820" s="348"/>
      <c r="L820" s="349"/>
      <c r="M820" s="211"/>
      <c r="N820" s="209"/>
      <c r="O820" s="215"/>
      <c r="P820" s="344"/>
      <c r="Q820" s="216"/>
      <c r="T820" s="219"/>
      <c r="U820" s="220"/>
      <c r="AP820" s="229"/>
      <c r="AQ820" s="228"/>
      <c r="BD820" s="225"/>
      <c r="CE820" s="229"/>
      <c r="CH820" s="226"/>
      <c r="CK820" s="225"/>
      <c r="CL820" s="229"/>
      <c r="DY820" s="229"/>
      <c r="DZ820" s="226"/>
    </row>
    <row r="821" spans="1:130" x14ac:dyDescent="0.25">
      <c r="A821" s="208"/>
      <c r="B821" s="209"/>
      <c r="C821" s="210"/>
      <c r="D821" s="210"/>
      <c r="E821" s="211"/>
      <c r="F821" s="211"/>
      <c r="G821" s="340"/>
      <c r="H821" s="341"/>
      <c r="I821" s="340"/>
      <c r="J821" s="342"/>
      <c r="K821" s="348"/>
      <c r="L821" s="349"/>
      <c r="M821" s="211"/>
      <c r="N821" s="209"/>
      <c r="O821" s="215"/>
      <c r="P821" s="344"/>
      <c r="Q821" s="216"/>
      <c r="T821" s="219"/>
      <c r="U821" s="220"/>
      <c r="AP821" s="229"/>
      <c r="AQ821" s="228"/>
      <c r="BD821" s="225"/>
      <c r="CE821" s="229"/>
      <c r="CH821" s="226"/>
      <c r="CK821" s="225"/>
      <c r="CL821" s="229"/>
      <c r="DY821" s="229"/>
      <c r="DZ821" s="226"/>
    </row>
    <row r="822" spans="1:130" x14ac:dyDescent="0.25">
      <c r="A822" s="208"/>
      <c r="B822" s="209"/>
      <c r="C822" s="210"/>
      <c r="D822" s="210"/>
      <c r="E822" s="211"/>
      <c r="F822" s="211"/>
      <c r="G822" s="340"/>
      <c r="H822" s="341"/>
      <c r="I822" s="340"/>
      <c r="J822" s="342"/>
      <c r="K822" s="343"/>
      <c r="L822" s="213"/>
      <c r="M822" s="211"/>
      <c r="N822" s="209"/>
      <c r="O822" s="215"/>
      <c r="P822" s="344"/>
      <c r="Q822" s="216"/>
      <c r="T822" s="219"/>
      <c r="U822" s="220"/>
      <c r="AP822" s="229"/>
      <c r="AQ822" s="228"/>
      <c r="BD822" s="225"/>
      <c r="CE822" s="229"/>
      <c r="CH822" s="226"/>
      <c r="CK822" s="225"/>
      <c r="CL822" s="229"/>
      <c r="DY822" s="229"/>
      <c r="DZ822" s="226"/>
    </row>
    <row r="823" spans="1:130" x14ac:dyDescent="0.25">
      <c r="A823" s="208"/>
      <c r="B823" s="209"/>
      <c r="C823" s="210"/>
      <c r="D823" s="210"/>
      <c r="E823" s="211"/>
      <c r="F823" s="211"/>
      <c r="G823" s="340"/>
      <c r="H823" s="341"/>
      <c r="I823" s="340"/>
      <c r="J823" s="342"/>
      <c r="K823" s="348"/>
      <c r="L823" s="349"/>
      <c r="M823" s="211"/>
      <c r="N823" s="209"/>
      <c r="O823" s="215"/>
      <c r="P823" s="344"/>
      <c r="Q823" s="216"/>
      <c r="T823" s="219"/>
      <c r="U823" s="220"/>
      <c r="AP823" s="229"/>
      <c r="AQ823" s="228"/>
      <c r="BD823" s="225"/>
      <c r="CE823" s="229"/>
      <c r="CH823" s="226"/>
      <c r="CK823" s="225"/>
      <c r="CL823" s="229"/>
      <c r="DY823" s="229"/>
      <c r="DZ823" s="226"/>
    </row>
    <row r="824" spans="1:130" x14ac:dyDescent="0.25">
      <c r="A824" s="208"/>
      <c r="B824" s="209"/>
      <c r="C824" s="210"/>
      <c r="D824" s="210"/>
      <c r="E824" s="211"/>
      <c r="F824" s="211"/>
      <c r="G824" s="340"/>
      <c r="H824" s="341"/>
      <c r="I824" s="340"/>
      <c r="J824" s="342"/>
      <c r="K824" s="348"/>
      <c r="L824" s="349"/>
      <c r="M824" s="211"/>
      <c r="N824" s="209"/>
      <c r="O824" s="215"/>
      <c r="P824" s="344"/>
      <c r="Q824" s="216"/>
      <c r="T824" s="219"/>
      <c r="U824" s="220"/>
      <c r="AP824" s="229"/>
      <c r="AQ824" s="228"/>
      <c r="BD824" s="225"/>
      <c r="CE824" s="229"/>
      <c r="CH824" s="226"/>
      <c r="CK824" s="225"/>
      <c r="CL824" s="229"/>
      <c r="DY824" s="229"/>
      <c r="DZ824" s="226"/>
    </row>
    <row r="825" spans="1:130" x14ac:dyDescent="0.25">
      <c r="A825" s="208"/>
      <c r="B825" s="209"/>
      <c r="C825" s="210"/>
      <c r="D825" s="210"/>
      <c r="E825" s="211"/>
      <c r="F825" s="211"/>
      <c r="G825" s="340"/>
      <c r="H825" s="341"/>
      <c r="I825" s="340"/>
      <c r="J825" s="342"/>
      <c r="K825" s="343"/>
      <c r="L825" s="213"/>
      <c r="M825" s="211"/>
      <c r="N825" s="209"/>
      <c r="O825" s="215"/>
      <c r="P825" s="344"/>
      <c r="Q825" s="216"/>
      <c r="T825" s="219"/>
      <c r="U825" s="220"/>
      <c r="AP825" s="229"/>
      <c r="AQ825" s="228"/>
      <c r="BD825" s="225"/>
      <c r="CE825" s="229"/>
      <c r="CH825" s="226"/>
      <c r="CK825" s="225"/>
      <c r="CL825" s="229"/>
      <c r="DY825" s="229"/>
      <c r="DZ825" s="226"/>
    </row>
    <row r="826" spans="1:130" x14ac:dyDescent="0.25">
      <c r="A826" s="208"/>
      <c r="B826" s="209"/>
      <c r="C826" s="210"/>
      <c r="D826" s="210"/>
      <c r="E826" s="211"/>
      <c r="F826" s="211"/>
      <c r="G826" s="340"/>
      <c r="H826" s="341"/>
      <c r="I826" s="340"/>
      <c r="J826" s="342"/>
      <c r="K826" s="343"/>
      <c r="L826" s="213"/>
      <c r="M826" s="211"/>
      <c r="N826" s="209"/>
      <c r="O826" s="215"/>
      <c r="P826" s="344"/>
      <c r="Q826" s="216"/>
      <c r="T826" s="219"/>
      <c r="U826" s="220"/>
      <c r="AP826" s="229"/>
      <c r="AQ826" s="228"/>
      <c r="BD826" s="225"/>
      <c r="CE826" s="229"/>
      <c r="CH826" s="226"/>
      <c r="CK826" s="225"/>
      <c r="CL826" s="229"/>
      <c r="DY826" s="229"/>
      <c r="DZ826" s="226"/>
    </row>
    <row r="827" spans="1:130" x14ac:dyDescent="0.25">
      <c r="A827" s="208"/>
      <c r="B827" s="209"/>
      <c r="C827" s="210"/>
      <c r="D827" s="210"/>
      <c r="E827" s="211"/>
      <c r="F827" s="211"/>
      <c r="G827" s="340"/>
      <c r="H827" s="341"/>
      <c r="I827" s="340"/>
      <c r="J827" s="342"/>
      <c r="K827" s="343"/>
      <c r="L827" s="213"/>
      <c r="M827" s="211"/>
      <c r="N827" s="209"/>
      <c r="O827" s="215"/>
      <c r="P827" s="344"/>
      <c r="Q827" s="216"/>
      <c r="T827" s="219"/>
      <c r="U827" s="220"/>
      <c r="AP827" s="229"/>
      <c r="AQ827" s="228"/>
      <c r="BD827" s="225"/>
      <c r="CE827" s="229"/>
      <c r="CH827" s="226"/>
      <c r="CK827" s="225"/>
      <c r="CL827" s="229"/>
      <c r="DY827" s="229"/>
      <c r="DZ827" s="226"/>
    </row>
    <row r="828" spans="1:130" x14ac:dyDescent="0.25">
      <c r="A828" s="208"/>
      <c r="B828" s="209"/>
      <c r="C828" s="210"/>
      <c r="D828" s="210"/>
      <c r="E828" s="211"/>
      <c r="F828" s="211"/>
      <c r="G828" s="340"/>
      <c r="H828" s="341"/>
      <c r="I828" s="340"/>
      <c r="J828" s="342"/>
      <c r="K828" s="343"/>
      <c r="L828" s="213"/>
      <c r="M828" s="211"/>
      <c r="N828" s="209"/>
      <c r="O828" s="215"/>
      <c r="P828" s="344"/>
      <c r="Q828" s="216"/>
      <c r="T828" s="219"/>
      <c r="U828" s="220"/>
      <c r="AP828" s="229"/>
      <c r="AQ828" s="228"/>
      <c r="BD828" s="225"/>
      <c r="CE828" s="229"/>
      <c r="CH828" s="226"/>
      <c r="CK828" s="225"/>
      <c r="CL828" s="229"/>
      <c r="DY828" s="229"/>
      <c r="DZ828" s="226"/>
    </row>
    <row r="829" spans="1:130" x14ac:dyDescent="0.25">
      <c r="A829" s="208"/>
      <c r="B829" s="209"/>
      <c r="C829" s="210"/>
      <c r="D829" s="210"/>
      <c r="E829" s="211"/>
      <c r="F829" s="211"/>
      <c r="G829" s="340"/>
      <c r="H829" s="341"/>
      <c r="I829" s="340"/>
      <c r="J829" s="342"/>
      <c r="K829" s="348"/>
      <c r="L829" s="349"/>
      <c r="M829" s="211"/>
      <c r="N829" s="209"/>
      <c r="O829" s="215"/>
      <c r="P829" s="344"/>
      <c r="Q829" s="216"/>
      <c r="T829" s="219"/>
      <c r="U829" s="220"/>
      <c r="AP829" s="229"/>
      <c r="AQ829" s="228"/>
      <c r="BD829" s="225"/>
      <c r="CE829" s="229"/>
      <c r="CH829" s="226"/>
      <c r="CK829" s="225"/>
      <c r="CL829" s="229"/>
      <c r="DY829" s="229"/>
      <c r="DZ829" s="226"/>
    </row>
    <row r="830" spans="1:130" x14ac:dyDescent="0.25">
      <c r="A830" s="208"/>
      <c r="B830" s="209"/>
      <c r="C830" s="210"/>
      <c r="D830" s="210"/>
      <c r="E830" s="211"/>
      <c r="F830" s="211"/>
      <c r="G830" s="340"/>
      <c r="H830" s="341"/>
      <c r="I830" s="340"/>
      <c r="J830" s="342"/>
      <c r="K830" s="348"/>
      <c r="L830" s="349"/>
      <c r="M830" s="211"/>
      <c r="N830" s="209"/>
      <c r="O830" s="215"/>
      <c r="P830" s="344"/>
      <c r="Q830" s="216"/>
      <c r="T830" s="219"/>
      <c r="U830" s="220"/>
      <c r="AP830" s="229"/>
      <c r="AQ830" s="228"/>
      <c r="BD830" s="225"/>
      <c r="CE830" s="229"/>
      <c r="CH830" s="226"/>
      <c r="CK830" s="225"/>
      <c r="CL830" s="229"/>
      <c r="DY830" s="229"/>
      <c r="DZ830" s="226"/>
    </row>
    <row r="831" spans="1:130" x14ac:dyDescent="0.25">
      <c r="A831" s="208"/>
      <c r="B831" s="209"/>
      <c r="C831" s="210"/>
      <c r="D831" s="210"/>
      <c r="E831" s="211"/>
      <c r="F831" s="211"/>
      <c r="G831" s="340"/>
      <c r="H831" s="341"/>
      <c r="I831" s="340"/>
      <c r="J831" s="342"/>
      <c r="K831" s="348"/>
      <c r="L831" s="349"/>
      <c r="M831" s="211"/>
      <c r="N831" s="209"/>
      <c r="O831" s="215"/>
      <c r="P831" s="344"/>
      <c r="Q831" s="216"/>
      <c r="T831" s="219"/>
      <c r="U831" s="220"/>
      <c r="AP831" s="229"/>
      <c r="AQ831" s="228"/>
      <c r="BD831" s="225"/>
      <c r="CE831" s="229"/>
      <c r="CH831" s="226"/>
      <c r="CK831" s="225"/>
      <c r="CL831" s="229"/>
      <c r="DY831" s="229"/>
      <c r="DZ831" s="226"/>
    </row>
    <row r="832" spans="1:130" x14ac:dyDescent="0.25">
      <c r="A832" s="208"/>
      <c r="B832" s="209"/>
      <c r="C832" s="210"/>
      <c r="D832" s="210"/>
      <c r="E832" s="211"/>
      <c r="F832" s="211"/>
      <c r="G832" s="340"/>
      <c r="H832" s="341"/>
      <c r="I832" s="340"/>
      <c r="J832" s="342"/>
      <c r="K832" s="348"/>
      <c r="L832" s="349"/>
      <c r="M832" s="211"/>
      <c r="N832" s="209"/>
      <c r="O832" s="215"/>
      <c r="P832" s="344"/>
      <c r="Q832" s="216"/>
      <c r="T832" s="219"/>
      <c r="U832" s="220"/>
      <c r="AP832" s="229"/>
      <c r="AQ832" s="228"/>
      <c r="BD832" s="225"/>
      <c r="CE832" s="229"/>
      <c r="CH832" s="226"/>
      <c r="CK832" s="225"/>
      <c r="CL832" s="229"/>
      <c r="DY832" s="229"/>
      <c r="DZ832" s="226"/>
    </row>
    <row r="833" spans="1:130" x14ac:dyDescent="0.25">
      <c r="A833" s="208"/>
      <c r="B833" s="209"/>
      <c r="C833" s="210"/>
      <c r="D833" s="210"/>
      <c r="E833" s="211"/>
      <c r="F833" s="211"/>
      <c r="G833" s="340"/>
      <c r="H833" s="341"/>
      <c r="I833" s="340"/>
      <c r="J833" s="342"/>
      <c r="K833" s="343"/>
      <c r="L833" s="213"/>
      <c r="M833" s="211"/>
      <c r="N833" s="209"/>
      <c r="O833" s="215"/>
      <c r="P833" s="344"/>
      <c r="Q833" s="216"/>
      <c r="T833" s="219"/>
      <c r="U833" s="220"/>
      <c r="AP833" s="229"/>
      <c r="AQ833" s="228"/>
      <c r="BD833" s="225"/>
      <c r="CE833" s="229"/>
      <c r="CH833" s="226"/>
      <c r="CK833" s="225"/>
      <c r="CL833" s="229"/>
      <c r="DY833" s="229"/>
      <c r="DZ833" s="226"/>
    </row>
    <row r="834" spans="1:130" x14ac:dyDescent="0.25">
      <c r="A834" s="208"/>
      <c r="B834" s="209"/>
      <c r="C834" s="210"/>
      <c r="D834" s="210"/>
      <c r="E834" s="211"/>
      <c r="F834" s="211"/>
      <c r="G834" s="340"/>
      <c r="H834" s="341"/>
      <c r="I834" s="340"/>
      <c r="J834" s="342"/>
      <c r="K834" s="343"/>
      <c r="L834" s="213"/>
      <c r="M834" s="211"/>
      <c r="N834" s="209"/>
      <c r="O834" s="215"/>
      <c r="P834" s="344"/>
      <c r="Q834" s="216"/>
      <c r="T834" s="219"/>
      <c r="U834" s="220"/>
      <c r="AP834" s="229"/>
      <c r="AQ834" s="228"/>
      <c r="BD834" s="225"/>
      <c r="CE834" s="229"/>
      <c r="CH834" s="226"/>
      <c r="CK834" s="225"/>
      <c r="CL834" s="229"/>
      <c r="DY834" s="229"/>
      <c r="DZ834" s="226"/>
    </row>
    <row r="835" spans="1:130" x14ac:dyDescent="0.25">
      <c r="A835" s="208"/>
      <c r="B835" s="209"/>
      <c r="C835" s="210"/>
      <c r="D835" s="210"/>
      <c r="E835" s="211"/>
      <c r="F835" s="211"/>
      <c r="G835" s="340"/>
      <c r="H835" s="341"/>
      <c r="I835" s="340"/>
      <c r="J835" s="342"/>
      <c r="K835" s="343"/>
      <c r="L835" s="213"/>
      <c r="M835" s="211"/>
      <c r="N835" s="209"/>
      <c r="O835" s="215"/>
      <c r="P835" s="344"/>
      <c r="Q835" s="216"/>
      <c r="T835" s="219"/>
      <c r="U835" s="220"/>
      <c r="AP835" s="229"/>
      <c r="AQ835" s="228"/>
      <c r="BD835" s="225"/>
      <c r="CE835" s="229"/>
      <c r="CH835" s="226"/>
      <c r="CK835" s="225"/>
      <c r="CL835" s="229"/>
      <c r="DY835" s="229"/>
      <c r="DZ835" s="226"/>
    </row>
    <row r="836" spans="1:130" x14ac:dyDescent="0.25">
      <c r="A836" s="208"/>
      <c r="B836" s="209"/>
      <c r="C836" s="210"/>
      <c r="D836" s="210"/>
      <c r="E836" s="211"/>
      <c r="F836" s="211"/>
      <c r="G836" s="340"/>
      <c r="H836" s="341"/>
      <c r="I836" s="340"/>
      <c r="J836" s="342"/>
      <c r="K836" s="343"/>
      <c r="L836" s="213"/>
      <c r="M836" s="211"/>
      <c r="N836" s="209"/>
      <c r="O836" s="215"/>
      <c r="P836" s="344"/>
      <c r="Q836" s="216"/>
      <c r="T836" s="219"/>
      <c r="U836" s="220"/>
      <c r="AP836" s="229"/>
      <c r="AQ836" s="228"/>
      <c r="BD836" s="225"/>
      <c r="CE836" s="229"/>
      <c r="CH836" s="226"/>
      <c r="CK836" s="225"/>
      <c r="CL836" s="229"/>
      <c r="DY836" s="229"/>
      <c r="DZ836" s="226"/>
    </row>
    <row r="837" spans="1:130" x14ac:dyDescent="0.25">
      <c r="A837" s="208"/>
      <c r="B837" s="209"/>
      <c r="C837" s="210"/>
      <c r="D837" s="210"/>
      <c r="E837" s="211"/>
      <c r="F837" s="211"/>
      <c r="G837" s="340"/>
      <c r="H837" s="341"/>
      <c r="I837" s="340"/>
      <c r="J837" s="342"/>
      <c r="K837" s="343"/>
      <c r="L837" s="213"/>
      <c r="M837" s="211"/>
      <c r="N837" s="209"/>
      <c r="O837" s="215"/>
      <c r="P837" s="344"/>
      <c r="Q837" s="216"/>
      <c r="T837" s="219"/>
      <c r="U837" s="220"/>
      <c r="AP837" s="229"/>
      <c r="AQ837" s="228"/>
      <c r="BD837" s="225"/>
      <c r="CE837" s="229"/>
      <c r="CH837" s="226"/>
      <c r="CK837" s="225"/>
      <c r="CL837" s="229"/>
      <c r="DY837" s="229"/>
      <c r="DZ837" s="226"/>
    </row>
    <row r="838" spans="1:130" x14ac:dyDescent="0.25">
      <c r="A838" s="208"/>
      <c r="B838" s="209"/>
      <c r="C838" s="210"/>
      <c r="D838" s="210"/>
      <c r="E838" s="211"/>
      <c r="F838" s="211"/>
      <c r="G838" s="340"/>
      <c r="H838" s="341"/>
      <c r="I838" s="340"/>
      <c r="J838" s="342"/>
      <c r="K838" s="348"/>
      <c r="L838" s="349"/>
      <c r="M838" s="211"/>
      <c r="N838" s="209"/>
      <c r="O838" s="215"/>
      <c r="P838" s="344"/>
      <c r="Q838" s="216"/>
      <c r="T838" s="219"/>
      <c r="U838" s="220"/>
      <c r="AP838" s="229"/>
      <c r="AQ838" s="228"/>
      <c r="BD838" s="225"/>
      <c r="CE838" s="229"/>
      <c r="CH838" s="226"/>
      <c r="CK838" s="225"/>
      <c r="CL838" s="229"/>
      <c r="DY838" s="229"/>
      <c r="DZ838" s="226"/>
    </row>
    <row r="839" spans="1:130" x14ac:dyDescent="0.25">
      <c r="A839" s="208"/>
      <c r="B839" s="209"/>
      <c r="C839" s="210"/>
      <c r="D839" s="210"/>
      <c r="E839" s="211"/>
      <c r="F839" s="211"/>
      <c r="G839" s="340"/>
      <c r="H839" s="341"/>
      <c r="I839" s="340"/>
      <c r="J839" s="342"/>
      <c r="K839" s="343"/>
      <c r="L839" s="213"/>
      <c r="M839" s="211"/>
      <c r="N839" s="209"/>
      <c r="O839" s="215"/>
      <c r="P839" s="344"/>
      <c r="Q839" s="216"/>
      <c r="T839" s="219"/>
      <c r="U839" s="220"/>
      <c r="AP839" s="229"/>
      <c r="AQ839" s="228"/>
      <c r="BD839" s="225"/>
      <c r="CE839" s="229"/>
      <c r="CH839" s="226"/>
      <c r="CK839" s="225"/>
      <c r="CL839" s="229"/>
      <c r="DY839" s="229"/>
      <c r="DZ839" s="226"/>
    </row>
    <row r="840" spans="1:130" x14ac:dyDescent="0.25">
      <c r="A840" s="208"/>
      <c r="B840" s="209"/>
      <c r="C840" s="210"/>
      <c r="D840" s="210"/>
      <c r="E840" s="211"/>
      <c r="F840" s="211"/>
      <c r="G840" s="340"/>
      <c r="H840" s="341"/>
      <c r="I840" s="340"/>
      <c r="J840" s="342"/>
      <c r="K840" s="348"/>
      <c r="L840" s="349"/>
      <c r="M840" s="211"/>
      <c r="N840" s="209"/>
      <c r="O840" s="215"/>
      <c r="P840" s="344"/>
      <c r="Q840" s="216"/>
      <c r="T840" s="219"/>
      <c r="U840" s="220"/>
      <c r="AP840" s="229"/>
      <c r="AQ840" s="228"/>
      <c r="BD840" s="225"/>
      <c r="CE840" s="229"/>
      <c r="CH840" s="226"/>
      <c r="CK840" s="225"/>
      <c r="CL840" s="229"/>
      <c r="DY840" s="229"/>
      <c r="DZ840" s="226"/>
    </row>
    <row r="841" spans="1:130" x14ac:dyDescent="0.25">
      <c r="A841" s="208"/>
      <c r="B841" s="209"/>
      <c r="C841" s="210"/>
      <c r="D841" s="210"/>
      <c r="E841" s="211"/>
      <c r="F841" s="211"/>
      <c r="G841" s="340"/>
      <c r="H841" s="341"/>
      <c r="I841" s="340"/>
      <c r="J841" s="342"/>
      <c r="K841" s="348"/>
      <c r="L841" s="349"/>
      <c r="M841" s="211"/>
      <c r="N841" s="209"/>
      <c r="O841" s="215"/>
      <c r="P841" s="344"/>
      <c r="Q841" s="216"/>
      <c r="T841" s="219"/>
      <c r="U841" s="220"/>
      <c r="AP841" s="229"/>
      <c r="AQ841" s="228"/>
      <c r="BD841" s="225"/>
      <c r="CE841" s="229"/>
      <c r="CH841" s="226"/>
      <c r="CK841" s="225"/>
      <c r="CL841" s="229"/>
      <c r="DY841" s="229"/>
      <c r="DZ841" s="226"/>
    </row>
    <row r="842" spans="1:130" x14ac:dyDescent="0.25">
      <c r="A842" s="208"/>
      <c r="B842" s="209"/>
      <c r="C842" s="210"/>
      <c r="D842" s="210"/>
      <c r="E842" s="211"/>
      <c r="F842" s="211"/>
      <c r="G842" s="340"/>
      <c r="H842" s="341"/>
      <c r="I842" s="340"/>
      <c r="J842" s="342"/>
      <c r="K842" s="348"/>
      <c r="L842" s="349"/>
      <c r="M842" s="211"/>
      <c r="N842" s="209"/>
      <c r="O842" s="215"/>
      <c r="P842" s="344"/>
      <c r="Q842" s="216"/>
      <c r="T842" s="219"/>
      <c r="U842" s="220"/>
      <c r="AP842" s="229"/>
      <c r="AQ842" s="228"/>
      <c r="BD842" s="225"/>
      <c r="CE842" s="229"/>
      <c r="CH842" s="226"/>
      <c r="CK842" s="225"/>
      <c r="CL842" s="229"/>
      <c r="DY842" s="229"/>
      <c r="DZ842" s="226"/>
    </row>
    <row r="843" spans="1:130" x14ac:dyDescent="0.25">
      <c r="A843" s="208"/>
      <c r="B843" s="209"/>
      <c r="C843" s="210"/>
      <c r="D843" s="210"/>
      <c r="E843" s="211"/>
      <c r="F843" s="211"/>
      <c r="G843" s="340"/>
      <c r="H843" s="341"/>
      <c r="I843" s="340"/>
      <c r="J843" s="342"/>
      <c r="K843" s="348"/>
      <c r="L843" s="349"/>
      <c r="M843" s="211"/>
      <c r="N843" s="209"/>
      <c r="O843" s="215"/>
      <c r="P843" s="344"/>
      <c r="Q843" s="216"/>
      <c r="T843" s="219"/>
      <c r="U843" s="220"/>
      <c r="AP843" s="229"/>
      <c r="AQ843" s="228"/>
      <c r="BD843" s="225"/>
      <c r="CE843" s="229"/>
      <c r="CH843" s="226"/>
      <c r="CK843" s="225"/>
      <c r="CL843" s="229"/>
      <c r="DY843" s="229"/>
      <c r="DZ843" s="226"/>
    </row>
    <row r="844" spans="1:130" x14ac:dyDescent="0.25">
      <c r="A844" s="208"/>
      <c r="B844" s="209"/>
      <c r="C844" s="210"/>
      <c r="D844" s="210"/>
      <c r="E844" s="211"/>
      <c r="F844" s="211"/>
      <c r="G844" s="340"/>
      <c r="H844" s="341"/>
      <c r="I844" s="340"/>
      <c r="J844" s="342"/>
      <c r="K844" s="348"/>
      <c r="L844" s="349"/>
      <c r="M844" s="211"/>
      <c r="N844" s="209"/>
      <c r="O844" s="215"/>
      <c r="P844" s="344"/>
      <c r="Q844" s="216"/>
      <c r="T844" s="219"/>
      <c r="U844" s="220"/>
      <c r="AP844" s="229"/>
      <c r="AQ844" s="228"/>
      <c r="BD844" s="225"/>
      <c r="CE844" s="229"/>
      <c r="CH844" s="226"/>
      <c r="CK844" s="225"/>
      <c r="CL844" s="229"/>
      <c r="DY844" s="229"/>
      <c r="DZ844" s="226"/>
    </row>
    <row r="845" spans="1:130" x14ac:dyDescent="0.25">
      <c r="A845" s="208"/>
      <c r="B845" s="209"/>
      <c r="C845" s="210"/>
      <c r="D845" s="210"/>
      <c r="E845" s="211"/>
      <c r="F845" s="211"/>
      <c r="G845" s="340"/>
      <c r="H845" s="341"/>
      <c r="I845" s="340"/>
      <c r="J845" s="342"/>
      <c r="K845" s="348"/>
      <c r="L845" s="349"/>
      <c r="M845" s="211"/>
      <c r="N845" s="209"/>
      <c r="O845" s="215"/>
      <c r="P845" s="344"/>
      <c r="Q845" s="216"/>
      <c r="T845" s="219"/>
      <c r="U845" s="220"/>
      <c r="AP845" s="229"/>
      <c r="AQ845" s="228"/>
      <c r="BD845" s="225"/>
      <c r="CE845" s="229"/>
      <c r="CH845" s="226"/>
      <c r="CK845" s="225"/>
      <c r="CL845" s="229"/>
      <c r="DY845" s="229"/>
      <c r="DZ845" s="226"/>
    </row>
    <row r="846" spans="1:130" x14ac:dyDescent="0.25">
      <c r="A846" s="208"/>
      <c r="B846" s="209"/>
      <c r="C846" s="210"/>
      <c r="D846" s="210"/>
      <c r="E846" s="211"/>
      <c r="F846" s="211"/>
      <c r="G846" s="340"/>
      <c r="H846" s="341"/>
      <c r="I846" s="340"/>
      <c r="J846" s="342"/>
      <c r="K846" s="348"/>
      <c r="L846" s="349"/>
      <c r="M846" s="211"/>
      <c r="N846" s="209"/>
      <c r="O846" s="215"/>
      <c r="P846" s="344"/>
      <c r="Q846" s="216"/>
      <c r="T846" s="219"/>
      <c r="U846" s="220"/>
      <c r="AP846" s="229"/>
      <c r="AQ846" s="228"/>
      <c r="BD846" s="225"/>
      <c r="CE846" s="229"/>
      <c r="CH846" s="226"/>
      <c r="CK846" s="225"/>
      <c r="CL846" s="229"/>
      <c r="DY846" s="229"/>
      <c r="DZ846" s="226"/>
    </row>
    <row r="847" spans="1:130" x14ac:dyDescent="0.25">
      <c r="A847" s="208"/>
      <c r="B847" s="209"/>
      <c r="C847" s="210"/>
      <c r="D847" s="210"/>
      <c r="E847" s="211"/>
      <c r="F847" s="211"/>
      <c r="G847" s="340"/>
      <c r="H847" s="341"/>
      <c r="I847" s="340"/>
      <c r="J847" s="342"/>
      <c r="K847" s="343"/>
      <c r="L847" s="213"/>
      <c r="M847" s="211"/>
      <c r="N847" s="209"/>
      <c r="O847" s="215"/>
      <c r="P847" s="344"/>
      <c r="Q847" s="216"/>
      <c r="T847" s="219"/>
      <c r="U847" s="220"/>
      <c r="AP847" s="229"/>
      <c r="AQ847" s="228"/>
      <c r="BD847" s="225"/>
      <c r="CE847" s="229"/>
      <c r="CH847" s="226"/>
      <c r="CK847" s="225"/>
      <c r="CL847" s="229"/>
      <c r="DY847" s="229"/>
      <c r="DZ847" s="226"/>
    </row>
    <row r="848" spans="1:130" x14ac:dyDescent="0.25">
      <c r="A848" s="208"/>
      <c r="B848" s="209"/>
      <c r="C848" s="210"/>
      <c r="D848" s="210"/>
      <c r="E848" s="211"/>
      <c r="F848" s="211"/>
      <c r="G848" s="340"/>
      <c r="H848" s="341"/>
      <c r="I848" s="340"/>
      <c r="J848" s="342"/>
      <c r="K848" s="343"/>
      <c r="L848" s="213"/>
      <c r="M848" s="211"/>
      <c r="N848" s="209"/>
      <c r="O848" s="215"/>
      <c r="P848" s="344"/>
      <c r="Q848" s="216"/>
      <c r="T848" s="219"/>
      <c r="U848" s="220"/>
      <c r="AP848" s="229"/>
      <c r="AQ848" s="228"/>
      <c r="BD848" s="225"/>
      <c r="CE848" s="229"/>
      <c r="CH848" s="226"/>
      <c r="CK848" s="225"/>
      <c r="CL848" s="229"/>
      <c r="DY848" s="229"/>
      <c r="DZ848" s="226"/>
    </row>
    <row r="849" spans="1:130" x14ac:dyDescent="0.25">
      <c r="A849" s="208"/>
      <c r="B849" s="209"/>
      <c r="C849" s="210"/>
      <c r="D849" s="210"/>
      <c r="E849" s="211"/>
      <c r="F849" s="211"/>
      <c r="G849" s="340"/>
      <c r="H849" s="341"/>
      <c r="I849" s="340"/>
      <c r="J849" s="342"/>
      <c r="K849" s="343"/>
      <c r="L849" s="213"/>
      <c r="M849" s="211"/>
      <c r="N849" s="209"/>
      <c r="O849" s="215"/>
      <c r="P849" s="344"/>
      <c r="Q849" s="216"/>
      <c r="T849" s="219"/>
      <c r="U849" s="220"/>
      <c r="AP849" s="229"/>
      <c r="AQ849" s="228"/>
      <c r="BD849" s="225"/>
      <c r="CE849" s="229"/>
      <c r="CH849" s="226"/>
      <c r="CK849" s="225"/>
      <c r="CL849" s="229"/>
      <c r="DY849" s="229"/>
      <c r="DZ849" s="226"/>
    </row>
    <row r="850" spans="1:130" x14ac:dyDescent="0.25">
      <c r="A850" s="208"/>
      <c r="B850" s="209"/>
      <c r="C850" s="210"/>
      <c r="D850" s="210"/>
      <c r="E850" s="211"/>
      <c r="F850" s="211"/>
      <c r="G850" s="340"/>
      <c r="H850" s="341"/>
      <c r="I850" s="340"/>
      <c r="J850" s="342"/>
      <c r="K850" s="343"/>
      <c r="L850" s="213"/>
      <c r="M850" s="211"/>
      <c r="N850" s="209"/>
      <c r="O850" s="215"/>
      <c r="P850" s="344"/>
      <c r="Q850" s="216"/>
      <c r="T850" s="219"/>
      <c r="U850" s="220"/>
      <c r="AP850" s="229"/>
      <c r="AQ850" s="228"/>
      <c r="BD850" s="225"/>
      <c r="CE850" s="229"/>
      <c r="CH850" s="226"/>
      <c r="CK850" s="225"/>
      <c r="CL850" s="229"/>
      <c r="DY850" s="229"/>
      <c r="DZ850" s="226"/>
    </row>
    <row r="851" spans="1:130" x14ac:dyDescent="0.25">
      <c r="A851" s="208"/>
      <c r="B851" s="209"/>
      <c r="C851" s="210"/>
      <c r="D851" s="210"/>
      <c r="E851" s="211"/>
      <c r="F851" s="211"/>
      <c r="G851" s="340"/>
      <c r="H851" s="341"/>
      <c r="I851" s="340"/>
      <c r="J851" s="342"/>
      <c r="K851" s="343"/>
      <c r="L851" s="213"/>
      <c r="M851" s="211"/>
      <c r="N851" s="209"/>
      <c r="O851" s="215"/>
      <c r="P851" s="344"/>
      <c r="Q851" s="216"/>
      <c r="T851" s="219"/>
      <c r="U851" s="220"/>
      <c r="AP851" s="229"/>
      <c r="AQ851" s="228"/>
      <c r="BD851" s="225"/>
      <c r="CE851" s="229"/>
      <c r="CH851" s="226"/>
      <c r="CK851" s="225"/>
      <c r="CL851" s="229"/>
      <c r="DY851" s="229"/>
      <c r="DZ851" s="226"/>
    </row>
    <row r="852" spans="1:130" x14ac:dyDescent="0.25">
      <c r="A852" s="208"/>
      <c r="B852" s="209"/>
      <c r="C852" s="210"/>
      <c r="D852" s="210"/>
      <c r="E852" s="211"/>
      <c r="F852" s="211"/>
      <c r="G852" s="340"/>
      <c r="H852" s="341"/>
      <c r="I852" s="340"/>
      <c r="J852" s="342"/>
      <c r="K852" s="343"/>
      <c r="L852" s="213"/>
      <c r="M852" s="211"/>
      <c r="N852" s="209"/>
      <c r="O852" s="215"/>
      <c r="P852" s="344"/>
      <c r="Q852" s="216"/>
      <c r="T852" s="219"/>
      <c r="U852" s="220"/>
      <c r="AP852" s="229"/>
      <c r="AQ852" s="228"/>
      <c r="BD852" s="225"/>
      <c r="CE852" s="229"/>
      <c r="CH852" s="226"/>
      <c r="CK852" s="225"/>
      <c r="CL852" s="229"/>
      <c r="DY852" s="229"/>
      <c r="DZ852" s="226"/>
    </row>
    <row r="853" spans="1:130" x14ac:dyDescent="0.25">
      <c r="A853" s="208"/>
      <c r="B853" s="209"/>
      <c r="C853" s="210"/>
      <c r="D853" s="210"/>
      <c r="E853" s="211"/>
      <c r="F853" s="211"/>
      <c r="G853" s="340"/>
      <c r="H853" s="341"/>
      <c r="I853" s="340"/>
      <c r="J853" s="342"/>
      <c r="K853" s="348"/>
      <c r="L853" s="349"/>
      <c r="M853" s="211"/>
      <c r="N853" s="209"/>
      <c r="O853" s="215"/>
      <c r="P853" s="344"/>
      <c r="Q853" s="216"/>
      <c r="T853" s="219"/>
      <c r="U853" s="220"/>
      <c r="AP853" s="229"/>
      <c r="AQ853" s="228"/>
      <c r="BD853" s="225"/>
      <c r="CE853" s="229"/>
      <c r="CH853" s="226"/>
      <c r="CK853" s="225"/>
      <c r="CL853" s="229"/>
      <c r="DY853" s="229"/>
      <c r="DZ853" s="226"/>
    </row>
    <row r="854" spans="1:130" x14ac:dyDescent="0.25">
      <c r="A854" s="208"/>
      <c r="B854" s="209"/>
      <c r="C854" s="210"/>
      <c r="D854" s="210"/>
      <c r="E854" s="211"/>
      <c r="F854" s="211"/>
      <c r="G854" s="340"/>
      <c r="H854" s="341"/>
      <c r="I854" s="340"/>
      <c r="J854" s="342"/>
      <c r="K854" s="348"/>
      <c r="L854" s="349"/>
      <c r="M854" s="211"/>
      <c r="N854" s="209"/>
      <c r="O854" s="215"/>
      <c r="P854" s="344"/>
      <c r="Q854" s="216"/>
      <c r="T854" s="219"/>
      <c r="U854" s="220"/>
      <c r="AP854" s="229"/>
      <c r="AQ854" s="228"/>
      <c r="BD854" s="225"/>
      <c r="CE854" s="229"/>
      <c r="CH854" s="226"/>
      <c r="CK854" s="225"/>
      <c r="CL854" s="229"/>
      <c r="DY854" s="229"/>
      <c r="DZ854" s="226"/>
    </row>
    <row r="855" spans="1:130" x14ac:dyDescent="0.25">
      <c r="A855" s="208"/>
      <c r="B855" s="209"/>
      <c r="C855" s="210"/>
      <c r="D855" s="210"/>
      <c r="E855" s="211"/>
      <c r="F855" s="211"/>
      <c r="G855" s="340"/>
      <c r="H855" s="341"/>
      <c r="I855" s="340"/>
      <c r="J855" s="342"/>
      <c r="K855" s="348"/>
      <c r="L855" s="349"/>
      <c r="M855" s="211"/>
      <c r="N855" s="209"/>
      <c r="O855" s="215"/>
      <c r="P855" s="344"/>
      <c r="Q855" s="216"/>
      <c r="T855" s="219"/>
      <c r="U855" s="220"/>
      <c r="AP855" s="229"/>
      <c r="AQ855" s="228"/>
      <c r="BD855" s="225"/>
      <c r="CE855" s="229"/>
      <c r="CH855" s="226"/>
      <c r="CK855" s="225"/>
      <c r="CL855" s="229"/>
      <c r="DY855" s="229"/>
      <c r="DZ855" s="226"/>
    </row>
    <row r="856" spans="1:130" x14ac:dyDescent="0.25">
      <c r="A856" s="208"/>
      <c r="B856" s="209"/>
      <c r="C856" s="210"/>
      <c r="D856" s="210"/>
      <c r="E856" s="211"/>
      <c r="F856" s="211"/>
      <c r="G856" s="340"/>
      <c r="H856" s="341"/>
      <c r="I856" s="340"/>
      <c r="J856" s="342"/>
      <c r="K856" s="348"/>
      <c r="L856" s="349"/>
      <c r="M856" s="211"/>
      <c r="N856" s="209"/>
      <c r="O856" s="215"/>
      <c r="P856" s="344"/>
      <c r="Q856" s="216"/>
      <c r="T856" s="219"/>
      <c r="U856" s="220"/>
      <c r="X856" s="418"/>
      <c r="AQ856" s="226"/>
      <c r="CE856" s="229"/>
      <c r="CH856" s="226"/>
      <c r="CK856" s="225"/>
      <c r="CL856" s="229"/>
      <c r="DY856" s="229"/>
      <c r="DZ856" s="226"/>
    </row>
    <row r="857" spans="1:130" x14ac:dyDescent="0.25">
      <c r="A857" s="208"/>
      <c r="B857" s="209"/>
      <c r="C857" s="210"/>
      <c r="D857" s="210"/>
      <c r="E857" s="211"/>
      <c r="F857" s="211"/>
      <c r="G857" s="340"/>
      <c r="H857" s="341"/>
      <c r="I857" s="340"/>
      <c r="J857" s="342"/>
      <c r="K857" s="348"/>
      <c r="L857" s="349"/>
      <c r="M857" s="211"/>
      <c r="N857" s="209"/>
      <c r="O857" s="215"/>
      <c r="P857" s="344"/>
      <c r="Q857" s="216"/>
      <c r="T857" s="219"/>
      <c r="U857" s="220"/>
      <c r="AP857" s="229"/>
      <c r="AQ857" s="228"/>
      <c r="BD857" s="225"/>
      <c r="CE857" s="229"/>
      <c r="CH857" s="226"/>
      <c r="CK857" s="225"/>
      <c r="CL857" s="229"/>
      <c r="DY857" s="229"/>
      <c r="DZ857" s="226"/>
    </row>
    <row r="858" spans="1:130" x14ac:dyDescent="0.25">
      <c r="A858" s="208"/>
      <c r="B858" s="209"/>
      <c r="C858" s="210"/>
      <c r="D858" s="210"/>
      <c r="E858" s="211"/>
      <c r="F858" s="211"/>
      <c r="G858" s="340"/>
      <c r="H858" s="341"/>
      <c r="I858" s="340"/>
      <c r="J858" s="342"/>
      <c r="K858" s="348"/>
      <c r="L858" s="349"/>
      <c r="M858" s="211"/>
      <c r="N858" s="209"/>
      <c r="O858" s="215"/>
      <c r="P858" s="344"/>
      <c r="Q858" s="216"/>
      <c r="T858" s="219"/>
      <c r="U858" s="220"/>
      <c r="X858" s="418"/>
      <c r="AQ858" s="226"/>
      <c r="CE858" s="229"/>
      <c r="CH858" s="226"/>
      <c r="CK858" s="225"/>
      <c r="CL858" s="229"/>
      <c r="DY858" s="229"/>
      <c r="DZ858" s="226"/>
    </row>
    <row r="859" spans="1:130" x14ac:dyDescent="0.25">
      <c r="A859" s="208"/>
      <c r="B859" s="209"/>
      <c r="C859" s="210"/>
      <c r="D859" s="210"/>
      <c r="E859" s="211"/>
      <c r="F859" s="211"/>
      <c r="G859" s="340"/>
      <c r="H859" s="341"/>
      <c r="I859" s="340"/>
      <c r="J859" s="342"/>
      <c r="K859" s="348"/>
      <c r="L859" s="349"/>
      <c r="M859" s="211"/>
      <c r="N859" s="209"/>
      <c r="O859" s="215"/>
      <c r="P859" s="344"/>
      <c r="Q859" s="216"/>
      <c r="T859" s="219"/>
      <c r="U859" s="220"/>
      <c r="X859" s="418"/>
      <c r="AQ859" s="226"/>
      <c r="CE859" s="229"/>
      <c r="CH859" s="226"/>
      <c r="CK859" s="225"/>
      <c r="CL859" s="229"/>
      <c r="DY859" s="229"/>
      <c r="DZ859" s="226"/>
    </row>
    <row r="860" spans="1:130" x14ac:dyDescent="0.25">
      <c r="A860" s="208"/>
      <c r="B860" s="209"/>
      <c r="C860" s="210"/>
      <c r="D860" s="210"/>
      <c r="E860" s="211"/>
      <c r="F860" s="211"/>
      <c r="G860" s="340"/>
      <c r="H860" s="341"/>
      <c r="I860" s="340"/>
      <c r="J860" s="342"/>
      <c r="K860" s="348"/>
      <c r="L860" s="349"/>
      <c r="M860" s="211"/>
      <c r="N860" s="209"/>
      <c r="O860" s="215"/>
      <c r="P860" s="344"/>
      <c r="Q860" s="216"/>
      <c r="T860" s="219"/>
      <c r="U860" s="220"/>
      <c r="X860" s="418"/>
      <c r="AQ860" s="226"/>
      <c r="CK860" s="225"/>
      <c r="DY860" s="229"/>
      <c r="DZ860" s="226"/>
    </row>
    <row r="861" spans="1:130" x14ac:dyDescent="0.25">
      <c r="A861" s="208"/>
      <c r="B861" s="209"/>
      <c r="C861" s="210"/>
      <c r="D861" s="210"/>
      <c r="E861" s="211"/>
      <c r="F861" s="211"/>
      <c r="G861" s="340"/>
      <c r="H861" s="341"/>
      <c r="I861" s="340"/>
      <c r="J861" s="342"/>
      <c r="K861" s="348"/>
      <c r="L861" s="349"/>
      <c r="M861" s="211"/>
      <c r="N861" s="209"/>
      <c r="O861" s="215"/>
      <c r="P861" s="344"/>
      <c r="Q861" s="216"/>
      <c r="T861" s="219"/>
      <c r="U861" s="220"/>
      <c r="X861" s="418"/>
      <c r="AQ861" s="226"/>
      <c r="CK861" s="225"/>
      <c r="DY861" s="229"/>
      <c r="DZ861" s="226"/>
    </row>
    <row r="862" spans="1:130" x14ac:dyDescent="0.25">
      <c r="A862" s="208"/>
      <c r="B862" s="209"/>
      <c r="C862" s="210"/>
      <c r="D862" s="210"/>
      <c r="E862" s="211"/>
      <c r="F862" s="211"/>
      <c r="G862" s="340"/>
      <c r="H862" s="341"/>
      <c r="I862" s="340"/>
      <c r="J862" s="342"/>
      <c r="K862" s="348"/>
      <c r="L862" s="349"/>
      <c r="M862" s="211"/>
      <c r="N862" s="209"/>
      <c r="O862" s="215"/>
      <c r="P862" s="344"/>
      <c r="Q862" s="216"/>
      <c r="T862" s="219"/>
      <c r="U862" s="220"/>
      <c r="X862" s="418"/>
      <c r="AQ862" s="226"/>
      <c r="CK862" s="225"/>
      <c r="DY862" s="229"/>
      <c r="DZ862" s="226"/>
    </row>
    <row r="863" spans="1:130" x14ac:dyDescent="0.25">
      <c r="A863" s="208"/>
      <c r="B863" s="209"/>
      <c r="C863" s="210"/>
      <c r="D863" s="210"/>
      <c r="E863" s="211"/>
      <c r="F863" s="211"/>
      <c r="G863" s="340"/>
      <c r="H863" s="341"/>
      <c r="I863" s="340"/>
      <c r="J863" s="342"/>
      <c r="K863" s="348"/>
      <c r="L863" s="349"/>
      <c r="M863" s="211"/>
      <c r="N863" s="209"/>
      <c r="O863" s="215"/>
      <c r="P863" s="344"/>
      <c r="Q863" s="216"/>
      <c r="T863" s="219"/>
      <c r="U863" s="220"/>
      <c r="X863" s="418"/>
      <c r="AQ863" s="226"/>
      <c r="CK863" s="225"/>
      <c r="DY863" s="229"/>
      <c r="DZ863" s="226"/>
    </row>
    <row r="864" spans="1:130" x14ac:dyDescent="0.25">
      <c r="A864" s="208"/>
      <c r="B864" s="209"/>
      <c r="C864" s="210"/>
      <c r="D864" s="210"/>
      <c r="E864" s="211"/>
      <c r="F864" s="211"/>
      <c r="G864" s="340"/>
      <c r="H864" s="341"/>
      <c r="I864" s="340"/>
      <c r="J864" s="342"/>
      <c r="K864" s="348"/>
      <c r="L864" s="349"/>
      <c r="M864" s="211"/>
      <c r="N864" s="209"/>
      <c r="O864" s="215"/>
      <c r="P864" s="344"/>
      <c r="Q864" s="216"/>
      <c r="T864" s="219"/>
      <c r="U864" s="220"/>
      <c r="X864" s="418"/>
      <c r="AQ864" s="226"/>
      <c r="CK864" s="225"/>
      <c r="DY864" s="229"/>
      <c r="DZ864" s="226"/>
    </row>
    <row r="865" spans="1:130" x14ac:dyDescent="0.25">
      <c r="A865" s="208"/>
      <c r="B865" s="209"/>
      <c r="C865" s="210"/>
      <c r="D865" s="210"/>
      <c r="E865" s="211"/>
      <c r="F865" s="211"/>
      <c r="G865" s="340"/>
      <c r="H865" s="341"/>
      <c r="I865" s="340"/>
      <c r="J865" s="342"/>
      <c r="K865" s="348"/>
      <c r="L865" s="349"/>
      <c r="M865" s="211"/>
      <c r="N865" s="209"/>
      <c r="O865" s="215"/>
      <c r="P865" s="344"/>
      <c r="Q865" s="216"/>
      <c r="T865" s="219"/>
      <c r="U865" s="220"/>
      <c r="X865" s="418"/>
      <c r="AQ865" s="226"/>
      <c r="CK865" s="225"/>
      <c r="DY865" s="229"/>
      <c r="DZ865" s="226"/>
    </row>
    <row r="866" spans="1:130" x14ac:dyDescent="0.25">
      <c r="A866" s="208"/>
      <c r="B866" s="209"/>
      <c r="C866" s="210"/>
      <c r="D866" s="210"/>
      <c r="E866" s="211"/>
      <c r="F866" s="211"/>
      <c r="G866" s="340"/>
      <c r="H866" s="341"/>
      <c r="I866" s="340"/>
      <c r="J866" s="342"/>
      <c r="K866" s="348"/>
      <c r="L866" s="349"/>
      <c r="M866" s="211"/>
      <c r="N866" s="209"/>
      <c r="O866" s="215"/>
      <c r="P866" s="344"/>
      <c r="Q866" s="216"/>
      <c r="T866" s="219"/>
      <c r="U866" s="220"/>
      <c r="X866" s="418"/>
      <c r="AQ866" s="226"/>
      <c r="CK866" s="225"/>
      <c r="DY866" s="229"/>
      <c r="DZ866" s="226"/>
    </row>
    <row r="867" spans="1:130" x14ac:dyDescent="0.25">
      <c r="A867" s="208"/>
      <c r="B867" s="209"/>
      <c r="C867" s="210"/>
      <c r="D867" s="210"/>
      <c r="E867" s="211"/>
      <c r="F867" s="211"/>
      <c r="G867" s="340"/>
      <c r="H867" s="341"/>
      <c r="I867" s="340"/>
      <c r="J867" s="342"/>
      <c r="K867" s="348"/>
      <c r="L867" s="349"/>
      <c r="M867" s="211"/>
      <c r="N867" s="209"/>
      <c r="O867" s="215"/>
      <c r="P867" s="344"/>
      <c r="Q867" s="216"/>
      <c r="T867" s="219"/>
      <c r="U867" s="220"/>
      <c r="X867" s="418"/>
      <c r="AQ867" s="226"/>
      <c r="CK867" s="225"/>
      <c r="DY867" s="229"/>
      <c r="DZ867" s="226"/>
    </row>
    <row r="868" spans="1:130" x14ac:dyDescent="0.25">
      <c r="A868" s="208"/>
      <c r="B868" s="209"/>
      <c r="C868" s="210"/>
      <c r="D868" s="210"/>
      <c r="E868" s="211"/>
      <c r="F868" s="211"/>
      <c r="G868" s="340"/>
      <c r="H868" s="341"/>
      <c r="I868" s="340"/>
      <c r="J868" s="342"/>
      <c r="K868" s="348"/>
      <c r="L868" s="349"/>
      <c r="M868" s="211"/>
      <c r="N868" s="209"/>
      <c r="O868" s="215"/>
      <c r="P868" s="344"/>
      <c r="Q868" s="216"/>
      <c r="T868" s="219"/>
      <c r="U868" s="220"/>
      <c r="X868" s="418"/>
      <c r="AQ868" s="226"/>
      <c r="CK868" s="225"/>
      <c r="DY868" s="229"/>
      <c r="DZ868" s="226"/>
    </row>
    <row r="869" spans="1:130" x14ac:dyDescent="0.25">
      <c r="A869" s="208"/>
      <c r="B869" s="209"/>
      <c r="C869" s="210"/>
      <c r="D869" s="210"/>
      <c r="E869" s="211"/>
      <c r="F869" s="211"/>
      <c r="G869" s="340"/>
      <c r="H869" s="341"/>
      <c r="I869" s="340"/>
      <c r="J869" s="342"/>
      <c r="K869" s="348"/>
      <c r="L869" s="349"/>
      <c r="M869" s="211"/>
      <c r="N869" s="209"/>
      <c r="O869" s="215"/>
      <c r="P869" s="344"/>
      <c r="Q869" s="216"/>
      <c r="T869" s="219"/>
      <c r="U869" s="220"/>
      <c r="X869" s="418"/>
      <c r="AQ869" s="226"/>
      <c r="CK869" s="225"/>
    </row>
    <row r="870" spans="1:130" x14ac:dyDescent="0.25">
      <c r="A870" s="208"/>
      <c r="B870" s="209"/>
      <c r="C870" s="210"/>
      <c r="D870" s="210"/>
      <c r="E870" s="211"/>
      <c r="F870" s="211"/>
      <c r="G870" s="340"/>
      <c r="H870" s="341"/>
      <c r="I870" s="340"/>
      <c r="J870" s="342"/>
      <c r="K870" s="348"/>
      <c r="L870" s="349"/>
      <c r="M870" s="211"/>
      <c r="N870" s="209"/>
      <c r="O870" s="215"/>
      <c r="P870" s="344"/>
      <c r="Q870" s="216"/>
      <c r="T870" s="219"/>
      <c r="U870" s="220"/>
      <c r="X870" s="418"/>
      <c r="AQ870" s="226"/>
      <c r="CK870" s="225"/>
    </row>
    <row r="871" spans="1:130" x14ac:dyDescent="0.25">
      <c r="A871" s="208"/>
      <c r="B871" s="209"/>
      <c r="C871" s="210"/>
      <c r="D871" s="210"/>
      <c r="E871" s="211"/>
      <c r="F871" s="211"/>
      <c r="G871" s="340"/>
      <c r="H871" s="341"/>
      <c r="I871" s="340"/>
      <c r="J871" s="342"/>
      <c r="K871" s="348"/>
      <c r="L871" s="349"/>
      <c r="M871" s="211"/>
      <c r="N871" s="209"/>
      <c r="O871" s="215"/>
      <c r="P871" s="344"/>
      <c r="Q871" s="216"/>
      <c r="T871" s="219"/>
      <c r="U871" s="220"/>
      <c r="X871" s="418"/>
      <c r="AQ871" s="226"/>
      <c r="CK871" s="225"/>
    </row>
    <row r="872" spans="1:130" x14ac:dyDescent="0.25">
      <c r="A872" s="208"/>
      <c r="B872" s="209"/>
      <c r="C872" s="210"/>
      <c r="D872" s="210"/>
      <c r="E872" s="211"/>
      <c r="F872" s="211"/>
      <c r="G872" s="340"/>
      <c r="H872" s="341"/>
      <c r="I872" s="340"/>
      <c r="J872" s="342"/>
      <c r="K872" s="343"/>
      <c r="L872" s="213"/>
      <c r="M872" s="211"/>
      <c r="N872" s="209"/>
      <c r="O872" s="215"/>
      <c r="P872" s="344"/>
      <c r="Q872" s="216"/>
      <c r="T872" s="219"/>
      <c r="U872" s="220"/>
      <c r="X872" s="418"/>
      <c r="AQ872" s="226"/>
      <c r="CK872" s="225"/>
    </row>
    <row r="873" spans="1:130" x14ac:dyDescent="0.25">
      <c r="A873" s="208"/>
      <c r="B873" s="209"/>
      <c r="C873" s="210"/>
      <c r="D873" s="210"/>
      <c r="E873" s="211"/>
      <c r="F873" s="211"/>
      <c r="G873" s="340"/>
      <c r="H873" s="341"/>
      <c r="I873" s="340"/>
      <c r="J873" s="342"/>
      <c r="K873" s="343"/>
      <c r="L873" s="213"/>
      <c r="M873" s="211"/>
      <c r="N873" s="209"/>
      <c r="O873" s="215"/>
      <c r="P873" s="344"/>
      <c r="Q873" s="216"/>
      <c r="T873" s="219"/>
      <c r="U873" s="220"/>
      <c r="X873" s="418"/>
      <c r="AQ873" s="226"/>
      <c r="CK873" s="225"/>
    </row>
    <row r="874" spans="1:130" x14ac:dyDescent="0.25">
      <c r="A874" s="208"/>
      <c r="B874" s="209"/>
      <c r="C874" s="210"/>
      <c r="D874" s="210"/>
      <c r="E874" s="211"/>
      <c r="F874" s="211"/>
      <c r="G874" s="340"/>
      <c r="H874" s="341"/>
      <c r="I874" s="340"/>
      <c r="J874" s="342"/>
      <c r="K874" s="343"/>
      <c r="L874" s="213"/>
      <c r="M874" s="211"/>
      <c r="N874" s="209"/>
      <c r="O874" s="215"/>
      <c r="P874" s="344"/>
      <c r="Q874" s="216"/>
      <c r="T874" s="219"/>
      <c r="U874" s="220"/>
      <c r="X874" s="418"/>
      <c r="AQ874" s="226"/>
      <c r="CK874" s="225"/>
    </row>
    <row r="875" spans="1:130" x14ac:dyDescent="0.25">
      <c r="A875" s="208"/>
      <c r="B875" s="209"/>
      <c r="C875" s="210"/>
      <c r="D875" s="210"/>
      <c r="E875" s="211"/>
      <c r="F875" s="211"/>
      <c r="G875" s="340"/>
      <c r="H875" s="341"/>
      <c r="I875" s="340"/>
      <c r="J875" s="342"/>
      <c r="K875" s="343"/>
      <c r="L875" s="213"/>
      <c r="M875" s="211"/>
      <c r="N875" s="209"/>
      <c r="O875" s="215"/>
      <c r="P875" s="344"/>
      <c r="Q875" s="216"/>
      <c r="T875" s="219"/>
      <c r="U875" s="220"/>
      <c r="X875" s="418"/>
      <c r="AQ875" s="226"/>
      <c r="CK875" s="225"/>
    </row>
    <row r="876" spans="1:130" x14ac:dyDescent="0.25">
      <c r="A876" s="208"/>
      <c r="B876" s="209"/>
      <c r="C876" s="210"/>
      <c r="D876" s="210"/>
      <c r="E876" s="211"/>
      <c r="F876" s="211"/>
      <c r="G876" s="340"/>
      <c r="H876" s="341"/>
      <c r="I876" s="340"/>
      <c r="J876" s="342"/>
      <c r="K876" s="343"/>
      <c r="L876" s="213"/>
      <c r="M876" s="211"/>
      <c r="N876" s="209"/>
      <c r="O876" s="215"/>
      <c r="P876" s="344"/>
      <c r="Q876" s="216"/>
      <c r="T876" s="219"/>
      <c r="U876" s="220"/>
      <c r="X876" s="418"/>
      <c r="AQ876" s="226"/>
      <c r="CK876" s="225"/>
    </row>
    <row r="877" spans="1:130" x14ac:dyDescent="0.25">
      <c r="A877" s="208"/>
      <c r="B877" s="209"/>
      <c r="C877" s="210"/>
      <c r="D877" s="210"/>
      <c r="E877" s="211"/>
      <c r="F877" s="211"/>
      <c r="G877" s="340"/>
      <c r="H877" s="341"/>
      <c r="I877" s="340"/>
      <c r="J877" s="342"/>
      <c r="K877" s="343"/>
      <c r="L877" s="213"/>
      <c r="M877" s="211"/>
      <c r="N877" s="209"/>
      <c r="O877" s="215"/>
      <c r="P877" s="344"/>
      <c r="Q877" s="216"/>
      <c r="T877" s="219"/>
      <c r="U877" s="220"/>
      <c r="X877" s="418"/>
      <c r="AQ877" s="226"/>
      <c r="CK877" s="225"/>
    </row>
    <row r="878" spans="1:130" x14ac:dyDescent="0.25">
      <c r="A878" s="208"/>
      <c r="B878" s="209"/>
      <c r="C878" s="210"/>
      <c r="D878" s="210"/>
      <c r="E878" s="211"/>
      <c r="F878" s="211"/>
      <c r="G878" s="340"/>
      <c r="H878" s="341"/>
      <c r="I878" s="340"/>
      <c r="J878" s="342"/>
      <c r="K878" s="343"/>
      <c r="L878" s="213"/>
      <c r="M878" s="211"/>
      <c r="N878" s="209"/>
      <c r="O878" s="215"/>
      <c r="P878" s="344"/>
      <c r="Q878" s="216"/>
      <c r="T878" s="219"/>
      <c r="U878" s="220"/>
      <c r="X878" s="418"/>
      <c r="AQ878" s="226"/>
      <c r="CK878" s="225"/>
    </row>
    <row r="879" spans="1:130" x14ac:dyDescent="0.25">
      <c r="A879" s="208"/>
      <c r="B879" s="209"/>
      <c r="C879" s="210"/>
      <c r="D879" s="210"/>
      <c r="E879" s="211"/>
      <c r="F879" s="211"/>
      <c r="G879" s="340"/>
      <c r="H879" s="341"/>
      <c r="I879" s="340"/>
      <c r="J879" s="342"/>
      <c r="K879" s="343"/>
      <c r="L879" s="213"/>
      <c r="M879" s="211"/>
      <c r="N879" s="209"/>
      <c r="O879" s="215"/>
      <c r="P879" s="344"/>
      <c r="Q879" s="216"/>
      <c r="T879" s="219"/>
      <c r="U879" s="220"/>
      <c r="X879" s="418"/>
      <c r="AQ879" s="226"/>
      <c r="CK879" s="225"/>
    </row>
    <row r="880" spans="1:130" x14ac:dyDescent="0.25">
      <c r="A880" s="208"/>
      <c r="B880" s="209"/>
      <c r="C880" s="210"/>
      <c r="D880" s="210"/>
      <c r="E880" s="211"/>
      <c r="F880" s="211"/>
      <c r="G880" s="340"/>
      <c r="H880" s="341"/>
      <c r="I880" s="340"/>
      <c r="J880" s="342"/>
      <c r="K880" s="343"/>
      <c r="L880" s="213"/>
      <c r="M880" s="211"/>
      <c r="N880" s="209"/>
      <c r="O880" s="215"/>
      <c r="P880" s="344"/>
      <c r="Q880" s="216"/>
      <c r="T880" s="219"/>
      <c r="U880" s="220"/>
      <c r="X880" s="418"/>
      <c r="AQ880" s="226"/>
      <c r="CK880" s="225"/>
    </row>
    <row r="881" spans="1:89" x14ac:dyDescent="0.25">
      <c r="A881" s="208"/>
      <c r="B881" s="209"/>
      <c r="C881" s="210"/>
      <c r="D881" s="210"/>
      <c r="E881" s="211"/>
      <c r="F881" s="211"/>
      <c r="G881" s="340"/>
      <c r="H881" s="341"/>
      <c r="I881" s="340"/>
      <c r="J881" s="342"/>
      <c r="K881" s="343"/>
      <c r="L881" s="213"/>
      <c r="M881" s="211"/>
      <c r="N881" s="209"/>
      <c r="O881" s="215"/>
      <c r="P881" s="344"/>
      <c r="Q881" s="216"/>
      <c r="T881" s="219"/>
      <c r="U881" s="220"/>
      <c r="X881" s="418"/>
      <c r="AQ881" s="226"/>
      <c r="CK881" s="225"/>
    </row>
    <row r="882" spans="1:89" x14ac:dyDescent="0.25">
      <c r="A882" s="208"/>
      <c r="B882" s="209"/>
      <c r="C882" s="210"/>
      <c r="D882" s="210"/>
      <c r="E882" s="211"/>
      <c r="F882" s="211"/>
      <c r="G882" s="340"/>
      <c r="H882" s="341"/>
      <c r="I882" s="340"/>
      <c r="J882" s="342"/>
      <c r="K882" s="343"/>
      <c r="L882" s="213"/>
      <c r="M882" s="211"/>
      <c r="N882" s="209"/>
      <c r="O882" s="215"/>
      <c r="P882" s="344"/>
      <c r="Q882" s="216"/>
      <c r="T882" s="219"/>
      <c r="U882" s="220"/>
      <c r="X882" s="418"/>
      <c r="AQ882" s="226"/>
      <c r="CK882" s="225"/>
    </row>
    <row r="883" spans="1:89" x14ac:dyDescent="0.25">
      <c r="A883" s="208"/>
      <c r="B883" s="209"/>
      <c r="C883" s="210"/>
      <c r="D883" s="210"/>
      <c r="E883" s="211"/>
      <c r="F883" s="211"/>
      <c r="G883" s="340"/>
      <c r="H883" s="341"/>
      <c r="I883" s="340"/>
      <c r="J883" s="342"/>
      <c r="K883" s="348"/>
      <c r="L883" s="349"/>
      <c r="M883" s="211"/>
      <c r="N883" s="209"/>
      <c r="O883" s="215"/>
      <c r="P883" s="344"/>
      <c r="Q883" s="216"/>
      <c r="T883" s="219"/>
      <c r="U883" s="220"/>
      <c r="X883" s="418"/>
      <c r="AQ883" s="226"/>
      <c r="CK883" s="225"/>
    </row>
    <row r="884" spans="1:89" x14ac:dyDescent="0.25">
      <c r="A884" s="208"/>
      <c r="B884" s="209"/>
      <c r="C884" s="210"/>
      <c r="D884" s="210"/>
      <c r="E884" s="211"/>
      <c r="F884" s="211"/>
      <c r="G884" s="340"/>
      <c r="H884" s="341"/>
      <c r="I884" s="340"/>
      <c r="J884" s="342"/>
      <c r="K884" s="348"/>
      <c r="L884" s="349"/>
      <c r="M884" s="211"/>
      <c r="N884" s="209"/>
      <c r="O884" s="215"/>
      <c r="P884" s="344"/>
      <c r="Q884" s="216"/>
      <c r="T884" s="219"/>
      <c r="U884" s="220"/>
      <c r="X884" s="418"/>
      <c r="AQ884" s="226"/>
      <c r="CK884" s="225"/>
    </row>
    <row r="885" spans="1:89" x14ac:dyDescent="0.25">
      <c r="A885" s="208"/>
      <c r="B885" s="209"/>
      <c r="C885" s="210"/>
      <c r="D885" s="210"/>
      <c r="E885" s="211"/>
      <c r="F885" s="211"/>
      <c r="G885" s="340"/>
      <c r="H885" s="341"/>
      <c r="I885" s="340"/>
      <c r="J885" s="342"/>
      <c r="K885" s="348"/>
      <c r="L885" s="349"/>
      <c r="M885" s="211"/>
      <c r="N885" s="209"/>
      <c r="O885" s="215"/>
      <c r="P885" s="344"/>
      <c r="Q885" s="216"/>
      <c r="T885" s="219"/>
      <c r="U885" s="220"/>
      <c r="X885" s="418"/>
      <c r="AQ885" s="226"/>
      <c r="CK885" s="225"/>
    </row>
    <row r="886" spans="1:89" x14ac:dyDescent="0.25">
      <c r="A886" s="208"/>
      <c r="B886" s="209"/>
      <c r="C886" s="210"/>
      <c r="D886" s="210"/>
      <c r="E886" s="211"/>
      <c r="F886" s="211"/>
      <c r="G886" s="340"/>
      <c r="H886" s="341"/>
      <c r="I886" s="340"/>
      <c r="J886" s="342"/>
      <c r="K886" s="348"/>
      <c r="L886" s="349"/>
      <c r="M886" s="211"/>
      <c r="N886" s="209"/>
      <c r="O886" s="215"/>
      <c r="P886" s="344"/>
      <c r="Q886" s="216"/>
      <c r="T886" s="219"/>
      <c r="U886" s="220"/>
      <c r="X886" s="418"/>
      <c r="AQ886" s="226"/>
      <c r="CK886" s="225"/>
    </row>
    <row r="887" spans="1:89" x14ac:dyDescent="0.25">
      <c r="A887" s="208"/>
      <c r="B887" s="209"/>
      <c r="C887" s="210"/>
      <c r="D887" s="210"/>
      <c r="E887" s="211"/>
      <c r="F887" s="211"/>
      <c r="G887" s="340"/>
      <c r="H887" s="341"/>
      <c r="I887" s="340"/>
      <c r="J887" s="342"/>
      <c r="K887" s="348"/>
      <c r="L887" s="349"/>
      <c r="M887" s="211"/>
      <c r="N887" s="209"/>
      <c r="O887" s="215"/>
      <c r="P887" s="344"/>
      <c r="Q887" s="216"/>
      <c r="T887" s="219"/>
      <c r="U887" s="220"/>
      <c r="X887" s="418"/>
      <c r="AQ887" s="226"/>
      <c r="CK887" s="225"/>
    </row>
    <row r="888" spans="1:89" x14ac:dyDescent="0.25">
      <c r="A888" s="208"/>
      <c r="B888" s="209"/>
      <c r="C888" s="210"/>
      <c r="D888" s="210"/>
      <c r="E888" s="211"/>
      <c r="F888" s="211"/>
      <c r="G888" s="340"/>
      <c r="H888" s="341"/>
      <c r="I888" s="340"/>
      <c r="J888" s="342"/>
      <c r="K888" s="348"/>
      <c r="L888" s="349"/>
      <c r="M888" s="211"/>
      <c r="N888" s="209"/>
      <c r="O888" s="215"/>
      <c r="P888" s="344"/>
      <c r="Q888" s="216"/>
      <c r="T888" s="219"/>
      <c r="U888" s="220"/>
      <c r="X888" s="418"/>
      <c r="AQ888" s="226"/>
      <c r="CK888" s="225"/>
    </row>
    <row r="889" spans="1:89" x14ac:dyDescent="0.25">
      <c r="A889" s="208"/>
      <c r="B889" s="209"/>
      <c r="C889" s="210"/>
      <c r="D889" s="210"/>
      <c r="E889" s="211"/>
      <c r="F889" s="211"/>
      <c r="G889" s="340"/>
      <c r="H889" s="341"/>
      <c r="I889" s="340"/>
      <c r="J889" s="342"/>
      <c r="K889" s="348"/>
      <c r="L889" s="349"/>
      <c r="M889" s="211"/>
      <c r="N889" s="209"/>
      <c r="O889" s="215"/>
      <c r="P889" s="344"/>
      <c r="Q889" s="216"/>
      <c r="T889" s="219"/>
      <c r="U889" s="220"/>
      <c r="X889" s="418"/>
      <c r="AQ889" s="226"/>
      <c r="CK889" s="225"/>
    </row>
    <row r="890" spans="1:89" x14ac:dyDescent="0.25">
      <c r="A890" s="208"/>
      <c r="B890" s="209"/>
      <c r="C890" s="210"/>
      <c r="D890" s="210"/>
      <c r="E890" s="211"/>
      <c r="F890" s="211"/>
      <c r="G890" s="340"/>
      <c r="H890" s="341"/>
      <c r="I890" s="340"/>
      <c r="J890" s="342"/>
      <c r="K890" s="348"/>
      <c r="L890" s="349"/>
      <c r="M890" s="211"/>
      <c r="N890" s="209"/>
      <c r="O890" s="215"/>
      <c r="P890" s="344"/>
      <c r="Q890" s="216"/>
      <c r="T890" s="219"/>
      <c r="U890" s="220"/>
      <c r="X890" s="418"/>
      <c r="AQ890" s="226"/>
      <c r="CK890" s="225"/>
    </row>
    <row r="891" spans="1:89" x14ac:dyDescent="0.25">
      <c r="A891" s="208"/>
      <c r="B891" s="209"/>
      <c r="C891" s="210"/>
      <c r="D891" s="210"/>
      <c r="E891" s="211"/>
      <c r="F891" s="211"/>
      <c r="G891" s="340"/>
      <c r="H891" s="341"/>
      <c r="I891" s="340"/>
      <c r="J891" s="342"/>
      <c r="K891" s="348"/>
      <c r="L891" s="349"/>
      <c r="M891" s="211"/>
      <c r="N891" s="209"/>
      <c r="O891" s="215"/>
      <c r="P891" s="344"/>
      <c r="Q891" s="216"/>
      <c r="T891" s="219"/>
      <c r="U891" s="220"/>
      <c r="X891" s="418"/>
      <c r="AQ891" s="226"/>
      <c r="CK891" s="225"/>
    </row>
    <row r="892" spans="1:89" x14ac:dyDescent="0.25">
      <c r="A892" s="208"/>
      <c r="B892" s="209"/>
      <c r="C892" s="210"/>
      <c r="D892" s="210"/>
      <c r="E892" s="211"/>
      <c r="F892" s="211"/>
      <c r="G892" s="340"/>
      <c r="H892" s="341"/>
      <c r="I892" s="340"/>
      <c r="J892" s="342"/>
      <c r="K892" s="348"/>
      <c r="L892" s="349"/>
      <c r="M892" s="211"/>
      <c r="N892" s="209"/>
      <c r="O892" s="215"/>
      <c r="P892" s="344"/>
      <c r="Q892" s="216"/>
      <c r="T892" s="219"/>
      <c r="U892" s="220"/>
      <c r="X892" s="418"/>
      <c r="AQ892" s="226"/>
      <c r="CK892" s="225"/>
    </row>
    <row r="893" spans="1:89" x14ac:dyDescent="0.25">
      <c r="A893" s="208"/>
      <c r="B893" s="209"/>
      <c r="C893" s="210"/>
      <c r="D893" s="210"/>
      <c r="E893" s="211"/>
      <c r="F893" s="211"/>
      <c r="G893" s="340"/>
      <c r="H893" s="341"/>
      <c r="I893" s="340"/>
      <c r="J893" s="342"/>
      <c r="K893" s="348"/>
      <c r="L893" s="349"/>
      <c r="M893" s="211"/>
      <c r="N893" s="209"/>
      <c r="O893" s="215"/>
      <c r="P893" s="344"/>
      <c r="Q893" s="216"/>
      <c r="T893" s="219"/>
      <c r="U893" s="220"/>
      <c r="X893" s="418"/>
      <c r="AQ893" s="226"/>
      <c r="CK893" s="225"/>
    </row>
    <row r="894" spans="1:89" x14ac:dyDescent="0.25">
      <c r="A894" s="208"/>
      <c r="B894" s="209"/>
      <c r="C894" s="210"/>
      <c r="D894" s="210"/>
      <c r="E894" s="211"/>
      <c r="F894" s="211"/>
      <c r="G894" s="340"/>
      <c r="H894" s="341"/>
      <c r="I894" s="340"/>
      <c r="J894" s="342"/>
      <c r="K894" s="348"/>
      <c r="L894" s="349"/>
      <c r="M894" s="211"/>
      <c r="N894" s="209"/>
      <c r="O894" s="215"/>
      <c r="P894" s="344"/>
      <c r="Q894" s="216"/>
      <c r="T894" s="219"/>
      <c r="U894" s="220"/>
      <c r="X894" s="418"/>
      <c r="AQ894" s="226"/>
      <c r="CK894" s="225"/>
    </row>
    <row r="895" spans="1:89" x14ac:dyDescent="0.25">
      <c r="A895" s="208"/>
      <c r="B895" s="209"/>
      <c r="C895" s="210"/>
      <c r="D895" s="210"/>
      <c r="E895" s="211"/>
      <c r="F895" s="211"/>
      <c r="G895" s="340"/>
      <c r="H895" s="341"/>
      <c r="I895" s="340"/>
      <c r="J895" s="342"/>
      <c r="K895" s="348"/>
      <c r="L895" s="349"/>
      <c r="M895" s="211"/>
      <c r="N895" s="209"/>
      <c r="O895" s="215"/>
      <c r="P895" s="344"/>
      <c r="Q895" s="216"/>
      <c r="T895" s="219"/>
      <c r="U895" s="220"/>
      <c r="X895" s="418"/>
      <c r="AQ895" s="226"/>
      <c r="CK895" s="225"/>
    </row>
    <row r="896" spans="1:89" x14ac:dyDescent="0.25">
      <c r="A896" s="208"/>
      <c r="B896" s="209"/>
      <c r="C896" s="210"/>
      <c r="D896" s="210"/>
      <c r="E896" s="211"/>
      <c r="F896" s="211"/>
      <c r="G896" s="340"/>
      <c r="H896" s="341"/>
      <c r="I896" s="340"/>
      <c r="J896" s="342"/>
      <c r="K896" s="348"/>
      <c r="L896" s="349"/>
      <c r="M896" s="211"/>
      <c r="N896" s="209"/>
      <c r="O896" s="215"/>
      <c r="P896" s="344"/>
      <c r="Q896" s="216"/>
      <c r="T896" s="219"/>
      <c r="U896" s="220"/>
      <c r="X896" s="418"/>
      <c r="AQ896" s="226"/>
      <c r="CK896" s="225"/>
    </row>
    <row r="897" spans="1:89" x14ac:dyDescent="0.25">
      <c r="A897" s="208"/>
      <c r="B897" s="209"/>
      <c r="C897" s="210"/>
      <c r="D897" s="210"/>
      <c r="E897" s="211"/>
      <c r="F897" s="211"/>
      <c r="G897" s="340"/>
      <c r="H897" s="341"/>
      <c r="I897" s="340"/>
      <c r="J897" s="342"/>
      <c r="K897" s="348"/>
      <c r="L897" s="349"/>
      <c r="M897" s="211"/>
      <c r="N897" s="209"/>
      <c r="O897" s="215"/>
      <c r="P897" s="344"/>
      <c r="Q897" s="216"/>
      <c r="T897" s="219"/>
      <c r="U897" s="220"/>
      <c r="X897" s="418"/>
      <c r="AQ897" s="226"/>
      <c r="CK897" s="225"/>
    </row>
    <row r="898" spans="1:89" x14ac:dyDescent="0.25">
      <c r="A898" s="208"/>
      <c r="B898" s="209"/>
      <c r="C898" s="210"/>
      <c r="D898" s="210"/>
      <c r="E898" s="211"/>
      <c r="F898" s="211"/>
      <c r="G898" s="340"/>
      <c r="H898" s="341"/>
      <c r="I898" s="340"/>
      <c r="J898" s="342"/>
      <c r="K898" s="348"/>
      <c r="L898" s="349"/>
      <c r="M898" s="211"/>
      <c r="N898" s="209"/>
      <c r="O898" s="215"/>
      <c r="P898" s="344"/>
      <c r="Q898" s="216"/>
      <c r="T898" s="219"/>
      <c r="U898" s="220"/>
      <c r="X898" s="418"/>
      <c r="AQ898" s="226"/>
      <c r="CK898" s="225"/>
    </row>
    <row r="899" spans="1:89" x14ac:dyDescent="0.25">
      <c r="A899" s="208"/>
      <c r="B899" s="209"/>
      <c r="C899" s="210"/>
      <c r="D899" s="210"/>
      <c r="E899" s="211"/>
      <c r="F899" s="211"/>
      <c r="G899" s="340"/>
      <c r="H899" s="341"/>
      <c r="I899" s="340"/>
      <c r="J899" s="342"/>
      <c r="K899" s="348"/>
      <c r="L899" s="349"/>
      <c r="M899" s="211"/>
      <c r="N899" s="209"/>
      <c r="O899" s="215"/>
      <c r="P899" s="344"/>
      <c r="Q899" s="216"/>
      <c r="T899" s="219"/>
      <c r="U899" s="220"/>
      <c r="X899" s="418"/>
      <c r="AQ899" s="226"/>
      <c r="CK899" s="225"/>
    </row>
    <row r="900" spans="1:89" x14ac:dyDescent="0.25">
      <c r="A900" s="208"/>
      <c r="B900" s="209"/>
      <c r="C900" s="210"/>
      <c r="D900" s="210"/>
      <c r="E900" s="211"/>
      <c r="F900" s="211"/>
      <c r="G900" s="340"/>
      <c r="H900" s="341"/>
      <c r="I900" s="340"/>
      <c r="J900" s="342"/>
      <c r="K900" s="343"/>
      <c r="L900" s="213"/>
      <c r="M900" s="211"/>
      <c r="N900" s="209"/>
      <c r="O900" s="215"/>
      <c r="P900" s="344"/>
      <c r="Q900" s="216"/>
      <c r="T900" s="219"/>
      <c r="U900" s="220"/>
      <c r="X900" s="418"/>
      <c r="AQ900" s="226"/>
      <c r="CK900" s="225"/>
    </row>
    <row r="901" spans="1:89" x14ac:dyDescent="0.25">
      <c r="A901" s="208"/>
      <c r="B901" s="209"/>
      <c r="C901" s="210"/>
      <c r="D901" s="210"/>
      <c r="E901" s="211"/>
      <c r="F901" s="211"/>
      <c r="G901" s="340"/>
      <c r="H901" s="341"/>
      <c r="I901" s="340"/>
      <c r="J901" s="342"/>
      <c r="K901" s="343"/>
      <c r="L901" s="213"/>
      <c r="M901" s="211"/>
      <c r="N901" s="209"/>
      <c r="O901" s="215"/>
      <c r="P901" s="344"/>
      <c r="Q901" s="216"/>
      <c r="T901" s="219"/>
      <c r="U901" s="220"/>
      <c r="X901" s="418"/>
      <c r="AQ901" s="226"/>
      <c r="CK901" s="225"/>
    </row>
    <row r="902" spans="1:89" x14ac:dyDescent="0.25">
      <c r="A902" s="208"/>
      <c r="B902" s="209"/>
      <c r="C902" s="210"/>
      <c r="D902" s="210"/>
      <c r="E902" s="211"/>
      <c r="F902" s="211"/>
      <c r="G902" s="340"/>
      <c r="H902" s="341"/>
      <c r="I902" s="340"/>
      <c r="J902" s="342"/>
      <c r="K902" s="343"/>
      <c r="L902" s="213"/>
      <c r="M902" s="211"/>
      <c r="N902" s="209"/>
      <c r="O902" s="215"/>
      <c r="P902" s="344"/>
      <c r="Q902" s="216"/>
      <c r="T902" s="219"/>
      <c r="U902" s="220"/>
      <c r="X902" s="418"/>
      <c r="AQ902" s="226"/>
      <c r="CK902" s="225"/>
    </row>
    <row r="903" spans="1:89" x14ac:dyDescent="0.25">
      <c r="A903" s="208"/>
      <c r="B903" s="209"/>
      <c r="C903" s="210"/>
      <c r="D903" s="210"/>
      <c r="E903" s="211"/>
      <c r="F903" s="211"/>
      <c r="G903" s="340"/>
      <c r="H903" s="341"/>
      <c r="I903" s="340"/>
      <c r="J903" s="342"/>
      <c r="K903" s="343"/>
      <c r="L903" s="213"/>
      <c r="M903" s="211"/>
      <c r="N903" s="209"/>
      <c r="O903" s="215"/>
      <c r="P903" s="344"/>
      <c r="Q903" s="216"/>
      <c r="T903" s="219"/>
      <c r="U903" s="220"/>
      <c r="X903" s="418"/>
      <c r="AQ903" s="226"/>
      <c r="CK903" s="225"/>
    </row>
    <row r="904" spans="1:89" x14ac:dyDescent="0.25">
      <c r="A904" s="208"/>
      <c r="B904" s="209"/>
      <c r="C904" s="210"/>
      <c r="D904" s="210"/>
      <c r="E904" s="211"/>
      <c r="F904" s="211"/>
      <c r="G904" s="340"/>
      <c r="H904" s="341"/>
      <c r="I904" s="340"/>
      <c r="J904" s="342"/>
      <c r="K904" s="343"/>
      <c r="L904" s="213"/>
      <c r="M904" s="211"/>
      <c r="N904" s="209"/>
      <c r="O904" s="215"/>
      <c r="P904" s="344"/>
      <c r="Q904" s="216"/>
      <c r="T904" s="219"/>
      <c r="U904" s="220"/>
      <c r="X904" s="418"/>
      <c r="AQ904" s="226"/>
      <c r="CK904" s="225"/>
    </row>
    <row r="905" spans="1:89" x14ac:dyDescent="0.25">
      <c r="A905" s="208"/>
      <c r="B905" s="209"/>
      <c r="C905" s="210"/>
      <c r="D905" s="210"/>
      <c r="E905" s="211"/>
      <c r="F905" s="211"/>
      <c r="G905" s="340"/>
      <c r="H905" s="341"/>
      <c r="I905" s="340"/>
      <c r="J905" s="342"/>
      <c r="K905" s="343"/>
      <c r="L905" s="213"/>
      <c r="M905" s="211"/>
      <c r="N905" s="209"/>
      <c r="O905" s="215"/>
      <c r="P905" s="344"/>
      <c r="Q905" s="216"/>
      <c r="T905" s="219"/>
      <c r="U905" s="220"/>
      <c r="X905" s="418"/>
      <c r="AQ905" s="226"/>
      <c r="CK905" s="225"/>
    </row>
    <row r="906" spans="1:89" x14ac:dyDescent="0.25">
      <c r="A906" s="208"/>
      <c r="B906" s="209"/>
      <c r="C906" s="210"/>
      <c r="D906" s="210"/>
      <c r="E906" s="211"/>
      <c r="F906" s="211"/>
      <c r="G906" s="340"/>
      <c r="H906" s="341"/>
      <c r="I906" s="340"/>
      <c r="J906" s="342"/>
      <c r="K906" s="343"/>
      <c r="L906" s="213"/>
      <c r="M906" s="211"/>
      <c r="N906" s="209"/>
      <c r="O906" s="215"/>
      <c r="P906" s="344"/>
      <c r="Q906" s="216"/>
      <c r="T906" s="219"/>
      <c r="U906" s="220"/>
      <c r="X906" s="418"/>
      <c r="AQ906" s="226"/>
      <c r="CK906" s="225"/>
    </row>
    <row r="907" spans="1:89" x14ac:dyDescent="0.25">
      <c r="A907" s="208"/>
      <c r="B907" s="209"/>
      <c r="C907" s="210"/>
      <c r="D907" s="210"/>
      <c r="E907" s="211"/>
      <c r="F907" s="211"/>
      <c r="G907" s="340"/>
      <c r="H907" s="341"/>
      <c r="I907" s="340"/>
      <c r="J907" s="342"/>
      <c r="K907" s="343"/>
      <c r="L907" s="213"/>
      <c r="M907" s="211"/>
      <c r="N907" s="209"/>
      <c r="O907" s="215"/>
      <c r="P907" s="344"/>
      <c r="Q907" s="216"/>
      <c r="T907" s="219"/>
      <c r="U907" s="220"/>
      <c r="X907" s="418"/>
      <c r="AQ907" s="226"/>
      <c r="CK907" s="225"/>
    </row>
    <row r="908" spans="1:89" x14ac:dyDescent="0.25">
      <c r="A908" s="208"/>
      <c r="B908" s="209"/>
      <c r="C908" s="210"/>
      <c r="D908" s="210"/>
      <c r="E908" s="211"/>
      <c r="F908" s="211"/>
      <c r="G908" s="340"/>
      <c r="H908" s="341"/>
      <c r="I908" s="340"/>
      <c r="J908" s="342"/>
      <c r="K908" s="343"/>
      <c r="L908" s="213"/>
      <c r="M908" s="211"/>
      <c r="N908" s="209"/>
      <c r="O908" s="215"/>
      <c r="P908" s="344"/>
      <c r="Q908" s="216"/>
      <c r="T908" s="219"/>
      <c r="U908" s="220"/>
      <c r="X908" s="418"/>
      <c r="AQ908" s="226"/>
      <c r="CK908" s="225"/>
    </row>
    <row r="909" spans="1:89" x14ac:dyDescent="0.25">
      <c r="A909" s="208"/>
      <c r="B909" s="209"/>
      <c r="C909" s="210"/>
      <c r="D909" s="210"/>
      <c r="E909" s="211"/>
      <c r="F909" s="211"/>
      <c r="G909" s="340"/>
      <c r="H909" s="341"/>
      <c r="I909" s="340"/>
      <c r="J909" s="342"/>
      <c r="K909" s="343"/>
      <c r="L909" s="213"/>
      <c r="M909" s="211"/>
      <c r="N909" s="209"/>
      <c r="O909" s="215"/>
      <c r="P909" s="344"/>
      <c r="Q909" s="216"/>
      <c r="T909" s="219"/>
      <c r="U909" s="220"/>
      <c r="X909" s="418"/>
      <c r="AQ909" s="226"/>
      <c r="CK909" s="225"/>
    </row>
    <row r="910" spans="1:89" x14ac:dyDescent="0.25">
      <c r="A910" s="208"/>
      <c r="B910" s="209"/>
      <c r="C910" s="210"/>
      <c r="D910" s="210"/>
      <c r="E910" s="211"/>
      <c r="F910" s="211"/>
      <c r="G910" s="340"/>
      <c r="H910" s="341"/>
      <c r="I910" s="340"/>
      <c r="J910" s="342"/>
      <c r="K910" s="343"/>
      <c r="L910" s="213"/>
      <c r="M910" s="211"/>
      <c r="N910" s="209"/>
      <c r="O910" s="215"/>
      <c r="P910" s="344"/>
      <c r="Q910" s="216"/>
      <c r="T910" s="219"/>
      <c r="U910" s="220"/>
      <c r="X910" s="418"/>
      <c r="AQ910" s="226"/>
      <c r="CK910" s="225"/>
    </row>
    <row r="911" spans="1:89" x14ac:dyDescent="0.25">
      <c r="A911" s="208"/>
      <c r="B911" s="209"/>
      <c r="C911" s="210"/>
      <c r="D911" s="210"/>
      <c r="E911" s="211"/>
      <c r="F911" s="211"/>
      <c r="G911" s="340"/>
      <c r="H911" s="341"/>
      <c r="I911" s="340"/>
      <c r="J911" s="342"/>
      <c r="K911" s="343"/>
      <c r="L911" s="213"/>
      <c r="M911" s="211"/>
      <c r="N911" s="209"/>
      <c r="O911" s="215"/>
      <c r="P911" s="344"/>
      <c r="Q911" s="216"/>
      <c r="T911" s="219"/>
      <c r="U911" s="220"/>
      <c r="X911" s="418"/>
      <c r="AQ911" s="226"/>
      <c r="CK911" s="225"/>
    </row>
    <row r="912" spans="1:89" x14ac:dyDescent="0.25">
      <c r="A912" s="208"/>
      <c r="B912" s="209"/>
      <c r="C912" s="210"/>
      <c r="D912" s="210"/>
      <c r="E912" s="211"/>
      <c r="F912" s="211"/>
      <c r="G912" s="340"/>
      <c r="H912" s="341"/>
      <c r="I912" s="340"/>
      <c r="J912" s="342"/>
      <c r="K912" s="343"/>
      <c r="L912" s="213"/>
      <c r="M912" s="211"/>
      <c r="N912" s="209"/>
      <c r="O912" s="215"/>
      <c r="P912" s="344"/>
      <c r="Q912" s="216"/>
      <c r="T912" s="219"/>
      <c r="U912" s="220"/>
      <c r="X912" s="418"/>
      <c r="AQ912" s="226"/>
      <c r="CK912" s="225"/>
    </row>
    <row r="913" spans="1:89" x14ac:dyDescent="0.25">
      <c r="A913" s="208"/>
      <c r="B913" s="209"/>
      <c r="C913" s="210"/>
      <c r="D913" s="210"/>
      <c r="E913" s="211"/>
      <c r="F913" s="211"/>
      <c r="G913" s="340"/>
      <c r="H913" s="341"/>
      <c r="I913" s="340"/>
      <c r="J913" s="342"/>
      <c r="K913" s="343"/>
      <c r="L913" s="213"/>
      <c r="M913" s="211"/>
      <c r="N913" s="209"/>
      <c r="O913" s="215"/>
      <c r="P913" s="344"/>
      <c r="Q913" s="216"/>
      <c r="T913" s="219"/>
      <c r="U913" s="220"/>
      <c r="X913" s="418"/>
      <c r="AQ913" s="226"/>
      <c r="CK913" s="225"/>
    </row>
    <row r="914" spans="1:89" x14ac:dyDescent="0.25">
      <c r="A914" s="208"/>
      <c r="B914" s="209"/>
      <c r="C914" s="210"/>
      <c r="D914" s="210"/>
      <c r="E914" s="211"/>
      <c r="F914" s="211"/>
      <c r="G914" s="340"/>
      <c r="H914" s="341"/>
      <c r="I914" s="340"/>
      <c r="J914" s="342"/>
      <c r="K914" s="343"/>
      <c r="L914" s="213"/>
      <c r="M914" s="211"/>
      <c r="N914" s="209"/>
      <c r="O914" s="215"/>
      <c r="P914" s="344"/>
      <c r="Q914" s="216"/>
      <c r="T914" s="219"/>
      <c r="U914" s="220"/>
      <c r="X914" s="418"/>
      <c r="AQ914" s="226"/>
      <c r="CK914" s="225"/>
    </row>
    <row r="915" spans="1:89" x14ac:dyDescent="0.25">
      <c r="A915" s="208"/>
      <c r="B915" s="209"/>
      <c r="C915" s="210"/>
      <c r="D915" s="210"/>
      <c r="E915" s="211"/>
      <c r="F915" s="211"/>
      <c r="G915" s="340"/>
      <c r="H915" s="341"/>
      <c r="I915" s="340"/>
      <c r="J915" s="342"/>
      <c r="K915" s="343"/>
      <c r="L915" s="213"/>
      <c r="M915" s="211"/>
      <c r="N915" s="209"/>
      <c r="O915" s="215"/>
      <c r="P915" s="344"/>
      <c r="Q915" s="216"/>
      <c r="T915" s="219"/>
      <c r="U915" s="220"/>
      <c r="X915" s="418"/>
      <c r="AQ915" s="226"/>
      <c r="CK915" s="225"/>
    </row>
    <row r="916" spans="1:89" x14ac:dyDescent="0.25">
      <c r="A916" s="208"/>
      <c r="B916" s="209"/>
      <c r="C916" s="210"/>
      <c r="D916" s="210"/>
      <c r="E916" s="211"/>
      <c r="F916" s="211"/>
      <c r="G916" s="340"/>
      <c r="H916" s="341"/>
      <c r="I916" s="340"/>
      <c r="J916" s="342"/>
      <c r="K916" s="343"/>
      <c r="L916" s="213"/>
      <c r="M916" s="211"/>
      <c r="N916" s="209"/>
      <c r="O916" s="215"/>
      <c r="P916" s="344"/>
      <c r="Q916" s="216"/>
      <c r="T916" s="219"/>
      <c r="U916" s="220"/>
      <c r="X916" s="418"/>
      <c r="AQ916" s="226"/>
      <c r="CK916" s="225"/>
    </row>
    <row r="917" spans="1:89" x14ac:dyDescent="0.25">
      <c r="A917" s="208"/>
      <c r="B917" s="209"/>
      <c r="C917" s="210"/>
      <c r="D917" s="210"/>
      <c r="E917" s="211"/>
      <c r="F917" s="211"/>
      <c r="G917" s="340"/>
      <c r="H917" s="341"/>
      <c r="I917" s="340"/>
      <c r="J917" s="342"/>
      <c r="K917" s="343"/>
      <c r="L917" s="213"/>
      <c r="M917" s="211"/>
      <c r="N917" s="209"/>
      <c r="O917" s="215"/>
      <c r="P917" s="344"/>
      <c r="Q917" s="216"/>
      <c r="T917" s="219"/>
      <c r="U917" s="220"/>
      <c r="X917" s="418"/>
      <c r="AQ917" s="226"/>
      <c r="CK917" s="225"/>
    </row>
    <row r="918" spans="1:89" x14ac:dyDescent="0.25">
      <c r="A918" s="208"/>
      <c r="B918" s="209"/>
      <c r="C918" s="210"/>
      <c r="D918" s="210"/>
      <c r="E918" s="211"/>
      <c r="F918" s="211"/>
      <c r="G918" s="340"/>
      <c r="H918" s="341"/>
      <c r="I918" s="340"/>
      <c r="J918" s="342"/>
      <c r="K918" s="348"/>
      <c r="L918" s="349"/>
      <c r="M918" s="211"/>
      <c r="N918" s="209"/>
      <c r="O918" s="215"/>
      <c r="P918" s="344"/>
      <c r="Q918" s="216"/>
      <c r="T918" s="219"/>
      <c r="U918" s="220"/>
      <c r="X918" s="418"/>
      <c r="AQ918" s="226"/>
      <c r="CK918" s="225"/>
    </row>
    <row r="919" spans="1:89" x14ac:dyDescent="0.25">
      <c r="A919" s="208"/>
      <c r="B919" s="209"/>
      <c r="C919" s="210"/>
      <c r="D919" s="210"/>
      <c r="E919" s="211"/>
      <c r="F919" s="211"/>
      <c r="G919" s="340"/>
      <c r="H919" s="341"/>
      <c r="I919" s="340"/>
      <c r="J919" s="342"/>
      <c r="K919" s="343"/>
      <c r="L919" s="213"/>
      <c r="M919" s="211"/>
      <c r="N919" s="209"/>
      <c r="O919" s="215"/>
      <c r="P919" s="344"/>
      <c r="Q919" s="216"/>
      <c r="T919" s="219"/>
      <c r="U919" s="220"/>
      <c r="X919" s="418"/>
      <c r="AQ919" s="226"/>
      <c r="CK919" s="225"/>
    </row>
    <row r="920" spans="1:89" x14ac:dyDescent="0.25">
      <c r="A920" s="208"/>
      <c r="B920" s="209"/>
      <c r="C920" s="210"/>
      <c r="D920" s="210"/>
      <c r="E920" s="211"/>
      <c r="F920" s="211"/>
      <c r="G920" s="340"/>
      <c r="H920" s="341"/>
      <c r="I920" s="340"/>
      <c r="J920" s="342"/>
      <c r="K920" s="343"/>
      <c r="L920" s="213"/>
      <c r="M920" s="211"/>
      <c r="N920" s="209"/>
      <c r="O920" s="215"/>
      <c r="P920" s="344"/>
      <c r="Q920" s="216"/>
      <c r="T920" s="219"/>
      <c r="U920" s="220"/>
      <c r="X920" s="418"/>
      <c r="AQ920" s="226"/>
      <c r="CK920" s="225"/>
    </row>
    <row r="921" spans="1:89" x14ac:dyDescent="0.25">
      <c r="A921" s="208"/>
      <c r="B921" s="209"/>
      <c r="C921" s="210"/>
      <c r="D921" s="210"/>
      <c r="E921" s="211"/>
      <c r="F921" s="211"/>
      <c r="G921" s="340"/>
      <c r="H921" s="341"/>
      <c r="I921" s="340"/>
      <c r="J921" s="342"/>
      <c r="K921" s="343"/>
      <c r="L921" s="213"/>
      <c r="M921" s="211"/>
      <c r="N921" s="209"/>
      <c r="O921" s="215"/>
      <c r="P921" s="344"/>
      <c r="Q921" s="216"/>
      <c r="T921" s="219"/>
      <c r="U921" s="220"/>
      <c r="X921" s="418"/>
      <c r="AQ921" s="226"/>
      <c r="CK921" s="225"/>
    </row>
    <row r="922" spans="1:89" x14ac:dyDescent="0.25">
      <c r="A922" s="208"/>
      <c r="B922" s="209"/>
      <c r="C922" s="210"/>
      <c r="D922" s="210"/>
      <c r="E922" s="211"/>
      <c r="F922" s="211"/>
      <c r="G922" s="340"/>
      <c r="H922" s="341"/>
      <c r="I922" s="340"/>
      <c r="J922" s="342"/>
      <c r="K922" s="343"/>
      <c r="L922" s="213"/>
      <c r="M922" s="211"/>
      <c r="N922" s="209"/>
      <c r="O922" s="215"/>
      <c r="P922" s="344"/>
      <c r="Q922" s="216"/>
      <c r="T922" s="219"/>
      <c r="U922" s="220"/>
      <c r="X922" s="418"/>
      <c r="AQ922" s="226"/>
      <c r="CK922" s="225"/>
    </row>
    <row r="923" spans="1:89" x14ac:dyDescent="0.25">
      <c r="A923" s="208"/>
      <c r="B923" s="209"/>
      <c r="C923" s="210"/>
      <c r="D923" s="210"/>
      <c r="E923" s="211"/>
      <c r="F923" s="211"/>
      <c r="G923" s="340"/>
      <c r="H923" s="341"/>
      <c r="I923" s="340"/>
      <c r="J923" s="342"/>
      <c r="K923" s="343"/>
      <c r="L923" s="213"/>
      <c r="M923" s="211"/>
      <c r="N923" s="209"/>
      <c r="O923" s="215"/>
      <c r="P923" s="344"/>
      <c r="Q923" s="216"/>
      <c r="T923" s="219"/>
      <c r="U923" s="220"/>
      <c r="X923" s="418"/>
      <c r="AQ923" s="226"/>
      <c r="CK923" s="225"/>
    </row>
    <row r="924" spans="1:89" x14ac:dyDescent="0.25">
      <c r="A924" s="208"/>
      <c r="B924" s="209"/>
      <c r="C924" s="210"/>
      <c r="D924" s="210"/>
      <c r="E924" s="211"/>
      <c r="F924" s="211"/>
      <c r="G924" s="340"/>
      <c r="H924" s="341"/>
      <c r="I924" s="340"/>
      <c r="J924" s="342"/>
      <c r="K924" s="343"/>
      <c r="L924" s="213"/>
      <c r="M924" s="211"/>
      <c r="N924" s="209"/>
      <c r="O924" s="215"/>
      <c r="P924" s="344"/>
      <c r="Q924" s="216"/>
      <c r="T924" s="219"/>
      <c r="U924" s="220"/>
      <c r="X924" s="418"/>
      <c r="AQ924" s="226"/>
      <c r="CK924" s="225"/>
    </row>
    <row r="925" spans="1:89" x14ac:dyDescent="0.25">
      <c r="A925" s="208"/>
      <c r="B925" s="209"/>
      <c r="C925" s="210"/>
      <c r="D925" s="210"/>
      <c r="E925" s="211"/>
      <c r="F925" s="211"/>
      <c r="G925" s="340"/>
      <c r="H925" s="341"/>
      <c r="I925" s="340"/>
      <c r="J925" s="342"/>
      <c r="K925" s="343"/>
      <c r="L925" s="213"/>
      <c r="M925" s="211"/>
      <c r="N925" s="209"/>
      <c r="O925" s="215"/>
      <c r="P925" s="344"/>
      <c r="Q925" s="216"/>
      <c r="T925" s="219"/>
      <c r="U925" s="220"/>
      <c r="X925" s="418"/>
      <c r="AQ925" s="226"/>
      <c r="CK925" s="225"/>
    </row>
    <row r="926" spans="1:89" x14ac:dyDescent="0.25">
      <c r="A926" s="208"/>
      <c r="B926" s="209"/>
      <c r="C926" s="210"/>
      <c r="D926" s="210"/>
      <c r="E926" s="211"/>
      <c r="F926" s="211"/>
      <c r="G926" s="340"/>
      <c r="H926" s="341"/>
      <c r="I926" s="340"/>
      <c r="J926" s="342"/>
      <c r="K926" s="343"/>
      <c r="L926" s="213"/>
      <c r="M926" s="211"/>
      <c r="N926" s="209"/>
      <c r="O926" s="215"/>
      <c r="P926" s="344"/>
      <c r="Q926" s="216"/>
      <c r="T926" s="219"/>
      <c r="U926" s="220"/>
      <c r="X926" s="418"/>
      <c r="AQ926" s="226"/>
      <c r="CK926" s="225"/>
    </row>
    <row r="927" spans="1:89" x14ac:dyDescent="0.25">
      <c r="A927" s="208"/>
      <c r="B927" s="209"/>
      <c r="C927" s="210"/>
      <c r="D927" s="210"/>
      <c r="E927" s="211"/>
      <c r="F927" s="211"/>
      <c r="G927" s="340"/>
      <c r="H927" s="341"/>
      <c r="I927" s="340"/>
      <c r="J927" s="342"/>
      <c r="K927" s="343"/>
      <c r="L927" s="213"/>
      <c r="M927" s="211"/>
      <c r="N927" s="209"/>
      <c r="O927" s="215"/>
      <c r="P927" s="344"/>
      <c r="Q927" s="216"/>
      <c r="T927" s="219"/>
      <c r="U927" s="220"/>
      <c r="X927" s="418"/>
      <c r="AQ927" s="226"/>
      <c r="CK927" s="225"/>
    </row>
    <row r="928" spans="1:89" x14ac:dyDescent="0.25">
      <c r="A928" s="208"/>
      <c r="B928" s="209"/>
      <c r="C928" s="210"/>
      <c r="D928" s="210"/>
      <c r="E928" s="211"/>
      <c r="F928" s="211"/>
      <c r="G928" s="340"/>
      <c r="H928" s="341"/>
      <c r="I928" s="340"/>
      <c r="J928" s="342"/>
      <c r="K928" s="343"/>
      <c r="L928" s="213"/>
      <c r="M928" s="211"/>
      <c r="N928" s="209"/>
      <c r="O928" s="215"/>
      <c r="P928" s="344"/>
      <c r="Q928" s="216"/>
      <c r="T928" s="219"/>
      <c r="U928" s="220"/>
      <c r="X928" s="418"/>
      <c r="AQ928" s="226"/>
      <c r="CK928" s="225"/>
    </row>
    <row r="929" spans="1:89" x14ac:dyDescent="0.25">
      <c r="A929" s="208"/>
      <c r="B929" s="209"/>
      <c r="C929" s="210"/>
      <c r="D929" s="210"/>
      <c r="E929" s="211"/>
      <c r="F929" s="211"/>
      <c r="G929" s="340"/>
      <c r="H929" s="341"/>
      <c r="I929" s="340"/>
      <c r="J929" s="342"/>
      <c r="K929" s="343"/>
      <c r="L929" s="213"/>
      <c r="M929" s="211"/>
      <c r="N929" s="209"/>
      <c r="O929" s="215"/>
      <c r="P929" s="344"/>
      <c r="Q929" s="216"/>
      <c r="T929" s="219"/>
      <c r="U929" s="220"/>
      <c r="X929" s="418"/>
      <c r="AQ929" s="226"/>
      <c r="CK929" s="225"/>
    </row>
    <row r="930" spans="1:89" x14ac:dyDescent="0.25">
      <c r="A930" s="208"/>
      <c r="B930" s="209"/>
      <c r="C930" s="210"/>
      <c r="D930" s="210"/>
      <c r="E930" s="211"/>
      <c r="F930" s="211"/>
      <c r="G930" s="340"/>
      <c r="H930" s="341"/>
      <c r="I930" s="340"/>
      <c r="J930" s="342"/>
      <c r="K930" s="343"/>
      <c r="L930" s="213"/>
      <c r="M930" s="211"/>
      <c r="N930" s="209"/>
      <c r="O930" s="215"/>
      <c r="P930" s="344"/>
      <c r="Q930" s="216"/>
      <c r="T930" s="219"/>
      <c r="U930" s="220"/>
      <c r="X930" s="418"/>
      <c r="AQ930" s="226"/>
      <c r="CK930" s="225"/>
    </row>
    <row r="931" spans="1:89" x14ac:dyDescent="0.25">
      <c r="A931" s="208"/>
      <c r="B931" s="209"/>
      <c r="C931" s="210"/>
      <c r="D931" s="210"/>
      <c r="E931" s="211"/>
      <c r="F931" s="211"/>
      <c r="G931" s="340"/>
      <c r="H931" s="341"/>
      <c r="I931" s="340"/>
      <c r="J931" s="342"/>
      <c r="K931" s="343"/>
      <c r="L931" s="213"/>
      <c r="M931" s="211"/>
      <c r="N931" s="209"/>
      <c r="O931" s="215"/>
      <c r="P931" s="344"/>
      <c r="Q931" s="216"/>
      <c r="T931" s="219"/>
      <c r="U931" s="220"/>
      <c r="X931" s="418"/>
      <c r="AQ931" s="226"/>
      <c r="CK931" s="225"/>
    </row>
    <row r="932" spans="1:89" x14ac:dyDescent="0.25">
      <c r="A932" s="208"/>
      <c r="B932" s="209"/>
      <c r="C932" s="210"/>
      <c r="D932" s="210"/>
      <c r="E932" s="211"/>
      <c r="F932" s="211"/>
      <c r="G932" s="340"/>
      <c r="H932" s="341"/>
      <c r="I932" s="340"/>
      <c r="J932" s="342"/>
      <c r="K932" s="348"/>
      <c r="L932" s="349"/>
      <c r="M932" s="211"/>
      <c r="N932" s="209"/>
      <c r="O932" s="215"/>
      <c r="P932" s="344"/>
      <c r="Q932" s="216"/>
      <c r="T932" s="219"/>
      <c r="U932" s="220"/>
      <c r="X932" s="418"/>
      <c r="AQ932" s="226"/>
      <c r="CK932" s="225"/>
    </row>
    <row r="933" spans="1:89" x14ac:dyDescent="0.25">
      <c r="A933" s="208"/>
      <c r="B933" s="209"/>
      <c r="C933" s="210"/>
      <c r="D933" s="210"/>
      <c r="E933" s="211"/>
      <c r="F933" s="211"/>
      <c r="G933" s="340"/>
      <c r="H933" s="341"/>
      <c r="I933" s="340"/>
      <c r="J933" s="342"/>
      <c r="K933" s="348"/>
      <c r="L933" s="349"/>
      <c r="M933" s="211"/>
      <c r="N933" s="209"/>
      <c r="O933" s="215"/>
      <c r="P933" s="344"/>
      <c r="Q933" s="216"/>
      <c r="T933" s="219"/>
      <c r="U933" s="220"/>
      <c r="X933" s="418"/>
      <c r="AQ933" s="226"/>
      <c r="CK933" s="225"/>
    </row>
    <row r="934" spans="1:89" x14ac:dyDescent="0.25">
      <c r="A934" s="208"/>
      <c r="B934" s="209"/>
      <c r="C934" s="210"/>
      <c r="D934" s="210"/>
      <c r="E934" s="211"/>
      <c r="F934" s="211"/>
      <c r="G934" s="340"/>
      <c r="H934" s="341"/>
      <c r="I934" s="340"/>
      <c r="J934" s="342"/>
      <c r="K934" s="343"/>
      <c r="L934" s="213"/>
      <c r="M934" s="211"/>
      <c r="N934" s="209"/>
      <c r="O934" s="215"/>
      <c r="P934" s="344"/>
      <c r="Q934" s="216"/>
      <c r="T934" s="219"/>
      <c r="U934" s="220"/>
      <c r="X934" s="418"/>
      <c r="AQ934" s="226"/>
      <c r="CK934" s="225"/>
    </row>
    <row r="935" spans="1:89" x14ac:dyDescent="0.25">
      <c r="A935" s="208"/>
      <c r="B935" s="209"/>
      <c r="C935" s="210"/>
      <c r="D935" s="210"/>
      <c r="E935" s="211"/>
      <c r="F935" s="211"/>
      <c r="G935" s="340"/>
      <c r="H935" s="341"/>
      <c r="I935" s="340"/>
      <c r="J935" s="342"/>
      <c r="K935" s="343"/>
      <c r="L935" s="213"/>
      <c r="M935" s="211"/>
      <c r="N935" s="209"/>
      <c r="O935" s="215"/>
      <c r="P935" s="344"/>
      <c r="Q935" s="216"/>
      <c r="T935" s="219"/>
      <c r="U935" s="220"/>
      <c r="X935" s="418"/>
      <c r="AQ935" s="226"/>
      <c r="CK935" s="225"/>
    </row>
    <row r="936" spans="1:89" x14ac:dyDescent="0.25">
      <c r="A936" s="208"/>
      <c r="B936" s="209"/>
      <c r="C936" s="210"/>
      <c r="D936" s="210"/>
      <c r="E936" s="211"/>
      <c r="F936" s="211"/>
      <c r="G936" s="340"/>
      <c r="H936" s="341"/>
      <c r="I936" s="340"/>
      <c r="J936" s="342"/>
      <c r="K936" s="343"/>
      <c r="L936" s="213"/>
      <c r="M936" s="211"/>
      <c r="N936" s="209"/>
      <c r="O936" s="215"/>
      <c r="P936" s="344"/>
      <c r="Q936" s="216"/>
      <c r="T936" s="219"/>
      <c r="U936" s="220"/>
      <c r="X936" s="418"/>
      <c r="AQ936" s="226"/>
      <c r="CK936" s="225"/>
    </row>
    <row r="937" spans="1:89" x14ac:dyDescent="0.25">
      <c r="A937" s="208"/>
      <c r="B937" s="209"/>
      <c r="C937" s="210"/>
      <c r="D937" s="210"/>
      <c r="E937" s="211"/>
      <c r="F937" s="211"/>
      <c r="G937" s="340"/>
      <c r="H937" s="341"/>
      <c r="I937" s="340"/>
      <c r="J937" s="342"/>
      <c r="K937" s="343"/>
      <c r="L937" s="213"/>
      <c r="M937" s="211"/>
      <c r="N937" s="209"/>
      <c r="O937" s="215"/>
      <c r="P937" s="344"/>
      <c r="Q937" s="216"/>
      <c r="T937" s="219"/>
      <c r="U937" s="220"/>
      <c r="X937" s="418"/>
      <c r="AQ937" s="226"/>
      <c r="CK937" s="225"/>
    </row>
    <row r="938" spans="1:89" x14ac:dyDescent="0.25">
      <c r="A938" s="208"/>
      <c r="B938" s="209"/>
      <c r="C938" s="210"/>
      <c r="D938" s="210"/>
      <c r="E938" s="211"/>
      <c r="F938" s="211"/>
      <c r="G938" s="340"/>
      <c r="H938" s="341"/>
      <c r="I938" s="340"/>
      <c r="J938" s="342"/>
      <c r="K938" s="343"/>
      <c r="L938" s="213"/>
      <c r="M938" s="211"/>
      <c r="N938" s="209"/>
      <c r="O938" s="215"/>
      <c r="P938" s="344"/>
      <c r="Q938" s="216"/>
      <c r="T938" s="219"/>
      <c r="U938" s="220"/>
      <c r="X938" s="418"/>
      <c r="AQ938" s="226"/>
      <c r="CK938" s="225"/>
    </row>
    <row r="939" spans="1:89" x14ac:dyDescent="0.25">
      <c r="A939" s="208"/>
      <c r="B939" s="209"/>
      <c r="C939" s="210"/>
      <c r="D939" s="210"/>
      <c r="E939" s="211"/>
      <c r="F939" s="211"/>
      <c r="G939" s="340"/>
      <c r="H939" s="341"/>
      <c r="I939" s="340"/>
      <c r="J939" s="342"/>
      <c r="K939" s="343"/>
      <c r="L939" s="213"/>
      <c r="M939" s="211"/>
      <c r="N939" s="209"/>
      <c r="O939" s="215"/>
      <c r="P939" s="344"/>
      <c r="Q939" s="216"/>
      <c r="T939" s="219"/>
      <c r="U939" s="220"/>
      <c r="X939" s="418"/>
      <c r="AQ939" s="226"/>
      <c r="CK939" s="225"/>
    </row>
    <row r="940" spans="1:89" x14ac:dyDescent="0.25">
      <c r="A940" s="208"/>
      <c r="B940" s="209"/>
      <c r="C940" s="210"/>
      <c r="D940" s="210"/>
      <c r="E940" s="211"/>
      <c r="F940" s="211"/>
      <c r="G940" s="340"/>
      <c r="H940" s="341"/>
      <c r="I940" s="340"/>
      <c r="J940" s="342"/>
      <c r="K940" s="343"/>
      <c r="L940" s="213"/>
      <c r="M940" s="211"/>
      <c r="N940" s="209"/>
      <c r="O940" s="215"/>
      <c r="P940" s="344"/>
      <c r="Q940" s="216"/>
      <c r="T940" s="219"/>
      <c r="U940" s="220"/>
      <c r="X940" s="418"/>
      <c r="AQ940" s="226"/>
      <c r="CK940" s="225"/>
    </row>
    <row r="941" spans="1:89" x14ac:dyDescent="0.25">
      <c r="A941" s="208"/>
      <c r="B941" s="209"/>
      <c r="C941" s="210"/>
      <c r="D941" s="210"/>
      <c r="E941" s="211"/>
      <c r="F941" s="211"/>
      <c r="G941" s="340"/>
      <c r="H941" s="341"/>
      <c r="I941" s="340"/>
      <c r="J941" s="342"/>
      <c r="K941" s="348"/>
      <c r="L941" s="349"/>
      <c r="M941" s="211"/>
      <c r="N941" s="209"/>
      <c r="O941" s="215"/>
      <c r="P941" s="344"/>
      <c r="Q941" s="216"/>
      <c r="T941" s="219"/>
      <c r="U941" s="220"/>
      <c r="X941" s="418"/>
      <c r="AQ941" s="226"/>
      <c r="CK941" s="225"/>
    </row>
    <row r="942" spans="1:89" x14ac:dyDescent="0.25">
      <c r="A942" s="208"/>
      <c r="B942" s="209"/>
      <c r="C942" s="210"/>
      <c r="D942" s="210"/>
      <c r="E942" s="211"/>
      <c r="F942" s="211"/>
      <c r="G942" s="340"/>
      <c r="H942" s="341"/>
      <c r="I942" s="340"/>
      <c r="J942" s="342"/>
      <c r="K942" s="348"/>
      <c r="L942" s="349"/>
      <c r="M942" s="211"/>
      <c r="N942" s="209"/>
      <c r="O942" s="215"/>
      <c r="P942" s="344"/>
      <c r="Q942" s="216"/>
      <c r="T942" s="219"/>
      <c r="U942" s="220"/>
      <c r="X942" s="418"/>
      <c r="AQ942" s="226"/>
      <c r="CK942" s="225"/>
    </row>
    <row r="943" spans="1:89" x14ac:dyDescent="0.25">
      <c r="A943" s="208"/>
      <c r="B943" s="209"/>
      <c r="C943" s="210"/>
      <c r="D943" s="210"/>
      <c r="E943" s="211"/>
      <c r="F943" s="211"/>
      <c r="G943" s="340"/>
      <c r="H943" s="341"/>
      <c r="I943" s="340"/>
      <c r="J943" s="342"/>
      <c r="K943" s="348"/>
      <c r="L943" s="349"/>
      <c r="M943" s="211"/>
      <c r="N943" s="209"/>
      <c r="O943" s="215"/>
      <c r="P943" s="344"/>
      <c r="Q943" s="216"/>
      <c r="T943" s="219"/>
      <c r="U943" s="220"/>
      <c r="X943" s="418"/>
      <c r="AQ943" s="226"/>
      <c r="CK943" s="225"/>
    </row>
    <row r="944" spans="1:89" x14ac:dyDescent="0.25">
      <c r="A944" s="208"/>
      <c r="B944" s="209"/>
      <c r="C944" s="210"/>
      <c r="D944" s="210"/>
      <c r="E944" s="211"/>
      <c r="F944" s="211"/>
      <c r="G944" s="340"/>
      <c r="H944" s="341"/>
      <c r="I944" s="340"/>
      <c r="J944" s="342"/>
      <c r="K944" s="348"/>
      <c r="L944" s="349"/>
      <c r="M944" s="211"/>
      <c r="N944" s="209"/>
      <c r="O944" s="215"/>
      <c r="P944" s="344"/>
      <c r="Q944" s="216"/>
      <c r="T944" s="219"/>
      <c r="U944" s="220"/>
      <c r="X944" s="418"/>
      <c r="AQ944" s="226"/>
      <c r="CK944" s="225"/>
    </row>
    <row r="945" spans="1:89" x14ac:dyDescent="0.25">
      <c r="A945" s="208"/>
      <c r="B945" s="209"/>
      <c r="C945" s="210"/>
      <c r="D945" s="210"/>
      <c r="E945" s="211"/>
      <c r="F945" s="211"/>
      <c r="G945" s="340"/>
      <c r="H945" s="341"/>
      <c r="I945" s="340"/>
      <c r="J945" s="342"/>
      <c r="K945" s="348"/>
      <c r="L945" s="349"/>
      <c r="M945" s="211"/>
      <c r="N945" s="209"/>
      <c r="O945" s="215"/>
      <c r="P945" s="344"/>
      <c r="Q945" s="216"/>
      <c r="T945" s="219"/>
      <c r="U945" s="220"/>
      <c r="X945" s="418"/>
      <c r="AQ945" s="226"/>
      <c r="CK945" s="225"/>
    </row>
    <row r="946" spans="1:89" x14ac:dyDescent="0.25">
      <c r="A946" s="208"/>
      <c r="B946" s="209"/>
      <c r="C946" s="210"/>
      <c r="D946" s="210"/>
      <c r="E946" s="211"/>
      <c r="F946" s="211"/>
      <c r="G946" s="340"/>
      <c r="H946" s="341"/>
      <c r="I946" s="340"/>
      <c r="J946" s="342"/>
      <c r="K946" s="348"/>
      <c r="L946" s="349"/>
      <c r="M946" s="211"/>
      <c r="N946" s="209"/>
      <c r="O946" s="215"/>
      <c r="P946" s="344"/>
      <c r="Q946" s="216"/>
      <c r="T946" s="219"/>
      <c r="U946" s="220"/>
      <c r="X946" s="418"/>
      <c r="AQ946" s="226"/>
      <c r="CK946" s="225"/>
    </row>
    <row r="947" spans="1:89" x14ac:dyDescent="0.25">
      <c r="A947" s="208"/>
      <c r="B947" s="209"/>
      <c r="C947" s="210"/>
      <c r="D947" s="210"/>
      <c r="E947" s="211"/>
      <c r="F947" s="211"/>
      <c r="G947" s="340"/>
      <c r="H947" s="341"/>
      <c r="I947" s="340"/>
      <c r="J947" s="342"/>
      <c r="K947" s="348"/>
      <c r="L947" s="349"/>
      <c r="M947" s="211"/>
      <c r="N947" s="209"/>
      <c r="O947" s="215"/>
      <c r="P947" s="344"/>
      <c r="Q947" s="216"/>
      <c r="T947" s="219"/>
      <c r="U947" s="220"/>
      <c r="X947" s="418"/>
      <c r="AQ947" s="226"/>
      <c r="CK947" s="225"/>
    </row>
    <row r="948" spans="1:89" x14ac:dyDescent="0.25">
      <c r="A948" s="208"/>
      <c r="B948" s="209"/>
      <c r="C948" s="210"/>
      <c r="D948" s="210"/>
      <c r="E948" s="211"/>
      <c r="F948" s="211"/>
      <c r="G948" s="340"/>
      <c r="H948" s="341"/>
      <c r="I948" s="340"/>
      <c r="J948" s="342"/>
      <c r="K948" s="348"/>
      <c r="L948" s="349"/>
      <c r="M948" s="211"/>
      <c r="N948" s="209"/>
      <c r="O948" s="215"/>
      <c r="P948" s="344"/>
      <c r="Q948" s="216"/>
      <c r="T948" s="219"/>
      <c r="U948" s="220"/>
      <c r="X948" s="418"/>
      <c r="AQ948" s="226"/>
      <c r="CK948" s="225"/>
    </row>
    <row r="949" spans="1:89" x14ac:dyDescent="0.25">
      <c r="A949" s="208"/>
      <c r="B949" s="209"/>
      <c r="C949" s="210"/>
      <c r="D949" s="210"/>
      <c r="E949" s="211"/>
      <c r="F949" s="211"/>
      <c r="G949" s="340"/>
      <c r="H949" s="341"/>
      <c r="I949" s="340"/>
      <c r="J949" s="342"/>
      <c r="K949" s="348"/>
      <c r="L949" s="349"/>
      <c r="M949" s="211"/>
      <c r="N949" s="209"/>
      <c r="O949" s="215"/>
      <c r="P949" s="344"/>
      <c r="Q949" s="216"/>
      <c r="T949" s="219"/>
      <c r="U949" s="220"/>
      <c r="X949" s="418"/>
      <c r="AQ949" s="226"/>
      <c r="CK949" s="225"/>
    </row>
    <row r="950" spans="1:89" x14ac:dyDescent="0.25">
      <c r="A950" s="208"/>
      <c r="B950" s="209"/>
      <c r="C950" s="210"/>
      <c r="D950" s="210"/>
      <c r="E950" s="211"/>
      <c r="F950" s="211"/>
      <c r="G950" s="340"/>
      <c r="H950" s="341"/>
      <c r="I950" s="340"/>
      <c r="J950" s="342"/>
      <c r="K950" s="348"/>
      <c r="L950" s="349"/>
      <c r="M950" s="211"/>
      <c r="N950" s="209"/>
      <c r="O950" s="215"/>
      <c r="P950" s="344"/>
      <c r="Q950" s="216"/>
      <c r="T950" s="219"/>
      <c r="U950" s="220"/>
      <c r="X950" s="418"/>
      <c r="AQ950" s="226"/>
      <c r="CK950" s="225"/>
    </row>
    <row r="951" spans="1:89" x14ac:dyDescent="0.25">
      <c r="A951" s="208"/>
      <c r="B951" s="209"/>
      <c r="C951" s="210"/>
      <c r="D951" s="210"/>
      <c r="E951" s="211"/>
      <c r="F951" s="211"/>
      <c r="G951" s="340"/>
      <c r="H951" s="341"/>
      <c r="I951" s="340"/>
      <c r="J951" s="342"/>
      <c r="K951" s="348"/>
      <c r="L951" s="349"/>
      <c r="M951" s="211"/>
      <c r="N951" s="209"/>
      <c r="O951" s="215"/>
      <c r="P951" s="344"/>
      <c r="Q951" s="216"/>
      <c r="T951" s="219"/>
      <c r="U951" s="220"/>
      <c r="X951" s="418"/>
      <c r="AQ951" s="226"/>
      <c r="CK951" s="225"/>
    </row>
    <row r="952" spans="1:89" x14ac:dyDescent="0.25">
      <c r="A952" s="208"/>
      <c r="B952" s="209"/>
      <c r="C952" s="210"/>
      <c r="D952" s="210"/>
      <c r="E952" s="211"/>
      <c r="F952" s="211"/>
      <c r="G952" s="340"/>
      <c r="H952" s="341"/>
      <c r="I952" s="340"/>
      <c r="J952" s="342"/>
      <c r="K952" s="348"/>
      <c r="L952" s="349"/>
      <c r="M952" s="211"/>
      <c r="N952" s="209"/>
      <c r="O952" s="215"/>
      <c r="P952" s="344"/>
      <c r="Q952" s="216"/>
      <c r="T952" s="219"/>
      <c r="U952" s="220"/>
      <c r="X952" s="418"/>
      <c r="AQ952" s="226"/>
      <c r="CK952" s="225"/>
    </row>
    <row r="953" spans="1:89" x14ac:dyDescent="0.25">
      <c r="A953" s="208"/>
      <c r="B953" s="209"/>
      <c r="C953" s="210"/>
      <c r="D953" s="210"/>
      <c r="E953" s="211"/>
      <c r="F953" s="211"/>
      <c r="G953" s="340"/>
      <c r="H953" s="341"/>
      <c r="I953" s="340"/>
      <c r="J953" s="342"/>
      <c r="K953" s="348"/>
      <c r="L953" s="349"/>
      <c r="M953" s="211"/>
      <c r="N953" s="209"/>
      <c r="O953" s="215"/>
      <c r="P953" s="344"/>
      <c r="Q953" s="216"/>
      <c r="T953" s="219"/>
      <c r="U953" s="220"/>
      <c r="X953" s="418"/>
      <c r="AQ953" s="226"/>
      <c r="CK953" s="225"/>
    </row>
    <row r="954" spans="1:89" x14ac:dyDescent="0.25">
      <c r="A954" s="208"/>
      <c r="B954" s="209"/>
      <c r="C954" s="210"/>
      <c r="D954" s="210"/>
      <c r="E954" s="211"/>
      <c r="F954" s="211"/>
      <c r="G954" s="340"/>
      <c r="H954" s="341"/>
      <c r="I954" s="340"/>
      <c r="J954" s="342"/>
      <c r="K954" s="348"/>
      <c r="L954" s="349"/>
      <c r="M954" s="211"/>
      <c r="N954" s="209"/>
      <c r="O954" s="215"/>
      <c r="P954" s="344"/>
      <c r="Q954" s="216"/>
      <c r="T954" s="219"/>
      <c r="U954" s="220"/>
      <c r="X954" s="418"/>
      <c r="AQ954" s="226"/>
      <c r="CK954" s="225"/>
    </row>
    <row r="955" spans="1:89" x14ac:dyDescent="0.25">
      <c r="A955" s="208"/>
      <c r="B955" s="209"/>
      <c r="C955" s="210"/>
      <c r="D955" s="210"/>
      <c r="E955" s="211"/>
      <c r="F955" s="211"/>
      <c r="G955" s="340"/>
      <c r="H955" s="341"/>
      <c r="I955" s="340"/>
      <c r="J955" s="342"/>
      <c r="K955" s="348"/>
      <c r="L955" s="349"/>
      <c r="M955" s="211"/>
      <c r="N955" s="209"/>
      <c r="O955" s="215"/>
      <c r="P955" s="344"/>
      <c r="Q955" s="216"/>
      <c r="T955" s="219"/>
      <c r="U955" s="220"/>
      <c r="X955" s="418"/>
      <c r="AQ955" s="226"/>
      <c r="CK955" s="225"/>
    </row>
    <row r="956" spans="1:89" x14ac:dyDescent="0.25">
      <c r="A956" s="208"/>
      <c r="B956" s="209"/>
      <c r="C956" s="210"/>
      <c r="D956" s="210"/>
      <c r="E956" s="211"/>
      <c r="F956" s="211"/>
      <c r="G956" s="340"/>
      <c r="H956" s="341"/>
      <c r="I956" s="340"/>
      <c r="J956" s="342"/>
      <c r="K956" s="343"/>
      <c r="L956" s="349"/>
      <c r="M956" s="211"/>
      <c r="N956" s="209"/>
      <c r="O956" s="215"/>
      <c r="P956" s="344"/>
      <c r="Q956" s="216"/>
      <c r="T956" s="219"/>
      <c r="U956" s="220"/>
      <c r="X956" s="418"/>
      <c r="AQ956" s="226"/>
      <c r="CK956" s="225"/>
    </row>
    <row r="957" spans="1:89" x14ac:dyDescent="0.25">
      <c r="A957" s="208"/>
      <c r="B957" s="209"/>
      <c r="C957" s="210"/>
      <c r="D957" s="210"/>
      <c r="E957" s="211"/>
      <c r="F957" s="211"/>
      <c r="G957" s="340"/>
      <c r="H957" s="341"/>
      <c r="I957" s="340"/>
      <c r="J957" s="342"/>
      <c r="K957" s="348"/>
      <c r="L957" s="349"/>
      <c r="M957" s="211"/>
      <c r="N957" s="209"/>
      <c r="O957" s="215"/>
      <c r="P957" s="344"/>
      <c r="Q957" s="216"/>
      <c r="T957" s="219"/>
      <c r="U957" s="220"/>
      <c r="X957" s="418"/>
      <c r="AQ957" s="226"/>
      <c r="CK957" s="225"/>
    </row>
    <row r="958" spans="1:89" x14ac:dyDescent="0.25">
      <c r="A958" s="208"/>
      <c r="B958" s="209"/>
      <c r="C958" s="210"/>
      <c r="D958" s="210"/>
      <c r="E958" s="211"/>
      <c r="F958" s="211"/>
      <c r="G958" s="340"/>
      <c r="H958" s="341"/>
      <c r="I958" s="340"/>
      <c r="J958" s="342"/>
      <c r="K958" s="348"/>
      <c r="L958" s="349"/>
      <c r="M958" s="211"/>
      <c r="N958" s="209"/>
      <c r="O958" s="215"/>
      <c r="P958" s="344"/>
      <c r="Q958" s="216"/>
      <c r="T958" s="219"/>
      <c r="U958" s="220"/>
      <c r="X958" s="418"/>
      <c r="AQ958" s="226"/>
      <c r="CK958" s="225"/>
    </row>
    <row r="959" spans="1:89" x14ac:dyDescent="0.25">
      <c r="A959" s="208"/>
      <c r="B959" s="209"/>
      <c r="C959" s="210"/>
      <c r="D959" s="210"/>
      <c r="E959" s="211"/>
      <c r="F959" s="211"/>
      <c r="G959" s="340"/>
      <c r="H959" s="341"/>
      <c r="I959" s="340"/>
      <c r="J959" s="342"/>
      <c r="K959" s="343"/>
      <c r="L959" s="213"/>
      <c r="M959" s="211"/>
      <c r="N959" s="209"/>
      <c r="O959" s="215"/>
      <c r="P959" s="344"/>
      <c r="Q959" s="216"/>
      <c r="T959" s="219"/>
      <c r="U959" s="220"/>
      <c r="X959" s="418"/>
      <c r="AQ959" s="226"/>
      <c r="CK959" s="225"/>
    </row>
    <row r="960" spans="1:89" x14ac:dyDescent="0.25">
      <c r="A960" s="208"/>
      <c r="B960" s="209"/>
      <c r="C960" s="210"/>
      <c r="D960" s="210"/>
      <c r="E960" s="211"/>
      <c r="F960" s="211"/>
      <c r="G960" s="340"/>
      <c r="H960" s="341"/>
      <c r="I960" s="340"/>
      <c r="J960" s="342"/>
      <c r="K960" s="348"/>
      <c r="L960" s="349"/>
      <c r="M960" s="211"/>
      <c r="N960" s="209"/>
      <c r="O960" s="215"/>
      <c r="P960" s="344"/>
      <c r="Q960" s="216"/>
      <c r="T960" s="219"/>
      <c r="U960" s="220"/>
      <c r="X960" s="418"/>
      <c r="AQ960" s="226"/>
      <c r="CK960" s="225"/>
    </row>
    <row r="961" spans="1:89" x14ac:dyDescent="0.25">
      <c r="A961" s="208"/>
      <c r="B961" s="209"/>
      <c r="C961" s="210"/>
      <c r="D961" s="210"/>
      <c r="E961" s="211"/>
      <c r="F961" s="211"/>
      <c r="G961" s="340"/>
      <c r="H961" s="341"/>
      <c r="I961" s="340"/>
      <c r="J961" s="342"/>
      <c r="K961" s="348"/>
      <c r="L961" s="349"/>
      <c r="M961" s="211"/>
      <c r="N961" s="209"/>
      <c r="O961" s="215"/>
      <c r="P961" s="344"/>
      <c r="Q961" s="216"/>
      <c r="T961" s="219"/>
      <c r="U961" s="220"/>
      <c r="X961" s="418"/>
      <c r="AQ961" s="226"/>
      <c r="CK961" s="225"/>
    </row>
    <row r="962" spans="1:89" x14ac:dyDescent="0.25">
      <c r="A962" s="208"/>
      <c r="B962" s="209"/>
      <c r="C962" s="210"/>
      <c r="D962" s="210"/>
      <c r="E962" s="211"/>
      <c r="F962" s="211"/>
      <c r="G962" s="340"/>
      <c r="H962" s="341"/>
      <c r="I962" s="340"/>
      <c r="J962" s="342"/>
      <c r="K962" s="343"/>
      <c r="L962" s="213"/>
      <c r="M962" s="211"/>
      <c r="N962" s="209"/>
      <c r="O962" s="215"/>
      <c r="P962" s="344"/>
      <c r="Q962" s="216"/>
      <c r="T962" s="219"/>
      <c r="U962" s="220"/>
      <c r="X962" s="418"/>
      <c r="AQ962" s="226"/>
      <c r="CK962" s="225"/>
    </row>
    <row r="963" spans="1:89" x14ac:dyDescent="0.25">
      <c r="A963" s="208"/>
      <c r="B963" s="209"/>
      <c r="C963" s="210"/>
      <c r="D963" s="210"/>
      <c r="E963" s="211"/>
      <c r="F963" s="211"/>
      <c r="G963" s="340"/>
      <c r="H963" s="341"/>
      <c r="I963" s="340"/>
      <c r="J963" s="342"/>
      <c r="K963" s="348"/>
      <c r="L963" s="213"/>
      <c r="M963" s="211"/>
      <c r="N963" s="209"/>
      <c r="O963" s="215"/>
      <c r="P963" s="344"/>
      <c r="Q963" s="216"/>
      <c r="T963" s="219"/>
      <c r="U963" s="220"/>
      <c r="X963" s="418"/>
      <c r="AQ963" s="226"/>
      <c r="CK963" s="225"/>
    </row>
    <row r="964" spans="1:89" x14ac:dyDescent="0.25">
      <c r="A964" s="208"/>
      <c r="B964" s="209"/>
      <c r="C964" s="210"/>
      <c r="D964" s="210"/>
      <c r="E964" s="211"/>
      <c r="F964" s="211"/>
      <c r="G964" s="340"/>
      <c r="H964" s="341"/>
      <c r="I964" s="340"/>
      <c r="J964" s="342"/>
      <c r="K964" s="343"/>
      <c r="L964" s="213"/>
      <c r="M964" s="211"/>
      <c r="N964" s="209"/>
      <c r="O964" s="215"/>
      <c r="P964" s="344"/>
      <c r="Q964" s="216"/>
      <c r="T964" s="219"/>
      <c r="U964" s="220"/>
      <c r="X964" s="418"/>
      <c r="AQ964" s="226"/>
      <c r="CK964" s="225"/>
    </row>
    <row r="965" spans="1:89" x14ac:dyDescent="0.25">
      <c r="A965" s="208"/>
      <c r="B965" s="209"/>
      <c r="C965" s="210"/>
      <c r="D965" s="210"/>
      <c r="E965" s="211"/>
      <c r="F965" s="211"/>
      <c r="G965" s="340"/>
      <c r="H965" s="341"/>
      <c r="I965" s="340"/>
      <c r="J965" s="342"/>
      <c r="K965" s="343"/>
      <c r="L965" s="213"/>
      <c r="M965" s="211"/>
      <c r="N965" s="209"/>
      <c r="O965" s="215"/>
      <c r="P965" s="344"/>
      <c r="Q965" s="216"/>
      <c r="T965" s="219"/>
      <c r="U965" s="220"/>
      <c r="X965" s="418"/>
      <c r="AQ965" s="226"/>
      <c r="CK965" s="225"/>
    </row>
    <row r="966" spans="1:89" x14ac:dyDescent="0.25">
      <c r="A966" s="208"/>
      <c r="B966" s="209"/>
      <c r="C966" s="210"/>
      <c r="D966" s="210"/>
      <c r="E966" s="211"/>
      <c r="F966" s="211"/>
      <c r="G966" s="340"/>
      <c r="H966" s="341"/>
      <c r="I966" s="340"/>
      <c r="J966" s="342"/>
      <c r="K966" s="343"/>
      <c r="L966" s="213"/>
      <c r="M966" s="211"/>
      <c r="N966" s="209"/>
      <c r="O966" s="215"/>
      <c r="P966" s="344"/>
      <c r="Q966" s="216"/>
      <c r="T966" s="219"/>
      <c r="U966" s="220"/>
      <c r="X966" s="418"/>
      <c r="AQ966" s="226"/>
      <c r="CK966" s="225"/>
    </row>
    <row r="967" spans="1:89" x14ac:dyDescent="0.25">
      <c r="A967" s="208"/>
      <c r="B967" s="209"/>
      <c r="C967" s="210"/>
      <c r="D967" s="210"/>
      <c r="E967" s="211"/>
      <c r="F967" s="211"/>
      <c r="G967" s="340"/>
      <c r="H967" s="341"/>
      <c r="I967" s="340"/>
      <c r="J967" s="342"/>
      <c r="K967" s="343"/>
      <c r="L967" s="213"/>
      <c r="M967" s="211"/>
      <c r="N967" s="209"/>
      <c r="O967" s="215"/>
      <c r="P967" s="344"/>
      <c r="Q967" s="216"/>
      <c r="T967" s="219"/>
      <c r="U967" s="220"/>
      <c r="X967" s="418"/>
      <c r="AQ967" s="226"/>
      <c r="CK967" s="225"/>
    </row>
    <row r="968" spans="1:89" x14ac:dyDescent="0.25">
      <c r="A968" s="208"/>
      <c r="B968" s="209"/>
      <c r="C968" s="210"/>
      <c r="D968" s="210"/>
      <c r="E968" s="211"/>
      <c r="F968" s="211"/>
      <c r="G968" s="340"/>
      <c r="H968" s="341"/>
      <c r="I968" s="340"/>
      <c r="J968" s="342"/>
      <c r="K968" s="343"/>
      <c r="L968" s="213"/>
      <c r="M968" s="211"/>
      <c r="N968" s="209"/>
      <c r="O968" s="215"/>
      <c r="P968" s="344"/>
      <c r="Q968" s="216"/>
      <c r="T968" s="219"/>
      <c r="U968" s="220"/>
      <c r="X968" s="418"/>
      <c r="AQ968" s="226"/>
      <c r="CK968" s="225"/>
    </row>
    <row r="969" spans="1:89" x14ac:dyDescent="0.25">
      <c r="A969" s="208"/>
      <c r="B969" s="209"/>
      <c r="C969" s="210"/>
      <c r="D969" s="210"/>
      <c r="E969" s="211"/>
      <c r="F969" s="211"/>
      <c r="G969" s="340"/>
      <c r="H969" s="341"/>
      <c r="I969" s="340"/>
      <c r="J969" s="342"/>
      <c r="K969" s="343"/>
      <c r="L969" s="213"/>
      <c r="M969" s="211"/>
      <c r="N969" s="209"/>
      <c r="O969" s="215"/>
      <c r="P969" s="344"/>
      <c r="Q969" s="216"/>
      <c r="T969" s="219"/>
      <c r="U969" s="220"/>
      <c r="X969" s="418"/>
      <c r="AQ969" s="226"/>
      <c r="CK969" s="225"/>
    </row>
    <row r="970" spans="1:89" x14ac:dyDescent="0.25">
      <c r="A970" s="208"/>
      <c r="B970" s="209"/>
      <c r="C970" s="210"/>
      <c r="D970" s="210"/>
      <c r="E970" s="211"/>
      <c r="F970" s="211"/>
      <c r="G970" s="340"/>
      <c r="H970" s="341"/>
      <c r="I970" s="340"/>
      <c r="J970" s="342"/>
      <c r="K970" s="343"/>
      <c r="L970" s="213"/>
      <c r="M970" s="211"/>
      <c r="N970" s="209"/>
      <c r="O970" s="215"/>
      <c r="P970" s="344"/>
      <c r="Q970" s="216"/>
      <c r="T970" s="219"/>
      <c r="U970" s="220"/>
      <c r="X970" s="418"/>
      <c r="AQ970" s="226"/>
      <c r="CK970" s="225"/>
    </row>
    <row r="971" spans="1:89" x14ac:dyDescent="0.25">
      <c r="A971" s="208"/>
      <c r="B971" s="209"/>
      <c r="C971" s="210"/>
      <c r="D971" s="210"/>
      <c r="E971" s="211"/>
      <c r="F971" s="211"/>
      <c r="G971" s="340"/>
      <c r="H971" s="341"/>
      <c r="I971" s="340"/>
      <c r="J971" s="342"/>
      <c r="K971" s="343"/>
      <c r="L971" s="213"/>
      <c r="M971" s="211"/>
      <c r="N971" s="209"/>
      <c r="O971" s="215"/>
      <c r="P971" s="344"/>
      <c r="Q971" s="216"/>
      <c r="T971" s="219"/>
      <c r="U971" s="220"/>
      <c r="X971" s="418"/>
      <c r="AQ971" s="226"/>
      <c r="CK971" s="225"/>
    </row>
    <row r="972" spans="1:89" x14ac:dyDescent="0.25">
      <c r="A972" s="208"/>
      <c r="B972" s="209"/>
      <c r="C972" s="210"/>
      <c r="D972" s="210"/>
      <c r="E972" s="211"/>
      <c r="F972" s="211"/>
      <c r="G972" s="340"/>
      <c r="H972" s="341"/>
      <c r="I972" s="340"/>
      <c r="J972" s="342"/>
      <c r="K972" s="348"/>
      <c r="L972" s="349"/>
      <c r="M972" s="211"/>
      <c r="N972" s="209"/>
      <c r="O972" s="215"/>
      <c r="P972" s="344"/>
      <c r="Q972" s="216"/>
      <c r="T972" s="219"/>
      <c r="U972" s="220"/>
      <c r="X972" s="418"/>
      <c r="AQ972" s="226"/>
      <c r="CK972" s="225"/>
    </row>
    <row r="973" spans="1:89" x14ac:dyDescent="0.25">
      <c r="A973" s="208"/>
      <c r="B973" s="209"/>
      <c r="C973" s="210"/>
      <c r="D973" s="210"/>
      <c r="E973" s="211"/>
      <c r="F973" s="211"/>
      <c r="G973" s="340"/>
      <c r="H973" s="341"/>
      <c r="I973" s="340"/>
      <c r="J973" s="342"/>
      <c r="K973" s="348"/>
      <c r="L973" s="349"/>
      <c r="M973" s="211"/>
      <c r="N973" s="209"/>
      <c r="O973" s="215"/>
      <c r="P973" s="344"/>
      <c r="Q973" s="216"/>
      <c r="T973" s="219"/>
      <c r="U973" s="220"/>
      <c r="X973" s="418"/>
      <c r="AQ973" s="226"/>
      <c r="CK973" s="225"/>
    </row>
    <row r="974" spans="1:89" x14ac:dyDescent="0.25">
      <c r="A974" s="208"/>
      <c r="B974" s="209"/>
      <c r="C974" s="210"/>
      <c r="D974" s="210"/>
      <c r="E974" s="211"/>
      <c r="F974" s="211"/>
      <c r="G974" s="340"/>
      <c r="H974" s="341"/>
      <c r="I974" s="340"/>
      <c r="J974" s="342"/>
      <c r="K974" s="348"/>
      <c r="L974" s="349"/>
      <c r="M974" s="211"/>
      <c r="N974" s="209"/>
      <c r="O974" s="215"/>
      <c r="P974" s="344"/>
      <c r="Q974" s="216"/>
      <c r="T974" s="219"/>
      <c r="U974" s="220"/>
      <c r="X974" s="418"/>
      <c r="AQ974" s="226"/>
      <c r="CK974" s="225"/>
    </row>
    <row r="975" spans="1:89" x14ac:dyDescent="0.25">
      <c r="A975" s="208"/>
      <c r="B975" s="209"/>
      <c r="C975" s="210"/>
      <c r="D975" s="210"/>
      <c r="E975" s="211"/>
      <c r="F975" s="211"/>
      <c r="G975" s="340"/>
      <c r="H975" s="341"/>
      <c r="I975" s="340"/>
      <c r="J975" s="342"/>
      <c r="K975" s="348"/>
      <c r="L975" s="349"/>
      <c r="M975" s="211"/>
      <c r="N975" s="209"/>
      <c r="O975" s="215"/>
      <c r="P975" s="344"/>
      <c r="Q975" s="216"/>
      <c r="T975" s="219"/>
      <c r="U975" s="220"/>
      <c r="X975" s="418"/>
      <c r="AQ975" s="226"/>
      <c r="CK975" s="225"/>
    </row>
    <row r="976" spans="1:89" x14ac:dyDescent="0.25">
      <c r="A976" s="208"/>
      <c r="B976" s="209"/>
      <c r="C976" s="210"/>
      <c r="D976" s="210"/>
      <c r="E976" s="211"/>
      <c r="F976" s="211"/>
      <c r="G976" s="340"/>
      <c r="H976" s="341"/>
      <c r="I976" s="340"/>
      <c r="J976" s="342"/>
      <c r="K976" s="348"/>
      <c r="L976" s="349"/>
      <c r="M976" s="211"/>
      <c r="N976" s="209"/>
      <c r="O976" s="215"/>
      <c r="P976" s="344"/>
      <c r="Q976" s="216"/>
      <c r="T976" s="219"/>
      <c r="U976" s="220"/>
      <c r="X976" s="418"/>
      <c r="AQ976" s="226"/>
      <c r="CK976" s="225"/>
    </row>
    <row r="977" spans="1:89" x14ac:dyDescent="0.25">
      <c r="A977" s="208"/>
      <c r="B977" s="209"/>
      <c r="C977" s="210"/>
      <c r="D977" s="210"/>
      <c r="E977" s="211"/>
      <c r="F977" s="211"/>
      <c r="G977" s="340"/>
      <c r="H977" s="341"/>
      <c r="I977" s="340"/>
      <c r="J977" s="342"/>
      <c r="K977" s="348"/>
      <c r="L977" s="349"/>
      <c r="M977" s="211"/>
      <c r="N977" s="209"/>
      <c r="O977" s="215"/>
      <c r="P977" s="344"/>
      <c r="Q977" s="216"/>
      <c r="T977" s="219"/>
      <c r="U977" s="220"/>
      <c r="X977" s="418"/>
      <c r="AQ977" s="226"/>
      <c r="CK977" s="225"/>
    </row>
    <row r="978" spans="1:89" x14ac:dyDescent="0.25">
      <c r="A978" s="208"/>
      <c r="B978" s="209"/>
      <c r="C978" s="210"/>
      <c r="D978" s="210"/>
      <c r="E978" s="211"/>
      <c r="F978" s="211"/>
      <c r="G978" s="340"/>
      <c r="H978" s="341"/>
      <c r="I978" s="340"/>
      <c r="J978" s="342"/>
      <c r="K978" s="348"/>
      <c r="L978" s="349"/>
      <c r="M978" s="211"/>
      <c r="N978" s="209"/>
      <c r="O978" s="215"/>
      <c r="P978" s="344"/>
      <c r="Q978" s="216"/>
      <c r="T978" s="219"/>
      <c r="U978" s="220"/>
      <c r="X978" s="418"/>
      <c r="AQ978" s="226"/>
      <c r="CK978" s="225"/>
    </row>
    <row r="979" spans="1:89" x14ac:dyDescent="0.25">
      <c r="A979" s="208"/>
      <c r="B979" s="209"/>
      <c r="C979" s="210"/>
      <c r="D979" s="210"/>
      <c r="E979" s="211"/>
      <c r="F979" s="211"/>
      <c r="G979" s="340"/>
      <c r="H979" s="341"/>
      <c r="I979" s="340"/>
      <c r="J979" s="342"/>
      <c r="K979" s="348"/>
      <c r="L979" s="349"/>
      <c r="M979" s="211"/>
      <c r="N979" s="209"/>
      <c r="O979" s="215"/>
      <c r="P979" s="344"/>
      <c r="Q979" s="216"/>
      <c r="T979" s="219"/>
      <c r="U979" s="220"/>
      <c r="X979" s="418"/>
      <c r="AQ979" s="226"/>
      <c r="CK979" s="225"/>
    </row>
    <row r="980" spans="1:89" x14ac:dyDescent="0.25">
      <c r="A980" s="208"/>
      <c r="B980" s="209"/>
      <c r="C980" s="210"/>
      <c r="D980" s="210"/>
      <c r="E980" s="211"/>
      <c r="F980" s="211"/>
      <c r="G980" s="340"/>
      <c r="H980" s="341"/>
      <c r="I980" s="340"/>
      <c r="J980" s="342"/>
      <c r="K980" s="348"/>
      <c r="L980" s="349"/>
      <c r="M980" s="211"/>
      <c r="N980" s="209"/>
      <c r="O980" s="215"/>
      <c r="P980" s="344"/>
      <c r="Q980" s="216"/>
      <c r="T980" s="219"/>
      <c r="U980" s="220"/>
      <c r="X980" s="418"/>
      <c r="AQ980" s="226"/>
      <c r="CK980" s="225"/>
    </row>
    <row r="981" spans="1:89" x14ac:dyDescent="0.25">
      <c r="A981" s="208"/>
      <c r="B981" s="209"/>
      <c r="C981" s="210"/>
      <c r="D981" s="210"/>
      <c r="E981" s="211"/>
      <c r="F981" s="211"/>
      <c r="G981" s="340"/>
      <c r="H981" s="341"/>
      <c r="I981" s="340"/>
      <c r="J981" s="342"/>
      <c r="K981" s="343"/>
      <c r="L981" s="213"/>
      <c r="M981" s="211"/>
      <c r="N981" s="209"/>
      <c r="O981" s="215"/>
      <c r="P981" s="344"/>
      <c r="Q981" s="216"/>
      <c r="T981" s="219"/>
      <c r="U981" s="220"/>
      <c r="X981" s="418"/>
      <c r="AQ981" s="226"/>
      <c r="CK981" s="225"/>
    </row>
    <row r="982" spans="1:89" x14ac:dyDescent="0.25">
      <c r="A982" s="208"/>
      <c r="B982" s="209"/>
      <c r="C982" s="210"/>
      <c r="D982" s="210"/>
      <c r="E982" s="211"/>
      <c r="F982" s="211"/>
      <c r="G982" s="340"/>
      <c r="H982" s="341"/>
      <c r="I982" s="340"/>
      <c r="J982" s="342"/>
      <c r="K982" s="343"/>
      <c r="L982" s="213"/>
      <c r="M982" s="211"/>
      <c r="N982" s="209"/>
      <c r="O982" s="215"/>
      <c r="P982" s="344"/>
      <c r="Q982" s="216"/>
      <c r="T982" s="219"/>
      <c r="U982" s="220"/>
      <c r="X982" s="418"/>
      <c r="AQ982" s="226"/>
      <c r="CK982" s="225"/>
    </row>
    <row r="983" spans="1:89" x14ac:dyDescent="0.25">
      <c r="A983" s="208"/>
      <c r="B983" s="209"/>
      <c r="C983" s="210"/>
      <c r="D983" s="210"/>
      <c r="E983" s="211"/>
      <c r="F983" s="211"/>
      <c r="G983" s="340"/>
      <c r="H983" s="341"/>
      <c r="I983" s="340"/>
      <c r="J983" s="342"/>
      <c r="K983" s="343"/>
      <c r="L983" s="213"/>
      <c r="M983" s="211"/>
      <c r="N983" s="209"/>
      <c r="O983" s="215"/>
      <c r="P983" s="344"/>
      <c r="Q983" s="216"/>
      <c r="T983" s="219"/>
      <c r="U983" s="220"/>
      <c r="X983" s="418"/>
      <c r="AQ983" s="226"/>
      <c r="CK983" s="225"/>
    </row>
    <row r="984" spans="1:89" x14ac:dyDescent="0.25">
      <c r="A984" s="208"/>
      <c r="B984" s="209"/>
      <c r="C984" s="210"/>
      <c r="D984" s="210"/>
      <c r="E984" s="211"/>
      <c r="F984" s="211"/>
      <c r="G984" s="340"/>
      <c r="H984" s="341"/>
      <c r="I984" s="340"/>
      <c r="J984" s="342"/>
      <c r="K984" s="343"/>
      <c r="L984" s="213"/>
      <c r="M984" s="211"/>
      <c r="N984" s="209"/>
      <c r="O984" s="215"/>
      <c r="P984" s="344"/>
      <c r="Q984" s="216"/>
      <c r="T984" s="219"/>
      <c r="U984" s="220"/>
      <c r="X984" s="418"/>
      <c r="AQ984" s="226"/>
      <c r="CK984" s="225"/>
    </row>
    <row r="985" spans="1:89" x14ac:dyDescent="0.25">
      <c r="A985" s="208"/>
      <c r="B985" s="209"/>
      <c r="C985" s="210"/>
      <c r="D985" s="210"/>
      <c r="E985" s="211"/>
      <c r="F985" s="211"/>
      <c r="G985" s="340"/>
      <c r="H985" s="341"/>
      <c r="I985" s="340"/>
      <c r="J985" s="342"/>
      <c r="K985" s="343"/>
      <c r="L985" s="213"/>
      <c r="M985" s="211"/>
      <c r="N985" s="209"/>
      <c r="O985" s="215"/>
      <c r="P985" s="344"/>
      <c r="Q985" s="216"/>
      <c r="T985" s="219"/>
      <c r="U985" s="220"/>
      <c r="X985" s="418"/>
      <c r="AQ985" s="226"/>
      <c r="CK985" s="225"/>
    </row>
    <row r="986" spans="1:89" x14ac:dyDescent="0.25">
      <c r="A986" s="208"/>
      <c r="B986" s="209"/>
      <c r="C986" s="210"/>
      <c r="D986" s="210"/>
      <c r="E986" s="211"/>
      <c r="F986" s="211"/>
      <c r="G986" s="340"/>
      <c r="H986" s="341"/>
      <c r="I986" s="340"/>
      <c r="J986" s="342"/>
      <c r="K986" s="343"/>
      <c r="L986" s="213"/>
      <c r="M986" s="211"/>
      <c r="N986" s="209"/>
      <c r="O986" s="215"/>
      <c r="P986" s="344"/>
      <c r="Q986" s="216"/>
      <c r="T986" s="219"/>
      <c r="U986" s="220"/>
      <c r="X986" s="418"/>
      <c r="AQ986" s="226"/>
      <c r="CK986" s="225"/>
    </row>
    <row r="987" spans="1:89" x14ac:dyDescent="0.25">
      <c r="A987" s="208"/>
      <c r="B987" s="209"/>
      <c r="C987" s="210"/>
      <c r="D987" s="210"/>
      <c r="E987" s="211"/>
      <c r="F987" s="211"/>
      <c r="G987" s="340"/>
      <c r="H987" s="341"/>
      <c r="I987" s="340"/>
      <c r="J987" s="342"/>
      <c r="K987" s="343"/>
      <c r="L987" s="213"/>
      <c r="M987" s="211"/>
      <c r="N987" s="209"/>
      <c r="O987" s="215"/>
      <c r="P987" s="344"/>
      <c r="Q987" s="216"/>
      <c r="T987" s="219"/>
      <c r="U987" s="220"/>
      <c r="X987" s="418"/>
      <c r="AQ987" s="226"/>
      <c r="CK987" s="225"/>
    </row>
    <row r="988" spans="1:89" x14ac:dyDescent="0.25">
      <c r="A988" s="208"/>
      <c r="B988" s="209"/>
      <c r="C988" s="210"/>
      <c r="D988" s="210"/>
      <c r="E988" s="211"/>
      <c r="F988" s="211"/>
      <c r="G988" s="340"/>
      <c r="H988" s="341"/>
      <c r="I988" s="340"/>
      <c r="J988" s="342"/>
      <c r="K988" s="348"/>
      <c r="L988" s="349"/>
      <c r="M988" s="211"/>
      <c r="N988" s="209"/>
      <c r="O988" s="215"/>
      <c r="P988" s="344"/>
      <c r="Q988" s="216"/>
      <c r="T988" s="219"/>
      <c r="U988" s="220"/>
      <c r="X988" s="418"/>
      <c r="AQ988" s="226"/>
      <c r="CK988" s="225"/>
    </row>
    <row r="989" spans="1:89" x14ac:dyDescent="0.25">
      <c r="A989" s="208"/>
      <c r="B989" s="209"/>
      <c r="C989" s="210"/>
      <c r="D989" s="210"/>
      <c r="E989" s="211"/>
      <c r="F989" s="211"/>
      <c r="G989" s="340"/>
      <c r="H989" s="341"/>
      <c r="I989" s="340"/>
      <c r="J989" s="342"/>
      <c r="K989" s="348"/>
      <c r="L989" s="349"/>
      <c r="M989" s="211"/>
      <c r="N989" s="209"/>
      <c r="O989" s="215"/>
      <c r="P989" s="344"/>
      <c r="Q989" s="216"/>
      <c r="T989" s="219"/>
      <c r="U989" s="220"/>
      <c r="X989" s="418"/>
      <c r="AQ989" s="226"/>
      <c r="CK989" s="225"/>
    </row>
    <row r="990" spans="1:89" x14ac:dyDescent="0.25">
      <c r="A990" s="208"/>
      <c r="B990" s="209"/>
      <c r="C990" s="210"/>
      <c r="D990" s="210"/>
      <c r="E990" s="211"/>
      <c r="F990" s="211"/>
      <c r="G990" s="340"/>
      <c r="H990" s="341"/>
      <c r="I990" s="340"/>
      <c r="J990" s="342"/>
      <c r="K990" s="343"/>
      <c r="L990" s="213"/>
      <c r="M990" s="211"/>
      <c r="N990" s="209"/>
      <c r="O990" s="215"/>
      <c r="P990" s="344"/>
      <c r="Q990" s="216"/>
      <c r="T990" s="219"/>
      <c r="U990" s="220"/>
      <c r="X990" s="418"/>
      <c r="AQ990" s="226"/>
      <c r="CK990" s="225"/>
    </row>
    <row r="991" spans="1:89" x14ac:dyDescent="0.25">
      <c r="A991" s="208"/>
      <c r="B991" s="209"/>
      <c r="C991" s="210"/>
      <c r="D991" s="210"/>
      <c r="E991" s="211"/>
      <c r="F991" s="211"/>
      <c r="G991" s="340"/>
      <c r="H991" s="341"/>
      <c r="I991" s="340"/>
      <c r="J991" s="342"/>
      <c r="K991" s="343"/>
      <c r="L991" s="213"/>
      <c r="M991" s="211"/>
      <c r="N991" s="209"/>
      <c r="O991" s="215"/>
      <c r="P991" s="344"/>
      <c r="Q991" s="216"/>
      <c r="T991" s="219"/>
      <c r="U991" s="220"/>
      <c r="X991" s="418"/>
      <c r="AQ991" s="226"/>
      <c r="CK991" s="225"/>
    </row>
    <row r="992" spans="1:89" x14ac:dyDescent="0.25">
      <c r="A992" s="208"/>
      <c r="B992" s="209"/>
      <c r="C992" s="210"/>
      <c r="D992" s="210"/>
      <c r="E992" s="211"/>
      <c r="F992" s="211"/>
      <c r="G992" s="340"/>
      <c r="H992" s="341"/>
      <c r="I992" s="340"/>
      <c r="J992" s="342"/>
      <c r="K992" s="348"/>
      <c r="L992" s="349"/>
      <c r="M992" s="211"/>
      <c r="N992" s="209"/>
      <c r="O992" s="215"/>
      <c r="P992" s="344"/>
      <c r="Q992" s="216"/>
      <c r="T992" s="219"/>
      <c r="U992" s="220"/>
      <c r="X992" s="418"/>
      <c r="AQ992" s="226"/>
      <c r="CK992" s="225"/>
    </row>
    <row r="993" spans="1:89" x14ac:dyDescent="0.25">
      <c r="A993" s="208"/>
      <c r="B993" s="209"/>
      <c r="C993" s="210"/>
      <c r="D993" s="210"/>
      <c r="E993" s="211"/>
      <c r="F993" s="211"/>
      <c r="G993" s="340"/>
      <c r="H993" s="341"/>
      <c r="I993" s="340"/>
      <c r="J993" s="342"/>
      <c r="K993" s="348"/>
      <c r="L993" s="349"/>
      <c r="M993" s="211"/>
      <c r="N993" s="209"/>
      <c r="O993" s="215"/>
      <c r="P993" s="344"/>
      <c r="Q993" s="216"/>
      <c r="T993" s="219"/>
      <c r="U993" s="220"/>
      <c r="X993" s="418"/>
      <c r="AQ993" s="226"/>
      <c r="CK993" s="225"/>
    </row>
    <row r="994" spans="1:89" x14ac:dyDescent="0.25">
      <c r="A994" s="208"/>
      <c r="B994" s="209"/>
      <c r="C994" s="210"/>
      <c r="D994" s="210"/>
      <c r="E994" s="211"/>
      <c r="F994" s="211"/>
      <c r="G994" s="340"/>
      <c r="H994" s="341"/>
      <c r="I994" s="340"/>
      <c r="J994" s="342"/>
      <c r="K994" s="348"/>
      <c r="L994" s="349"/>
      <c r="M994" s="211"/>
      <c r="N994" s="209"/>
      <c r="O994" s="215"/>
      <c r="P994" s="344"/>
      <c r="Q994" s="216"/>
      <c r="T994" s="219"/>
      <c r="U994" s="220"/>
      <c r="X994" s="418"/>
      <c r="AQ994" s="226"/>
      <c r="CK994" s="225"/>
    </row>
    <row r="995" spans="1:89" x14ac:dyDescent="0.25">
      <c r="A995" s="208"/>
      <c r="B995" s="209"/>
      <c r="C995" s="210"/>
      <c r="D995" s="210"/>
      <c r="E995" s="211"/>
      <c r="F995" s="211"/>
      <c r="G995" s="340"/>
      <c r="H995" s="341"/>
      <c r="I995" s="340"/>
      <c r="J995" s="342"/>
      <c r="K995" s="348"/>
      <c r="L995" s="349"/>
      <c r="M995" s="211"/>
      <c r="N995" s="209"/>
      <c r="O995" s="215"/>
      <c r="P995" s="344"/>
      <c r="Q995" s="216"/>
      <c r="T995" s="219"/>
      <c r="U995" s="220"/>
      <c r="X995" s="418"/>
      <c r="AQ995" s="226"/>
      <c r="CK995" s="225"/>
    </row>
    <row r="996" spans="1:89" x14ac:dyDescent="0.25">
      <c r="A996" s="208"/>
      <c r="B996" s="209"/>
      <c r="C996" s="210"/>
      <c r="D996" s="210"/>
      <c r="E996" s="211"/>
      <c r="F996" s="211"/>
      <c r="G996" s="340"/>
      <c r="H996" s="341"/>
      <c r="I996" s="340"/>
      <c r="J996" s="342"/>
      <c r="K996" s="348"/>
      <c r="L996" s="349"/>
      <c r="M996" s="211"/>
      <c r="N996" s="209"/>
      <c r="O996" s="215"/>
      <c r="P996" s="344"/>
      <c r="Q996" s="216"/>
      <c r="T996" s="219"/>
      <c r="U996" s="220"/>
      <c r="X996" s="418"/>
      <c r="AQ996" s="226"/>
      <c r="CK996" s="225"/>
    </row>
    <row r="997" spans="1:89" x14ac:dyDescent="0.25">
      <c r="A997" s="208"/>
      <c r="B997" s="209"/>
      <c r="C997" s="210"/>
      <c r="D997" s="210"/>
      <c r="E997" s="211"/>
      <c r="F997" s="211"/>
      <c r="G997" s="340"/>
      <c r="H997" s="341"/>
      <c r="I997" s="340"/>
      <c r="J997" s="342"/>
      <c r="K997" s="343"/>
      <c r="L997" s="213"/>
      <c r="M997" s="211"/>
      <c r="N997" s="209"/>
      <c r="O997" s="215"/>
      <c r="P997" s="344"/>
      <c r="Q997" s="216"/>
      <c r="T997" s="219"/>
      <c r="U997" s="220"/>
      <c r="X997" s="418"/>
      <c r="AQ997" s="226"/>
      <c r="CK997" s="225"/>
    </row>
    <row r="998" spans="1:89" x14ac:dyDescent="0.25">
      <c r="A998" s="208"/>
      <c r="B998" s="209"/>
      <c r="C998" s="210"/>
      <c r="D998" s="210"/>
      <c r="E998" s="211"/>
      <c r="F998" s="211"/>
      <c r="G998" s="340"/>
      <c r="H998" s="341"/>
      <c r="I998" s="340"/>
      <c r="J998" s="342"/>
      <c r="K998" s="343"/>
      <c r="L998" s="213"/>
      <c r="M998" s="211"/>
      <c r="N998" s="209"/>
      <c r="O998" s="215"/>
      <c r="P998" s="344"/>
      <c r="Q998" s="216"/>
      <c r="T998" s="219"/>
      <c r="U998" s="220"/>
      <c r="X998" s="418"/>
      <c r="AQ998" s="226"/>
      <c r="CK998" s="225"/>
    </row>
    <row r="999" spans="1:89" x14ac:dyDescent="0.25">
      <c r="A999" s="208"/>
      <c r="B999" s="209"/>
      <c r="C999" s="210"/>
      <c r="D999" s="210"/>
      <c r="E999" s="211"/>
      <c r="F999" s="211"/>
      <c r="G999" s="340"/>
      <c r="H999" s="341"/>
      <c r="I999" s="340"/>
      <c r="J999" s="342"/>
      <c r="K999" s="343"/>
      <c r="L999" s="213"/>
      <c r="M999" s="211"/>
      <c r="N999" s="209"/>
      <c r="O999" s="215"/>
      <c r="P999" s="344"/>
      <c r="Q999" s="216"/>
      <c r="T999" s="219"/>
      <c r="U999" s="220"/>
      <c r="X999" s="418"/>
      <c r="AQ999" s="226"/>
      <c r="CK999" s="225"/>
    </row>
    <row r="1000" spans="1:89" x14ac:dyDescent="0.25">
      <c r="A1000" s="208"/>
      <c r="B1000" s="209"/>
      <c r="C1000" s="210"/>
      <c r="D1000" s="210"/>
      <c r="E1000" s="211"/>
      <c r="F1000" s="211"/>
      <c r="G1000" s="340"/>
      <c r="H1000" s="341"/>
      <c r="I1000" s="340"/>
      <c r="J1000" s="342"/>
      <c r="K1000" s="343"/>
      <c r="L1000" s="213"/>
      <c r="M1000" s="211"/>
      <c r="N1000" s="209"/>
      <c r="O1000" s="215"/>
      <c r="P1000" s="344"/>
      <c r="Q1000" s="216"/>
      <c r="T1000" s="219"/>
      <c r="U1000" s="220"/>
      <c r="X1000" s="418"/>
      <c r="AQ1000" s="226"/>
      <c r="CK1000" s="225"/>
    </row>
    <row r="1001" spans="1:89" x14ac:dyDescent="0.25">
      <c r="A1001" s="208"/>
      <c r="B1001" s="209"/>
      <c r="C1001" s="210"/>
      <c r="D1001" s="210"/>
      <c r="E1001" s="211"/>
      <c r="F1001" s="211"/>
      <c r="G1001" s="340"/>
      <c r="H1001" s="341"/>
      <c r="I1001" s="340"/>
      <c r="J1001" s="342"/>
      <c r="K1001" s="343"/>
      <c r="L1001" s="213"/>
      <c r="M1001" s="211"/>
      <c r="N1001" s="209"/>
      <c r="O1001" s="215"/>
      <c r="P1001" s="344"/>
      <c r="Q1001" s="216"/>
      <c r="T1001" s="219"/>
      <c r="U1001" s="220"/>
      <c r="X1001" s="418"/>
      <c r="AQ1001" s="226"/>
      <c r="CK1001" s="225"/>
    </row>
    <row r="1002" spans="1:89" x14ac:dyDescent="0.25">
      <c r="A1002" s="208"/>
      <c r="B1002" s="209"/>
      <c r="C1002" s="210"/>
      <c r="D1002" s="210"/>
      <c r="E1002" s="211"/>
      <c r="F1002" s="211"/>
      <c r="G1002" s="340"/>
      <c r="H1002" s="341"/>
      <c r="I1002" s="340"/>
      <c r="J1002" s="342"/>
      <c r="K1002" s="343"/>
      <c r="L1002" s="213"/>
      <c r="M1002" s="211"/>
      <c r="N1002" s="209"/>
      <c r="O1002" s="215"/>
      <c r="P1002" s="344"/>
      <c r="Q1002" s="216"/>
      <c r="T1002" s="219"/>
      <c r="U1002" s="220"/>
      <c r="X1002" s="418"/>
      <c r="AQ1002" s="226"/>
      <c r="CK1002" s="225"/>
    </row>
    <row r="1003" spans="1:89" x14ac:dyDescent="0.25">
      <c r="A1003" s="208"/>
      <c r="B1003" s="209"/>
      <c r="C1003" s="210"/>
      <c r="D1003" s="210"/>
      <c r="E1003" s="211"/>
      <c r="F1003" s="211"/>
      <c r="G1003" s="340"/>
      <c r="H1003" s="341"/>
      <c r="I1003" s="340"/>
      <c r="J1003" s="342"/>
      <c r="K1003" s="348"/>
      <c r="L1003" s="349"/>
      <c r="M1003" s="211"/>
      <c r="N1003" s="209"/>
      <c r="O1003" s="215"/>
      <c r="P1003" s="344"/>
      <c r="Q1003" s="216"/>
      <c r="T1003" s="219"/>
      <c r="U1003" s="220"/>
      <c r="X1003" s="418"/>
      <c r="AQ1003" s="226"/>
      <c r="CK1003" s="225"/>
    </row>
    <row r="1004" spans="1:89" x14ac:dyDescent="0.25">
      <c r="A1004" s="208"/>
      <c r="B1004" s="209"/>
      <c r="C1004" s="210"/>
      <c r="D1004" s="210"/>
      <c r="E1004" s="211"/>
      <c r="F1004" s="211"/>
      <c r="G1004" s="340"/>
      <c r="H1004" s="341"/>
      <c r="I1004" s="340"/>
      <c r="J1004" s="342"/>
      <c r="K1004" s="343"/>
      <c r="L1004" s="213"/>
      <c r="M1004" s="211"/>
      <c r="N1004" s="209"/>
      <c r="O1004" s="215"/>
      <c r="P1004" s="344"/>
      <c r="Q1004" s="216"/>
      <c r="T1004" s="219"/>
      <c r="U1004" s="220"/>
      <c r="X1004" s="418"/>
      <c r="AQ1004" s="226"/>
      <c r="CK1004" s="225"/>
    </row>
    <row r="1005" spans="1:89" x14ac:dyDescent="0.25">
      <c r="A1005" s="208"/>
      <c r="B1005" s="209"/>
      <c r="C1005" s="210"/>
      <c r="D1005" s="210"/>
      <c r="E1005" s="211"/>
      <c r="F1005" s="211"/>
      <c r="G1005" s="340"/>
      <c r="H1005" s="341"/>
      <c r="I1005" s="340"/>
      <c r="J1005" s="342"/>
      <c r="K1005" s="343"/>
      <c r="L1005" s="213"/>
      <c r="M1005" s="211"/>
      <c r="N1005" s="209"/>
      <c r="O1005" s="215"/>
      <c r="P1005" s="344"/>
      <c r="Q1005" s="216"/>
      <c r="T1005" s="219"/>
      <c r="U1005" s="220"/>
      <c r="X1005" s="418"/>
      <c r="AQ1005" s="226"/>
      <c r="CK1005" s="225"/>
    </row>
    <row r="1006" spans="1:89" x14ac:dyDescent="0.25">
      <c r="A1006" s="208"/>
      <c r="B1006" s="209"/>
      <c r="C1006" s="210"/>
      <c r="D1006" s="210"/>
      <c r="E1006" s="211"/>
      <c r="F1006" s="211"/>
      <c r="G1006" s="340"/>
      <c r="H1006" s="341"/>
      <c r="I1006" s="340"/>
      <c r="J1006" s="342"/>
      <c r="K1006" s="343"/>
      <c r="L1006" s="213"/>
      <c r="M1006" s="211"/>
      <c r="N1006" s="209"/>
      <c r="O1006" s="215"/>
      <c r="P1006" s="344"/>
      <c r="Q1006" s="216"/>
      <c r="T1006" s="219"/>
      <c r="U1006" s="220"/>
      <c r="X1006" s="418"/>
      <c r="AQ1006" s="226"/>
      <c r="CK1006" s="225"/>
    </row>
    <row r="1007" spans="1:89" x14ac:dyDescent="0.25">
      <c r="A1007" s="208"/>
      <c r="B1007" s="209"/>
      <c r="C1007" s="210"/>
      <c r="D1007" s="210"/>
      <c r="E1007" s="211"/>
      <c r="F1007" s="211"/>
      <c r="G1007" s="340"/>
      <c r="H1007" s="341"/>
      <c r="I1007" s="340"/>
      <c r="J1007" s="342"/>
      <c r="K1007" s="343"/>
      <c r="L1007" s="213"/>
      <c r="M1007" s="211"/>
      <c r="N1007" s="209"/>
      <c r="O1007" s="215"/>
      <c r="P1007" s="344"/>
      <c r="Q1007" s="216"/>
      <c r="T1007" s="219"/>
      <c r="U1007" s="220"/>
      <c r="X1007" s="418"/>
      <c r="AQ1007" s="226"/>
      <c r="CK1007" s="225"/>
    </row>
    <row r="1008" spans="1:89" x14ac:dyDescent="0.25">
      <c r="A1008" s="208"/>
      <c r="B1008" s="209"/>
      <c r="C1008" s="210"/>
      <c r="D1008" s="210"/>
      <c r="E1008" s="211"/>
      <c r="F1008" s="211"/>
      <c r="G1008" s="340"/>
      <c r="H1008" s="341"/>
      <c r="I1008" s="340"/>
      <c r="J1008" s="342"/>
      <c r="K1008" s="343"/>
      <c r="L1008" s="213"/>
      <c r="M1008" s="211"/>
      <c r="N1008" s="209"/>
      <c r="O1008" s="215"/>
      <c r="P1008" s="344"/>
      <c r="Q1008" s="216"/>
      <c r="T1008" s="219"/>
      <c r="U1008" s="220"/>
      <c r="X1008" s="418"/>
      <c r="AQ1008" s="226"/>
      <c r="CK1008" s="225"/>
    </row>
    <row r="1009" spans="1:89" x14ac:dyDescent="0.25">
      <c r="A1009" s="208"/>
      <c r="B1009" s="209"/>
      <c r="C1009" s="210"/>
      <c r="D1009" s="210"/>
      <c r="E1009" s="211"/>
      <c r="F1009" s="211"/>
      <c r="G1009" s="340"/>
      <c r="H1009" s="341"/>
      <c r="I1009" s="340"/>
      <c r="J1009" s="342"/>
      <c r="K1009" s="343"/>
      <c r="L1009" s="213"/>
      <c r="M1009" s="211"/>
      <c r="N1009" s="209"/>
      <c r="O1009" s="215"/>
      <c r="P1009" s="344"/>
      <c r="Q1009" s="216"/>
      <c r="T1009" s="219"/>
      <c r="U1009" s="220"/>
      <c r="X1009" s="418"/>
      <c r="AQ1009" s="226"/>
      <c r="CK1009" s="225"/>
    </row>
    <row r="1010" spans="1:89" x14ac:dyDescent="0.25">
      <c r="A1010" s="208"/>
      <c r="B1010" s="209"/>
      <c r="C1010" s="210"/>
      <c r="D1010" s="210"/>
      <c r="E1010" s="211"/>
      <c r="F1010" s="211"/>
      <c r="G1010" s="340"/>
      <c r="H1010" s="341"/>
      <c r="I1010" s="340"/>
      <c r="J1010" s="342"/>
      <c r="K1010" s="343"/>
      <c r="L1010" s="213"/>
      <c r="M1010" s="211"/>
      <c r="N1010" s="209"/>
      <c r="O1010" s="215"/>
      <c r="P1010" s="344"/>
      <c r="Q1010" s="216"/>
      <c r="T1010" s="219"/>
      <c r="U1010" s="220"/>
      <c r="X1010" s="418"/>
      <c r="AQ1010" s="226"/>
      <c r="CK1010" s="225"/>
    </row>
    <row r="1011" spans="1:89" x14ac:dyDescent="0.25">
      <c r="A1011" s="208"/>
      <c r="B1011" s="209"/>
      <c r="C1011" s="210"/>
      <c r="D1011" s="210"/>
      <c r="E1011" s="211"/>
      <c r="F1011" s="211"/>
      <c r="G1011" s="340"/>
      <c r="H1011" s="341"/>
      <c r="I1011" s="340"/>
      <c r="J1011" s="342"/>
      <c r="K1011" s="348"/>
      <c r="L1011" s="349"/>
      <c r="M1011" s="211"/>
      <c r="N1011" s="209"/>
      <c r="O1011" s="215"/>
      <c r="P1011" s="344"/>
      <c r="Q1011" s="216"/>
      <c r="T1011" s="219"/>
      <c r="U1011" s="220"/>
      <c r="X1011" s="418"/>
      <c r="AQ1011" s="226"/>
      <c r="CK1011" s="225"/>
    </row>
    <row r="1012" spans="1:89" x14ac:dyDescent="0.25">
      <c r="A1012" s="208"/>
      <c r="B1012" s="209"/>
      <c r="C1012" s="210"/>
      <c r="D1012" s="210"/>
      <c r="E1012" s="211"/>
      <c r="F1012" s="211"/>
      <c r="G1012" s="340"/>
      <c r="H1012" s="341"/>
      <c r="I1012" s="340"/>
      <c r="J1012" s="342"/>
      <c r="K1012" s="348"/>
      <c r="L1012" s="349"/>
      <c r="M1012" s="211"/>
      <c r="N1012" s="209"/>
      <c r="O1012" s="215"/>
      <c r="P1012" s="344"/>
      <c r="Q1012" s="216"/>
      <c r="T1012" s="219"/>
      <c r="U1012" s="220"/>
      <c r="X1012" s="418"/>
      <c r="AQ1012" s="226"/>
      <c r="CK1012" s="225"/>
    </row>
    <row r="1013" spans="1:89" x14ac:dyDescent="0.25">
      <c r="A1013" s="208"/>
      <c r="B1013" s="209"/>
      <c r="C1013" s="210"/>
      <c r="D1013" s="210"/>
      <c r="E1013" s="211"/>
      <c r="F1013" s="211"/>
      <c r="G1013" s="340"/>
      <c r="H1013" s="341"/>
      <c r="I1013" s="340"/>
      <c r="J1013" s="342"/>
      <c r="K1013" s="343"/>
      <c r="L1013" s="213"/>
      <c r="M1013" s="211"/>
      <c r="N1013" s="209"/>
      <c r="O1013" s="215"/>
      <c r="P1013" s="344"/>
      <c r="Q1013" s="216"/>
      <c r="T1013" s="219"/>
      <c r="U1013" s="220"/>
      <c r="X1013" s="418"/>
      <c r="AQ1013" s="226"/>
      <c r="CK1013" s="225"/>
    </row>
    <row r="1014" spans="1:89" x14ac:dyDescent="0.25">
      <c r="A1014" s="208"/>
      <c r="B1014" s="209"/>
      <c r="C1014" s="210"/>
      <c r="D1014" s="210"/>
      <c r="E1014" s="211"/>
      <c r="F1014" s="211"/>
      <c r="G1014" s="340"/>
      <c r="H1014" s="341"/>
      <c r="I1014" s="340"/>
      <c r="J1014" s="342"/>
      <c r="K1014" s="343"/>
      <c r="L1014" s="213"/>
      <c r="M1014" s="211"/>
      <c r="N1014" s="209"/>
      <c r="O1014" s="215"/>
      <c r="P1014" s="344"/>
      <c r="Q1014" s="216"/>
      <c r="T1014" s="219"/>
      <c r="U1014" s="220"/>
      <c r="X1014" s="418"/>
      <c r="AQ1014" s="226"/>
      <c r="CK1014" s="225"/>
    </row>
    <row r="1015" spans="1:89" x14ac:dyDescent="0.25">
      <c r="A1015" s="208"/>
      <c r="B1015" s="209"/>
      <c r="C1015" s="210"/>
      <c r="D1015" s="210"/>
      <c r="E1015" s="211"/>
      <c r="F1015" s="211"/>
      <c r="G1015" s="340"/>
      <c r="H1015" s="341"/>
      <c r="I1015" s="340"/>
      <c r="J1015" s="342"/>
      <c r="K1015" s="343"/>
      <c r="L1015" s="213"/>
      <c r="M1015" s="211"/>
      <c r="N1015" s="209"/>
      <c r="O1015" s="215"/>
      <c r="P1015" s="344"/>
      <c r="Q1015" s="216"/>
      <c r="T1015" s="219"/>
      <c r="U1015" s="220"/>
      <c r="X1015" s="418"/>
      <c r="AQ1015" s="226"/>
      <c r="CK1015" s="225"/>
    </row>
    <row r="1016" spans="1:89" x14ac:dyDescent="0.25">
      <c r="A1016" s="208"/>
      <c r="B1016" s="209"/>
      <c r="C1016" s="210"/>
      <c r="D1016" s="210"/>
      <c r="E1016" s="211"/>
      <c r="F1016" s="211"/>
      <c r="G1016" s="340"/>
      <c r="H1016" s="341"/>
      <c r="I1016" s="340"/>
      <c r="J1016" s="342"/>
      <c r="K1016" s="343"/>
      <c r="L1016" s="213"/>
      <c r="M1016" s="211"/>
      <c r="N1016" s="209"/>
      <c r="O1016" s="215"/>
      <c r="P1016" s="344"/>
      <c r="Q1016" s="216"/>
      <c r="T1016" s="219"/>
      <c r="U1016" s="220"/>
      <c r="X1016" s="418"/>
      <c r="AQ1016" s="226"/>
      <c r="CK1016" s="225"/>
    </row>
    <row r="1017" spans="1:89" x14ac:dyDescent="0.25">
      <c r="A1017" s="208"/>
      <c r="B1017" s="209"/>
      <c r="C1017" s="210"/>
      <c r="D1017" s="210"/>
      <c r="E1017" s="211"/>
      <c r="F1017" s="211"/>
      <c r="G1017" s="340"/>
      <c r="H1017" s="341"/>
      <c r="I1017" s="340"/>
      <c r="J1017" s="342"/>
      <c r="K1017" s="343"/>
      <c r="L1017" s="213"/>
      <c r="M1017" s="211"/>
      <c r="N1017" s="209"/>
      <c r="O1017" s="215"/>
      <c r="P1017" s="344"/>
      <c r="Q1017" s="216"/>
      <c r="T1017" s="219"/>
      <c r="U1017" s="220"/>
      <c r="X1017" s="418"/>
      <c r="AQ1017" s="226"/>
      <c r="CK1017" s="225"/>
    </row>
    <row r="1018" spans="1:89" x14ac:dyDescent="0.25">
      <c r="A1018" s="208"/>
      <c r="B1018" s="209"/>
      <c r="C1018" s="210"/>
      <c r="D1018" s="210"/>
      <c r="E1018" s="211"/>
      <c r="F1018" s="211"/>
      <c r="G1018" s="340"/>
      <c r="H1018" s="341"/>
      <c r="I1018" s="340"/>
      <c r="J1018" s="342"/>
      <c r="K1018" s="343"/>
      <c r="L1018" s="213"/>
      <c r="M1018" s="211"/>
      <c r="N1018" s="209"/>
      <c r="O1018" s="215"/>
      <c r="P1018" s="344"/>
      <c r="Q1018" s="216"/>
      <c r="T1018" s="219"/>
      <c r="U1018" s="220"/>
      <c r="X1018" s="418"/>
      <c r="AQ1018" s="226"/>
      <c r="CK1018" s="225"/>
    </row>
    <row r="1019" spans="1:89" x14ac:dyDescent="0.25">
      <c r="A1019" s="208"/>
      <c r="B1019" s="209"/>
      <c r="C1019" s="210"/>
      <c r="D1019" s="210"/>
      <c r="E1019" s="211"/>
      <c r="F1019" s="211"/>
      <c r="G1019" s="340"/>
      <c r="H1019" s="341"/>
      <c r="I1019" s="340"/>
      <c r="J1019" s="342"/>
      <c r="K1019" s="343"/>
      <c r="L1019" s="213"/>
      <c r="M1019" s="211"/>
      <c r="N1019" s="209"/>
      <c r="O1019" s="215"/>
      <c r="P1019" s="344"/>
      <c r="Q1019" s="216"/>
      <c r="T1019" s="219"/>
      <c r="U1019" s="220"/>
      <c r="X1019" s="418"/>
      <c r="AQ1019" s="226"/>
      <c r="CK1019" s="225"/>
    </row>
    <row r="1020" spans="1:89" x14ac:dyDescent="0.25">
      <c r="A1020" s="208"/>
      <c r="B1020" s="209"/>
      <c r="C1020" s="210"/>
      <c r="D1020" s="210"/>
      <c r="E1020" s="211"/>
      <c r="F1020" s="211"/>
      <c r="G1020" s="340"/>
      <c r="H1020" s="341"/>
      <c r="I1020" s="340"/>
      <c r="J1020" s="342"/>
      <c r="K1020" s="343"/>
      <c r="L1020" s="213"/>
      <c r="M1020" s="211"/>
      <c r="N1020" s="209"/>
      <c r="O1020" s="215"/>
      <c r="P1020" s="344"/>
      <c r="Q1020" s="216"/>
      <c r="T1020" s="219"/>
      <c r="U1020" s="220"/>
      <c r="X1020" s="418"/>
      <c r="AQ1020" s="226"/>
      <c r="CK1020" s="225"/>
    </row>
    <row r="1021" spans="1:89" x14ac:dyDescent="0.25">
      <c r="A1021" s="208"/>
      <c r="B1021" s="209"/>
      <c r="C1021" s="210"/>
      <c r="D1021" s="210"/>
      <c r="E1021" s="211"/>
      <c r="F1021" s="211"/>
      <c r="G1021" s="340"/>
      <c r="H1021" s="341"/>
      <c r="I1021" s="340"/>
      <c r="J1021" s="342"/>
      <c r="K1021" s="343"/>
      <c r="L1021" s="213"/>
      <c r="M1021" s="211"/>
      <c r="N1021" s="209"/>
      <c r="O1021" s="215"/>
      <c r="P1021" s="344"/>
      <c r="Q1021" s="216"/>
      <c r="T1021" s="219"/>
      <c r="U1021" s="220"/>
      <c r="X1021" s="418"/>
      <c r="AQ1021" s="226"/>
      <c r="CK1021" s="225"/>
    </row>
    <row r="1022" spans="1:89" x14ac:dyDescent="0.25">
      <c r="A1022" s="208"/>
      <c r="B1022" s="209"/>
      <c r="C1022" s="210"/>
      <c r="D1022" s="210"/>
      <c r="E1022" s="211"/>
      <c r="F1022" s="211"/>
      <c r="G1022" s="340"/>
      <c r="H1022" s="341"/>
      <c r="I1022" s="340"/>
      <c r="J1022" s="342"/>
      <c r="K1022" s="343"/>
      <c r="L1022" s="213"/>
      <c r="M1022" s="211"/>
      <c r="N1022" s="209"/>
      <c r="O1022" s="215"/>
      <c r="P1022" s="344"/>
      <c r="Q1022" s="216"/>
      <c r="T1022" s="219"/>
      <c r="U1022" s="220"/>
      <c r="X1022" s="418"/>
      <c r="AQ1022" s="226"/>
      <c r="CK1022" s="225"/>
    </row>
    <row r="1023" spans="1:89" x14ac:dyDescent="0.25">
      <c r="A1023" s="208"/>
      <c r="B1023" s="209"/>
      <c r="C1023" s="210"/>
      <c r="D1023" s="210"/>
      <c r="E1023" s="211"/>
      <c r="F1023" s="211"/>
      <c r="G1023" s="340"/>
      <c r="H1023" s="341"/>
      <c r="I1023" s="340"/>
      <c r="J1023" s="342"/>
      <c r="K1023" s="343"/>
      <c r="L1023" s="213"/>
      <c r="M1023" s="211"/>
      <c r="N1023" s="209"/>
      <c r="O1023" s="215"/>
      <c r="P1023" s="344"/>
      <c r="Q1023" s="216"/>
      <c r="T1023" s="219"/>
      <c r="U1023" s="220"/>
      <c r="X1023" s="418"/>
      <c r="AQ1023" s="226"/>
      <c r="CK1023" s="225"/>
    </row>
    <row r="1024" spans="1:89" x14ac:dyDescent="0.25">
      <c r="A1024" s="208"/>
      <c r="B1024" s="209"/>
      <c r="C1024" s="210"/>
      <c r="D1024" s="210"/>
      <c r="E1024" s="211"/>
      <c r="F1024" s="211"/>
      <c r="G1024" s="340"/>
      <c r="H1024" s="341"/>
      <c r="I1024" s="340"/>
      <c r="J1024" s="342"/>
      <c r="K1024" s="343"/>
      <c r="L1024" s="213"/>
      <c r="M1024" s="211"/>
      <c r="N1024" s="209"/>
      <c r="O1024" s="215"/>
      <c r="P1024" s="344"/>
      <c r="Q1024" s="216"/>
      <c r="T1024" s="219"/>
      <c r="U1024" s="220"/>
      <c r="X1024" s="418"/>
      <c r="AQ1024" s="226"/>
      <c r="CK1024" s="225"/>
    </row>
    <row r="1025" spans="1:89" x14ac:dyDescent="0.25">
      <c r="A1025" s="208"/>
      <c r="B1025" s="209"/>
      <c r="C1025" s="210"/>
      <c r="D1025" s="210"/>
      <c r="E1025" s="211"/>
      <c r="F1025" s="211"/>
      <c r="G1025" s="340"/>
      <c r="H1025" s="341"/>
      <c r="I1025" s="340"/>
      <c r="J1025" s="342"/>
      <c r="K1025" s="343"/>
      <c r="L1025" s="213"/>
      <c r="M1025" s="211"/>
      <c r="N1025" s="209"/>
      <c r="O1025" s="215"/>
      <c r="P1025" s="344"/>
      <c r="Q1025" s="216"/>
      <c r="T1025" s="219"/>
      <c r="U1025" s="220"/>
      <c r="X1025" s="418"/>
      <c r="AQ1025" s="226"/>
      <c r="CK1025" s="225"/>
    </row>
    <row r="1026" spans="1:89" x14ac:dyDescent="0.25">
      <c r="A1026" s="208"/>
      <c r="B1026" s="209"/>
      <c r="C1026" s="210"/>
      <c r="D1026" s="210"/>
      <c r="E1026" s="211"/>
      <c r="F1026" s="211"/>
      <c r="G1026" s="340"/>
      <c r="H1026" s="341"/>
      <c r="I1026" s="340"/>
      <c r="J1026" s="342"/>
      <c r="K1026" s="343"/>
      <c r="L1026" s="213"/>
      <c r="M1026" s="211"/>
      <c r="N1026" s="209"/>
      <c r="O1026" s="215"/>
      <c r="P1026" s="344"/>
      <c r="Q1026" s="216"/>
      <c r="T1026" s="219"/>
      <c r="U1026" s="220"/>
      <c r="X1026" s="418"/>
      <c r="AQ1026" s="226"/>
      <c r="CK1026" s="225"/>
    </row>
    <row r="1027" spans="1:89" x14ac:dyDescent="0.25">
      <c r="A1027" s="208"/>
      <c r="B1027" s="209"/>
      <c r="C1027" s="210"/>
      <c r="D1027" s="210"/>
      <c r="E1027" s="211"/>
      <c r="F1027" s="211"/>
      <c r="G1027" s="340"/>
      <c r="H1027" s="341"/>
      <c r="I1027" s="340"/>
      <c r="J1027" s="342"/>
      <c r="K1027" s="343"/>
      <c r="L1027" s="213"/>
      <c r="M1027" s="211"/>
      <c r="N1027" s="209"/>
      <c r="O1027" s="215"/>
      <c r="P1027" s="344"/>
      <c r="Q1027" s="216"/>
      <c r="T1027" s="219"/>
      <c r="U1027" s="220"/>
      <c r="X1027" s="418"/>
      <c r="AQ1027" s="226"/>
      <c r="CK1027" s="225"/>
    </row>
    <row r="1028" spans="1:89" x14ac:dyDescent="0.25">
      <c r="A1028" s="208"/>
      <c r="B1028" s="209"/>
      <c r="C1028" s="210"/>
      <c r="D1028" s="210"/>
      <c r="E1028" s="211"/>
      <c r="F1028" s="211"/>
      <c r="G1028" s="340"/>
      <c r="H1028" s="341"/>
      <c r="I1028" s="340"/>
      <c r="J1028" s="342"/>
      <c r="K1028" s="343"/>
      <c r="L1028" s="213"/>
      <c r="M1028" s="211"/>
      <c r="N1028" s="209"/>
      <c r="O1028" s="215"/>
      <c r="P1028" s="344"/>
      <c r="Q1028" s="216"/>
      <c r="T1028" s="219"/>
      <c r="U1028" s="220"/>
      <c r="X1028" s="418"/>
      <c r="AQ1028" s="226"/>
      <c r="CK1028" s="225"/>
    </row>
    <row r="1029" spans="1:89" x14ac:dyDescent="0.25">
      <c r="A1029" s="208"/>
      <c r="B1029" s="209"/>
      <c r="C1029" s="210"/>
      <c r="D1029" s="210"/>
      <c r="E1029" s="211"/>
      <c r="F1029" s="211"/>
      <c r="G1029" s="340"/>
      <c r="H1029" s="341"/>
      <c r="I1029" s="340"/>
      <c r="J1029" s="342"/>
      <c r="K1029" s="343"/>
      <c r="L1029" s="213"/>
      <c r="M1029" s="211"/>
      <c r="N1029" s="209"/>
      <c r="O1029" s="215"/>
      <c r="P1029" s="344"/>
      <c r="Q1029" s="216"/>
      <c r="T1029" s="219"/>
      <c r="U1029" s="220"/>
      <c r="X1029" s="418"/>
      <c r="AQ1029" s="226"/>
      <c r="CK1029" s="225"/>
    </row>
    <row r="1030" spans="1:89" x14ac:dyDescent="0.25">
      <c r="A1030" s="208"/>
      <c r="B1030" s="209"/>
      <c r="C1030" s="210"/>
      <c r="D1030" s="210"/>
      <c r="E1030" s="211"/>
      <c r="F1030" s="211"/>
      <c r="G1030" s="340"/>
      <c r="H1030" s="341"/>
      <c r="I1030" s="340"/>
      <c r="J1030" s="342"/>
      <c r="K1030" s="343"/>
      <c r="L1030" s="213"/>
      <c r="M1030" s="211"/>
      <c r="N1030" s="209"/>
      <c r="O1030" s="215"/>
      <c r="P1030" s="344"/>
      <c r="Q1030" s="216"/>
      <c r="T1030" s="219"/>
      <c r="U1030" s="220"/>
      <c r="X1030" s="418"/>
      <c r="AQ1030" s="226"/>
      <c r="CK1030" s="225"/>
    </row>
    <row r="1031" spans="1:89" x14ac:dyDescent="0.25">
      <c r="A1031" s="208"/>
      <c r="B1031" s="209"/>
      <c r="C1031" s="210"/>
      <c r="D1031" s="210"/>
      <c r="E1031" s="211"/>
      <c r="F1031" s="211"/>
      <c r="G1031" s="340"/>
      <c r="H1031" s="341"/>
      <c r="I1031" s="340"/>
      <c r="J1031" s="342"/>
      <c r="K1031" s="343"/>
      <c r="L1031" s="213"/>
      <c r="M1031" s="211"/>
      <c r="N1031" s="209"/>
      <c r="O1031" s="215"/>
      <c r="P1031" s="344"/>
      <c r="Q1031" s="216"/>
      <c r="T1031" s="219"/>
      <c r="U1031" s="220"/>
      <c r="X1031" s="418"/>
      <c r="AQ1031" s="226"/>
      <c r="CK1031" s="225"/>
    </row>
    <row r="1032" spans="1:89" x14ac:dyDescent="0.25">
      <c r="A1032" s="208"/>
      <c r="B1032" s="209"/>
      <c r="C1032" s="210"/>
      <c r="D1032" s="210"/>
      <c r="E1032" s="211"/>
      <c r="F1032" s="211"/>
      <c r="G1032" s="340"/>
      <c r="H1032" s="341"/>
      <c r="I1032" s="340"/>
      <c r="J1032" s="342"/>
      <c r="K1032" s="343"/>
      <c r="L1032" s="213"/>
      <c r="M1032" s="211"/>
      <c r="N1032" s="209"/>
      <c r="O1032" s="215"/>
      <c r="P1032" s="344"/>
      <c r="Q1032" s="216"/>
      <c r="T1032" s="219"/>
      <c r="U1032" s="220"/>
      <c r="X1032" s="418"/>
      <c r="AQ1032" s="226"/>
      <c r="CK1032" s="225"/>
    </row>
    <row r="1033" spans="1:89" x14ac:dyDescent="0.25">
      <c r="A1033" s="208"/>
      <c r="B1033" s="209"/>
      <c r="C1033" s="210"/>
      <c r="D1033" s="210"/>
      <c r="E1033" s="211"/>
      <c r="F1033" s="211"/>
      <c r="G1033" s="340"/>
      <c r="H1033" s="341"/>
      <c r="I1033" s="340"/>
      <c r="J1033" s="342"/>
      <c r="K1033" s="343"/>
      <c r="L1033" s="213"/>
      <c r="M1033" s="211"/>
      <c r="N1033" s="209"/>
      <c r="O1033" s="215"/>
      <c r="P1033" s="344"/>
      <c r="Q1033" s="216"/>
      <c r="T1033" s="219"/>
      <c r="U1033" s="220"/>
      <c r="X1033" s="418"/>
      <c r="AQ1033" s="226"/>
      <c r="CK1033" s="225"/>
    </row>
    <row r="1034" spans="1:89" x14ac:dyDescent="0.25">
      <c r="A1034" s="208"/>
      <c r="B1034" s="209"/>
      <c r="C1034" s="210"/>
      <c r="D1034" s="210"/>
      <c r="E1034" s="211"/>
      <c r="F1034" s="211"/>
      <c r="G1034" s="340"/>
      <c r="H1034" s="341"/>
      <c r="I1034" s="340"/>
      <c r="J1034" s="342"/>
      <c r="K1034" s="343"/>
      <c r="L1034" s="213"/>
      <c r="M1034" s="211"/>
      <c r="N1034" s="209"/>
      <c r="O1034" s="215"/>
      <c r="P1034" s="344"/>
      <c r="Q1034" s="216"/>
      <c r="T1034" s="219"/>
      <c r="U1034" s="220"/>
      <c r="X1034" s="418"/>
      <c r="AQ1034" s="226"/>
      <c r="CK1034" s="225"/>
    </row>
    <row r="1035" spans="1:89" x14ac:dyDescent="0.25">
      <c r="A1035" s="208"/>
      <c r="B1035" s="209"/>
      <c r="C1035" s="210"/>
      <c r="D1035" s="210"/>
      <c r="E1035" s="211"/>
      <c r="F1035" s="211"/>
      <c r="G1035" s="340"/>
      <c r="H1035" s="341"/>
      <c r="I1035" s="340"/>
      <c r="J1035" s="342"/>
      <c r="K1035" s="343"/>
      <c r="L1035" s="213"/>
      <c r="M1035" s="211"/>
      <c r="N1035" s="209"/>
      <c r="O1035" s="215"/>
      <c r="P1035" s="344"/>
      <c r="Q1035" s="216"/>
      <c r="T1035" s="219"/>
      <c r="U1035" s="220"/>
      <c r="X1035" s="418"/>
      <c r="AQ1035" s="226"/>
      <c r="CK1035" s="225"/>
    </row>
    <row r="1036" spans="1:89" x14ac:dyDescent="0.25">
      <c r="A1036" s="208"/>
      <c r="B1036" s="209"/>
      <c r="C1036" s="210"/>
      <c r="D1036" s="210"/>
      <c r="E1036" s="211"/>
      <c r="F1036" s="211"/>
      <c r="G1036" s="340"/>
      <c r="H1036" s="341"/>
      <c r="I1036" s="340"/>
      <c r="J1036" s="342"/>
      <c r="K1036" s="343"/>
      <c r="L1036" s="213"/>
      <c r="M1036" s="211"/>
      <c r="N1036" s="209"/>
      <c r="O1036" s="215"/>
      <c r="P1036" s="344"/>
      <c r="Q1036" s="216"/>
      <c r="T1036" s="219"/>
      <c r="U1036" s="220"/>
      <c r="X1036" s="418"/>
      <c r="AQ1036" s="226"/>
      <c r="CK1036" s="225"/>
    </row>
    <row r="1037" spans="1:89" x14ac:dyDescent="0.25">
      <c r="A1037" s="208"/>
      <c r="B1037" s="209"/>
      <c r="C1037" s="210"/>
      <c r="D1037" s="210"/>
      <c r="E1037" s="211"/>
      <c r="F1037" s="211"/>
      <c r="G1037" s="340"/>
      <c r="H1037" s="341"/>
      <c r="I1037" s="340"/>
      <c r="J1037" s="342"/>
      <c r="K1037" s="348"/>
      <c r="L1037" s="349"/>
      <c r="M1037" s="211"/>
      <c r="N1037" s="209"/>
      <c r="O1037" s="215"/>
      <c r="P1037" s="344"/>
      <c r="Q1037" s="216"/>
      <c r="T1037" s="219"/>
      <c r="U1037" s="220"/>
      <c r="X1037" s="418"/>
      <c r="AQ1037" s="226"/>
      <c r="CK1037" s="225"/>
    </row>
    <row r="1038" spans="1:89" x14ac:dyDescent="0.25">
      <c r="A1038" s="208"/>
      <c r="B1038" s="209"/>
      <c r="C1038" s="210"/>
      <c r="D1038" s="210"/>
      <c r="E1038" s="211"/>
      <c r="F1038" s="211"/>
      <c r="G1038" s="340"/>
      <c r="H1038" s="341"/>
      <c r="I1038" s="340"/>
      <c r="J1038" s="342"/>
      <c r="K1038" s="348"/>
      <c r="L1038" s="349"/>
      <c r="M1038" s="211"/>
      <c r="N1038" s="209"/>
      <c r="O1038" s="215"/>
      <c r="P1038" s="344"/>
      <c r="Q1038" s="216"/>
      <c r="T1038" s="219"/>
      <c r="U1038" s="220"/>
      <c r="X1038" s="418"/>
      <c r="AQ1038" s="226"/>
      <c r="CK1038" s="225"/>
    </row>
    <row r="1039" spans="1:89" x14ac:dyDescent="0.25">
      <c r="A1039" s="208"/>
      <c r="B1039" s="209"/>
      <c r="C1039" s="210"/>
      <c r="D1039" s="210"/>
      <c r="E1039" s="211"/>
      <c r="F1039" s="211"/>
      <c r="G1039" s="340"/>
      <c r="H1039" s="341"/>
      <c r="I1039" s="340"/>
      <c r="J1039" s="342"/>
      <c r="K1039" s="343"/>
      <c r="L1039" s="213"/>
      <c r="M1039" s="211"/>
      <c r="N1039" s="209"/>
      <c r="O1039" s="215"/>
      <c r="P1039" s="344"/>
      <c r="Q1039" s="216"/>
      <c r="T1039" s="219"/>
      <c r="U1039" s="220"/>
      <c r="X1039" s="418"/>
      <c r="AQ1039" s="226"/>
      <c r="CK1039" s="225"/>
    </row>
    <row r="1040" spans="1:89" x14ac:dyDescent="0.25">
      <c r="A1040" s="208"/>
      <c r="B1040" s="209"/>
      <c r="C1040" s="210"/>
      <c r="D1040" s="210"/>
      <c r="E1040" s="211"/>
      <c r="F1040" s="211"/>
      <c r="G1040" s="340"/>
      <c r="H1040" s="341"/>
      <c r="I1040" s="340"/>
      <c r="J1040" s="342"/>
      <c r="K1040" s="343"/>
      <c r="L1040" s="213"/>
      <c r="M1040" s="211"/>
      <c r="N1040" s="209"/>
      <c r="O1040" s="215"/>
      <c r="P1040" s="344"/>
      <c r="Q1040" s="216"/>
      <c r="T1040" s="219"/>
      <c r="U1040" s="220"/>
      <c r="X1040" s="418"/>
      <c r="AQ1040" s="226"/>
      <c r="CK1040" s="225"/>
    </row>
    <row r="1041" spans="1:89" x14ac:dyDescent="0.25">
      <c r="A1041" s="208"/>
      <c r="B1041" s="209"/>
      <c r="C1041" s="210"/>
      <c r="D1041" s="210"/>
      <c r="E1041" s="211"/>
      <c r="F1041" s="211"/>
      <c r="G1041" s="340"/>
      <c r="H1041" s="341"/>
      <c r="I1041" s="340"/>
      <c r="J1041" s="342"/>
      <c r="K1041" s="343"/>
      <c r="L1041" s="213"/>
      <c r="M1041" s="211"/>
      <c r="N1041" s="209"/>
      <c r="O1041" s="215"/>
      <c r="P1041" s="344"/>
      <c r="Q1041" s="216"/>
      <c r="T1041" s="219"/>
      <c r="U1041" s="220"/>
      <c r="X1041" s="418"/>
      <c r="AQ1041" s="226"/>
      <c r="CK1041" s="225"/>
    </row>
    <row r="1042" spans="1:89" x14ac:dyDescent="0.25">
      <c r="A1042" s="208"/>
      <c r="B1042" s="209"/>
      <c r="C1042" s="210"/>
      <c r="D1042" s="210"/>
      <c r="E1042" s="211"/>
      <c r="F1042" s="211"/>
      <c r="G1042" s="340"/>
      <c r="H1042" s="341"/>
      <c r="I1042" s="340"/>
      <c r="J1042" s="342"/>
      <c r="K1042" s="343"/>
      <c r="L1042" s="213"/>
      <c r="M1042" s="211"/>
      <c r="N1042" s="209"/>
      <c r="O1042" s="215"/>
      <c r="P1042" s="344"/>
      <c r="Q1042" s="216"/>
      <c r="T1042" s="219"/>
      <c r="U1042" s="220"/>
      <c r="X1042" s="418"/>
      <c r="AQ1042" s="226"/>
      <c r="CK1042" s="225"/>
    </row>
    <row r="1043" spans="1:89" x14ac:dyDescent="0.25">
      <c r="A1043" s="208"/>
      <c r="B1043" s="209"/>
      <c r="C1043" s="210"/>
      <c r="D1043" s="210"/>
      <c r="E1043" s="211"/>
      <c r="F1043" s="211"/>
      <c r="G1043" s="340"/>
      <c r="H1043" s="341"/>
      <c r="I1043" s="340"/>
      <c r="J1043" s="342"/>
      <c r="K1043" s="343"/>
      <c r="L1043" s="213"/>
      <c r="M1043" s="211"/>
      <c r="N1043" s="209"/>
      <c r="O1043" s="215"/>
      <c r="P1043" s="344"/>
      <c r="Q1043" s="216"/>
      <c r="T1043" s="219"/>
      <c r="U1043" s="220"/>
      <c r="X1043" s="418"/>
      <c r="AQ1043" s="226"/>
      <c r="CK1043" s="225"/>
    </row>
    <row r="1044" spans="1:89" x14ac:dyDescent="0.25">
      <c r="A1044" s="208"/>
      <c r="B1044" s="209"/>
      <c r="C1044" s="210"/>
      <c r="D1044" s="210"/>
      <c r="E1044" s="211"/>
      <c r="F1044" s="211"/>
      <c r="G1044" s="340"/>
      <c r="H1044" s="341"/>
      <c r="I1044" s="340"/>
      <c r="J1044" s="342"/>
      <c r="K1044" s="343"/>
      <c r="L1044" s="213"/>
      <c r="M1044" s="211"/>
      <c r="N1044" s="209"/>
      <c r="O1044" s="215"/>
      <c r="P1044" s="344"/>
      <c r="Q1044" s="216"/>
      <c r="T1044" s="219"/>
      <c r="U1044" s="220"/>
      <c r="X1044" s="418"/>
      <c r="AQ1044" s="226"/>
      <c r="CK1044" s="225"/>
    </row>
    <row r="1045" spans="1:89" x14ac:dyDescent="0.25">
      <c r="A1045" s="208"/>
      <c r="B1045" s="209"/>
      <c r="C1045" s="210"/>
      <c r="D1045" s="210"/>
      <c r="E1045" s="211"/>
      <c r="F1045" s="211"/>
      <c r="G1045" s="340"/>
      <c r="H1045" s="341"/>
      <c r="I1045" s="340"/>
      <c r="J1045" s="342"/>
      <c r="K1045" s="343"/>
      <c r="L1045" s="213"/>
      <c r="M1045" s="211"/>
      <c r="N1045" s="209"/>
      <c r="O1045" s="215"/>
      <c r="P1045" s="344"/>
      <c r="Q1045" s="216"/>
      <c r="T1045" s="219"/>
      <c r="U1045" s="220"/>
      <c r="X1045" s="418"/>
      <c r="AQ1045" s="226"/>
      <c r="CK1045" s="225"/>
    </row>
    <row r="1046" spans="1:89" x14ac:dyDescent="0.25">
      <c r="A1046" s="208"/>
      <c r="B1046" s="209"/>
      <c r="C1046" s="210"/>
      <c r="D1046" s="210"/>
      <c r="E1046" s="211"/>
      <c r="F1046" s="211"/>
      <c r="G1046" s="340"/>
      <c r="H1046" s="341"/>
      <c r="I1046" s="340"/>
      <c r="J1046" s="342"/>
      <c r="K1046" s="348"/>
      <c r="L1046" s="349"/>
      <c r="M1046" s="211"/>
      <c r="N1046" s="209"/>
      <c r="O1046" s="215"/>
      <c r="P1046" s="344"/>
      <c r="Q1046" s="216"/>
      <c r="T1046" s="219"/>
      <c r="U1046" s="220"/>
      <c r="X1046" s="418"/>
      <c r="AQ1046" s="226"/>
      <c r="CK1046" s="225"/>
    </row>
    <row r="1047" spans="1:89" x14ac:dyDescent="0.25">
      <c r="A1047" s="208"/>
      <c r="B1047" s="209"/>
      <c r="C1047" s="210"/>
      <c r="D1047" s="210"/>
      <c r="E1047" s="211"/>
      <c r="F1047" s="211"/>
      <c r="G1047" s="340"/>
      <c r="H1047" s="341"/>
      <c r="I1047" s="340"/>
      <c r="J1047" s="342"/>
      <c r="K1047" s="348"/>
      <c r="L1047" s="349"/>
      <c r="M1047" s="211"/>
      <c r="N1047" s="209"/>
      <c r="O1047" s="215"/>
      <c r="P1047" s="344"/>
      <c r="Q1047" s="216"/>
      <c r="T1047" s="219"/>
      <c r="U1047" s="220"/>
      <c r="X1047" s="418"/>
      <c r="AQ1047" s="226"/>
      <c r="CK1047" s="225"/>
    </row>
    <row r="1048" spans="1:89" x14ac:dyDescent="0.25">
      <c r="A1048" s="208"/>
      <c r="B1048" s="209"/>
      <c r="C1048" s="210"/>
      <c r="D1048" s="210"/>
      <c r="E1048" s="211"/>
      <c r="F1048" s="211"/>
      <c r="G1048" s="340"/>
      <c r="H1048" s="341"/>
      <c r="I1048" s="340"/>
      <c r="J1048" s="342"/>
      <c r="K1048" s="348"/>
      <c r="L1048" s="349"/>
      <c r="M1048" s="211"/>
      <c r="N1048" s="209"/>
      <c r="O1048" s="215"/>
      <c r="P1048" s="344"/>
      <c r="Q1048" s="216"/>
      <c r="T1048" s="219"/>
      <c r="U1048" s="220"/>
      <c r="X1048" s="418"/>
      <c r="AQ1048" s="226"/>
      <c r="CK1048" s="225"/>
    </row>
    <row r="1049" spans="1:89" x14ac:dyDescent="0.25">
      <c r="A1049" s="208"/>
      <c r="B1049" s="209"/>
      <c r="C1049" s="210"/>
      <c r="D1049" s="210"/>
      <c r="E1049" s="211"/>
      <c r="F1049" s="211"/>
      <c r="G1049" s="340"/>
      <c r="H1049" s="341"/>
      <c r="I1049" s="340"/>
      <c r="J1049" s="342"/>
      <c r="K1049" s="348"/>
      <c r="L1049" s="349"/>
      <c r="M1049" s="211"/>
      <c r="N1049" s="209"/>
      <c r="O1049" s="215"/>
      <c r="P1049" s="344"/>
      <c r="Q1049" s="216"/>
      <c r="T1049" s="219"/>
      <c r="U1049" s="220"/>
      <c r="X1049" s="418"/>
      <c r="AQ1049" s="226"/>
      <c r="CK1049" s="225"/>
    </row>
    <row r="1050" spans="1:89" x14ac:dyDescent="0.25">
      <c r="A1050" s="208"/>
      <c r="B1050" s="209"/>
      <c r="C1050" s="210"/>
      <c r="D1050" s="210"/>
      <c r="E1050" s="211"/>
      <c r="F1050" s="211"/>
      <c r="G1050" s="340"/>
      <c r="H1050" s="341"/>
      <c r="I1050" s="340"/>
      <c r="J1050" s="342"/>
      <c r="K1050" s="348"/>
      <c r="L1050" s="349"/>
      <c r="M1050" s="211"/>
      <c r="N1050" s="209"/>
      <c r="O1050" s="215"/>
      <c r="P1050" s="344"/>
      <c r="Q1050" s="216"/>
      <c r="T1050" s="219"/>
      <c r="U1050" s="220"/>
      <c r="X1050" s="418"/>
      <c r="AQ1050" s="226"/>
      <c r="CK1050" s="225"/>
    </row>
    <row r="1051" spans="1:89" x14ac:dyDescent="0.25">
      <c r="A1051" s="208"/>
      <c r="B1051" s="209"/>
      <c r="C1051" s="210"/>
      <c r="D1051" s="210"/>
      <c r="E1051" s="211"/>
      <c r="F1051" s="211"/>
      <c r="G1051" s="340"/>
      <c r="H1051" s="341"/>
      <c r="I1051" s="340"/>
      <c r="J1051" s="342"/>
      <c r="K1051" s="348"/>
      <c r="L1051" s="349"/>
      <c r="M1051" s="211"/>
      <c r="N1051" s="209"/>
      <c r="O1051" s="215"/>
      <c r="P1051" s="344"/>
      <c r="Q1051" s="216"/>
      <c r="T1051" s="219"/>
      <c r="U1051" s="220"/>
      <c r="X1051" s="418"/>
      <c r="AQ1051" s="226"/>
      <c r="CK1051" s="225"/>
    </row>
    <row r="1052" spans="1:89" x14ac:dyDescent="0.25">
      <c r="A1052" s="208"/>
      <c r="B1052" s="209"/>
      <c r="C1052" s="210"/>
      <c r="D1052" s="210"/>
      <c r="E1052" s="211"/>
      <c r="F1052" s="211"/>
      <c r="G1052" s="340"/>
      <c r="H1052" s="341"/>
      <c r="I1052" s="340"/>
      <c r="J1052" s="342"/>
      <c r="K1052" s="348"/>
      <c r="L1052" s="349"/>
      <c r="M1052" s="211"/>
      <c r="N1052" s="209"/>
      <c r="O1052" s="215"/>
      <c r="P1052" s="344"/>
      <c r="Q1052" s="216"/>
      <c r="T1052" s="219"/>
      <c r="U1052" s="220"/>
      <c r="X1052" s="418"/>
      <c r="AQ1052" s="226"/>
      <c r="CK1052" s="225"/>
    </row>
    <row r="1053" spans="1:89" x14ac:dyDescent="0.25">
      <c r="A1053" s="208"/>
      <c r="B1053" s="209"/>
      <c r="C1053" s="210"/>
      <c r="D1053" s="210"/>
      <c r="E1053" s="211"/>
      <c r="F1053" s="211"/>
      <c r="G1053" s="340"/>
      <c r="H1053" s="341"/>
      <c r="I1053" s="340"/>
      <c r="J1053" s="342"/>
      <c r="K1053" s="343"/>
      <c r="L1053" s="213"/>
      <c r="M1053" s="211"/>
      <c r="N1053" s="209"/>
      <c r="O1053" s="215"/>
      <c r="P1053" s="344"/>
      <c r="Q1053" s="216"/>
      <c r="T1053" s="219"/>
      <c r="U1053" s="220"/>
      <c r="X1053" s="418"/>
      <c r="AQ1053" s="226"/>
      <c r="CK1053" s="225"/>
    </row>
    <row r="1054" spans="1:89" x14ac:dyDescent="0.25">
      <c r="A1054" s="208"/>
      <c r="B1054" s="209"/>
      <c r="C1054" s="210"/>
      <c r="D1054" s="210"/>
      <c r="E1054" s="211"/>
      <c r="F1054" s="211"/>
      <c r="G1054" s="340"/>
      <c r="H1054" s="341"/>
      <c r="I1054" s="340"/>
      <c r="J1054" s="342"/>
      <c r="K1054" s="348"/>
      <c r="L1054" s="349"/>
      <c r="M1054" s="211"/>
      <c r="N1054" s="209"/>
      <c r="O1054" s="215"/>
      <c r="P1054" s="344"/>
      <c r="Q1054" s="216"/>
      <c r="T1054" s="219"/>
      <c r="U1054" s="220"/>
      <c r="X1054" s="418"/>
      <c r="AQ1054" s="226"/>
      <c r="CK1054" s="225"/>
    </row>
    <row r="1055" spans="1:89" x14ac:dyDescent="0.25">
      <c r="A1055" s="208"/>
      <c r="B1055" s="209"/>
      <c r="C1055" s="210"/>
      <c r="D1055" s="210"/>
      <c r="E1055" s="211"/>
      <c r="F1055" s="211"/>
      <c r="G1055" s="340"/>
      <c r="H1055" s="341"/>
      <c r="I1055" s="340"/>
      <c r="J1055" s="342"/>
      <c r="K1055" s="348"/>
      <c r="L1055" s="349"/>
      <c r="M1055" s="211"/>
      <c r="N1055" s="209"/>
      <c r="O1055" s="215"/>
      <c r="P1055" s="344"/>
      <c r="Q1055" s="216"/>
      <c r="T1055" s="219"/>
      <c r="U1055" s="220"/>
      <c r="X1055" s="418"/>
      <c r="AQ1055" s="226"/>
      <c r="CK1055" s="225"/>
    </row>
    <row r="1056" spans="1:89" x14ac:dyDescent="0.25">
      <c r="A1056" s="208"/>
      <c r="B1056" s="209"/>
      <c r="C1056" s="210"/>
      <c r="D1056" s="210"/>
      <c r="E1056" s="211"/>
      <c r="F1056" s="211"/>
      <c r="G1056" s="340"/>
      <c r="H1056" s="341"/>
      <c r="I1056" s="340"/>
      <c r="J1056" s="342"/>
      <c r="K1056" s="348"/>
      <c r="L1056" s="349"/>
      <c r="M1056" s="211"/>
      <c r="N1056" s="209"/>
      <c r="O1056" s="215"/>
      <c r="P1056" s="344"/>
      <c r="Q1056" s="216"/>
      <c r="T1056" s="219"/>
      <c r="U1056" s="220"/>
      <c r="X1056" s="418"/>
      <c r="AQ1056" s="226"/>
      <c r="CK1056" s="225"/>
    </row>
    <row r="1057" spans="1:89" x14ac:dyDescent="0.25">
      <c r="A1057" s="208"/>
      <c r="B1057" s="209"/>
      <c r="C1057" s="210"/>
      <c r="D1057" s="210"/>
      <c r="E1057" s="211"/>
      <c r="F1057" s="211"/>
      <c r="G1057" s="340"/>
      <c r="H1057" s="341"/>
      <c r="I1057" s="340"/>
      <c r="J1057" s="342"/>
      <c r="K1057" s="348"/>
      <c r="L1057" s="349"/>
      <c r="M1057" s="211"/>
      <c r="N1057" s="209"/>
      <c r="O1057" s="215"/>
      <c r="P1057" s="344"/>
      <c r="Q1057" s="216"/>
      <c r="T1057" s="219"/>
      <c r="U1057" s="220"/>
      <c r="X1057" s="418"/>
      <c r="AQ1057" s="226"/>
      <c r="CK1057" s="225"/>
    </row>
    <row r="1058" spans="1:89" x14ac:dyDescent="0.25">
      <c r="A1058" s="208"/>
      <c r="B1058" s="209"/>
      <c r="C1058" s="210"/>
      <c r="D1058" s="210"/>
      <c r="E1058" s="211"/>
      <c r="F1058" s="211"/>
      <c r="G1058" s="340"/>
      <c r="H1058" s="341"/>
      <c r="I1058" s="340"/>
      <c r="J1058" s="342"/>
      <c r="K1058" s="348"/>
      <c r="L1058" s="349"/>
      <c r="M1058" s="211"/>
      <c r="N1058" s="209"/>
      <c r="O1058" s="215"/>
      <c r="P1058" s="344"/>
      <c r="Q1058" s="216"/>
      <c r="T1058" s="219"/>
      <c r="U1058" s="220"/>
      <c r="X1058" s="418"/>
      <c r="AQ1058" s="226"/>
      <c r="CK1058" s="225"/>
    </row>
    <row r="1059" spans="1:89" x14ac:dyDescent="0.25">
      <c r="A1059" s="208"/>
      <c r="B1059" s="209"/>
      <c r="C1059" s="210"/>
      <c r="D1059" s="210"/>
      <c r="E1059" s="211"/>
      <c r="F1059" s="211"/>
      <c r="G1059" s="340"/>
      <c r="H1059" s="341"/>
      <c r="I1059" s="340"/>
      <c r="J1059" s="342"/>
      <c r="K1059" s="348"/>
      <c r="L1059" s="349"/>
      <c r="M1059" s="211"/>
      <c r="N1059" s="209"/>
      <c r="O1059" s="215"/>
      <c r="P1059" s="344"/>
      <c r="Q1059" s="216"/>
      <c r="T1059" s="219"/>
      <c r="U1059" s="220"/>
      <c r="X1059" s="418"/>
      <c r="AQ1059" s="226"/>
      <c r="CK1059" s="225"/>
    </row>
    <row r="1060" spans="1:89" x14ac:dyDescent="0.25">
      <c r="A1060" s="208"/>
      <c r="B1060" s="209"/>
      <c r="C1060" s="210"/>
      <c r="D1060" s="210"/>
      <c r="E1060" s="211"/>
      <c r="F1060" s="211"/>
      <c r="G1060" s="340"/>
      <c r="H1060" s="341"/>
      <c r="I1060" s="340"/>
      <c r="J1060" s="342"/>
      <c r="K1060" s="343"/>
      <c r="L1060" s="213"/>
      <c r="M1060" s="211"/>
      <c r="N1060" s="209"/>
      <c r="O1060" s="215"/>
      <c r="P1060" s="344"/>
      <c r="Q1060" s="216"/>
      <c r="T1060" s="219"/>
      <c r="U1060" s="220"/>
      <c r="X1060" s="418"/>
      <c r="AQ1060" s="226"/>
      <c r="CK1060" s="225"/>
    </row>
    <row r="1061" spans="1:89" x14ac:dyDescent="0.25">
      <c r="A1061" s="208"/>
      <c r="B1061" s="209"/>
      <c r="C1061" s="210"/>
      <c r="D1061" s="210"/>
      <c r="E1061" s="211"/>
      <c r="F1061" s="211"/>
      <c r="G1061" s="340"/>
      <c r="H1061" s="341"/>
      <c r="I1061" s="340"/>
      <c r="J1061" s="342"/>
      <c r="K1061" s="348"/>
      <c r="L1061" s="349"/>
      <c r="M1061" s="211"/>
      <c r="N1061" s="209"/>
      <c r="O1061" s="215"/>
      <c r="P1061" s="344"/>
      <c r="Q1061" s="216"/>
      <c r="T1061" s="219"/>
      <c r="U1061" s="220"/>
      <c r="X1061" s="418"/>
      <c r="AQ1061" s="226"/>
      <c r="CK1061" s="225"/>
    </row>
    <row r="1062" spans="1:89" x14ac:dyDescent="0.25">
      <c r="A1062" s="208"/>
      <c r="B1062" s="209"/>
      <c r="C1062" s="210"/>
      <c r="D1062" s="210"/>
      <c r="E1062" s="211"/>
      <c r="F1062" s="211"/>
      <c r="G1062" s="340"/>
      <c r="H1062" s="341"/>
      <c r="I1062" s="340"/>
      <c r="J1062" s="342"/>
      <c r="K1062" s="343"/>
      <c r="L1062" s="213"/>
      <c r="M1062" s="211"/>
      <c r="N1062" s="209"/>
      <c r="O1062" s="215"/>
      <c r="P1062" s="344"/>
      <c r="Q1062" s="216"/>
      <c r="T1062" s="219"/>
      <c r="U1062" s="220"/>
      <c r="X1062" s="418"/>
      <c r="AQ1062" s="226"/>
      <c r="CK1062" s="225"/>
    </row>
    <row r="1063" spans="1:89" x14ac:dyDescent="0.25">
      <c r="A1063" s="208"/>
      <c r="B1063" s="209"/>
      <c r="C1063" s="210"/>
      <c r="D1063" s="210"/>
      <c r="E1063" s="211"/>
      <c r="F1063" s="211"/>
      <c r="G1063" s="340"/>
      <c r="H1063" s="341"/>
      <c r="I1063" s="340"/>
      <c r="J1063" s="342"/>
      <c r="K1063" s="348"/>
      <c r="L1063" s="349"/>
      <c r="M1063" s="211"/>
      <c r="N1063" s="209"/>
      <c r="O1063" s="215"/>
      <c r="P1063" s="344"/>
      <c r="Q1063" s="216"/>
      <c r="T1063" s="219"/>
      <c r="U1063" s="220"/>
      <c r="X1063" s="418"/>
      <c r="AQ1063" s="226"/>
      <c r="CK1063" s="225"/>
    </row>
    <row r="1064" spans="1:89" x14ac:dyDescent="0.25">
      <c r="A1064" s="208"/>
      <c r="B1064" s="209"/>
      <c r="C1064" s="210"/>
      <c r="D1064" s="210"/>
      <c r="E1064" s="211"/>
      <c r="F1064" s="211"/>
      <c r="G1064" s="340"/>
      <c r="H1064" s="341"/>
      <c r="I1064" s="340"/>
      <c r="J1064" s="342"/>
      <c r="K1064" s="348"/>
      <c r="L1064" s="349"/>
      <c r="M1064" s="211"/>
      <c r="N1064" s="209"/>
      <c r="O1064" s="215"/>
      <c r="P1064" s="344"/>
      <c r="Q1064" s="216"/>
      <c r="T1064" s="219"/>
      <c r="U1064" s="220"/>
      <c r="X1064" s="418"/>
      <c r="AQ1064" s="226"/>
      <c r="CK1064" s="225"/>
    </row>
    <row r="1065" spans="1:89" x14ac:dyDescent="0.25">
      <c r="A1065" s="208"/>
      <c r="B1065" s="209"/>
      <c r="C1065" s="210"/>
      <c r="D1065" s="210"/>
      <c r="E1065" s="211"/>
      <c r="F1065" s="211"/>
      <c r="G1065" s="340"/>
      <c r="H1065" s="341"/>
      <c r="I1065" s="340"/>
      <c r="J1065" s="342"/>
      <c r="K1065" s="348"/>
      <c r="L1065" s="349"/>
      <c r="M1065" s="211"/>
      <c r="N1065" s="209"/>
      <c r="O1065" s="215"/>
      <c r="P1065" s="344"/>
      <c r="Q1065" s="216"/>
      <c r="T1065" s="219"/>
      <c r="U1065" s="220"/>
      <c r="X1065" s="418"/>
      <c r="AQ1065" s="226"/>
      <c r="CK1065" s="225"/>
    </row>
    <row r="1066" spans="1:89" x14ac:dyDescent="0.25">
      <c r="A1066" s="208"/>
      <c r="B1066" s="209"/>
      <c r="C1066" s="210"/>
      <c r="D1066" s="210"/>
      <c r="E1066" s="211"/>
      <c r="F1066" s="211"/>
      <c r="G1066" s="340"/>
      <c r="H1066" s="341"/>
      <c r="I1066" s="340"/>
      <c r="J1066" s="342"/>
      <c r="K1066" s="348"/>
      <c r="L1066" s="349"/>
      <c r="M1066" s="211"/>
      <c r="N1066" s="209"/>
      <c r="O1066" s="215"/>
      <c r="P1066" s="344"/>
      <c r="Q1066" s="216"/>
      <c r="T1066" s="219"/>
      <c r="U1066" s="220"/>
      <c r="X1066" s="418"/>
      <c r="AQ1066" s="226"/>
      <c r="CK1066" s="225"/>
    </row>
    <row r="1067" spans="1:89" x14ac:dyDescent="0.25">
      <c r="A1067" s="208"/>
      <c r="B1067" s="209"/>
      <c r="C1067" s="210"/>
      <c r="D1067" s="210"/>
      <c r="E1067" s="211"/>
      <c r="F1067" s="211"/>
      <c r="G1067" s="340"/>
      <c r="H1067" s="341"/>
      <c r="I1067" s="340"/>
      <c r="J1067" s="342"/>
      <c r="K1067" s="348"/>
      <c r="L1067" s="349"/>
      <c r="M1067" s="211"/>
      <c r="N1067" s="209"/>
      <c r="O1067" s="215"/>
      <c r="P1067" s="344"/>
      <c r="Q1067" s="216"/>
      <c r="T1067" s="219"/>
      <c r="U1067" s="220"/>
      <c r="X1067" s="418"/>
      <c r="AQ1067" s="226"/>
      <c r="CK1067" s="225"/>
    </row>
    <row r="1068" spans="1:89" x14ac:dyDescent="0.25">
      <c r="A1068" s="208"/>
      <c r="B1068" s="209"/>
      <c r="C1068" s="210"/>
      <c r="D1068" s="210"/>
      <c r="E1068" s="211"/>
      <c r="F1068" s="211"/>
      <c r="G1068" s="340"/>
      <c r="H1068" s="341"/>
      <c r="I1068" s="340"/>
      <c r="J1068" s="342"/>
      <c r="K1068" s="348"/>
      <c r="L1068" s="349"/>
      <c r="M1068" s="211"/>
      <c r="N1068" s="209"/>
      <c r="O1068" s="215"/>
      <c r="P1068" s="344"/>
      <c r="Q1068" s="216"/>
      <c r="T1068" s="219"/>
      <c r="U1068" s="220"/>
      <c r="X1068" s="418"/>
      <c r="AQ1068" s="226"/>
      <c r="CK1068" s="225"/>
    </row>
    <row r="1069" spans="1:89" x14ac:dyDescent="0.25">
      <c r="A1069" s="208"/>
      <c r="B1069" s="209"/>
      <c r="C1069" s="210"/>
      <c r="D1069" s="210"/>
      <c r="E1069" s="211"/>
      <c r="F1069" s="211"/>
      <c r="G1069" s="340"/>
      <c r="H1069" s="341"/>
      <c r="I1069" s="340"/>
      <c r="J1069" s="342"/>
      <c r="K1069" s="343"/>
      <c r="L1069" s="213"/>
      <c r="M1069" s="211"/>
      <c r="N1069" s="209"/>
      <c r="O1069" s="215"/>
      <c r="P1069" s="344"/>
      <c r="Q1069" s="216"/>
      <c r="T1069" s="219"/>
      <c r="U1069" s="220"/>
      <c r="X1069" s="418"/>
      <c r="AQ1069" s="226"/>
      <c r="CK1069" s="225"/>
    </row>
    <row r="1070" spans="1:89" x14ac:dyDescent="0.25">
      <c r="A1070" s="208"/>
      <c r="B1070" s="209"/>
      <c r="C1070" s="210"/>
      <c r="D1070" s="210"/>
      <c r="E1070" s="211"/>
      <c r="F1070" s="211"/>
      <c r="G1070" s="340"/>
      <c r="H1070" s="341"/>
      <c r="I1070" s="340"/>
      <c r="J1070" s="342"/>
      <c r="K1070" s="343"/>
      <c r="L1070" s="213"/>
      <c r="M1070" s="211"/>
      <c r="N1070" s="209"/>
      <c r="O1070" s="215"/>
      <c r="P1070" s="344"/>
      <c r="Q1070" s="216"/>
      <c r="T1070" s="219"/>
      <c r="U1070" s="220"/>
      <c r="X1070" s="418"/>
      <c r="AQ1070" s="226"/>
      <c r="CK1070" s="225"/>
    </row>
    <row r="1071" spans="1:89" x14ac:dyDescent="0.25">
      <c r="A1071" s="208"/>
      <c r="B1071" s="209"/>
      <c r="C1071" s="210"/>
      <c r="D1071" s="210"/>
      <c r="E1071" s="211"/>
      <c r="F1071" s="211"/>
      <c r="G1071" s="340"/>
      <c r="H1071" s="341"/>
      <c r="I1071" s="340"/>
      <c r="J1071" s="342"/>
      <c r="K1071" s="343"/>
      <c r="L1071" s="213"/>
      <c r="M1071" s="211"/>
      <c r="N1071" s="209"/>
      <c r="O1071" s="215"/>
      <c r="P1071" s="344"/>
      <c r="Q1071" s="216"/>
      <c r="T1071" s="219"/>
      <c r="U1071" s="220"/>
      <c r="X1071" s="418"/>
      <c r="AE1071" s="347"/>
      <c r="AQ1071" s="226"/>
      <c r="CK1071" s="225"/>
    </row>
    <row r="1072" spans="1:89" x14ac:dyDescent="0.25">
      <c r="A1072" s="208"/>
      <c r="B1072" s="209"/>
      <c r="C1072" s="210"/>
      <c r="D1072" s="210"/>
      <c r="E1072" s="211"/>
      <c r="F1072" s="211"/>
      <c r="G1072" s="340"/>
      <c r="H1072" s="341"/>
      <c r="I1072" s="340"/>
      <c r="J1072" s="342"/>
      <c r="K1072" s="343"/>
      <c r="L1072" s="213"/>
      <c r="M1072" s="211"/>
      <c r="N1072" s="209"/>
      <c r="O1072" s="215"/>
      <c r="P1072" s="344"/>
      <c r="Q1072" s="216"/>
      <c r="T1072" s="219"/>
      <c r="U1072" s="220"/>
      <c r="X1072" s="418"/>
      <c r="AQ1072" s="226"/>
      <c r="CK1072" s="225"/>
    </row>
    <row r="1073" spans="1:89" x14ac:dyDescent="0.25">
      <c r="A1073" s="208"/>
      <c r="B1073" s="209"/>
      <c r="C1073" s="210"/>
      <c r="D1073" s="210"/>
      <c r="E1073" s="211"/>
      <c r="F1073" s="211"/>
      <c r="G1073" s="340"/>
      <c r="H1073" s="341"/>
      <c r="I1073" s="340"/>
      <c r="J1073" s="342"/>
      <c r="K1073" s="343"/>
      <c r="L1073" s="213"/>
      <c r="M1073" s="211"/>
      <c r="N1073" s="209"/>
      <c r="O1073" s="215"/>
      <c r="P1073" s="344"/>
      <c r="Q1073" s="216"/>
      <c r="T1073" s="219"/>
      <c r="U1073" s="220"/>
      <c r="X1073" s="418"/>
      <c r="AQ1073" s="226"/>
      <c r="CK1073" s="225"/>
    </row>
    <row r="1074" spans="1:89" x14ac:dyDescent="0.25">
      <c r="A1074" s="208"/>
      <c r="B1074" s="209"/>
      <c r="C1074" s="210"/>
      <c r="D1074" s="210"/>
      <c r="E1074" s="211"/>
      <c r="F1074" s="211"/>
      <c r="G1074" s="340"/>
      <c r="H1074" s="341"/>
      <c r="I1074" s="340"/>
      <c r="J1074" s="342"/>
      <c r="K1074" s="348"/>
      <c r="L1074" s="349"/>
      <c r="M1074" s="211"/>
      <c r="N1074" s="209"/>
      <c r="O1074" s="215"/>
      <c r="P1074" s="344"/>
      <c r="Q1074" s="216"/>
      <c r="T1074" s="219"/>
      <c r="U1074" s="220"/>
      <c r="X1074" s="418"/>
      <c r="AQ1074" s="226"/>
      <c r="CK1074" s="225"/>
    </row>
    <row r="1075" spans="1:89" x14ac:dyDescent="0.25">
      <c r="A1075" s="208"/>
      <c r="B1075" s="209"/>
      <c r="C1075" s="210"/>
      <c r="D1075" s="210"/>
      <c r="E1075" s="211"/>
      <c r="F1075" s="211"/>
      <c r="G1075" s="340"/>
      <c r="H1075" s="341"/>
      <c r="I1075" s="340"/>
      <c r="J1075" s="342"/>
      <c r="K1075" s="343"/>
      <c r="L1075" s="213"/>
      <c r="M1075" s="211"/>
      <c r="N1075" s="209"/>
      <c r="O1075" s="215"/>
      <c r="P1075" s="344"/>
      <c r="Q1075" s="216"/>
      <c r="T1075" s="219"/>
      <c r="U1075" s="220"/>
      <c r="X1075" s="418"/>
      <c r="AQ1075" s="226"/>
      <c r="CK1075" s="225"/>
    </row>
    <row r="1076" spans="1:89" x14ac:dyDescent="0.25">
      <c r="A1076" s="208"/>
      <c r="B1076" s="209"/>
      <c r="C1076" s="210"/>
      <c r="D1076" s="210"/>
      <c r="E1076" s="211"/>
      <c r="F1076" s="211"/>
      <c r="G1076" s="340"/>
      <c r="H1076" s="341"/>
      <c r="I1076" s="340"/>
      <c r="J1076" s="342"/>
      <c r="K1076" s="343"/>
      <c r="L1076" s="213"/>
      <c r="M1076" s="211"/>
      <c r="N1076" s="209"/>
      <c r="O1076" s="215"/>
      <c r="P1076" s="344"/>
      <c r="Q1076" s="216"/>
      <c r="T1076" s="219"/>
      <c r="U1076" s="220"/>
      <c r="X1076" s="418"/>
      <c r="AQ1076" s="226"/>
      <c r="CK1076" s="225"/>
    </row>
    <row r="1077" spans="1:89" x14ac:dyDescent="0.25">
      <c r="A1077" s="208"/>
      <c r="B1077" s="209"/>
      <c r="C1077" s="210"/>
      <c r="D1077" s="210"/>
      <c r="E1077" s="211"/>
      <c r="F1077" s="211"/>
      <c r="G1077" s="340"/>
      <c r="H1077" s="341"/>
      <c r="I1077" s="340"/>
      <c r="J1077" s="342"/>
      <c r="K1077" s="343"/>
      <c r="L1077" s="213"/>
      <c r="M1077" s="211"/>
      <c r="N1077" s="209"/>
      <c r="O1077" s="215"/>
      <c r="P1077" s="344"/>
      <c r="Q1077" s="216"/>
      <c r="T1077" s="219"/>
      <c r="U1077" s="220"/>
      <c r="X1077" s="418"/>
      <c r="AQ1077" s="226"/>
      <c r="CK1077" s="225"/>
    </row>
    <row r="1078" spans="1:89" x14ac:dyDescent="0.25">
      <c r="A1078" s="208"/>
      <c r="B1078" s="209"/>
      <c r="C1078" s="210"/>
      <c r="D1078" s="210"/>
      <c r="E1078" s="211"/>
      <c r="F1078" s="211"/>
      <c r="G1078" s="340"/>
      <c r="H1078" s="341"/>
      <c r="I1078" s="340"/>
      <c r="J1078" s="342"/>
      <c r="K1078" s="343"/>
      <c r="L1078" s="213"/>
      <c r="M1078" s="211"/>
      <c r="N1078" s="209"/>
      <c r="O1078" s="215"/>
      <c r="P1078" s="344"/>
      <c r="Q1078" s="216"/>
      <c r="T1078" s="219"/>
      <c r="U1078" s="220"/>
      <c r="X1078" s="418"/>
      <c r="AQ1078" s="226"/>
      <c r="CK1078" s="225"/>
    </row>
    <row r="1079" spans="1:89" x14ac:dyDescent="0.25">
      <c r="A1079" s="208"/>
      <c r="B1079" s="209"/>
      <c r="C1079" s="210"/>
      <c r="D1079" s="210"/>
      <c r="E1079" s="211"/>
      <c r="F1079" s="211"/>
      <c r="G1079" s="340"/>
      <c r="H1079" s="341"/>
      <c r="I1079" s="340"/>
      <c r="J1079" s="342"/>
      <c r="K1079" s="343"/>
      <c r="L1079" s="213"/>
      <c r="M1079" s="211"/>
      <c r="N1079" s="209"/>
      <c r="O1079" s="215"/>
      <c r="P1079" s="344"/>
      <c r="Q1079" s="216"/>
      <c r="T1079" s="219"/>
      <c r="U1079" s="220"/>
      <c r="X1079" s="418"/>
      <c r="AQ1079" s="226"/>
      <c r="CK1079" s="225"/>
    </row>
    <row r="1080" spans="1:89" x14ac:dyDescent="0.25">
      <c r="A1080" s="208"/>
      <c r="B1080" s="209"/>
      <c r="C1080" s="210"/>
      <c r="D1080" s="210"/>
      <c r="E1080" s="211"/>
      <c r="F1080" s="211"/>
      <c r="G1080" s="340"/>
      <c r="H1080" s="341"/>
      <c r="I1080" s="340"/>
      <c r="J1080" s="342"/>
      <c r="K1080" s="343"/>
      <c r="L1080" s="213"/>
      <c r="M1080" s="211"/>
      <c r="N1080" s="209"/>
      <c r="O1080" s="215"/>
      <c r="P1080" s="344"/>
      <c r="Q1080" s="216"/>
      <c r="T1080" s="219"/>
      <c r="U1080" s="220"/>
      <c r="X1080" s="418"/>
      <c r="AQ1080" s="226"/>
      <c r="CK1080" s="225"/>
    </row>
    <row r="1081" spans="1:89" x14ac:dyDescent="0.25">
      <c r="A1081" s="208"/>
      <c r="B1081" s="209"/>
      <c r="C1081" s="210"/>
      <c r="D1081" s="210"/>
      <c r="E1081" s="211"/>
      <c r="F1081" s="211"/>
      <c r="G1081" s="340"/>
      <c r="H1081" s="341"/>
      <c r="I1081" s="340"/>
      <c r="J1081" s="342"/>
      <c r="K1081" s="343"/>
      <c r="L1081" s="213"/>
      <c r="M1081" s="211"/>
      <c r="N1081" s="209"/>
      <c r="O1081" s="215"/>
      <c r="P1081" s="344"/>
      <c r="Q1081" s="216"/>
      <c r="T1081" s="219"/>
      <c r="U1081" s="220"/>
      <c r="X1081" s="418"/>
      <c r="AQ1081" s="226"/>
      <c r="CK1081" s="225"/>
    </row>
    <row r="1082" spans="1:89" x14ac:dyDescent="0.25">
      <c r="A1082" s="208"/>
      <c r="B1082" s="209"/>
      <c r="C1082" s="210"/>
      <c r="D1082" s="210"/>
      <c r="E1082" s="211"/>
      <c r="F1082" s="211"/>
      <c r="G1082" s="340"/>
      <c r="H1082" s="341"/>
      <c r="I1082" s="340"/>
      <c r="J1082" s="342"/>
      <c r="K1082" s="343"/>
      <c r="L1082" s="213"/>
      <c r="M1082" s="211"/>
      <c r="N1082" s="209"/>
      <c r="O1082" s="215"/>
      <c r="P1082" s="344"/>
      <c r="Q1082" s="216"/>
      <c r="T1082" s="219"/>
      <c r="U1082" s="220"/>
      <c r="X1082" s="418"/>
      <c r="AQ1082" s="226"/>
      <c r="CK1082" s="225"/>
    </row>
    <row r="1083" spans="1:89" x14ac:dyDescent="0.25">
      <c r="A1083" s="208"/>
      <c r="B1083" s="209"/>
      <c r="C1083" s="210"/>
      <c r="D1083" s="210"/>
      <c r="E1083" s="211"/>
      <c r="F1083" s="211"/>
      <c r="G1083" s="340"/>
      <c r="H1083" s="341"/>
      <c r="I1083" s="340"/>
      <c r="J1083" s="342"/>
      <c r="K1083" s="343"/>
      <c r="L1083" s="213"/>
      <c r="M1083" s="211"/>
      <c r="N1083" s="209"/>
      <c r="O1083" s="215"/>
      <c r="P1083" s="344"/>
      <c r="Q1083" s="216"/>
      <c r="T1083" s="219"/>
      <c r="U1083" s="220"/>
      <c r="X1083" s="418"/>
      <c r="AQ1083" s="226"/>
      <c r="CK1083" s="225"/>
    </row>
    <row r="1084" spans="1:89" x14ac:dyDescent="0.25">
      <c r="A1084" s="208"/>
      <c r="B1084" s="209"/>
      <c r="C1084" s="210"/>
      <c r="D1084" s="210"/>
      <c r="E1084" s="211"/>
      <c r="F1084" s="211"/>
      <c r="G1084" s="340"/>
      <c r="H1084" s="341"/>
      <c r="I1084" s="340"/>
      <c r="J1084" s="342"/>
      <c r="K1084" s="343"/>
      <c r="L1084" s="213"/>
      <c r="M1084" s="211"/>
      <c r="N1084" s="209"/>
      <c r="O1084" s="215"/>
      <c r="P1084" s="344"/>
      <c r="Q1084" s="216"/>
      <c r="T1084" s="219"/>
      <c r="U1084" s="220"/>
      <c r="X1084" s="418"/>
      <c r="AQ1084" s="226"/>
      <c r="CK1084" s="225"/>
    </row>
    <row r="1085" spans="1:89" x14ac:dyDescent="0.25">
      <c r="A1085" s="208"/>
      <c r="B1085" s="209"/>
      <c r="C1085" s="210"/>
      <c r="D1085" s="210"/>
      <c r="E1085" s="211"/>
      <c r="F1085" s="211"/>
      <c r="G1085" s="340"/>
      <c r="H1085" s="341"/>
      <c r="I1085" s="340"/>
      <c r="J1085" s="342"/>
      <c r="K1085" s="343"/>
      <c r="L1085" s="213"/>
      <c r="M1085" s="211"/>
      <c r="N1085" s="209"/>
      <c r="O1085" s="215"/>
      <c r="P1085" s="344"/>
      <c r="Q1085" s="216"/>
      <c r="T1085" s="219"/>
      <c r="U1085" s="220"/>
      <c r="X1085" s="418"/>
      <c r="AQ1085" s="226"/>
      <c r="CK1085" s="225"/>
    </row>
    <row r="1086" spans="1:89" x14ac:dyDescent="0.25">
      <c r="A1086" s="208"/>
      <c r="B1086" s="209"/>
      <c r="C1086" s="210"/>
      <c r="D1086" s="210"/>
      <c r="E1086" s="211"/>
      <c r="F1086" s="211"/>
      <c r="G1086" s="340"/>
      <c r="H1086" s="341"/>
      <c r="I1086" s="340"/>
      <c r="J1086" s="342"/>
      <c r="K1086" s="343"/>
      <c r="L1086" s="213"/>
      <c r="M1086" s="211"/>
      <c r="N1086" s="209"/>
      <c r="O1086" s="215"/>
      <c r="P1086" s="344"/>
      <c r="Q1086" s="216"/>
      <c r="T1086" s="219"/>
      <c r="U1086" s="220"/>
      <c r="X1086" s="418"/>
      <c r="AQ1086" s="226"/>
      <c r="CK1086" s="225"/>
    </row>
    <row r="1087" spans="1:89" x14ac:dyDescent="0.25">
      <c r="A1087" s="208"/>
      <c r="B1087" s="209"/>
      <c r="C1087" s="210"/>
      <c r="D1087" s="210"/>
      <c r="E1087" s="211"/>
      <c r="F1087" s="211"/>
      <c r="G1087" s="340"/>
      <c r="H1087" s="341"/>
      <c r="I1087" s="340"/>
      <c r="J1087" s="342"/>
      <c r="K1087" s="343"/>
      <c r="L1087" s="213"/>
      <c r="M1087" s="211"/>
      <c r="N1087" s="209"/>
      <c r="O1087" s="215"/>
      <c r="P1087" s="344"/>
      <c r="Q1087" s="216"/>
      <c r="T1087" s="219"/>
      <c r="U1087" s="220"/>
      <c r="X1087" s="418"/>
      <c r="AQ1087" s="226"/>
      <c r="CK1087" s="225"/>
    </row>
    <row r="1088" spans="1:89" x14ac:dyDescent="0.25">
      <c r="A1088" s="208"/>
      <c r="B1088" s="209"/>
      <c r="C1088" s="210"/>
      <c r="D1088" s="210"/>
      <c r="E1088" s="211"/>
      <c r="F1088" s="211"/>
      <c r="G1088" s="340"/>
      <c r="H1088" s="341"/>
      <c r="I1088" s="340"/>
      <c r="J1088" s="342"/>
      <c r="K1088" s="343"/>
      <c r="L1088" s="213"/>
      <c r="M1088" s="211"/>
      <c r="N1088" s="209"/>
      <c r="O1088" s="215"/>
      <c r="P1088" s="344"/>
      <c r="Q1088" s="216"/>
      <c r="T1088" s="219"/>
      <c r="U1088" s="220"/>
      <c r="X1088" s="418"/>
      <c r="AQ1088" s="226"/>
      <c r="CK1088" s="225"/>
    </row>
    <row r="1089" spans="1:89" x14ac:dyDescent="0.25">
      <c r="A1089" s="208"/>
      <c r="B1089" s="209"/>
      <c r="C1089" s="210"/>
      <c r="D1089" s="210"/>
      <c r="E1089" s="211"/>
      <c r="F1089" s="211"/>
      <c r="G1089" s="340"/>
      <c r="H1089" s="341"/>
      <c r="I1089" s="340"/>
      <c r="J1089" s="342"/>
      <c r="K1089" s="343"/>
      <c r="L1089" s="213"/>
      <c r="M1089" s="211"/>
      <c r="N1089" s="209"/>
      <c r="O1089" s="215"/>
      <c r="P1089" s="344"/>
      <c r="Q1089" s="216"/>
      <c r="T1089" s="219"/>
      <c r="U1089" s="220"/>
      <c r="X1089" s="418"/>
      <c r="AQ1089" s="226"/>
      <c r="CK1089" s="225"/>
    </row>
    <row r="1090" spans="1:89" x14ac:dyDescent="0.25">
      <c r="A1090" s="208"/>
      <c r="B1090" s="209"/>
      <c r="C1090" s="210"/>
      <c r="D1090" s="210"/>
      <c r="E1090" s="211"/>
      <c r="F1090" s="211"/>
      <c r="G1090" s="340"/>
      <c r="H1090" s="341"/>
      <c r="I1090" s="340"/>
      <c r="J1090" s="342"/>
      <c r="K1090" s="343"/>
      <c r="L1090" s="213"/>
      <c r="M1090" s="211"/>
      <c r="N1090" s="209"/>
      <c r="O1090" s="215"/>
      <c r="P1090" s="344"/>
      <c r="Q1090" s="216"/>
      <c r="T1090" s="219"/>
      <c r="U1090" s="220"/>
      <c r="X1090" s="418"/>
      <c r="AQ1090" s="226"/>
      <c r="CK1090" s="225"/>
    </row>
    <row r="1091" spans="1:89" x14ac:dyDescent="0.25">
      <c r="A1091" s="208"/>
      <c r="B1091" s="209"/>
      <c r="C1091" s="210"/>
      <c r="D1091" s="210"/>
      <c r="E1091" s="211"/>
      <c r="F1091" s="211"/>
      <c r="G1091" s="340"/>
      <c r="H1091" s="341"/>
      <c r="I1091" s="340"/>
      <c r="J1091" s="342"/>
      <c r="K1091" s="348"/>
      <c r="L1091" s="349"/>
      <c r="M1091" s="211"/>
      <c r="N1091" s="209"/>
      <c r="O1091" s="215"/>
      <c r="P1091" s="344"/>
      <c r="Q1091" s="216"/>
      <c r="T1091" s="219"/>
      <c r="U1091" s="220"/>
      <c r="X1091" s="418"/>
      <c r="AQ1091" s="226"/>
      <c r="CK1091" s="225"/>
    </row>
    <row r="1092" spans="1:89" x14ac:dyDescent="0.25">
      <c r="A1092" s="208"/>
      <c r="B1092" s="209"/>
      <c r="C1092" s="210"/>
      <c r="D1092" s="210"/>
      <c r="E1092" s="211"/>
      <c r="F1092" s="211"/>
      <c r="G1092" s="340"/>
      <c r="H1092" s="341"/>
      <c r="I1092" s="340"/>
      <c r="J1092" s="342"/>
      <c r="K1092" s="343"/>
      <c r="L1092" s="213"/>
      <c r="M1092" s="211"/>
      <c r="N1092" s="209"/>
      <c r="O1092" s="215"/>
      <c r="P1092" s="344"/>
      <c r="Q1092" s="216"/>
      <c r="T1092" s="219"/>
      <c r="U1092" s="220"/>
      <c r="X1092" s="418"/>
      <c r="AQ1092" s="226"/>
      <c r="CK1092" s="225"/>
    </row>
    <row r="1093" spans="1:89" x14ac:dyDescent="0.25">
      <c r="A1093" s="208"/>
      <c r="B1093" s="209"/>
      <c r="C1093" s="210"/>
      <c r="D1093" s="210"/>
      <c r="E1093" s="211"/>
      <c r="F1093" s="211"/>
      <c r="G1093" s="340"/>
      <c r="H1093" s="341"/>
      <c r="I1093" s="340"/>
      <c r="J1093" s="342"/>
      <c r="K1093" s="343"/>
      <c r="L1093" s="213"/>
      <c r="M1093" s="211"/>
      <c r="N1093" s="209"/>
      <c r="O1093" s="215"/>
      <c r="P1093" s="344"/>
      <c r="Q1093" s="216"/>
      <c r="T1093" s="219"/>
      <c r="U1093" s="220"/>
      <c r="X1093" s="418"/>
      <c r="AQ1093" s="226"/>
      <c r="CK1093" s="225"/>
    </row>
    <row r="1094" spans="1:89" x14ac:dyDescent="0.25">
      <c r="A1094" s="208"/>
      <c r="B1094" s="209"/>
      <c r="C1094" s="210"/>
      <c r="D1094" s="210"/>
      <c r="E1094" s="211"/>
      <c r="F1094" s="211"/>
      <c r="G1094" s="340"/>
      <c r="H1094" s="341"/>
      <c r="I1094" s="340"/>
      <c r="J1094" s="342"/>
      <c r="K1094" s="343"/>
      <c r="L1094" s="213"/>
      <c r="M1094" s="211"/>
      <c r="N1094" s="209"/>
      <c r="O1094" s="215"/>
      <c r="P1094" s="344"/>
      <c r="Q1094" s="216"/>
      <c r="T1094" s="219"/>
      <c r="U1094" s="220"/>
      <c r="X1094" s="418"/>
      <c r="AQ1094" s="226"/>
      <c r="CK1094" s="225"/>
    </row>
    <row r="1095" spans="1:89" x14ac:dyDescent="0.25">
      <c r="A1095" s="208"/>
      <c r="B1095" s="209"/>
      <c r="C1095" s="210"/>
      <c r="D1095" s="210"/>
      <c r="E1095" s="211"/>
      <c r="F1095" s="211"/>
      <c r="G1095" s="340"/>
      <c r="H1095" s="341"/>
      <c r="I1095" s="340"/>
      <c r="J1095" s="342"/>
      <c r="K1095" s="343"/>
      <c r="L1095" s="213"/>
      <c r="M1095" s="211"/>
      <c r="N1095" s="209"/>
      <c r="O1095" s="215"/>
      <c r="P1095" s="344"/>
      <c r="Q1095" s="216"/>
      <c r="T1095" s="219"/>
      <c r="U1095" s="220"/>
      <c r="X1095" s="418"/>
      <c r="AQ1095" s="226"/>
      <c r="CK1095" s="225"/>
    </row>
    <row r="1096" spans="1:89" x14ac:dyDescent="0.25">
      <c r="A1096" s="208"/>
      <c r="B1096" s="209"/>
      <c r="C1096" s="210"/>
      <c r="D1096" s="210"/>
      <c r="E1096" s="211"/>
      <c r="F1096" s="211"/>
      <c r="G1096" s="340"/>
      <c r="H1096" s="341"/>
      <c r="I1096" s="340"/>
      <c r="J1096" s="342"/>
      <c r="K1096" s="343"/>
      <c r="L1096" s="213"/>
      <c r="M1096" s="211"/>
      <c r="N1096" s="209"/>
      <c r="O1096" s="215"/>
      <c r="P1096" s="344"/>
      <c r="Q1096" s="216"/>
      <c r="T1096" s="219"/>
      <c r="U1096" s="220"/>
      <c r="X1096" s="418"/>
      <c r="AQ1096" s="226"/>
      <c r="CK1096" s="225"/>
    </row>
    <row r="1097" spans="1:89" x14ac:dyDescent="0.25">
      <c r="A1097" s="208"/>
      <c r="B1097" s="209"/>
      <c r="C1097" s="210"/>
      <c r="D1097" s="210"/>
      <c r="E1097" s="211"/>
      <c r="F1097" s="211"/>
      <c r="G1097" s="340"/>
      <c r="H1097" s="341"/>
      <c r="I1097" s="340"/>
      <c r="J1097" s="342"/>
      <c r="K1097" s="343"/>
      <c r="L1097" s="213"/>
      <c r="M1097" s="211"/>
      <c r="N1097" s="209"/>
      <c r="O1097" s="215"/>
      <c r="P1097" s="344"/>
      <c r="Q1097" s="216"/>
      <c r="T1097" s="219"/>
      <c r="U1097" s="220"/>
      <c r="X1097" s="418"/>
      <c r="AQ1097" s="226"/>
      <c r="CK1097" s="225"/>
    </row>
    <row r="1098" spans="1:89" x14ac:dyDescent="0.25">
      <c r="A1098" s="208"/>
      <c r="B1098" s="209"/>
      <c r="C1098" s="210"/>
      <c r="D1098" s="210"/>
      <c r="E1098" s="211"/>
      <c r="F1098" s="211"/>
      <c r="G1098" s="340"/>
      <c r="H1098" s="341"/>
      <c r="I1098" s="340"/>
      <c r="J1098" s="342"/>
      <c r="K1098" s="343"/>
      <c r="L1098" s="213"/>
      <c r="M1098" s="211"/>
      <c r="N1098" s="209"/>
      <c r="O1098" s="215"/>
      <c r="P1098" s="344"/>
      <c r="Q1098" s="216"/>
      <c r="T1098" s="219"/>
      <c r="U1098" s="220"/>
      <c r="X1098" s="418"/>
      <c r="AQ1098" s="226"/>
      <c r="CK1098" s="225"/>
    </row>
    <row r="1099" spans="1:89" x14ac:dyDescent="0.25">
      <c r="A1099" s="208"/>
      <c r="B1099" s="209"/>
      <c r="C1099" s="210"/>
      <c r="D1099" s="210"/>
      <c r="E1099" s="211"/>
      <c r="F1099" s="211"/>
      <c r="G1099" s="340"/>
      <c r="H1099" s="341"/>
      <c r="I1099" s="340"/>
      <c r="J1099" s="342"/>
      <c r="K1099" s="343"/>
      <c r="L1099" s="213"/>
      <c r="M1099" s="211"/>
      <c r="N1099" s="209"/>
      <c r="O1099" s="215"/>
      <c r="P1099" s="344"/>
      <c r="Q1099" s="216"/>
      <c r="T1099" s="219"/>
      <c r="U1099" s="220"/>
      <c r="X1099" s="418"/>
      <c r="AQ1099" s="226"/>
      <c r="CK1099" s="225"/>
    </row>
    <row r="1100" spans="1:89" x14ac:dyDescent="0.25">
      <c r="A1100" s="208"/>
      <c r="B1100" s="209"/>
      <c r="C1100" s="210"/>
      <c r="D1100" s="210"/>
      <c r="E1100" s="211"/>
      <c r="F1100" s="211"/>
      <c r="G1100" s="340"/>
      <c r="H1100" s="341"/>
      <c r="I1100" s="340"/>
      <c r="J1100" s="342"/>
      <c r="K1100" s="343"/>
      <c r="L1100" s="213"/>
      <c r="M1100" s="211"/>
      <c r="N1100" s="209"/>
      <c r="O1100" s="215"/>
      <c r="P1100" s="344"/>
      <c r="Q1100" s="216"/>
      <c r="T1100" s="219"/>
      <c r="U1100" s="220"/>
      <c r="X1100" s="418"/>
      <c r="AQ1100" s="226"/>
      <c r="CK1100" s="225"/>
    </row>
    <row r="1101" spans="1:89" x14ac:dyDescent="0.25">
      <c r="A1101" s="208"/>
      <c r="B1101" s="209"/>
      <c r="C1101" s="210"/>
      <c r="D1101" s="210"/>
      <c r="E1101" s="211"/>
      <c r="F1101" s="211"/>
      <c r="G1101" s="340"/>
      <c r="H1101" s="341"/>
      <c r="I1101" s="340"/>
      <c r="J1101" s="342"/>
      <c r="K1101" s="343"/>
      <c r="L1101" s="213"/>
      <c r="M1101" s="211"/>
      <c r="N1101" s="209"/>
      <c r="O1101" s="215"/>
      <c r="P1101" s="344"/>
      <c r="Q1101" s="216"/>
      <c r="T1101" s="219"/>
      <c r="U1101" s="220"/>
      <c r="X1101" s="418"/>
      <c r="AQ1101" s="226"/>
      <c r="CK1101" s="225"/>
    </row>
    <row r="1102" spans="1:89" x14ac:dyDescent="0.25">
      <c r="A1102" s="208"/>
      <c r="B1102" s="209"/>
      <c r="C1102" s="210"/>
      <c r="D1102" s="210"/>
      <c r="E1102" s="211"/>
      <c r="F1102" s="211"/>
      <c r="G1102" s="340"/>
      <c r="H1102" s="341"/>
      <c r="I1102" s="340"/>
      <c r="J1102" s="342"/>
      <c r="K1102" s="343"/>
      <c r="L1102" s="213"/>
      <c r="M1102" s="211"/>
      <c r="N1102" s="209"/>
      <c r="O1102" s="215"/>
      <c r="P1102" s="344"/>
      <c r="Q1102" s="216"/>
      <c r="T1102" s="219"/>
      <c r="U1102" s="220"/>
      <c r="X1102" s="418"/>
      <c r="AQ1102" s="226"/>
      <c r="CK1102" s="225"/>
    </row>
    <row r="1103" spans="1:89" x14ac:dyDescent="0.25">
      <c r="A1103" s="208"/>
      <c r="B1103" s="209"/>
      <c r="C1103" s="210"/>
      <c r="D1103" s="210"/>
      <c r="E1103" s="211"/>
      <c r="F1103" s="211"/>
      <c r="G1103" s="340"/>
      <c r="H1103" s="341"/>
      <c r="I1103" s="340"/>
      <c r="J1103" s="342"/>
      <c r="K1103" s="343"/>
      <c r="L1103" s="213"/>
      <c r="M1103" s="211"/>
      <c r="N1103" s="209"/>
      <c r="O1103" s="215"/>
      <c r="P1103" s="344"/>
      <c r="Q1103" s="216"/>
      <c r="T1103" s="219"/>
      <c r="U1103" s="220"/>
      <c r="X1103" s="418"/>
      <c r="AQ1103" s="226"/>
      <c r="CK1103" s="225"/>
    </row>
    <row r="1104" spans="1:89" x14ac:dyDescent="0.25">
      <c r="A1104" s="208"/>
      <c r="B1104" s="209"/>
      <c r="C1104" s="210"/>
      <c r="D1104" s="210"/>
      <c r="E1104" s="211"/>
      <c r="F1104" s="211"/>
      <c r="G1104" s="340"/>
      <c r="H1104" s="341"/>
      <c r="I1104" s="340"/>
      <c r="J1104" s="342"/>
      <c r="K1104" s="348"/>
      <c r="L1104" s="349"/>
      <c r="M1104" s="211"/>
      <c r="N1104" s="209"/>
      <c r="O1104" s="215"/>
      <c r="P1104" s="344"/>
      <c r="Q1104" s="216"/>
      <c r="T1104" s="219"/>
      <c r="U1104" s="220"/>
      <c r="X1104" s="418"/>
      <c r="AQ1104" s="226"/>
      <c r="CK1104" s="225"/>
    </row>
    <row r="1105" spans="1:89" x14ac:dyDescent="0.25">
      <c r="A1105" s="208"/>
      <c r="B1105" s="209"/>
      <c r="C1105" s="210"/>
      <c r="D1105" s="210"/>
      <c r="E1105" s="211"/>
      <c r="F1105" s="211"/>
      <c r="G1105" s="340"/>
      <c r="H1105" s="341"/>
      <c r="I1105" s="340"/>
      <c r="J1105" s="342"/>
      <c r="K1105" s="343"/>
      <c r="L1105" s="213"/>
      <c r="M1105" s="211"/>
      <c r="N1105" s="209"/>
      <c r="O1105" s="215"/>
      <c r="P1105" s="344"/>
      <c r="Q1105" s="216"/>
      <c r="T1105" s="219"/>
      <c r="U1105" s="220"/>
      <c r="X1105" s="418"/>
      <c r="AQ1105" s="226"/>
      <c r="CK1105" s="225"/>
    </row>
    <row r="1106" spans="1:89" x14ac:dyDescent="0.25">
      <c r="A1106" s="208"/>
      <c r="B1106" s="209"/>
      <c r="C1106" s="210"/>
      <c r="D1106" s="210"/>
      <c r="E1106" s="211"/>
      <c r="F1106" s="211"/>
      <c r="G1106" s="340"/>
      <c r="H1106" s="341"/>
      <c r="I1106" s="340"/>
      <c r="J1106" s="342"/>
      <c r="K1106" s="343"/>
      <c r="L1106" s="213"/>
      <c r="M1106" s="211"/>
      <c r="N1106" s="209"/>
      <c r="O1106" s="215"/>
      <c r="P1106" s="344"/>
      <c r="Q1106" s="216"/>
      <c r="T1106" s="219"/>
      <c r="U1106" s="220"/>
      <c r="X1106" s="418"/>
      <c r="AQ1106" s="226"/>
      <c r="CK1106" s="225"/>
    </row>
    <row r="1107" spans="1:89" x14ac:dyDescent="0.25">
      <c r="A1107" s="208"/>
      <c r="B1107" s="209"/>
      <c r="C1107" s="210"/>
      <c r="D1107" s="210"/>
      <c r="E1107" s="211"/>
      <c r="F1107" s="211"/>
      <c r="G1107" s="340"/>
      <c r="H1107" s="341"/>
      <c r="I1107" s="340"/>
      <c r="J1107" s="342"/>
      <c r="K1107" s="343"/>
      <c r="L1107" s="213"/>
      <c r="M1107" s="211"/>
      <c r="N1107" s="209"/>
      <c r="O1107" s="215"/>
      <c r="P1107" s="344"/>
      <c r="Q1107" s="216"/>
      <c r="T1107" s="219"/>
      <c r="U1107" s="220"/>
      <c r="X1107" s="418"/>
      <c r="AQ1107" s="226"/>
      <c r="CK1107" s="225"/>
    </row>
    <row r="1108" spans="1:89" x14ac:dyDescent="0.25">
      <c r="A1108" s="208"/>
      <c r="B1108" s="209"/>
      <c r="C1108" s="210"/>
      <c r="D1108" s="210"/>
      <c r="E1108" s="211"/>
      <c r="F1108" s="211"/>
      <c r="G1108" s="340"/>
      <c r="H1108" s="341"/>
      <c r="I1108" s="340"/>
      <c r="J1108" s="342"/>
      <c r="K1108" s="343"/>
      <c r="L1108" s="213"/>
      <c r="M1108" s="211"/>
      <c r="N1108" s="209"/>
      <c r="O1108" s="215"/>
      <c r="P1108" s="344"/>
      <c r="Q1108" s="216"/>
      <c r="T1108" s="219"/>
      <c r="U1108" s="220"/>
      <c r="X1108" s="418"/>
      <c r="AQ1108" s="226"/>
      <c r="CK1108" s="225"/>
    </row>
    <row r="1109" spans="1:89" x14ac:dyDescent="0.25">
      <c r="A1109" s="208"/>
      <c r="B1109" s="209"/>
      <c r="C1109" s="210"/>
      <c r="D1109" s="210"/>
      <c r="E1109" s="211"/>
      <c r="F1109" s="211"/>
      <c r="G1109" s="340"/>
      <c r="H1109" s="341"/>
      <c r="I1109" s="340"/>
      <c r="J1109" s="342"/>
      <c r="K1109" s="343"/>
      <c r="L1109" s="213"/>
      <c r="M1109" s="211"/>
      <c r="N1109" s="209"/>
      <c r="O1109" s="215"/>
      <c r="P1109" s="344"/>
      <c r="Q1109" s="216"/>
      <c r="T1109" s="219"/>
      <c r="U1109" s="220"/>
      <c r="X1109" s="418"/>
      <c r="AQ1109" s="226"/>
      <c r="CK1109" s="225"/>
    </row>
    <row r="1110" spans="1:89" x14ac:dyDescent="0.25">
      <c r="A1110" s="208"/>
      <c r="B1110" s="209"/>
      <c r="C1110" s="210"/>
      <c r="D1110" s="210"/>
      <c r="E1110" s="211"/>
      <c r="F1110" s="211"/>
      <c r="G1110" s="340"/>
      <c r="H1110" s="341"/>
      <c r="I1110" s="340"/>
      <c r="J1110" s="342"/>
      <c r="K1110" s="343"/>
      <c r="L1110" s="213"/>
      <c r="M1110" s="211"/>
      <c r="N1110" s="209"/>
      <c r="O1110" s="215"/>
      <c r="P1110" s="344"/>
      <c r="Q1110" s="216"/>
      <c r="T1110" s="219"/>
      <c r="U1110" s="220"/>
      <c r="X1110" s="418"/>
      <c r="AQ1110" s="226"/>
      <c r="CK1110" s="225"/>
    </row>
    <row r="1111" spans="1:89" x14ac:dyDescent="0.25">
      <c r="A1111" s="208"/>
      <c r="B1111" s="209"/>
      <c r="C1111" s="210"/>
      <c r="D1111" s="210"/>
      <c r="E1111" s="211"/>
      <c r="F1111" s="211"/>
      <c r="G1111" s="340"/>
      <c r="H1111" s="341"/>
      <c r="I1111" s="340"/>
      <c r="J1111" s="342"/>
      <c r="K1111" s="343"/>
      <c r="L1111" s="213"/>
      <c r="M1111" s="211"/>
      <c r="N1111" s="209"/>
      <c r="O1111" s="215"/>
      <c r="P1111" s="344"/>
      <c r="Q1111" s="216"/>
      <c r="T1111" s="219"/>
      <c r="U1111" s="220"/>
      <c r="X1111" s="418"/>
      <c r="AQ1111" s="226"/>
      <c r="CK1111" s="225"/>
    </row>
    <row r="1112" spans="1:89" x14ac:dyDescent="0.25">
      <c r="A1112" s="208"/>
      <c r="B1112" s="209"/>
      <c r="C1112" s="210"/>
      <c r="D1112" s="210"/>
      <c r="E1112" s="211"/>
      <c r="F1112" s="211"/>
      <c r="G1112" s="340"/>
      <c r="H1112" s="341"/>
      <c r="I1112" s="340"/>
      <c r="J1112" s="342"/>
      <c r="K1112" s="343"/>
      <c r="L1112" s="213"/>
      <c r="M1112" s="211"/>
      <c r="N1112" s="209"/>
      <c r="O1112" s="215"/>
      <c r="P1112" s="344"/>
      <c r="Q1112" s="216"/>
      <c r="T1112" s="219"/>
      <c r="U1112" s="220"/>
      <c r="X1112" s="418"/>
      <c r="AQ1112" s="226"/>
      <c r="CK1112" s="225"/>
    </row>
    <row r="1113" spans="1:89" x14ac:dyDescent="0.25">
      <c r="A1113" s="208"/>
      <c r="B1113" s="209"/>
      <c r="C1113" s="210"/>
      <c r="D1113" s="210"/>
      <c r="E1113" s="211"/>
      <c r="F1113" s="211"/>
      <c r="G1113" s="340"/>
      <c r="H1113" s="341"/>
      <c r="I1113" s="340"/>
      <c r="J1113" s="342"/>
      <c r="K1113" s="343"/>
      <c r="L1113" s="213"/>
      <c r="M1113" s="211"/>
      <c r="N1113" s="209"/>
      <c r="O1113" s="215"/>
      <c r="P1113" s="344"/>
      <c r="Q1113" s="216"/>
      <c r="T1113" s="219"/>
      <c r="U1113" s="220"/>
      <c r="X1113" s="418"/>
      <c r="AQ1113" s="226"/>
      <c r="CK1113" s="225"/>
    </row>
    <row r="1114" spans="1:89" x14ac:dyDescent="0.25">
      <c r="A1114" s="208"/>
      <c r="B1114" s="209"/>
      <c r="C1114" s="210"/>
      <c r="D1114" s="210"/>
      <c r="E1114" s="211"/>
      <c r="F1114" s="211"/>
      <c r="G1114" s="340"/>
      <c r="H1114" s="341"/>
      <c r="I1114" s="340"/>
      <c r="J1114" s="342"/>
      <c r="K1114" s="343"/>
      <c r="L1114" s="213"/>
      <c r="M1114" s="211"/>
      <c r="N1114" s="209"/>
      <c r="O1114" s="215"/>
      <c r="P1114" s="344"/>
      <c r="Q1114" s="216"/>
      <c r="T1114" s="219"/>
      <c r="U1114" s="220"/>
      <c r="X1114" s="418"/>
      <c r="AQ1114" s="226"/>
      <c r="CK1114" s="225"/>
    </row>
    <row r="1115" spans="1:89" ht="12" customHeight="1" x14ac:dyDescent="0.25">
      <c r="A1115" s="208"/>
      <c r="B1115" s="209"/>
      <c r="C1115" s="210"/>
      <c r="D1115" s="210"/>
      <c r="E1115" s="211"/>
      <c r="F1115" s="211"/>
      <c r="G1115" s="340"/>
      <c r="H1115" s="341"/>
      <c r="I1115" s="340"/>
      <c r="J1115" s="342"/>
      <c r="K1115" s="343"/>
      <c r="L1115" s="213"/>
      <c r="M1115" s="211"/>
      <c r="N1115" s="209"/>
      <c r="O1115" s="215"/>
      <c r="P1115" s="344"/>
      <c r="Q1115" s="216"/>
      <c r="T1115" s="219"/>
      <c r="U1115" s="220"/>
      <c r="X1115" s="418"/>
      <c r="AQ1115" s="226"/>
      <c r="CK1115" s="225"/>
    </row>
    <row r="1116" spans="1:89" ht="12.75" customHeight="1" x14ac:dyDescent="0.25">
      <c r="A1116" s="208"/>
      <c r="B1116" s="209"/>
      <c r="C1116" s="210"/>
      <c r="D1116" s="210"/>
      <c r="E1116" s="211"/>
      <c r="F1116" s="211"/>
      <c r="G1116" s="340"/>
      <c r="H1116" s="341"/>
      <c r="I1116" s="340"/>
      <c r="J1116" s="342"/>
      <c r="K1116" s="343"/>
      <c r="L1116" s="213"/>
      <c r="M1116" s="211"/>
      <c r="N1116" s="209"/>
      <c r="O1116" s="215"/>
      <c r="P1116" s="344"/>
      <c r="Q1116" s="216"/>
      <c r="T1116" s="219"/>
      <c r="U1116" s="220"/>
      <c r="X1116" s="418"/>
      <c r="AQ1116" s="226"/>
      <c r="CK1116" s="225"/>
    </row>
    <row r="1117" spans="1:89" ht="14.25" customHeight="1" x14ac:dyDescent="0.25">
      <c r="A1117" s="208"/>
      <c r="B1117" s="209"/>
      <c r="C1117" s="210"/>
      <c r="D1117" s="210"/>
      <c r="E1117" s="211"/>
      <c r="F1117" s="211"/>
      <c r="G1117" s="340"/>
      <c r="H1117" s="341"/>
      <c r="I1117" s="340"/>
      <c r="J1117" s="342"/>
      <c r="K1117" s="343"/>
      <c r="L1117" s="213"/>
      <c r="M1117" s="211"/>
      <c r="N1117" s="209"/>
      <c r="O1117" s="215"/>
      <c r="P1117" s="344"/>
      <c r="Q1117" s="216"/>
      <c r="T1117" s="219"/>
      <c r="U1117" s="220"/>
      <c r="X1117" s="418"/>
      <c r="AQ1117" s="226"/>
      <c r="CK1117" s="225"/>
    </row>
    <row r="1118" spans="1:89" ht="14.25" customHeight="1" x14ac:dyDescent="0.25">
      <c r="A1118" s="208"/>
      <c r="B1118" s="209"/>
      <c r="C1118" s="210"/>
      <c r="D1118" s="210"/>
      <c r="E1118" s="211"/>
      <c r="F1118" s="211"/>
      <c r="G1118" s="340"/>
      <c r="H1118" s="341"/>
      <c r="I1118" s="340"/>
      <c r="J1118" s="342"/>
      <c r="K1118" s="343"/>
      <c r="L1118" s="213"/>
      <c r="M1118" s="211"/>
      <c r="N1118" s="209"/>
      <c r="O1118" s="215"/>
      <c r="P1118" s="344"/>
      <c r="Q1118" s="216"/>
      <c r="T1118" s="219"/>
      <c r="U1118" s="220"/>
      <c r="X1118" s="418"/>
      <c r="AQ1118" s="226"/>
      <c r="CK1118" s="225"/>
    </row>
    <row r="1119" spans="1:89" ht="14.25" customHeight="1" x14ac:dyDescent="0.25">
      <c r="A1119" s="208"/>
      <c r="B1119" s="209"/>
      <c r="C1119" s="210"/>
      <c r="D1119" s="210"/>
      <c r="E1119" s="211"/>
      <c r="F1119" s="211"/>
      <c r="G1119" s="340"/>
      <c r="H1119" s="341"/>
      <c r="I1119" s="340"/>
      <c r="J1119" s="342"/>
      <c r="K1119" s="343"/>
      <c r="L1119" s="213"/>
      <c r="M1119" s="211"/>
      <c r="N1119" s="209"/>
      <c r="O1119" s="215"/>
      <c r="P1119" s="344"/>
      <c r="Q1119" s="216"/>
      <c r="T1119" s="219"/>
      <c r="U1119" s="220"/>
      <c r="X1119" s="418"/>
      <c r="AQ1119" s="226"/>
      <c r="CK1119" s="225"/>
    </row>
    <row r="1120" spans="1:89" ht="13.5" customHeight="1" x14ac:dyDescent="0.25">
      <c r="A1120" s="208"/>
      <c r="B1120" s="209"/>
      <c r="C1120" s="210"/>
      <c r="D1120" s="210"/>
      <c r="E1120" s="211"/>
      <c r="F1120" s="211"/>
      <c r="G1120" s="340"/>
      <c r="H1120" s="341"/>
      <c r="I1120" s="340"/>
      <c r="J1120" s="342"/>
      <c r="K1120" s="343"/>
      <c r="L1120" s="213"/>
      <c r="M1120" s="211"/>
      <c r="N1120" s="209"/>
      <c r="O1120" s="215"/>
      <c r="P1120" s="344"/>
      <c r="Q1120" s="216"/>
      <c r="T1120" s="219"/>
      <c r="U1120" s="220"/>
      <c r="X1120" s="418"/>
      <c r="AQ1120" s="226"/>
      <c r="CK1120" s="225"/>
    </row>
    <row r="1121" spans="1:89" ht="13.5" customHeight="1" x14ac:dyDescent="0.25">
      <c r="A1121" s="208"/>
      <c r="B1121" s="209"/>
      <c r="C1121" s="210"/>
      <c r="D1121" s="210"/>
      <c r="E1121" s="211"/>
      <c r="F1121" s="211"/>
      <c r="G1121" s="340"/>
      <c r="H1121" s="341"/>
      <c r="I1121" s="340"/>
      <c r="J1121" s="342"/>
      <c r="K1121" s="343"/>
      <c r="L1121" s="213"/>
      <c r="M1121" s="211"/>
      <c r="N1121" s="209"/>
      <c r="O1121" s="215"/>
      <c r="P1121" s="344"/>
      <c r="Q1121" s="216"/>
      <c r="T1121" s="219"/>
      <c r="U1121" s="220"/>
      <c r="X1121" s="418"/>
      <c r="AQ1121" s="226"/>
      <c r="CK1121" s="225"/>
    </row>
    <row r="1122" spans="1:89" x14ac:dyDescent="0.25">
      <c r="A1122" s="208"/>
      <c r="B1122" s="209"/>
      <c r="C1122" s="210"/>
      <c r="D1122" s="210"/>
      <c r="E1122" s="211"/>
      <c r="F1122" s="211"/>
      <c r="G1122" s="340"/>
      <c r="H1122" s="341"/>
      <c r="I1122" s="340"/>
      <c r="J1122" s="342"/>
      <c r="K1122" s="343"/>
      <c r="L1122" s="213"/>
      <c r="M1122" s="211"/>
      <c r="N1122" s="209"/>
      <c r="O1122" s="215"/>
      <c r="P1122" s="344"/>
      <c r="Q1122" s="216"/>
      <c r="T1122" s="219"/>
      <c r="U1122" s="220"/>
      <c r="X1122" s="418"/>
      <c r="AQ1122" s="226"/>
      <c r="CK1122" s="225"/>
    </row>
    <row r="1123" spans="1:89" x14ac:dyDescent="0.25">
      <c r="A1123" s="208"/>
      <c r="B1123" s="209"/>
      <c r="C1123" s="210"/>
      <c r="D1123" s="210"/>
      <c r="E1123" s="211"/>
      <c r="F1123" s="211"/>
      <c r="G1123" s="340"/>
      <c r="H1123" s="341"/>
      <c r="I1123" s="340"/>
      <c r="J1123" s="342"/>
      <c r="K1123" s="343"/>
      <c r="L1123" s="213"/>
      <c r="M1123" s="211"/>
      <c r="N1123" s="209"/>
      <c r="O1123" s="215"/>
      <c r="P1123" s="344"/>
      <c r="Q1123" s="216"/>
      <c r="T1123" s="219"/>
      <c r="U1123" s="220"/>
      <c r="X1123" s="418"/>
      <c r="AQ1123" s="226"/>
      <c r="CK1123" s="225"/>
    </row>
    <row r="1124" spans="1:89" x14ac:dyDescent="0.25">
      <c r="A1124" s="208"/>
      <c r="B1124" s="209"/>
      <c r="C1124" s="210"/>
      <c r="D1124" s="210"/>
      <c r="E1124" s="211"/>
      <c r="F1124" s="211"/>
      <c r="G1124" s="340"/>
      <c r="H1124" s="341"/>
      <c r="I1124" s="340"/>
      <c r="J1124" s="342"/>
      <c r="K1124" s="343"/>
      <c r="L1124" s="213"/>
      <c r="M1124" s="211"/>
      <c r="N1124" s="209"/>
      <c r="O1124" s="215"/>
      <c r="P1124" s="344"/>
      <c r="Q1124" s="216"/>
      <c r="T1124" s="219"/>
      <c r="U1124" s="220"/>
      <c r="X1124" s="418"/>
      <c r="AQ1124" s="226"/>
      <c r="CK1124" s="225"/>
    </row>
    <row r="1125" spans="1:89" x14ac:dyDescent="0.25">
      <c r="A1125" s="208"/>
      <c r="B1125" s="209"/>
      <c r="C1125" s="210"/>
      <c r="D1125" s="210"/>
      <c r="E1125" s="211"/>
      <c r="F1125" s="211"/>
      <c r="G1125" s="340"/>
      <c r="H1125" s="341"/>
      <c r="I1125" s="340"/>
      <c r="J1125" s="342"/>
      <c r="K1125" s="343"/>
      <c r="L1125" s="213"/>
      <c r="M1125" s="211"/>
      <c r="N1125" s="209"/>
      <c r="O1125" s="215"/>
      <c r="P1125" s="344"/>
      <c r="Q1125" s="216"/>
      <c r="T1125" s="219"/>
      <c r="U1125" s="220"/>
      <c r="X1125" s="418"/>
      <c r="AQ1125" s="226"/>
      <c r="CK1125" s="225"/>
    </row>
    <row r="1126" spans="1:89" x14ac:dyDescent="0.25">
      <c r="A1126" s="208"/>
      <c r="B1126" s="209"/>
      <c r="C1126" s="210"/>
      <c r="D1126" s="210"/>
      <c r="E1126" s="211"/>
      <c r="F1126" s="211"/>
      <c r="G1126" s="340"/>
      <c r="H1126" s="341"/>
      <c r="I1126" s="340"/>
      <c r="J1126" s="342"/>
      <c r="K1126" s="343"/>
      <c r="L1126" s="213"/>
      <c r="M1126" s="211"/>
      <c r="N1126" s="209"/>
      <c r="O1126" s="215"/>
      <c r="P1126" s="344"/>
      <c r="Q1126" s="216"/>
      <c r="T1126" s="219"/>
      <c r="U1126" s="220"/>
      <c r="X1126" s="418"/>
      <c r="AQ1126" s="226"/>
      <c r="CK1126" s="225"/>
    </row>
    <row r="1127" spans="1:89" x14ac:dyDescent="0.25">
      <c r="A1127" s="208"/>
      <c r="B1127" s="209"/>
      <c r="C1127" s="210"/>
      <c r="D1127" s="210"/>
      <c r="E1127" s="211"/>
      <c r="F1127" s="211"/>
      <c r="G1127" s="340"/>
      <c r="H1127" s="341"/>
      <c r="I1127" s="340"/>
      <c r="J1127" s="342"/>
      <c r="K1127" s="348"/>
      <c r="L1127" s="349"/>
      <c r="M1127" s="211"/>
      <c r="N1127" s="209"/>
      <c r="O1127" s="215"/>
      <c r="P1127" s="344"/>
      <c r="Q1127" s="216"/>
      <c r="T1127" s="219"/>
      <c r="U1127" s="220"/>
      <c r="X1127" s="418"/>
      <c r="AQ1127" s="226"/>
      <c r="CK1127" s="225"/>
    </row>
    <row r="1128" spans="1:89" x14ac:dyDescent="0.25">
      <c r="A1128" s="208"/>
      <c r="B1128" s="209"/>
      <c r="C1128" s="210"/>
      <c r="D1128" s="210"/>
      <c r="E1128" s="211"/>
      <c r="F1128" s="211"/>
      <c r="G1128" s="340"/>
      <c r="H1128" s="341"/>
      <c r="I1128" s="340"/>
      <c r="J1128" s="342"/>
      <c r="K1128" s="348"/>
      <c r="L1128" s="349"/>
      <c r="M1128" s="211"/>
      <c r="N1128" s="209"/>
      <c r="O1128" s="215"/>
      <c r="P1128" s="344"/>
      <c r="Q1128" s="216"/>
      <c r="T1128" s="219"/>
      <c r="U1128" s="220"/>
      <c r="X1128" s="418"/>
      <c r="AQ1128" s="226"/>
      <c r="CK1128" s="225"/>
    </row>
    <row r="1129" spans="1:89" x14ac:dyDescent="0.25">
      <c r="A1129" s="208"/>
      <c r="B1129" s="209"/>
      <c r="C1129" s="210"/>
      <c r="D1129" s="210"/>
      <c r="E1129" s="211"/>
      <c r="F1129" s="211"/>
      <c r="G1129" s="340"/>
      <c r="H1129" s="341"/>
      <c r="I1129" s="340"/>
      <c r="J1129" s="342"/>
      <c r="K1129" s="343"/>
      <c r="L1129" s="213"/>
      <c r="M1129" s="211"/>
      <c r="N1129" s="209"/>
      <c r="O1129" s="215"/>
      <c r="P1129" s="344"/>
      <c r="Q1129" s="216"/>
      <c r="T1129" s="219"/>
      <c r="U1129" s="220"/>
      <c r="X1129" s="418"/>
      <c r="AQ1129" s="226"/>
      <c r="CK1129" s="225"/>
    </row>
    <row r="1130" spans="1:89" x14ac:dyDescent="0.25">
      <c r="A1130" s="208"/>
      <c r="B1130" s="209"/>
      <c r="C1130" s="210"/>
      <c r="D1130" s="210"/>
      <c r="E1130" s="211"/>
      <c r="F1130" s="211"/>
      <c r="G1130" s="340"/>
      <c r="H1130" s="341"/>
      <c r="I1130" s="340"/>
      <c r="J1130" s="342"/>
      <c r="K1130" s="343"/>
      <c r="L1130" s="213"/>
      <c r="M1130" s="211"/>
      <c r="N1130" s="209"/>
      <c r="O1130" s="215"/>
      <c r="P1130" s="344"/>
      <c r="Q1130" s="216"/>
      <c r="T1130" s="219"/>
      <c r="U1130" s="220"/>
      <c r="X1130" s="418"/>
      <c r="AQ1130" s="226"/>
      <c r="CK1130" s="225"/>
    </row>
    <row r="1131" spans="1:89" x14ac:dyDescent="0.25">
      <c r="A1131" s="208"/>
      <c r="B1131" s="209"/>
      <c r="C1131" s="210"/>
      <c r="D1131" s="210"/>
      <c r="E1131" s="211"/>
      <c r="F1131" s="211"/>
      <c r="G1131" s="340"/>
      <c r="H1131" s="341"/>
      <c r="I1131" s="340"/>
      <c r="J1131" s="342"/>
      <c r="K1131" s="343"/>
      <c r="L1131" s="213"/>
      <c r="M1131" s="211"/>
      <c r="N1131" s="209"/>
      <c r="O1131" s="215"/>
      <c r="P1131" s="344"/>
      <c r="Q1131" s="216"/>
      <c r="T1131" s="219"/>
      <c r="U1131" s="220"/>
      <c r="X1131" s="418"/>
      <c r="AQ1131" s="226"/>
      <c r="CK1131" s="225"/>
    </row>
    <row r="1132" spans="1:89" x14ac:dyDescent="0.25">
      <c r="A1132" s="208"/>
      <c r="B1132" s="209"/>
      <c r="C1132" s="210"/>
      <c r="D1132" s="210"/>
      <c r="E1132" s="211"/>
      <c r="F1132" s="211"/>
      <c r="G1132" s="340"/>
      <c r="H1132" s="341"/>
      <c r="I1132" s="340"/>
      <c r="J1132" s="342"/>
      <c r="K1132" s="343"/>
      <c r="L1132" s="213"/>
      <c r="M1132" s="211"/>
      <c r="N1132" s="209"/>
      <c r="O1132" s="215"/>
      <c r="P1132" s="344"/>
      <c r="Q1132" s="216"/>
      <c r="T1132" s="219"/>
      <c r="U1132" s="220"/>
      <c r="X1132" s="418"/>
      <c r="AQ1132" s="226"/>
      <c r="CK1132" s="225"/>
    </row>
    <row r="1133" spans="1:89" x14ac:dyDescent="0.25">
      <c r="A1133" s="208"/>
      <c r="B1133" s="209"/>
      <c r="C1133" s="210"/>
      <c r="D1133" s="210"/>
      <c r="E1133" s="211"/>
      <c r="F1133" s="211"/>
      <c r="G1133" s="340"/>
      <c r="H1133" s="341"/>
      <c r="I1133" s="340"/>
      <c r="J1133" s="342"/>
      <c r="K1133" s="343"/>
      <c r="L1133" s="213"/>
      <c r="M1133" s="211"/>
      <c r="N1133" s="209"/>
      <c r="O1133" s="215"/>
      <c r="P1133" s="344"/>
      <c r="Q1133" s="216"/>
      <c r="T1133" s="219"/>
      <c r="U1133" s="220"/>
      <c r="X1133" s="418"/>
      <c r="AQ1133" s="226"/>
      <c r="CK1133" s="225"/>
    </row>
    <row r="1134" spans="1:89" x14ac:dyDescent="0.25">
      <c r="A1134" s="208"/>
      <c r="B1134" s="209"/>
      <c r="C1134" s="210"/>
      <c r="D1134" s="210"/>
      <c r="E1134" s="211"/>
      <c r="F1134" s="211"/>
      <c r="G1134" s="340"/>
      <c r="H1134" s="341"/>
      <c r="I1134" s="340"/>
      <c r="J1134" s="342"/>
      <c r="K1134" s="348"/>
      <c r="L1134" s="349"/>
      <c r="M1134" s="211"/>
      <c r="N1134" s="209"/>
      <c r="O1134" s="215"/>
      <c r="P1134" s="344"/>
      <c r="Q1134" s="216"/>
      <c r="T1134" s="219"/>
      <c r="U1134" s="220"/>
      <c r="X1134" s="418"/>
      <c r="AQ1134" s="226"/>
      <c r="CK1134" s="225"/>
    </row>
    <row r="1135" spans="1:89" x14ac:dyDescent="0.25">
      <c r="A1135" s="208"/>
      <c r="B1135" s="209"/>
      <c r="C1135" s="210"/>
      <c r="D1135" s="210"/>
      <c r="E1135" s="211"/>
      <c r="F1135" s="211"/>
      <c r="G1135" s="340"/>
      <c r="H1135" s="341"/>
      <c r="I1135" s="340"/>
      <c r="J1135" s="342"/>
      <c r="K1135" s="343"/>
      <c r="L1135" s="213"/>
      <c r="M1135" s="211"/>
      <c r="N1135" s="209"/>
      <c r="O1135" s="215"/>
      <c r="P1135" s="344"/>
      <c r="Q1135" s="216"/>
      <c r="T1135" s="219"/>
      <c r="U1135" s="220"/>
      <c r="X1135" s="418"/>
      <c r="AQ1135" s="226"/>
      <c r="CK1135" s="225"/>
    </row>
    <row r="1136" spans="1:89" x14ac:dyDescent="0.25">
      <c r="A1136" s="208"/>
      <c r="B1136" s="209"/>
      <c r="C1136" s="210"/>
      <c r="D1136" s="210"/>
      <c r="E1136" s="211"/>
      <c r="F1136" s="211"/>
      <c r="G1136" s="340"/>
      <c r="H1136" s="341"/>
      <c r="I1136" s="340"/>
      <c r="J1136" s="342"/>
      <c r="K1136" s="343"/>
      <c r="L1136" s="213"/>
      <c r="M1136" s="211"/>
      <c r="N1136" s="209"/>
      <c r="O1136" s="215"/>
      <c r="P1136" s="344"/>
      <c r="Q1136" s="216"/>
      <c r="T1136" s="219"/>
      <c r="U1136" s="220"/>
      <c r="X1136" s="418"/>
      <c r="AQ1136" s="226"/>
      <c r="CK1136" s="225"/>
    </row>
    <row r="1137" spans="1:89" x14ac:dyDescent="0.25">
      <c r="A1137" s="208"/>
      <c r="B1137" s="209"/>
      <c r="C1137" s="210"/>
      <c r="D1137" s="210"/>
      <c r="E1137" s="211"/>
      <c r="F1137" s="211"/>
      <c r="G1137" s="340"/>
      <c r="H1137" s="341"/>
      <c r="I1137" s="340"/>
      <c r="J1137" s="342"/>
      <c r="K1137" s="343"/>
      <c r="L1137" s="213"/>
      <c r="M1137" s="211"/>
      <c r="N1137" s="209"/>
      <c r="O1137" s="215"/>
      <c r="P1137" s="344"/>
      <c r="Q1137" s="216"/>
      <c r="T1137" s="219"/>
      <c r="U1137" s="220"/>
      <c r="X1137" s="418"/>
      <c r="AQ1137" s="226"/>
      <c r="CK1137" s="225"/>
    </row>
    <row r="1138" spans="1:89" x14ac:dyDescent="0.25">
      <c r="A1138" s="208"/>
      <c r="B1138" s="209"/>
      <c r="C1138" s="210"/>
      <c r="D1138" s="210"/>
      <c r="E1138" s="211"/>
      <c r="F1138" s="211"/>
      <c r="G1138" s="340"/>
      <c r="H1138" s="341"/>
      <c r="I1138" s="340"/>
      <c r="J1138" s="342"/>
      <c r="K1138" s="343"/>
      <c r="L1138" s="213"/>
      <c r="M1138" s="211"/>
      <c r="N1138" s="209"/>
      <c r="O1138" s="215"/>
      <c r="P1138" s="344"/>
      <c r="Q1138" s="216"/>
      <c r="T1138" s="219"/>
      <c r="U1138" s="220"/>
      <c r="X1138" s="418"/>
      <c r="AQ1138" s="226"/>
      <c r="CK1138" s="225"/>
    </row>
    <row r="1139" spans="1:89" x14ac:dyDescent="0.25">
      <c r="A1139" s="208"/>
      <c r="B1139" s="209"/>
      <c r="C1139" s="210"/>
      <c r="D1139" s="210"/>
      <c r="E1139" s="211"/>
      <c r="F1139" s="211"/>
      <c r="G1139" s="340"/>
      <c r="H1139" s="341"/>
      <c r="I1139" s="340"/>
      <c r="J1139" s="342"/>
      <c r="K1139" s="343"/>
      <c r="L1139" s="213"/>
      <c r="M1139" s="211"/>
      <c r="N1139" s="209"/>
      <c r="O1139" s="215"/>
      <c r="P1139" s="344"/>
      <c r="Q1139" s="216"/>
      <c r="T1139" s="219"/>
      <c r="U1139" s="220"/>
      <c r="X1139" s="418"/>
      <c r="AQ1139" s="226"/>
      <c r="CK1139" s="225"/>
    </row>
    <row r="1140" spans="1:89" x14ac:dyDescent="0.25">
      <c r="A1140" s="208"/>
      <c r="B1140" s="209"/>
      <c r="C1140" s="210"/>
      <c r="D1140" s="210"/>
      <c r="E1140" s="211"/>
      <c r="F1140" s="211"/>
      <c r="G1140" s="340"/>
      <c r="H1140" s="341"/>
      <c r="I1140" s="340"/>
      <c r="J1140" s="342"/>
      <c r="K1140" s="343"/>
      <c r="L1140" s="213"/>
      <c r="M1140" s="211"/>
      <c r="N1140" s="209"/>
      <c r="O1140" s="215"/>
      <c r="P1140" s="344"/>
      <c r="Q1140" s="216"/>
      <c r="T1140" s="219"/>
      <c r="U1140" s="220"/>
      <c r="X1140" s="418"/>
      <c r="AQ1140" s="226"/>
      <c r="CK1140" s="225"/>
    </row>
    <row r="1141" spans="1:89" x14ac:dyDescent="0.25">
      <c r="A1141" s="208"/>
      <c r="B1141" s="209"/>
      <c r="C1141" s="210"/>
      <c r="D1141" s="210"/>
      <c r="E1141" s="211"/>
      <c r="F1141" s="211"/>
      <c r="G1141" s="340"/>
      <c r="H1141" s="341"/>
      <c r="I1141" s="340"/>
      <c r="J1141" s="342"/>
      <c r="K1141" s="343"/>
      <c r="L1141" s="213"/>
      <c r="M1141" s="211"/>
      <c r="N1141" s="209"/>
      <c r="O1141" s="215"/>
      <c r="P1141" s="344"/>
      <c r="Q1141" s="216"/>
      <c r="T1141" s="219"/>
      <c r="U1141" s="220"/>
      <c r="X1141" s="418"/>
      <c r="AQ1141" s="226"/>
      <c r="CK1141" s="225"/>
    </row>
    <row r="1142" spans="1:89" x14ac:dyDescent="0.25">
      <c r="A1142" s="208"/>
      <c r="B1142" s="209"/>
      <c r="C1142" s="210"/>
      <c r="D1142" s="210"/>
      <c r="E1142" s="211"/>
      <c r="F1142" s="211"/>
      <c r="G1142" s="340"/>
      <c r="H1142" s="341"/>
      <c r="I1142" s="340"/>
      <c r="J1142" s="342"/>
      <c r="K1142" s="343"/>
      <c r="L1142" s="213"/>
      <c r="M1142" s="211"/>
      <c r="N1142" s="209"/>
      <c r="O1142" s="215"/>
      <c r="P1142" s="344"/>
      <c r="Q1142" s="216"/>
      <c r="T1142" s="219"/>
      <c r="U1142" s="220"/>
      <c r="X1142" s="418"/>
      <c r="AQ1142" s="226"/>
      <c r="CK1142" s="225"/>
    </row>
    <row r="1143" spans="1:89" x14ac:dyDescent="0.25">
      <c r="A1143" s="208"/>
      <c r="B1143" s="209"/>
      <c r="C1143" s="210"/>
      <c r="D1143" s="210"/>
      <c r="E1143" s="211"/>
      <c r="F1143" s="211"/>
      <c r="G1143" s="340"/>
      <c r="H1143" s="341"/>
      <c r="I1143" s="340"/>
      <c r="J1143" s="342"/>
      <c r="K1143" s="343"/>
      <c r="L1143" s="213"/>
      <c r="M1143" s="211"/>
      <c r="N1143" s="209"/>
      <c r="O1143" s="215"/>
      <c r="P1143" s="344"/>
      <c r="Q1143" s="216"/>
      <c r="T1143" s="219"/>
      <c r="U1143" s="220"/>
      <c r="X1143" s="418"/>
      <c r="AQ1143" s="226"/>
      <c r="CK1143" s="225"/>
    </row>
    <row r="1144" spans="1:89" x14ac:dyDescent="0.25">
      <c r="A1144" s="208"/>
      <c r="B1144" s="209"/>
      <c r="C1144" s="210"/>
      <c r="D1144" s="210"/>
      <c r="E1144" s="211"/>
      <c r="F1144" s="211"/>
      <c r="G1144" s="340"/>
      <c r="H1144" s="341"/>
      <c r="I1144" s="340"/>
      <c r="J1144" s="342"/>
      <c r="K1144" s="343"/>
      <c r="L1144" s="213"/>
      <c r="M1144" s="211"/>
      <c r="N1144" s="209"/>
      <c r="O1144" s="215"/>
      <c r="P1144" s="344"/>
      <c r="Q1144" s="216"/>
      <c r="T1144" s="219"/>
      <c r="U1144" s="220"/>
      <c r="X1144" s="418"/>
      <c r="AQ1144" s="226"/>
      <c r="CK1144" s="225"/>
    </row>
    <row r="1145" spans="1:89" x14ac:dyDescent="0.25">
      <c r="A1145" s="208"/>
      <c r="B1145" s="209"/>
      <c r="C1145" s="210"/>
      <c r="D1145" s="210"/>
      <c r="E1145" s="211"/>
      <c r="F1145" s="211"/>
      <c r="G1145" s="340"/>
      <c r="H1145" s="341"/>
      <c r="I1145" s="340"/>
      <c r="J1145" s="342"/>
      <c r="K1145" s="343"/>
      <c r="L1145" s="213"/>
      <c r="M1145" s="211"/>
      <c r="N1145" s="209"/>
      <c r="O1145" s="215"/>
      <c r="P1145" s="344"/>
      <c r="Q1145" s="216"/>
      <c r="T1145" s="219"/>
      <c r="U1145" s="220"/>
      <c r="X1145" s="418"/>
      <c r="AQ1145" s="226"/>
      <c r="CK1145" s="225"/>
    </row>
    <row r="1146" spans="1:89" x14ac:dyDescent="0.25">
      <c r="A1146" s="208"/>
      <c r="B1146" s="209"/>
      <c r="C1146" s="210"/>
      <c r="D1146" s="210"/>
      <c r="E1146" s="211"/>
      <c r="F1146" s="211"/>
      <c r="G1146" s="340"/>
      <c r="H1146" s="341"/>
      <c r="I1146" s="340"/>
      <c r="J1146" s="342"/>
      <c r="K1146" s="343"/>
      <c r="L1146" s="213"/>
      <c r="M1146" s="211"/>
      <c r="N1146" s="209"/>
      <c r="O1146" s="215"/>
      <c r="P1146" s="344"/>
      <c r="Q1146" s="216"/>
      <c r="T1146" s="219"/>
      <c r="U1146" s="220"/>
      <c r="X1146" s="418"/>
      <c r="AQ1146" s="226"/>
      <c r="CK1146" s="225"/>
    </row>
    <row r="1147" spans="1:89" x14ac:dyDescent="0.25">
      <c r="A1147" s="208"/>
      <c r="B1147" s="209"/>
      <c r="C1147" s="210"/>
      <c r="D1147" s="210"/>
      <c r="E1147" s="211"/>
      <c r="F1147" s="211"/>
      <c r="G1147" s="340"/>
      <c r="H1147" s="341"/>
      <c r="I1147" s="340"/>
      <c r="J1147" s="342"/>
      <c r="K1147" s="343"/>
      <c r="L1147" s="213"/>
      <c r="M1147" s="211"/>
      <c r="N1147" s="209"/>
      <c r="O1147" s="215"/>
      <c r="P1147" s="344"/>
      <c r="Q1147" s="216"/>
      <c r="T1147" s="219"/>
      <c r="U1147" s="220"/>
      <c r="X1147" s="418"/>
      <c r="AQ1147" s="226"/>
      <c r="CK1147" s="225"/>
    </row>
    <row r="1148" spans="1:89" x14ac:dyDescent="0.25">
      <c r="A1148" s="208"/>
      <c r="B1148" s="209"/>
      <c r="C1148" s="210"/>
      <c r="D1148" s="210"/>
      <c r="E1148" s="211"/>
      <c r="F1148" s="211"/>
      <c r="G1148" s="340"/>
      <c r="H1148" s="341"/>
      <c r="I1148" s="340"/>
      <c r="J1148" s="342"/>
      <c r="K1148" s="343"/>
      <c r="L1148" s="213"/>
      <c r="M1148" s="211"/>
      <c r="N1148" s="209"/>
      <c r="O1148" s="215"/>
      <c r="P1148" s="344"/>
      <c r="Q1148" s="216"/>
      <c r="T1148" s="219"/>
      <c r="U1148" s="220"/>
      <c r="X1148" s="418"/>
      <c r="AQ1148" s="226"/>
      <c r="CK1148" s="225"/>
    </row>
    <row r="1149" spans="1:89" x14ac:dyDescent="0.25">
      <c r="A1149" s="208"/>
      <c r="B1149" s="209"/>
      <c r="C1149" s="210"/>
      <c r="D1149" s="210"/>
      <c r="E1149" s="211"/>
      <c r="F1149" s="211"/>
      <c r="G1149" s="340"/>
      <c r="H1149" s="341"/>
      <c r="I1149" s="340"/>
      <c r="J1149" s="342"/>
      <c r="K1149" s="343"/>
      <c r="L1149" s="213"/>
      <c r="M1149" s="211"/>
      <c r="N1149" s="209"/>
      <c r="O1149" s="215"/>
      <c r="P1149" s="344"/>
      <c r="Q1149" s="216"/>
      <c r="T1149" s="219"/>
      <c r="U1149" s="220"/>
      <c r="X1149" s="418"/>
      <c r="AQ1149" s="226"/>
      <c r="CK1149" s="225"/>
    </row>
    <row r="1150" spans="1:89" x14ac:dyDescent="0.25">
      <c r="A1150" s="208"/>
      <c r="B1150" s="209"/>
      <c r="C1150" s="210"/>
      <c r="D1150" s="210"/>
      <c r="E1150" s="211"/>
      <c r="F1150" s="211"/>
      <c r="G1150" s="340"/>
      <c r="H1150" s="341"/>
      <c r="I1150" s="340"/>
      <c r="J1150" s="342"/>
      <c r="K1150" s="343"/>
      <c r="L1150" s="213"/>
      <c r="M1150" s="211"/>
      <c r="N1150" s="209"/>
      <c r="O1150" s="215"/>
      <c r="P1150" s="344"/>
      <c r="Q1150" s="216"/>
      <c r="T1150" s="219"/>
      <c r="U1150" s="220"/>
      <c r="X1150" s="418"/>
      <c r="AQ1150" s="226"/>
      <c r="CK1150" s="225"/>
    </row>
    <row r="1151" spans="1:89" x14ac:dyDescent="0.25">
      <c r="A1151" s="208"/>
      <c r="B1151" s="209"/>
      <c r="C1151" s="210"/>
      <c r="D1151" s="210"/>
      <c r="E1151" s="211"/>
      <c r="F1151" s="211"/>
      <c r="G1151" s="340"/>
      <c r="H1151" s="341"/>
      <c r="I1151" s="340"/>
      <c r="J1151" s="342"/>
      <c r="K1151" s="343"/>
      <c r="L1151" s="213"/>
      <c r="M1151" s="211"/>
      <c r="N1151" s="209"/>
      <c r="O1151" s="215"/>
      <c r="P1151" s="344"/>
      <c r="Q1151" s="216"/>
      <c r="T1151" s="219"/>
      <c r="U1151" s="220"/>
      <c r="X1151" s="418"/>
      <c r="AQ1151" s="226"/>
      <c r="CK1151" s="225"/>
    </row>
    <row r="1152" spans="1:89" x14ac:dyDescent="0.25">
      <c r="A1152" s="208"/>
      <c r="B1152" s="209"/>
      <c r="C1152" s="210"/>
      <c r="D1152" s="210"/>
      <c r="E1152" s="211"/>
      <c r="F1152" s="211"/>
      <c r="G1152" s="340"/>
      <c r="H1152" s="341"/>
      <c r="I1152" s="340"/>
      <c r="J1152" s="342"/>
      <c r="K1152" s="343"/>
      <c r="L1152" s="213"/>
      <c r="M1152" s="211"/>
      <c r="N1152" s="209"/>
      <c r="O1152" s="215"/>
      <c r="P1152" s="344"/>
      <c r="Q1152" s="216"/>
      <c r="T1152" s="219"/>
      <c r="U1152" s="220"/>
      <c r="X1152" s="418"/>
      <c r="AQ1152" s="226"/>
      <c r="CK1152" s="225"/>
    </row>
    <row r="1153" spans="1:89" x14ac:dyDescent="0.25">
      <c r="A1153" s="208"/>
      <c r="B1153" s="209"/>
      <c r="C1153" s="210"/>
      <c r="D1153" s="210"/>
      <c r="E1153" s="211"/>
      <c r="F1153" s="211"/>
      <c r="G1153" s="340"/>
      <c r="H1153" s="341"/>
      <c r="I1153" s="340"/>
      <c r="J1153" s="342"/>
      <c r="K1153" s="343"/>
      <c r="L1153" s="213"/>
      <c r="M1153" s="211"/>
      <c r="N1153" s="209"/>
      <c r="O1153" s="215"/>
      <c r="P1153" s="344"/>
      <c r="Q1153" s="216"/>
      <c r="T1153" s="219"/>
      <c r="U1153" s="220"/>
      <c r="X1153" s="418"/>
      <c r="AQ1153" s="226"/>
      <c r="CK1153" s="225"/>
    </row>
    <row r="1154" spans="1:89" x14ac:dyDescent="0.25">
      <c r="A1154" s="208"/>
      <c r="B1154" s="209"/>
      <c r="C1154" s="210"/>
      <c r="D1154" s="210"/>
      <c r="E1154" s="211"/>
      <c r="F1154" s="211"/>
      <c r="G1154" s="340"/>
      <c r="H1154" s="341"/>
      <c r="I1154" s="340"/>
      <c r="J1154" s="342"/>
      <c r="K1154" s="343"/>
      <c r="L1154" s="213"/>
      <c r="M1154" s="211"/>
      <c r="N1154" s="209"/>
      <c r="O1154" s="215"/>
      <c r="P1154" s="344"/>
      <c r="Q1154" s="216"/>
      <c r="T1154" s="219"/>
      <c r="U1154" s="220"/>
      <c r="X1154" s="418"/>
      <c r="AQ1154" s="226"/>
      <c r="CK1154" s="225"/>
    </row>
    <row r="1155" spans="1:89" x14ac:dyDescent="0.25">
      <c r="A1155" s="208"/>
      <c r="B1155" s="209"/>
      <c r="C1155" s="210"/>
      <c r="D1155" s="210"/>
      <c r="E1155" s="211"/>
      <c r="F1155" s="211"/>
      <c r="G1155" s="340"/>
      <c r="H1155" s="341"/>
      <c r="I1155" s="340"/>
      <c r="J1155" s="342"/>
      <c r="K1155" s="343"/>
      <c r="L1155" s="213"/>
      <c r="M1155" s="211"/>
      <c r="N1155" s="209"/>
      <c r="O1155" s="215"/>
      <c r="P1155" s="344"/>
      <c r="Q1155" s="216"/>
      <c r="T1155" s="219"/>
      <c r="U1155" s="220"/>
      <c r="X1155" s="418"/>
      <c r="AQ1155" s="226"/>
      <c r="CK1155" s="225"/>
    </row>
    <row r="1156" spans="1:89" x14ac:dyDescent="0.25">
      <c r="A1156" s="208"/>
      <c r="B1156" s="209"/>
      <c r="C1156" s="210"/>
      <c r="D1156" s="210"/>
      <c r="E1156" s="211"/>
      <c r="F1156" s="211"/>
      <c r="G1156" s="340"/>
      <c r="H1156" s="341"/>
      <c r="I1156" s="340"/>
      <c r="J1156" s="342"/>
      <c r="K1156" s="343"/>
      <c r="L1156" s="213"/>
      <c r="M1156" s="211"/>
      <c r="N1156" s="209"/>
      <c r="O1156" s="215"/>
      <c r="P1156" s="344"/>
      <c r="Q1156" s="216"/>
      <c r="T1156" s="219"/>
      <c r="U1156" s="220"/>
      <c r="X1156" s="418"/>
      <c r="AQ1156" s="226"/>
      <c r="CK1156" s="225"/>
    </row>
    <row r="1157" spans="1:89" x14ac:dyDescent="0.25">
      <c r="A1157" s="208"/>
      <c r="B1157" s="209"/>
      <c r="C1157" s="210"/>
      <c r="D1157" s="210"/>
      <c r="E1157" s="211"/>
      <c r="F1157" s="211"/>
      <c r="G1157" s="340"/>
      <c r="H1157" s="341"/>
      <c r="I1157" s="340"/>
      <c r="J1157" s="342"/>
      <c r="K1157" s="343"/>
      <c r="L1157" s="213"/>
      <c r="M1157" s="211"/>
      <c r="N1157" s="209"/>
      <c r="O1157" s="215"/>
      <c r="P1157" s="344"/>
      <c r="Q1157" s="216"/>
      <c r="T1157" s="219"/>
      <c r="U1157" s="220"/>
      <c r="X1157" s="418"/>
      <c r="AQ1157" s="226"/>
      <c r="CK1157" s="225"/>
    </row>
    <row r="1158" spans="1:89" x14ac:dyDescent="0.25">
      <c r="A1158" s="208"/>
      <c r="B1158" s="209"/>
      <c r="C1158" s="210"/>
      <c r="D1158" s="210"/>
      <c r="E1158" s="211"/>
      <c r="F1158" s="211"/>
      <c r="G1158" s="340"/>
      <c r="H1158" s="341"/>
      <c r="I1158" s="340"/>
      <c r="J1158" s="342"/>
      <c r="K1158" s="343"/>
      <c r="L1158" s="213"/>
      <c r="M1158" s="211"/>
      <c r="N1158" s="209"/>
      <c r="O1158" s="215"/>
      <c r="P1158" s="344"/>
      <c r="Q1158" s="216"/>
      <c r="T1158" s="219"/>
      <c r="U1158" s="220"/>
      <c r="X1158" s="418"/>
      <c r="AQ1158" s="226"/>
      <c r="CK1158" s="225"/>
    </row>
    <row r="1159" spans="1:89" x14ac:dyDescent="0.25">
      <c r="A1159" s="208"/>
      <c r="B1159" s="209"/>
      <c r="C1159" s="210"/>
      <c r="D1159" s="210"/>
      <c r="E1159" s="211"/>
      <c r="F1159" s="211"/>
      <c r="G1159" s="340"/>
      <c r="H1159" s="341"/>
      <c r="I1159" s="340"/>
      <c r="J1159" s="342"/>
      <c r="K1159" s="348"/>
      <c r="L1159" s="349"/>
      <c r="M1159" s="211"/>
      <c r="N1159" s="209"/>
      <c r="O1159" s="215"/>
      <c r="P1159" s="344"/>
      <c r="Q1159" s="216"/>
      <c r="T1159" s="219"/>
      <c r="U1159" s="220"/>
      <c r="X1159" s="418"/>
      <c r="AQ1159" s="226"/>
      <c r="CK1159" s="225"/>
    </row>
    <row r="1160" spans="1:89" x14ac:dyDescent="0.25">
      <c r="A1160" s="208"/>
      <c r="B1160" s="209"/>
      <c r="C1160" s="210"/>
      <c r="D1160" s="210"/>
      <c r="E1160" s="211"/>
      <c r="F1160" s="211"/>
      <c r="G1160" s="340"/>
      <c r="H1160" s="341"/>
      <c r="I1160" s="340"/>
      <c r="J1160" s="342"/>
      <c r="K1160" s="343"/>
      <c r="L1160" s="213"/>
      <c r="M1160" s="211"/>
      <c r="N1160" s="209"/>
      <c r="O1160" s="215"/>
      <c r="P1160" s="344"/>
      <c r="Q1160" s="216"/>
      <c r="T1160" s="219"/>
      <c r="U1160" s="220"/>
      <c r="X1160" s="418"/>
      <c r="AQ1160" s="226"/>
      <c r="CK1160" s="225"/>
    </row>
    <row r="1161" spans="1:89" x14ac:dyDescent="0.25">
      <c r="A1161" s="208"/>
      <c r="B1161" s="209"/>
      <c r="C1161" s="210"/>
      <c r="D1161" s="210"/>
      <c r="E1161" s="211"/>
      <c r="F1161" s="211"/>
      <c r="G1161" s="340"/>
      <c r="H1161" s="341"/>
      <c r="I1161" s="340"/>
      <c r="J1161" s="342"/>
      <c r="K1161" s="343"/>
      <c r="L1161" s="213"/>
      <c r="M1161" s="211"/>
      <c r="N1161" s="209"/>
      <c r="O1161" s="215"/>
      <c r="P1161" s="344"/>
      <c r="Q1161" s="216"/>
      <c r="T1161" s="219"/>
      <c r="U1161" s="220"/>
      <c r="X1161" s="418"/>
      <c r="AQ1161" s="226"/>
      <c r="CK1161" s="225"/>
    </row>
    <row r="1162" spans="1:89" x14ac:dyDescent="0.25">
      <c r="A1162" s="208"/>
      <c r="B1162" s="209"/>
      <c r="C1162" s="210"/>
      <c r="D1162" s="210"/>
      <c r="E1162" s="211"/>
      <c r="F1162" s="211"/>
      <c r="G1162" s="340"/>
      <c r="H1162" s="341"/>
      <c r="I1162" s="340"/>
      <c r="J1162" s="342"/>
      <c r="K1162" s="343"/>
      <c r="L1162" s="213"/>
      <c r="M1162" s="211"/>
      <c r="N1162" s="209"/>
      <c r="O1162" s="215"/>
      <c r="P1162" s="344"/>
      <c r="Q1162" s="216"/>
      <c r="T1162" s="219"/>
      <c r="U1162" s="220"/>
      <c r="X1162" s="418"/>
      <c r="AQ1162" s="226"/>
      <c r="CK1162" s="225"/>
    </row>
    <row r="1163" spans="1:89" x14ac:dyDescent="0.25">
      <c r="A1163" s="208"/>
      <c r="B1163" s="209"/>
      <c r="C1163" s="210"/>
      <c r="D1163" s="210"/>
      <c r="E1163" s="211"/>
      <c r="F1163" s="211"/>
      <c r="G1163" s="340"/>
      <c r="H1163" s="341"/>
      <c r="I1163" s="340"/>
      <c r="J1163" s="342"/>
      <c r="K1163" s="343"/>
      <c r="L1163" s="213"/>
      <c r="M1163" s="211"/>
      <c r="N1163" s="209"/>
      <c r="O1163" s="215"/>
      <c r="P1163" s="344"/>
      <c r="Q1163" s="216"/>
      <c r="T1163" s="219"/>
      <c r="U1163" s="220"/>
      <c r="X1163" s="418"/>
      <c r="AQ1163" s="226"/>
      <c r="CK1163" s="225"/>
    </row>
    <row r="1164" spans="1:89" x14ac:dyDescent="0.25">
      <c r="A1164" s="208"/>
      <c r="B1164" s="209"/>
      <c r="C1164" s="210"/>
      <c r="D1164" s="210"/>
      <c r="E1164" s="211"/>
      <c r="F1164" s="211"/>
      <c r="G1164" s="340"/>
      <c r="H1164" s="341"/>
      <c r="I1164" s="340"/>
      <c r="J1164" s="342"/>
      <c r="K1164" s="343"/>
      <c r="L1164" s="213"/>
      <c r="M1164" s="211"/>
      <c r="N1164" s="209"/>
      <c r="O1164" s="215"/>
      <c r="P1164" s="344"/>
      <c r="Q1164" s="216"/>
      <c r="T1164" s="219"/>
      <c r="U1164" s="220"/>
      <c r="X1164" s="418"/>
      <c r="AQ1164" s="226"/>
      <c r="CK1164" s="225"/>
    </row>
    <row r="1165" spans="1:89" x14ac:dyDescent="0.25">
      <c r="A1165" s="208"/>
      <c r="B1165" s="209"/>
      <c r="C1165" s="210"/>
      <c r="D1165" s="210"/>
      <c r="E1165" s="211"/>
      <c r="F1165" s="211"/>
      <c r="G1165" s="340"/>
      <c r="H1165" s="341"/>
      <c r="I1165" s="340"/>
      <c r="J1165" s="342"/>
      <c r="K1165" s="343"/>
      <c r="L1165" s="213"/>
      <c r="M1165" s="211"/>
      <c r="N1165" s="209"/>
      <c r="O1165" s="215"/>
      <c r="P1165" s="344"/>
      <c r="Q1165" s="216"/>
      <c r="T1165" s="219"/>
      <c r="U1165" s="220"/>
      <c r="X1165" s="418"/>
      <c r="AQ1165" s="226"/>
      <c r="CK1165" s="225"/>
    </row>
    <row r="1166" spans="1:89" x14ac:dyDescent="0.25">
      <c r="A1166" s="208"/>
      <c r="B1166" s="209"/>
      <c r="C1166" s="210"/>
      <c r="D1166" s="210"/>
      <c r="E1166" s="211"/>
      <c r="F1166" s="211"/>
      <c r="G1166" s="340"/>
      <c r="H1166" s="341"/>
      <c r="I1166" s="340"/>
      <c r="J1166" s="342"/>
      <c r="K1166" s="343"/>
      <c r="L1166" s="213"/>
      <c r="M1166" s="211"/>
      <c r="N1166" s="209"/>
      <c r="O1166" s="215"/>
      <c r="P1166" s="344"/>
      <c r="Q1166" s="216"/>
      <c r="T1166" s="219"/>
      <c r="U1166" s="220"/>
      <c r="X1166" s="418"/>
      <c r="AQ1166" s="226"/>
      <c r="CK1166" s="225"/>
    </row>
    <row r="1167" spans="1:89" x14ac:dyDescent="0.25">
      <c r="A1167" s="208"/>
      <c r="B1167" s="209"/>
      <c r="C1167" s="210"/>
      <c r="D1167" s="210"/>
      <c r="E1167" s="211"/>
      <c r="F1167" s="211"/>
      <c r="G1167" s="340"/>
      <c r="H1167" s="341"/>
      <c r="I1167" s="340"/>
      <c r="J1167" s="342"/>
      <c r="K1167" s="343"/>
      <c r="L1167" s="213"/>
      <c r="M1167" s="211"/>
      <c r="N1167" s="209"/>
      <c r="O1167" s="215"/>
      <c r="P1167" s="344"/>
      <c r="Q1167" s="216"/>
      <c r="T1167" s="219"/>
      <c r="U1167" s="220"/>
      <c r="X1167" s="418"/>
      <c r="AQ1167" s="226"/>
      <c r="CK1167" s="225"/>
    </row>
    <row r="1168" spans="1:89" x14ac:dyDescent="0.25">
      <c r="A1168" s="208"/>
      <c r="B1168" s="209"/>
      <c r="C1168" s="210"/>
      <c r="D1168" s="210"/>
      <c r="E1168" s="211"/>
      <c r="F1168" s="211"/>
      <c r="G1168" s="340"/>
      <c r="H1168" s="341"/>
      <c r="I1168" s="340"/>
      <c r="J1168" s="342"/>
      <c r="K1168" s="343"/>
      <c r="L1168" s="213"/>
      <c r="M1168" s="211"/>
      <c r="N1168" s="209"/>
      <c r="O1168" s="215"/>
      <c r="P1168" s="344"/>
      <c r="Q1168" s="216"/>
      <c r="T1168" s="219"/>
      <c r="U1168" s="220"/>
      <c r="X1168" s="418"/>
      <c r="AQ1168" s="226"/>
      <c r="CK1168" s="225"/>
    </row>
    <row r="1169" spans="1:89" x14ac:dyDescent="0.25">
      <c r="A1169" s="208"/>
      <c r="B1169" s="209"/>
      <c r="C1169" s="210"/>
      <c r="D1169" s="210"/>
      <c r="E1169" s="211"/>
      <c r="F1169" s="211"/>
      <c r="G1169" s="340"/>
      <c r="H1169" s="341"/>
      <c r="I1169" s="340"/>
      <c r="J1169" s="342"/>
      <c r="K1169" s="343"/>
      <c r="L1169" s="213"/>
      <c r="M1169" s="211"/>
      <c r="N1169" s="209"/>
      <c r="O1169" s="215"/>
      <c r="P1169" s="344"/>
      <c r="Q1169" s="216"/>
      <c r="T1169" s="219"/>
      <c r="U1169" s="220"/>
      <c r="X1169" s="418"/>
      <c r="AQ1169" s="226"/>
      <c r="CK1169" s="225"/>
    </row>
    <row r="1170" spans="1:89" x14ac:dyDescent="0.25">
      <c r="A1170" s="208"/>
      <c r="B1170" s="209"/>
      <c r="C1170" s="210"/>
      <c r="D1170" s="210"/>
      <c r="E1170" s="211"/>
      <c r="F1170" s="211"/>
      <c r="G1170" s="340"/>
      <c r="H1170" s="341"/>
      <c r="I1170" s="340"/>
      <c r="J1170" s="342"/>
      <c r="K1170" s="343"/>
      <c r="L1170" s="213"/>
      <c r="M1170" s="211"/>
      <c r="N1170" s="209"/>
      <c r="O1170" s="215"/>
      <c r="P1170" s="344"/>
      <c r="Q1170" s="216"/>
      <c r="T1170" s="219"/>
      <c r="U1170" s="220"/>
      <c r="X1170" s="418"/>
      <c r="AQ1170" s="226"/>
      <c r="CK1170" s="225"/>
    </row>
    <row r="1171" spans="1:89" x14ac:dyDescent="0.25">
      <c r="A1171" s="208"/>
      <c r="B1171" s="209"/>
      <c r="C1171" s="210"/>
      <c r="D1171" s="210"/>
      <c r="E1171" s="211"/>
      <c r="F1171" s="211"/>
      <c r="G1171" s="340"/>
      <c r="H1171" s="341"/>
      <c r="I1171" s="340"/>
      <c r="J1171" s="342"/>
      <c r="K1171" s="343"/>
      <c r="L1171" s="213"/>
      <c r="M1171" s="211"/>
      <c r="N1171" s="209"/>
      <c r="O1171" s="215"/>
      <c r="P1171" s="344"/>
      <c r="Q1171" s="216"/>
      <c r="T1171" s="219"/>
      <c r="U1171" s="220"/>
      <c r="X1171" s="418"/>
      <c r="AQ1171" s="226"/>
      <c r="CK1171" s="225"/>
    </row>
    <row r="1172" spans="1:89" x14ac:dyDescent="0.25">
      <c r="A1172" s="208"/>
      <c r="B1172" s="209"/>
      <c r="C1172" s="210"/>
      <c r="D1172" s="210"/>
      <c r="E1172" s="211"/>
      <c r="F1172" s="211"/>
      <c r="G1172" s="340"/>
      <c r="H1172" s="341"/>
      <c r="I1172" s="340"/>
      <c r="J1172" s="342"/>
      <c r="K1172" s="343"/>
      <c r="L1172" s="213"/>
      <c r="M1172" s="211"/>
      <c r="N1172" s="209"/>
      <c r="O1172" s="215"/>
      <c r="P1172" s="344"/>
      <c r="Q1172" s="216"/>
      <c r="T1172" s="219"/>
      <c r="U1172" s="220"/>
      <c r="X1172" s="418"/>
      <c r="AQ1172" s="226"/>
      <c r="CK1172" s="225"/>
    </row>
    <row r="1173" spans="1:89" x14ac:dyDescent="0.25">
      <c r="A1173" s="208"/>
      <c r="B1173" s="209"/>
      <c r="C1173" s="210"/>
      <c r="D1173" s="210"/>
      <c r="E1173" s="211"/>
      <c r="F1173" s="211"/>
      <c r="G1173" s="340"/>
      <c r="H1173" s="341"/>
      <c r="I1173" s="340"/>
      <c r="J1173" s="342"/>
      <c r="K1173" s="343"/>
      <c r="L1173" s="213"/>
      <c r="M1173" s="211"/>
      <c r="N1173" s="209"/>
      <c r="O1173" s="215"/>
      <c r="P1173" s="344"/>
      <c r="Q1173" s="216"/>
      <c r="T1173" s="219"/>
      <c r="U1173" s="220"/>
      <c r="X1173" s="418"/>
      <c r="AQ1173" s="226"/>
      <c r="CK1173" s="225"/>
    </row>
    <row r="1174" spans="1:89" x14ac:dyDescent="0.25">
      <c r="A1174" s="208"/>
      <c r="B1174" s="209"/>
      <c r="C1174" s="210"/>
      <c r="D1174" s="210"/>
      <c r="E1174" s="211"/>
      <c r="F1174" s="211"/>
      <c r="G1174" s="340"/>
      <c r="H1174" s="341"/>
      <c r="I1174" s="340"/>
      <c r="J1174" s="211"/>
      <c r="K1174" s="343"/>
      <c r="L1174" s="213"/>
      <c r="M1174" s="211"/>
      <c r="N1174" s="209"/>
      <c r="O1174" s="215"/>
      <c r="P1174" s="344"/>
      <c r="Q1174" s="216"/>
      <c r="T1174" s="219"/>
      <c r="U1174" s="220"/>
      <c r="X1174" s="418"/>
      <c r="AQ1174" s="226"/>
      <c r="CK1174" s="225"/>
    </row>
    <row r="1175" spans="1:89" x14ac:dyDescent="0.25">
      <c r="A1175" s="208"/>
      <c r="B1175" s="209"/>
      <c r="C1175" s="210"/>
      <c r="D1175" s="210"/>
      <c r="E1175" s="211"/>
      <c r="F1175" s="211"/>
      <c r="G1175" s="340"/>
      <c r="H1175" s="341"/>
      <c r="I1175" s="340"/>
      <c r="J1175" s="211"/>
      <c r="K1175" s="343"/>
      <c r="L1175" s="213"/>
      <c r="M1175" s="211"/>
      <c r="N1175" s="209"/>
      <c r="O1175" s="215"/>
      <c r="P1175" s="344"/>
      <c r="Q1175" s="216"/>
      <c r="T1175" s="219"/>
      <c r="U1175" s="220"/>
      <c r="X1175" s="418"/>
      <c r="AQ1175" s="226"/>
      <c r="CK1175" s="225"/>
    </row>
    <row r="1176" spans="1:89" x14ac:dyDescent="0.25">
      <c r="A1176" s="208"/>
      <c r="B1176" s="209"/>
      <c r="C1176" s="210"/>
      <c r="D1176" s="210"/>
      <c r="E1176" s="211"/>
      <c r="F1176" s="211"/>
      <c r="G1176" s="340"/>
      <c r="H1176" s="341"/>
      <c r="I1176" s="340"/>
      <c r="J1176" s="211"/>
      <c r="K1176" s="343"/>
      <c r="L1176" s="213"/>
      <c r="M1176" s="211"/>
      <c r="N1176" s="209"/>
      <c r="O1176" s="215"/>
      <c r="P1176" s="344"/>
      <c r="Q1176" s="216"/>
      <c r="T1176" s="219"/>
      <c r="U1176" s="220"/>
      <c r="X1176" s="418"/>
      <c r="AQ1176" s="226"/>
      <c r="CK1176" s="225"/>
    </row>
    <row r="1177" spans="1:89" x14ac:dyDescent="0.25">
      <c r="A1177" s="208"/>
      <c r="B1177" s="209"/>
      <c r="C1177" s="210"/>
      <c r="D1177" s="210"/>
      <c r="E1177" s="211"/>
      <c r="F1177" s="211"/>
      <c r="G1177" s="340"/>
      <c r="H1177" s="341"/>
      <c r="I1177" s="340"/>
      <c r="J1177" s="211"/>
      <c r="K1177" s="348"/>
      <c r="L1177" s="349"/>
      <c r="M1177" s="211"/>
      <c r="N1177" s="209"/>
      <c r="O1177" s="215"/>
      <c r="P1177" s="344"/>
      <c r="Q1177" s="216"/>
      <c r="T1177" s="219"/>
      <c r="U1177" s="220"/>
      <c r="X1177" s="418"/>
      <c r="AQ1177" s="226"/>
      <c r="CK1177" s="225"/>
    </row>
    <row r="1178" spans="1:89" x14ac:dyDescent="0.25">
      <c r="A1178" s="208"/>
      <c r="B1178" s="209"/>
      <c r="C1178" s="210"/>
      <c r="D1178" s="210"/>
      <c r="E1178" s="211"/>
      <c r="F1178" s="211"/>
      <c r="G1178" s="340"/>
      <c r="H1178" s="341"/>
      <c r="I1178" s="340"/>
      <c r="J1178" s="211"/>
      <c r="K1178" s="348"/>
      <c r="L1178" s="349"/>
      <c r="M1178" s="211"/>
      <c r="N1178" s="209"/>
      <c r="O1178" s="215"/>
      <c r="P1178" s="344"/>
      <c r="Q1178" s="216"/>
      <c r="T1178" s="219"/>
      <c r="U1178" s="220"/>
      <c r="X1178" s="418"/>
      <c r="AQ1178" s="226"/>
      <c r="CK1178" s="225"/>
    </row>
    <row r="1179" spans="1:89" x14ac:dyDescent="0.25">
      <c r="A1179" s="208"/>
      <c r="B1179" s="209"/>
      <c r="C1179" s="210"/>
      <c r="D1179" s="210"/>
      <c r="E1179" s="211"/>
      <c r="F1179" s="211"/>
      <c r="G1179" s="340"/>
      <c r="H1179" s="341"/>
      <c r="I1179" s="340"/>
      <c r="J1179" s="211"/>
      <c r="K1179" s="348"/>
      <c r="L1179" s="349"/>
      <c r="M1179" s="211"/>
      <c r="N1179" s="209"/>
      <c r="O1179" s="215"/>
      <c r="P1179" s="344"/>
      <c r="Q1179" s="216"/>
      <c r="T1179" s="219"/>
      <c r="U1179" s="220"/>
      <c r="X1179" s="418"/>
      <c r="AQ1179" s="226"/>
      <c r="CK1179" s="225"/>
    </row>
    <row r="1180" spans="1:89" x14ac:dyDescent="0.25">
      <c r="A1180" s="208"/>
      <c r="B1180" s="209"/>
      <c r="C1180" s="210"/>
      <c r="D1180" s="210"/>
      <c r="E1180" s="211"/>
      <c r="F1180" s="211"/>
      <c r="G1180" s="340"/>
      <c r="H1180" s="341"/>
      <c r="I1180" s="340"/>
      <c r="J1180" s="211"/>
      <c r="K1180" s="348"/>
      <c r="L1180" s="349"/>
      <c r="M1180" s="211"/>
      <c r="N1180" s="209"/>
      <c r="O1180" s="215"/>
      <c r="P1180" s="344"/>
      <c r="Q1180" s="216"/>
      <c r="T1180" s="219"/>
      <c r="U1180" s="220"/>
      <c r="X1180" s="418"/>
      <c r="AQ1180" s="226"/>
      <c r="CK1180" s="225"/>
    </row>
    <row r="1181" spans="1:89" x14ac:dyDescent="0.25">
      <c r="A1181" s="208"/>
      <c r="B1181" s="209"/>
      <c r="C1181" s="210"/>
      <c r="D1181" s="210"/>
      <c r="E1181" s="211"/>
      <c r="F1181" s="211"/>
      <c r="G1181" s="340"/>
      <c r="H1181" s="419"/>
      <c r="I1181" s="340"/>
      <c r="J1181" s="211"/>
      <c r="K1181" s="348"/>
      <c r="L1181" s="349"/>
      <c r="M1181" s="211"/>
      <c r="N1181" s="209"/>
      <c r="O1181" s="215"/>
      <c r="P1181" s="344"/>
      <c r="Q1181" s="216"/>
      <c r="T1181" s="219"/>
      <c r="U1181" s="220"/>
      <c r="X1181" s="418"/>
      <c r="AQ1181" s="226"/>
      <c r="CK1181" s="225"/>
    </row>
    <row r="1182" spans="1:89" x14ac:dyDescent="0.25">
      <c r="A1182" s="208"/>
      <c r="B1182" s="209"/>
      <c r="C1182" s="210"/>
      <c r="D1182" s="210"/>
      <c r="E1182" s="211"/>
      <c r="F1182" s="211"/>
      <c r="G1182" s="340"/>
      <c r="H1182" s="341"/>
      <c r="I1182" s="340"/>
      <c r="J1182" s="211"/>
      <c r="K1182" s="348"/>
      <c r="L1182" s="349"/>
      <c r="M1182" s="211"/>
      <c r="N1182" s="209"/>
      <c r="O1182" s="215"/>
      <c r="P1182" s="344"/>
      <c r="Q1182" s="216"/>
      <c r="T1182" s="219"/>
      <c r="U1182" s="220"/>
      <c r="X1182" s="418"/>
      <c r="AQ1182" s="226"/>
      <c r="CK1182" s="225"/>
    </row>
    <row r="1183" spans="1:89" x14ac:dyDescent="0.25">
      <c r="A1183" s="208"/>
      <c r="B1183" s="209"/>
      <c r="C1183" s="210"/>
      <c r="D1183" s="210"/>
      <c r="E1183" s="211"/>
      <c r="F1183" s="211"/>
      <c r="G1183" s="340"/>
      <c r="H1183" s="341"/>
      <c r="I1183" s="340"/>
      <c r="J1183" s="211"/>
      <c r="K1183" s="348"/>
      <c r="L1183" s="349"/>
      <c r="M1183" s="211"/>
      <c r="N1183" s="209"/>
      <c r="O1183" s="215"/>
      <c r="P1183" s="344"/>
      <c r="Q1183" s="216"/>
      <c r="T1183" s="219"/>
      <c r="U1183" s="220"/>
      <c r="X1183" s="418"/>
      <c r="AQ1183" s="226"/>
      <c r="CK1183" s="225"/>
    </row>
    <row r="1184" spans="1:89" x14ac:dyDescent="0.25">
      <c r="A1184" s="208"/>
      <c r="B1184" s="209"/>
      <c r="C1184" s="210"/>
      <c r="D1184" s="210"/>
      <c r="E1184" s="211"/>
      <c r="F1184" s="211"/>
      <c r="G1184" s="340"/>
      <c r="H1184" s="341"/>
      <c r="I1184" s="340"/>
      <c r="J1184" s="211"/>
      <c r="K1184" s="348"/>
      <c r="L1184" s="349"/>
      <c r="M1184" s="211"/>
      <c r="N1184" s="209"/>
      <c r="O1184" s="215"/>
      <c r="P1184" s="344"/>
      <c r="Q1184" s="216"/>
      <c r="T1184" s="219"/>
      <c r="U1184" s="220"/>
      <c r="X1184" s="418"/>
      <c r="AQ1184" s="226"/>
      <c r="CK1184" s="225"/>
    </row>
    <row r="1185" spans="1:89" x14ac:dyDescent="0.25">
      <c r="A1185" s="208"/>
      <c r="B1185" s="209"/>
      <c r="C1185" s="210"/>
      <c r="D1185" s="210"/>
      <c r="E1185" s="211"/>
      <c r="F1185" s="211"/>
      <c r="G1185" s="340"/>
      <c r="H1185" s="341"/>
      <c r="I1185" s="340"/>
      <c r="J1185" s="211"/>
      <c r="K1185" s="343"/>
      <c r="L1185" s="213"/>
      <c r="M1185" s="211"/>
      <c r="N1185" s="209"/>
      <c r="O1185" s="215"/>
      <c r="P1185" s="344"/>
      <c r="Q1185" s="216"/>
      <c r="T1185" s="219"/>
      <c r="U1185" s="220"/>
      <c r="X1185" s="418"/>
      <c r="AQ1185" s="226"/>
      <c r="CK1185" s="225"/>
    </row>
    <row r="1186" spans="1:89" x14ac:dyDescent="0.25">
      <c r="A1186" s="208"/>
      <c r="B1186" s="209"/>
      <c r="C1186" s="210"/>
      <c r="D1186" s="210"/>
      <c r="E1186" s="211"/>
      <c r="F1186" s="211"/>
      <c r="G1186" s="340"/>
      <c r="H1186" s="341"/>
      <c r="I1186" s="340"/>
      <c r="J1186" s="211"/>
      <c r="K1186" s="348"/>
      <c r="L1186" s="349"/>
      <c r="M1186" s="211"/>
      <c r="N1186" s="209"/>
      <c r="O1186" s="215"/>
      <c r="P1186" s="344"/>
      <c r="Q1186" s="216"/>
      <c r="T1186" s="219"/>
      <c r="U1186" s="220"/>
      <c r="X1186" s="418"/>
      <c r="AQ1186" s="226"/>
      <c r="CK1186" s="225"/>
    </row>
    <row r="1187" spans="1:89" x14ac:dyDescent="0.25">
      <c r="A1187" s="208"/>
      <c r="B1187" s="209"/>
      <c r="C1187" s="210"/>
      <c r="D1187" s="210"/>
      <c r="E1187" s="211"/>
      <c r="F1187" s="211"/>
      <c r="G1187" s="340"/>
      <c r="H1187" s="341"/>
      <c r="I1187" s="340"/>
      <c r="J1187" s="211"/>
      <c r="K1187" s="343"/>
      <c r="L1187" s="213"/>
      <c r="M1187" s="211"/>
      <c r="N1187" s="209"/>
      <c r="O1187" s="215"/>
      <c r="P1187" s="344"/>
      <c r="Q1187" s="216"/>
      <c r="T1187" s="219"/>
      <c r="U1187" s="220"/>
      <c r="X1187" s="418"/>
      <c r="AQ1187" s="226"/>
      <c r="CK1187" s="225"/>
    </row>
    <row r="1188" spans="1:89" x14ac:dyDescent="0.25">
      <c r="A1188" s="208"/>
      <c r="B1188" s="209"/>
      <c r="C1188" s="210"/>
      <c r="D1188" s="210"/>
      <c r="E1188" s="211"/>
      <c r="F1188" s="211"/>
      <c r="G1188" s="340"/>
      <c r="H1188" s="341"/>
      <c r="I1188" s="340"/>
      <c r="J1188" s="211"/>
      <c r="K1188" s="343"/>
      <c r="L1188" s="213"/>
      <c r="M1188" s="211"/>
      <c r="N1188" s="209"/>
      <c r="O1188" s="215"/>
      <c r="P1188" s="344"/>
      <c r="Q1188" s="216"/>
      <c r="T1188" s="219"/>
      <c r="U1188" s="220"/>
      <c r="X1188" s="418"/>
      <c r="AQ1188" s="226"/>
      <c r="CK1188" s="225"/>
    </row>
    <row r="1189" spans="1:89" x14ac:dyDescent="0.25">
      <c r="A1189" s="208"/>
      <c r="B1189" s="209"/>
      <c r="C1189" s="210"/>
      <c r="D1189" s="210"/>
      <c r="E1189" s="211"/>
      <c r="F1189" s="211"/>
      <c r="G1189" s="340"/>
      <c r="H1189" s="341"/>
      <c r="I1189" s="340"/>
      <c r="J1189" s="211"/>
      <c r="K1189" s="343"/>
      <c r="L1189" s="213"/>
      <c r="M1189" s="211"/>
      <c r="N1189" s="209"/>
      <c r="O1189" s="215"/>
      <c r="P1189" s="344"/>
      <c r="Q1189" s="216"/>
      <c r="T1189" s="219"/>
      <c r="U1189" s="220"/>
      <c r="X1189" s="418"/>
      <c r="AQ1189" s="226"/>
      <c r="CK1189" s="225"/>
    </row>
    <row r="1190" spans="1:89" x14ac:dyDescent="0.25">
      <c r="A1190" s="208"/>
      <c r="B1190" s="209"/>
      <c r="C1190" s="210"/>
      <c r="D1190" s="210"/>
      <c r="E1190" s="211"/>
      <c r="F1190" s="211"/>
      <c r="G1190" s="340"/>
      <c r="H1190" s="341"/>
      <c r="I1190" s="340"/>
      <c r="J1190" s="211"/>
      <c r="K1190" s="343"/>
      <c r="L1190" s="213"/>
      <c r="M1190" s="211"/>
      <c r="N1190" s="209"/>
      <c r="O1190" s="215"/>
      <c r="P1190" s="344"/>
      <c r="Q1190" s="216"/>
      <c r="T1190" s="219"/>
      <c r="U1190" s="220"/>
      <c r="X1190" s="418"/>
      <c r="AQ1190" s="226"/>
      <c r="CK1190" s="225"/>
    </row>
    <row r="1191" spans="1:89" x14ac:dyDescent="0.25">
      <c r="A1191" s="208"/>
      <c r="B1191" s="209"/>
      <c r="C1191" s="210"/>
      <c r="D1191" s="210"/>
      <c r="E1191" s="211"/>
      <c r="F1191" s="211"/>
      <c r="G1191" s="340"/>
      <c r="H1191" s="341"/>
      <c r="I1191" s="340"/>
      <c r="J1191" s="211"/>
      <c r="K1191" s="343"/>
      <c r="L1191" s="213"/>
      <c r="M1191" s="211"/>
      <c r="N1191" s="209"/>
      <c r="O1191" s="215"/>
      <c r="P1191" s="344"/>
      <c r="Q1191" s="216"/>
      <c r="T1191" s="219"/>
      <c r="U1191" s="220"/>
      <c r="X1191" s="418"/>
      <c r="AQ1191" s="226"/>
      <c r="CK1191" s="225"/>
    </row>
    <row r="1192" spans="1:89" x14ac:dyDescent="0.25">
      <c r="A1192" s="208"/>
      <c r="B1192" s="209"/>
      <c r="C1192" s="210"/>
      <c r="D1192" s="210"/>
      <c r="E1192" s="211"/>
      <c r="F1192" s="211"/>
      <c r="G1192" s="340"/>
      <c r="H1192" s="341"/>
      <c r="I1192" s="340"/>
      <c r="J1192" s="211"/>
      <c r="K1192" s="343"/>
      <c r="L1192" s="213"/>
      <c r="M1192" s="211"/>
      <c r="N1192" s="209"/>
      <c r="O1192" s="215"/>
      <c r="P1192" s="344"/>
      <c r="Q1192" s="216"/>
      <c r="T1192" s="219"/>
      <c r="U1192" s="220"/>
      <c r="X1192" s="418"/>
      <c r="AQ1192" s="226"/>
      <c r="CK1192" s="225"/>
    </row>
    <row r="1193" spans="1:89" x14ac:dyDescent="0.25">
      <c r="A1193" s="208"/>
      <c r="B1193" s="209"/>
      <c r="C1193" s="210"/>
      <c r="D1193" s="210"/>
      <c r="E1193" s="211"/>
      <c r="F1193" s="211"/>
      <c r="G1193" s="340"/>
      <c r="H1193" s="341"/>
      <c r="I1193" s="340"/>
      <c r="J1193" s="211"/>
      <c r="K1193" s="348"/>
      <c r="L1193" s="349"/>
      <c r="M1193" s="211"/>
      <c r="N1193" s="209"/>
      <c r="O1193" s="215"/>
      <c r="P1193" s="344"/>
      <c r="Q1193" s="216"/>
      <c r="T1193" s="219"/>
      <c r="U1193" s="220"/>
      <c r="X1193" s="418"/>
      <c r="AQ1193" s="226"/>
      <c r="CK1193" s="225"/>
    </row>
    <row r="1194" spans="1:89" x14ac:dyDescent="0.25">
      <c r="A1194" s="208"/>
      <c r="B1194" s="209"/>
      <c r="C1194" s="210"/>
      <c r="D1194" s="210"/>
      <c r="E1194" s="211"/>
      <c r="F1194" s="211"/>
      <c r="G1194" s="340"/>
      <c r="H1194" s="341"/>
      <c r="I1194" s="340"/>
      <c r="J1194" s="211"/>
      <c r="K1194" s="343"/>
      <c r="L1194" s="213"/>
      <c r="M1194" s="211"/>
      <c r="N1194" s="209"/>
      <c r="O1194" s="215"/>
      <c r="P1194" s="344"/>
      <c r="Q1194" s="216"/>
      <c r="T1194" s="219"/>
      <c r="U1194" s="220"/>
      <c r="X1194" s="418"/>
      <c r="AQ1194" s="226"/>
      <c r="CK1194" s="225"/>
    </row>
    <row r="1195" spans="1:89" x14ac:dyDescent="0.25">
      <c r="A1195" s="208"/>
      <c r="B1195" s="209"/>
      <c r="C1195" s="210"/>
      <c r="D1195" s="210"/>
      <c r="E1195" s="211"/>
      <c r="F1195" s="211"/>
      <c r="G1195" s="340"/>
      <c r="H1195" s="341"/>
      <c r="I1195" s="340"/>
      <c r="J1195" s="211"/>
      <c r="K1195" s="343"/>
      <c r="L1195" s="213"/>
      <c r="M1195" s="211"/>
      <c r="N1195" s="209"/>
      <c r="O1195" s="215"/>
      <c r="P1195" s="344"/>
      <c r="Q1195" s="216"/>
      <c r="T1195" s="219"/>
      <c r="U1195" s="220"/>
      <c r="X1195" s="418"/>
      <c r="AQ1195" s="226"/>
      <c r="CK1195" s="225"/>
    </row>
    <row r="1196" spans="1:89" x14ac:dyDescent="0.25">
      <c r="A1196" s="208"/>
      <c r="B1196" s="209"/>
      <c r="C1196" s="210"/>
      <c r="D1196" s="210"/>
      <c r="E1196" s="211"/>
      <c r="F1196" s="211"/>
      <c r="G1196" s="340"/>
      <c r="H1196" s="341"/>
      <c r="I1196" s="340"/>
      <c r="J1196" s="211"/>
      <c r="K1196" s="343"/>
      <c r="L1196" s="213"/>
      <c r="M1196" s="211"/>
      <c r="N1196" s="209"/>
      <c r="O1196" s="215"/>
      <c r="P1196" s="344"/>
      <c r="Q1196" s="216"/>
      <c r="T1196" s="219"/>
      <c r="U1196" s="220"/>
      <c r="X1196" s="418"/>
      <c r="AQ1196" s="226"/>
      <c r="CK1196" s="225"/>
    </row>
    <row r="1197" spans="1:89" x14ac:dyDescent="0.25">
      <c r="A1197" s="208"/>
      <c r="B1197" s="209"/>
      <c r="C1197" s="210"/>
      <c r="D1197" s="210"/>
      <c r="E1197" s="211"/>
      <c r="F1197" s="211"/>
      <c r="G1197" s="340"/>
      <c r="H1197" s="341"/>
      <c r="I1197" s="340"/>
      <c r="J1197" s="211"/>
      <c r="K1197" s="343"/>
      <c r="L1197" s="213"/>
      <c r="M1197" s="211"/>
      <c r="N1197" s="209"/>
      <c r="O1197" s="215"/>
      <c r="P1197" s="344"/>
      <c r="Q1197" s="216"/>
      <c r="T1197" s="219"/>
      <c r="U1197" s="220"/>
      <c r="X1197" s="418"/>
      <c r="AQ1197" s="226"/>
      <c r="CK1197" s="225"/>
    </row>
    <row r="1198" spans="1:89" x14ac:dyDescent="0.25">
      <c r="A1198" s="208"/>
      <c r="B1198" s="209"/>
      <c r="C1198" s="210"/>
      <c r="D1198" s="210"/>
      <c r="E1198" s="211"/>
      <c r="F1198" s="211"/>
      <c r="G1198" s="340"/>
      <c r="H1198" s="341"/>
      <c r="I1198" s="340"/>
      <c r="J1198" s="211"/>
      <c r="K1198" s="343"/>
      <c r="L1198" s="213"/>
      <c r="M1198" s="211"/>
      <c r="N1198" s="209"/>
      <c r="O1198" s="215"/>
      <c r="P1198" s="344"/>
      <c r="Q1198" s="216"/>
      <c r="T1198" s="219"/>
      <c r="U1198" s="220"/>
      <c r="X1198" s="418"/>
      <c r="AQ1198" s="226"/>
      <c r="CK1198" s="225"/>
    </row>
    <row r="1199" spans="1:89" x14ac:dyDescent="0.25">
      <c r="A1199" s="208"/>
      <c r="B1199" s="209"/>
      <c r="C1199" s="210"/>
      <c r="D1199" s="210"/>
      <c r="E1199" s="211"/>
      <c r="F1199" s="211"/>
      <c r="G1199" s="340"/>
      <c r="H1199" s="341"/>
      <c r="I1199" s="340"/>
      <c r="J1199" s="211"/>
      <c r="K1199" s="343"/>
      <c r="L1199" s="213"/>
      <c r="M1199" s="211"/>
      <c r="N1199" s="209"/>
      <c r="O1199" s="215"/>
      <c r="P1199" s="344"/>
      <c r="Q1199" s="216"/>
      <c r="T1199" s="219"/>
      <c r="U1199" s="220"/>
      <c r="X1199" s="418"/>
      <c r="AQ1199" s="226"/>
      <c r="CK1199" s="225"/>
    </row>
    <row r="1200" spans="1:89" x14ac:dyDescent="0.25">
      <c r="A1200" s="208"/>
      <c r="B1200" s="209"/>
      <c r="C1200" s="210"/>
      <c r="D1200" s="210"/>
      <c r="E1200" s="211"/>
      <c r="F1200" s="211"/>
      <c r="G1200" s="340"/>
      <c r="H1200" s="341"/>
      <c r="I1200" s="340"/>
      <c r="J1200" s="211"/>
      <c r="K1200" s="343"/>
      <c r="L1200" s="213"/>
      <c r="M1200" s="211"/>
      <c r="N1200" s="209"/>
      <c r="O1200" s="215"/>
      <c r="P1200" s="344"/>
      <c r="Q1200" s="216"/>
      <c r="T1200" s="219"/>
      <c r="U1200" s="220"/>
      <c r="X1200" s="418"/>
      <c r="AQ1200" s="226"/>
      <c r="CK1200" s="225"/>
    </row>
    <row r="1201" spans="1:89" x14ac:dyDescent="0.25">
      <c r="A1201" s="208"/>
      <c r="B1201" s="209"/>
      <c r="C1201" s="210"/>
      <c r="D1201" s="210"/>
      <c r="E1201" s="211"/>
      <c r="F1201" s="211"/>
      <c r="G1201" s="340"/>
      <c r="H1201" s="341"/>
      <c r="I1201" s="340"/>
      <c r="J1201" s="211"/>
      <c r="K1201" s="343"/>
      <c r="L1201" s="213"/>
      <c r="M1201" s="211"/>
      <c r="N1201" s="209"/>
      <c r="O1201" s="215"/>
      <c r="P1201" s="344"/>
      <c r="Q1201" s="216"/>
      <c r="T1201" s="219"/>
      <c r="U1201" s="220"/>
      <c r="X1201" s="418"/>
      <c r="AQ1201" s="226"/>
      <c r="CK1201" s="225"/>
    </row>
    <row r="1202" spans="1:89" x14ac:dyDescent="0.25">
      <c r="A1202" s="208"/>
      <c r="B1202" s="209"/>
      <c r="C1202" s="210"/>
      <c r="D1202" s="210"/>
      <c r="E1202" s="211"/>
      <c r="F1202" s="211"/>
      <c r="G1202" s="340"/>
      <c r="H1202" s="341"/>
      <c r="I1202" s="340"/>
      <c r="J1202" s="211"/>
      <c r="K1202" s="343"/>
      <c r="L1202" s="213"/>
      <c r="M1202" s="211"/>
      <c r="N1202" s="209"/>
      <c r="O1202" s="215"/>
      <c r="P1202" s="344"/>
      <c r="Q1202" s="216"/>
      <c r="T1202" s="219"/>
      <c r="U1202" s="220"/>
      <c r="X1202" s="418"/>
      <c r="AQ1202" s="226"/>
      <c r="CK1202" s="225"/>
    </row>
    <row r="1203" spans="1:89" x14ac:dyDescent="0.25">
      <c r="A1203" s="208"/>
      <c r="B1203" s="209"/>
      <c r="C1203" s="210"/>
      <c r="D1203" s="210"/>
      <c r="E1203" s="211"/>
      <c r="F1203" s="211"/>
      <c r="G1203" s="340"/>
      <c r="H1203" s="341"/>
      <c r="I1203" s="340"/>
      <c r="J1203" s="211"/>
      <c r="K1203" s="343"/>
      <c r="L1203" s="213"/>
      <c r="M1203" s="211"/>
      <c r="N1203" s="209"/>
      <c r="O1203" s="215"/>
      <c r="P1203" s="344"/>
      <c r="Q1203" s="216"/>
      <c r="T1203" s="219"/>
      <c r="U1203" s="220"/>
      <c r="X1203" s="418"/>
      <c r="AQ1203" s="226"/>
      <c r="CK1203" s="225"/>
    </row>
    <row r="1204" spans="1:89" x14ac:dyDescent="0.25">
      <c r="A1204" s="208"/>
      <c r="B1204" s="209"/>
      <c r="C1204" s="210"/>
      <c r="D1204" s="210"/>
      <c r="E1204" s="211"/>
      <c r="F1204" s="211"/>
      <c r="G1204" s="340"/>
      <c r="H1204" s="341"/>
      <c r="I1204" s="340"/>
      <c r="J1204" s="211"/>
      <c r="K1204" s="343"/>
      <c r="L1204" s="213"/>
      <c r="M1204" s="211"/>
      <c r="N1204" s="209"/>
      <c r="O1204" s="215"/>
      <c r="P1204" s="344"/>
      <c r="Q1204" s="216"/>
      <c r="T1204" s="219"/>
      <c r="U1204" s="220"/>
      <c r="X1204" s="418"/>
      <c r="AQ1204" s="226"/>
      <c r="CK1204" s="225"/>
    </row>
    <row r="1205" spans="1:89" x14ac:dyDescent="0.25">
      <c r="A1205" s="208"/>
      <c r="B1205" s="209"/>
      <c r="C1205" s="210"/>
      <c r="D1205" s="210"/>
      <c r="E1205" s="211"/>
      <c r="F1205" s="211"/>
      <c r="G1205" s="340"/>
      <c r="H1205" s="341"/>
      <c r="I1205" s="340"/>
      <c r="J1205" s="211"/>
      <c r="K1205" s="343"/>
      <c r="L1205" s="213"/>
      <c r="M1205" s="211"/>
      <c r="N1205" s="209"/>
      <c r="O1205" s="215"/>
      <c r="P1205" s="344"/>
      <c r="Q1205" s="216"/>
      <c r="T1205" s="219"/>
      <c r="U1205" s="220"/>
      <c r="X1205" s="418"/>
      <c r="AQ1205" s="226"/>
      <c r="CK1205" s="225"/>
    </row>
    <row r="1206" spans="1:89" x14ac:dyDescent="0.25">
      <c r="A1206" s="208"/>
      <c r="B1206" s="209"/>
      <c r="C1206" s="210"/>
      <c r="D1206" s="210"/>
      <c r="E1206" s="211"/>
      <c r="F1206" s="211"/>
      <c r="G1206" s="340"/>
      <c r="H1206" s="341"/>
      <c r="I1206" s="340"/>
      <c r="J1206" s="211"/>
      <c r="K1206" s="343"/>
      <c r="L1206" s="213"/>
      <c r="M1206" s="211"/>
      <c r="N1206" s="209"/>
      <c r="O1206" s="215"/>
      <c r="P1206" s="344"/>
      <c r="Q1206" s="216"/>
      <c r="T1206" s="219"/>
      <c r="U1206" s="220"/>
      <c r="X1206" s="418"/>
      <c r="AQ1206" s="226"/>
      <c r="CK1206" s="225"/>
    </row>
    <row r="1207" spans="1:89" x14ac:dyDescent="0.25">
      <c r="A1207" s="208"/>
      <c r="B1207" s="209"/>
      <c r="C1207" s="210"/>
      <c r="D1207" s="210"/>
      <c r="E1207" s="211"/>
      <c r="F1207" s="211"/>
      <c r="G1207" s="340"/>
      <c r="H1207" s="341"/>
      <c r="I1207" s="340"/>
      <c r="J1207" s="211"/>
      <c r="K1207" s="343"/>
      <c r="L1207" s="213"/>
      <c r="M1207" s="211"/>
      <c r="N1207" s="209"/>
      <c r="O1207" s="215"/>
      <c r="P1207" s="344"/>
      <c r="Q1207" s="216"/>
      <c r="T1207" s="219"/>
      <c r="U1207" s="220"/>
      <c r="X1207" s="418"/>
      <c r="AQ1207" s="226"/>
      <c r="CK1207" s="225"/>
    </row>
    <row r="1208" spans="1:89" x14ac:dyDescent="0.25">
      <c r="A1208" s="208"/>
      <c r="B1208" s="209"/>
      <c r="C1208" s="210"/>
      <c r="D1208" s="210"/>
      <c r="E1208" s="211"/>
      <c r="F1208" s="211"/>
      <c r="G1208" s="340"/>
      <c r="H1208" s="341"/>
      <c r="I1208" s="340"/>
      <c r="J1208" s="211"/>
      <c r="K1208" s="348"/>
      <c r="L1208" s="349"/>
      <c r="M1208" s="211"/>
      <c r="N1208" s="209"/>
      <c r="O1208" s="215"/>
      <c r="P1208" s="344"/>
      <c r="Q1208" s="216"/>
      <c r="T1208" s="219"/>
      <c r="U1208" s="220"/>
      <c r="X1208" s="418"/>
      <c r="AQ1208" s="226"/>
      <c r="CK1208" s="225"/>
    </row>
    <row r="1209" spans="1:89" x14ac:dyDescent="0.25">
      <c r="A1209" s="208"/>
      <c r="B1209" s="209"/>
      <c r="C1209" s="210"/>
      <c r="D1209" s="210"/>
      <c r="E1209" s="211"/>
      <c r="F1209" s="211"/>
      <c r="G1209" s="340"/>
      <c r="H1209" s="341"/>
      <c r="I1209" s="340"/>
      <c r="J1209" s="211"/>
      <c r="K1209" s="348"/>
      <c r="L1209" s="349"/>
      <c r="M1209" s="211"/>
      <c r="N1209" s="209"/>
      <c r="O1209" s="215"/>
      <c r="P1209" s="344"/>
      <c r="Q1209" s="216"/>
      <c r="T1209" s="219"/>
      <c r="U1209" s="220"/>
      <c r="X1209" s="418"/>
      <c r="AQ1209" s="226"/>
      <c r="CK1209" s="225"/>
    </row>
    <row r="1210" spans="1:89" x14ac:dyDescent="0.25">
      <c r="A1210" s="208"/>
      <c r="B1210" s="209"/>
      <c r="C1210" s="210"/>
      <c r="D1210" s="210"/>
      <c r="E1210" s="211"/>
      <c r="F1210" s="211"/>
      <c r="G1210" s="340"/>
      <c r="H1210" s="341"/>
      <c r="I1210" s="340"/>
      <c r="J1210" s="211"/>
      <c r="K1210" s="348"/>
      <c r="L1210" s="349"/>
      <c r="M1210" s="211"/>
      <c r="N1210" s="209"/>
      <c r="O1210" s="215"/>
      <c r="P1210" s="344"/>
      <c r="Q1210" s="216"/>
      <c r="T1210" s="219"/>
      <c r="U1210" s="220"/>
      <c r="X1210" s="418"/>
      <c r="AQ1210" s="226"/>
      <c r="CK1210" s="225"/>
    </row>
    <row r="1211" spans="1:89" x14ac:dyDescent="0.25">
      <c r="A1211" s="208"/>
      <c r="B1211" s="209"/>
      <c r="C1211" s="210"/>
      <c r="D1211" s="210"/>
      <c r="E1211" s="211"/>
      <c r="F1211" s="211"/>
      <c r="G1211" s="340"/>
      <c r="H1211" s="341"/>
      <c r="I1211" s="340"/>
      <c r="J1211" s="211"/>
      <c r="K1211" s="348"/>
      <c r="L1211" s="349"/>
      <c r="M1211" s="211"/>
      <c r="N1211" s="209"/>
      <c r="O1211" s="215"/>
      <c r="P1211" s="344"/>
      <c r="Q1211" s="216"/>
      <c r="T1211" s="219"/>
      <c r="U1211" s="220"/>
      <c r="X1211" s="418"/>
      <c r="AQ1211" s="226"/>
      <c r="CK1211" s="225"/>
    </row>
    <row r="1212" spans="1:89" x14ac:dyDescent="0.25">
      <c r="A1212" s="208"/>
      <c r="B1212" s="209"/>
      <c r="C1212" s="210"/>
      <c r="D1212" s="210"/>
      <c r="E1212" s="211"/>
      <c r="F1212" s="211"/>
      <c r="G1212" s="340"/>
      <c r="H1212" s="341"/>
      <c r="I1212" s="340"/>
      <c r="J1212" s="211"/>
      <c r="K1212" s="348"/>
      <c r="L1212" s="349"/>
      <c r="M1212" s="211"/>
      <c r="N1212" s="209"/>
      <c r="O1212" s="215"/>
      <c r="P1212" s="344"/>
      <c r="Q1212" s="216"/>
      <c r="T1212" s="219"/>
      <c r="U1212" s="220"/>
      <c r="X1212" s="418"/>
      <c r="AQ1212" s="226"/>
      <c r="CK1212" s="225"/>
    </row>
    <row r="1213" spans="1:89" x14ac:dyDescent="0.25">
      <c r="A1213" s="208"/>
      <c r="B1213" s="209"/>
      <c r="C1213" s="210"/>
      <c r="D1213" s="210"/>
      <c r="E1213" s="211"/>
      <c r="F1213" s="211"/>
      <c r="G1213" s="340"/>
      <c r="H1213" s="341"/>
      <c r="I1213" s="340"/>
      <c r="J1213" s="211"/>
      <c r="K1213" s="348"/>
      <c r="L1213" s="349"/>
      <c r="M1213" s="211"/>
      <c r="N1213" s="209"/>
      <c r="O1213" s="215"/>
      <c r="P1213" s="344"/>
      <c r="Q1213" s="216"/>
      <c r="T1213" s="219"/>
      <c r="U1213" s="220"/>
      <c r="X1213" s="418"/>
      <c r="AQ1213" s="226"/>
      <c r="CK1213" s="225"/>
    </row>
    <row r="1214" spans="1:89" x14ac:dyDescent="0.25">
      <c r="A1214" s="208"/>
      <c r="B1214" s="209"/>
      <c r="C1214" s="210"/>
      <c r="D1214" s="210"/>
      <c r="E1214" s="211"/>
      <c r="F1214" s="211"/>
      <c r="G1214" s="340"/>
      <c r="H1214" s="341"/>
      <c r="I1214" s="340"/>
      <c r="J1214" s="211"/>
      <c r="K1214" s="348"/>
      <c r="L1214" s="349"/>
      <c r="M1214" s="211"/>
      <c r="N1214" s="209"/>
      <c r="O1214" s="215"/>
      <c r="P1214" s="344"/>
      <c r="Q1214" s="216"/>
      <c r="T1214" s="219"/>
      <c r="U1214" s="220"/>
      <c r="X1214" s="418"/>
      <c r="AQ1214" s="226"/>
      <c r="CK1214" s="225"/>
    </row>
    <row r="1215" spans="1:89" x14ac:dyDescent="0.25">
      <c r="A1215" s="208"/>
      <c r="B1215" s="209"/>
      <c r="C1215" s="210"/>
      <c r="D1215" s="210"/>
      <c r="E1215" s="211"/>
      <c r="F1215" s="211"/>
      <c r="G1215" s="340"/>
      <c r="H1215" s="341"/>
      <c r="I1215" s="340"/>
      <c r="J1215" s="211"/>
      <c r="K1215" s="348"/>
      <c r="L1215" s="349"/>
      <c r="M1215" s="211"/>
      <c r="N1215" s="209"/>
      <c r="O1215" s="215"/>
      <c r="P1215" s="344"/>
      <c r="Q1215" s="216"/>
      <c r="T1215" s="219"/>
      <c r="U1215" s="220"/>
      <c r="X1215" s="418"/>
      <c r="AQ1215" s="226"/>
      <c r="CK1215" s="225"/>
    </row>
    <row r="1216" spans="1:89" x14ac:dyDescent="0.25">
      <c r="A1216" s="208"/>
      <c r="B1216" s="209"/>
      <c r="C1216" s="210"/>
      <c r="D1216" s="210"/>
      <c r="E1216" s="211"/>
      <c r="F1216" s="211"/>
      <c r="G1216" s="340"/>
      <c r="H1216" s="341"/>
      <c r="I1216" s="340"/>
      <c r="J1216" s="211"/>
      <c r="K1216" s="348"/>
      <c r="L1216" s="349"/>
      <c r="M1216" s="211"/>
      <c r="N1216" s="209"/>
      <c r="O1216" s="215"/>
      <c r="P1216" s="344"/>
      <c r="Q1216" s="216"/>
      <c r="T1216" s="219"/>
      <c r="U1216" s="220"/>
      <c r="X1216" s="418"/>
      <c r="AQ1216" s="226"/>
      <c r="CK1216" s="225"/>
    </row>
    <row r="1217" spans="1:89" x14ac:dyDescent="0.25">
      <c r="A1217" s="208"/>
      <c r="B1217" s="209"/>
      <c r="C1217" s="210"/>
      <c r="D1217" s="210"/>
      <c r="E1217" s="211"/>
      <c r="F1217" s="211"/>
      <c r="G1217" s="340"/>
      <c r="H1217" s="341"/>
      <c r="I1217" s="340"/>
      <c r="J1217" s="211"/>
      <c r="K1217" s="348"/>
      <c r="L1217" s="349"/>
      <c r="M1217" s="211"/>
      <c r="N1217" s="209"/>
      <c r="O1217" s="215"/>
      <c r="P1217" s="344"/>
      <c r="Q1217" s="216"/>
      <c r="T1217" s="219"/>
      <c r="U1217" s="220"/>
      <c r="X1217" s="418"/>
      <c r="AQ1217" s="226"/>
      <c r="CK1217" s="225"/>
    </row>
    <row r="1218" spans="1:89" x14ac:dyDescent="0.25">
      <c r="A1218" s="208"/>
      <c r="B1218" s="209"/>
      <c r="C1218" s="210"/>
      <c r="D1218" s="210"/>
      <c r="E1218" s="211"/>
      <c r="F1218" s="211"/>
      <c r="G1218" s="340"/>
      <c r="H1218" s="341"/>
      <c r="I1218" s="340"/>
      <c r="J1218" s="211"/>
      <c r="K1218" s="343"/>
      <c r="L1218" s="213"/>
      <c r="M1218" s="211"/>
      <c r="N1218" s="209"/>
      <c r="O1218" s="215"/>
      <c r="P1218" s="344"/>
      <c r="Q1218" s="216"/>
      <c r="T1218" s="219"/>
      <c r="U1218" s="220"/>
      <c r="X1218" s="418"/>
      <c r="AQ1218" s="226"/>
      <c r="CK1218" s="225"/>
    </row>
    <row r="1219" spans="1:89" x14ac:dyDescent="0.25">
      <c r="A1219" s="208"/>
      <c r="B1219" s="209"/>
      <c r="C1219" s="210"/>
      <c r="D1219" s="210"/>
      <c r="E1219" s="211"/>
      <c r="F1219" s="211"/>
      <c r="G1219" s="340"/>
      <c r="H1219" s="341"/>
      <c r="I1219" s="340"/>
      <c r="J1219" s="211"/>
      <c r="K1219" s="343"/>
      <c r="L1219" s="213"/>
      <c r="M1219" s="211"/>
      <c r="N1219" s="209"/>
      <c r="O1219" s="215"/>
      <c r="P1219" s="344"/>
      <c r="Q1219" s="216"/>
      <c r="T1219" s="219"/>
      <c r="U1219" s="220"/>
      <c r="X1219" s="418"/>
      <c r="AQ1219" s="226"/>
      <c r="CK1219" s="225"/>
    </row>
    <row r="1220" spans="1:89" x14ac:dyDescent="0.25">
      <c r="A1220" s="208"/>
      <c r="B1220" s="209"/>
      <c r="C1220" s="210"/>
      <c r="D1220" s="210"/>
      <c r="E1220" s="211"/>
      <c r="F1220" s="211"/>
      <c r="G1220" s="340"/>
      <c r="H1220" s="341"/>
      <c r="I1220" s="340"/>
      <c r="J1220" s="211"/>
      <c r="K1220" s="343"/>
      <c r="L1220" s="213"/>
      <c r="M1220" s="211"/>
      <c r="N1220" s="209"/>
      <c r="O1220" s="215"/>
      <c r="P1220" s="344"/>
      <c r="Q1220" s="216"/>
      <c r="T1220" s="219"/>
      <c r="U1220" s="220"/>
      <c r="X1220" s="418"/>
      <c r="AQ1220" s="226"/>
      <c r="CK1220" s="225"/>
    </row>
    <row r="1221" spans="1:89" x14ac:dyDescent="0.25">
      <c r="A1221" s="208"/>
      <c r="B1221" s="209"/>
      <c r="C1221" s="210"/>
      <c r="D1221" s="210"/>
      <c r="E1221" s="211"/>
      <c r="F1221" s="211"/>
      <c r="G1221" s="340"/>
      <c r="H1221" s="341"/>
      <c r="I1221" s="340"/>
      <c r="J1221" s="211"/>
      <c r="K1221" s="343"/>
      <c r="L1221" s="213"/>
      <c r="M1221" s="211"/>
      <c r="N1221" s="209"/>
      <c r="O1221" s="215"/>
      <c r="P1221" s="344"/>
      <c r="Q1221" s="216"/>
      <c r="T1221" s="219"/>
      <c r="U1221" s="220"/>
      <c r="X1221" s="418"/>
      <c r="AQ1221" s="226"/>
      <c r="CK1221" s="225"/>
    </row>
    <row r="1222" spans="1:89" x14ac:dyDescent="0.25">
      <c r="A1222" s="208"/>
      <c r="B1222" s="209"/>
      <c r="C1222" s="210"/>
      <c r="D1222" s="210"/>
      <c r="E1222" s="211"/>
      <c r="F1222" s="211"/>
      <c r="G1222" s="340"/>
      <c r="H1222" s="341"/>
      <c r="I1222" s="340"/>
      <c r="J1222" s="211"/>
      <c r="K1222" s="343"/>
      <c r="L1222" s="213"/>
      <c r="M1222" s="211"/>
      <c r="N1222" s="209"/>
      <c r="O1222" s="215"/>
      <c r="P1222" s="344"/>
      <c r="Q1222" s="216"/>
      <c r="T1222" s="219"/>
      <c r="U1222" s="220"/>
      <c r="X1222" s="418"/>
      <c r="AQ1222" s="226"/>
      <c r="CK1222" s="225"/>
    </row>
    <row r="1223" spans="1:89" x14ac:dyDescent="0.25">
      <c r="A1223" s="208"/>
      <c r="B1223" s="209"/>
      <c r="C1223" s="210"/>
      <c r="D1223" s="210"/>
      <c r="E1223" s="211"/>
      <c r="F1223" s="211"/>
      <c r="G1223" s="340"/>
      <c r="H1223" s="341"/>
      <c r="I1223" s="340"/>
      <c r="J1223" s="211"/>
      <c r="K1223" s="343"/>
      <c r="L1223" s="213"/>
      <c r="M1223" s="211"/>
      <c r="N1223" s="209"/>
      <c r="O1223" s="215"/>
      <c r="P1223" s="344"/>
      <c r="Q1223" s="216"/>
      <c r="T1223" s="219"/>
      <c r="U1223" s="220"/>
      <c r="X1223" s="418"/>
      <c r="AQ1223" s="226"/>
      <c r="CK1223" s="225"/>
    </row>
    <row r="1224" spans="1:89" x14ac:dyDescent="0.25">
      <c r="A1224" s="208"/>
      <c r="B1224" s="209"/>
      <c r="C1224" s="210"/>
      <c r="D1224" s="210"/>
      <c r="E1224" s="211"/>
      <c r="F1224" s="211"/>
      <c r="G1224" s="340"/>
      <c r="H1224" s="341"/>
      <c r="I1224" s="340"/>
      <c r="J1224" s="211"/>
      <c r="K1224" s="343"/>
      <c r="L1224" s="213"/>
      <c r="M1224" s="211"/>
      <c r="N1224" s="209"/>
      <c r="O1224" s="215"/>
      <c r="P1224" s="344"/>
      <c r="Q1224" s="216"/>
      <c r="T1224" s="219"/>
      <c r="U1224" s="220"/>
      <c r="X1224" s="418"/>
      <c r="AQ1224" s="226"/>
      <c r="CK1224" s="225"/>
    </row>
    <row r="1225" spans="1:89" x14ac:dyDescent="0.25">
      <c r="A1225" s="208"/>
      <c r="B1225" s="209"/>
      <c r="C1225" s="210"/>
      <c r="D1225" s="210"/>
      <c r="E1225" s="211"/>
      <c r="F1225" s="211"/>
      <c r="G1225" s="340"/>
      <c r="H1225" s="341"/>
      <c r="I1225" s="340"/>
      <c r="J1225" s="211"/>
      <c r="K1225" s="343"/>
      <c r="L1225" s="213"/>
      <c r="M1225" s="211"/>
      <c r="N1225" s="209"/>
      <c r="O1225" s="215"/>
      <c r="P1225" s="344"/>
      <c r="Q1225" s="216"/>
      <c r="T1225" s="219"/>
      <c r="U1225" s="220"/>
      <c r="X1225" s="418"/>
      <c r="AQ1225" s="226"/>
      <c r="CK1225" s="225"/>
    </row>
    <row r="1226" spans="1:89" x14ac:dyDescent="0.25">
      <c r="A1226" s="208"/>
      <c r="B1226" s="209"/>
      <c r="C1226" s="210"/>
      <c r="D1226" s="210"/>
      <c r="E1226" s="211"/>
      <c r="F1226" s="211"/>
      <c r="G1226" s="340"/>
      <c r="H1226" s="341"/>
      <c r="I1226" s="340"/>
      <c r="J1226" s="211"/>
      <c r="K1226" s="343"/>
      <c r="L1226" s="213"/>
      <c r="M1226" s="211"/>
      <c r="N1226" s="209"/>
      <c r="O1226" s="215"/>
      <c r="P1226" s="344"/>
      <c r="Q1226" s="216"/>
      <c r="T1226" s="219"/>
      <c r="U1226" s="220"/>
      <c r="X1226" s="418"/>
      <c r="AQ1226" s="226"/>
      <c r="CK1226" s="225"/>
    </row>
    <row r="1227" spans="1:89" x14ac:dyDescent="0.25">
      <c r="A1227" s="208"/>
      <c r="B1227" s="209"/>
      <c r="C1227" s="210"/>
      <c r="D1227" s="210"/>
      <c r="E1227" s="211"/>
      <c r="F1227" s="211"/>
      <c r="G1227" s="340"/>
      <c r="H1227" s="341"/>
      <c r="I1227" s="340"/>
      <c r="J1227" s="211"/>
      <c r="K1227" s="343"/>
      <c r="L1227" s="213"/>
      <c r="M1227" s="211"/>
      <c r="N1227" s="209"/>
      <c r="O1227" s="215"/>
      <c r="P1227" s="344"/>
      <c r="Q1227" s="216"/>
      <c r="T1227" s="219"/>
      <c r="U1227" s="220"/>
      <c r="X1227" s="418"/>
      <c r="AQ1227" s="226"/>
      <c r="CK1227" s="225"/>
    </row>
    <row r="1228" spans="1:89" x14ac:dyDescent="0.25">
      <c r="A1228" s="208"/>
      <c r="B1228" s="209"/>
      <c r="C1228" s="210"/>
      <c r="D1228" s="210"/>
      <c r="E1228" s="211"/>
      <c r="F1228" s="211"/>
      <c r="G1228" s="340"/>
      <c r="H1228" s="341"/>
      <c r="I1228" s="340"/>
      <c r="J1228" s="211"/>
      <c r="K1228" s="343"/>
      <c r="L1228" s="213"/>
      <c r="M1228" s="211"/>
      <c r="N1228" s="209"/>
      <c r="O1228" s="215"/>
      <c r="P1228" s="344"/>
      <c r="Q1228" s="216"/>
      <c r="T1228" s="219"/>
      <c r="U1228" s="220"/>
      <c r="X1228" s="418"/>
      <c r="AQ1228" s="226"/>
      <c r="CK1228" s="225"/>
    </row>
    <row r="1229" spans="1:89" x14ac:dyDescent="0.25">
      <c r="A1229" s="208"/>
      <c r="B1229" s="209"/>
      <c r="C1229" s="210"/>
      <c r="D1229" s="210"/>
      <c r="E1229" s="211"/>
      <c r="F1229" s="211"/>
      <c r="G1229" s="340"/>
      <c r="H1229" s="341"/>
      <c r="I1229" s="340"/>
      <c r="J1229" s="211"/>
      <c r="K1229" s="343"/>
      <c r="L1229" s="213"/>
      <c r="M1229" s="211"/>
      <c r="N1229" s="209"/>
      <c r="O1229" s="215"/>
      <c r="P1229" s="344"/>
      <c r="Q1229" s="216"/>
      <c r="T1229" s="219"/>
      <c r="U1229" s="220"/>
      <c r="X1229" s="418"/>
      <c r="AQ1229" s="226"/>
      <c r="CK1229" s="225"/>
    </row>
    <row r="1230" spans="1:89" x14ac:dyDescent="0.25">
      <c r="A1230" s="208"/>
      <c r="B1230" s="209"/>
      <c r="C1230" s="210"/>
      <c r="D1230" s="210"/>
      <c r="E1230" s="211"/>
      <c r="F1230" s="211"/>
      <c r="G1230" s="340"/>
      <c r="H1230" s="341"/>
      <c r="I1230" s="340"/>
      <c r="J1230" s="211"/>
      <c r="K1230" s="343"/>
      <c r="L1230" s="213"/>
      <c r="M1230" s="211"/>
      <c r="N1230" s="209"/>
      <c r="O1230" s="215"/>
      <c r="P1230" s="344"/>
      <c r="Q1230" s="216"/>
      <c r="T1230" s="219"/>
      <c r="U1230" s="220"/>
      <c r="X1230" s="418"/>
      <c r="AQ1230" s="226"/>
      <c r="CK1230" s="225"/>
    </row>
    <row r="1231" spans="1:89" x14ac:dyDescent="0.25">
      <c r="A1231" s="208"/>
      <c r="B1231" s="209"/>
      <c r="C1231" s="210"/>
      <c r="D1231" s="210"/>
      <c r="E1231" s="211"/>
      <c r="F1231" s="211"/>
      <c r="G1231" s="340"/>
      <c r="H1231" s="341"/>
      <c r="I1231" s="340"/>
      <c r="J1231" s="211"/>
      <c r="K1231" s="343"/>
      <c r="L1231" s="213"/>
      <c r="M1231" s="211"/>
      <c r="N1231" s="209"/>
      <c r="O1231" s="215"/>
      <c r="P1231" s="344"/>
      <c r="Q1231" s="216"/>
      <c r="T1231" s="219"/>
      <c r="U1231" s="220"/>
      <c r="X1231" s="418"/>
      <c r="AQ1231" s="226"/>
      <c r="CK1231" s="225"/>
    </row>
    <row r="1232" spans="1:89" x14ac:dyDescent="0.25">
      <c r="A1232" s="208"/>
      <c r="B1232" s="209"/>
      <c r="C1232" s="210"/>
      <c r="D1232" s="210"/>
      <c r="E1232" s="211"/>
      <c r="F1232" s="211"/>
      <c r="G1232" s="340"/>
      <c r="H1232" s="341"/>
      <c r="I1232" s="340"/>
      <c r="J1232" s="211"/>
      <c r="K1232" s="343"/>
      <c r="L1232" s="213"/>
      <c r="M1232" s="211"/>
      <c r="N1232" s="209"/>
      <c r="O1232" s="215"/>
      <c r="P1232" s="344"/>
      <c r="Q1232" s="216"/>
      <c r="T1232" s="219"/>
      <c r="U1232" s="220"/>
      <c r="X1232" s="418"/>
      <c r="AQ1232" s="226"/>
      <c r="CK1232" s="225"/>
    </row>
    <row r="1233" spans="1:89" x14ac:dyDescent="0.25">
      <c r="A1233" s="208"/>
      <c r="B1233" s="209"/>
      <c r="C1233" s="210"/>
      <c r="D1233" s="210"/>
      <c r="E1233" s="211"/>
      <c r="F1233" s="211"/>
      <c r="G1233" s="340"/>
      <c r="H1233" s="341"/>
      <c r="I1233" s="340"/>
      <c r="J1233" s="211"/>
      <c r="K1233" s="343"/>
      <c r="L1233" s="213"/>
      <c r="M1233" s="211"/>
      <c r="N1233" s="209"/>
      <c r="O1233" s="215"/>
      <c r="P1233" s="344"/>
      <c r="Q1233" s="216"/>
      <c r="T1233" s="219"/>
      <c r="U1233" s="220"/>
      <c r="X1233" s="418"/>
      <c r="AQ1233" s="226"/>
      <c r="CK1233" s="225"/>
    </row>
    <row r="1234" spans="1:89" x14ac:dyDescent="0.25">
      <c r="A1234" s="208"/>
      <c r="B1234" s="209"/>
      <c r="C1234" s="210"/>
      <c r="D1234" s="210"/>
      <c r="E1234" s="211"/>
      <c r="F1234" s="211"/>
      <c r="G1234" s="340"/>
      <c r="H1234" s="341"/>
      <c r="I1234" s="340"/>
      <c r="J1234" s="211"/>
      <c r="K1234" s="343"/>
      <c r="L1234" s="213"/>
      <c r="M1234" s="211"/>
      <c r="N1234" s="209"/>
      <c r="O1234" s="215"/>
      <c r="P1234" s="344"/>
      <c r="Q1234" s="216"/>
      <c r="T1234" s="219"/>
      <c r="U1234" s="220"/>
      <c r="X1234" s="418"/>
      <c r="AQ1234" s="226"/>
      <c r="CK1234" s="225"/>
    </row>
    <row r="1235" spans="1:89" x14ac:dyDescent="0.25">
      <c r="A1235" s="208"/>
      <c r="B1235" s="209"/>
      <c r="C1235" s="210"/>
      <c r="D1235" s="210"/>
      <c r="E1235" s="211"/>
      <c r="F1235" s="211"/>
      <c r="G1235" s="340"/>
      <c r="H1235" s="341"/>
      <c r="I1235" s="340"/>
      <c r="J1235" s="211"/>
      <c r="K1235" s="343"/>
      <c r="L1235" s="213"/>
      <c r="M1235" s="211"/>
      <c r="N1235" s="209"/>
      <c r="O1235" s="215"/>
      <c r="P1235" s="344"/>
      <c r="Q1235" s="216"/>
      <c r="T1235" s="219"/>
      <c r="U1235" s="220"/>
      <c r="X1235" s="418"/>
      <c r="AQ1235" s="226"/>
      <c r="CK1235" s="225"/>
    </row>
    <row r="1236" spans="1:89" x14ac:dyDescent="0.25">
      <c r="A1236" s="208"/>
      <c r="B1236" s="209"/>
      <c r="C1236" s="210"/>
      <c r="D1236" s="210"/>
      <c r="E1236" s="211"/>
      <c r="F1236" s="211"/>
      <c r="G1236" s="340"/>
      <c r="H1236" s="341"/>
      <c r="I1236" s="340"/>
      <c r="J1236" s="211"/>
      <c r="K1236" s="343"/>
      <c r="L1236" s="213"/>
      <c r="M1236" s="211"/>
      <c r="N1236" s="209"/>
      <c r="O1236" s="215"/>
      <c r="P1236" s="344"/>
      <c r="Q1236" s="216"/>
      <c r="T1236" s="219"/>
      <c r="U1236" s="220"/>
      <c r="X1236" s="418"/>
      <c r="AQ1236" s="226"/>
      <c r="CK1236" s="225"/>
    </row>
    <row r="1237" spans="1:89" x14ac:dyDescent="0.25">
      <c r="A1237" s="208"/>
      <c r="B1237" s="209"/>
      <c r="C1237" s="210"/>
      <c r="D1237" s="210"/>
      <c r="E1237" s="211"/>
      <c r="F1237" s="211"/>
      <c r="G1237" s="340"/>
      <c r="H1237" s="341"/>
      <c r="I1237" s="340"/>
      <c r="J1237" s="211"/>
      <c r="K1237" s="343"/>
      <c r="L1237" s="213"/>
      <c r="M1237" s="211"/>
      <c r="N1237" s="209"/>
      <c r="O1237" s="215"/>
      <c r="P1237" s="344"/>
      <c r="Q1237" s="216"/>
      <c r="T1237" s="219"/>
      <c r="U1237" s="220"/>
      <c r="X1237" s="418"/>
      <c r="AQ1237" s="226"/>
      <c r="CK1237" s="225"/>
    </row>
    <row r="1238" spans="1:89" x14ac:dyDescent="0.25">
      <c r="A1238" s="208"/>
      <c r="B1238" s="209"/>
      <c r="C1238" s="210"/>
      <c r="D1238" s="210"/>
      <c r="E1238" s="211"/>
      <c r="F1238" s="211"/>
      <c r="G1238" s="340"/>
      <c r="H1238" s="341"/>
      <c r="I1238" s="340"/>
      <c r="J1238" s="211"/>
      <c r="K1238" s="343"/>
      <c r="L1238" s="213"/>
      <c r="M1238" s="211"/>
      <c r="N1238" s="209"/>
      <c r="O1238" s="215"/>
      <c r="P1238" s="344"/>
      <c r="Q1238" s="216"/>
      <c r="T1238" s="219"/>
      <c r="U1238" s="220"/>
      <c r="X1238" s="418"/>
      <c r="AQ1238" s="226"/>
      <c r="CK1238" s="225"/>
    </row>
    <row r="1239" spans="1:89" x14ac:dyDescent="0.25">
      <c r="A1239" s="208"/>
      <c r="B1239" s="209"/>
      <c r="C1239" s="210"/>
      <c r="D1239" s="210"/>
      <c r="E1239" s="211"/>
      <c r="F1239" s="211"/>
      <c r="G1239" s="340"/>
      <c r="H1239" s="341"/>
      <c r="I1239" s="340"/>
      <c r="J1239" s="211"/>
      <c r="K1239" s="348"/>
      <c r="L1239" s="349"/>
      <c r="M1239" s="211"/>
      <c r="N1239" s="209"/>
      <c r="O1239" s="215"/>
      <c r="P1239" s="344"/>
      <c r="Q1239" s="216"/>
      <c r="T1239" s="219"/>
      <c r="U1239" s="220"/>
      <c r="X1239" s="418"/>
      <c r="AQ1239" s="226"/>
      <c r="CK1239" s="225"/>
    </row>
    <row r="1240" spans="1:89" x14ac:dyDescent="0.25">
      <c r="A1240" s="208"/>
      <c r="B1240" s="209"/>
      <c r="C1240" s="210"/>
      <c r="D1240" s="210"/>
      <c r="E1240" s="211"/>
      <c r="F1240" s="211"/>
      <c r="G1240" s="340"/>
      <c r="H1240" s="341"/>
      <c r="I1240" s="340"/>
      <c r="J1240" s="211"/>
      <c r="K1240" s="348"/>
      <c r="L1240" s="349"/>
      <c r="M1240" s="211"/>
      <c r="N1240" s="209"/>
      <c r="O1240" s="215"/>
      <c r="P1240" s="344"/>
      <c r="Q1240" s="216"/>
      <c r="T1240" s="219"/>
      <c r="U1240" s="220"/>
      <c r="X1240" s="418"/>
      <c r="AQ1240" s="226"/>
      <c r="CK1240" s="225"/>
    </row>
    <row r="1241" spans="1:89" x14ac:dyDescent="0.25">
      <c r="A1241" s="208"/>
      <c r="B1241" s="209"/>
      <c r="C1241" s="210"/>
      <c r="D1241" s="210"/>
      <c r="E1241" s="211"/>
      <c r="F1241" s="211"/>
      <c r="G1241" s="340"/>
      <c r="H1241" s="341"/>
      <c r="I1241" s="340"/>
      <c r="J1241" s="211"/>
      <c r="K1241" s="348"/>
      <c r="L1241" s="349"/>
      <c r="M1241" s="211"/>
      <c r="N1241" s="209"/>
      <c r="O1241" s="215"/>
      <c r="P1241" s="344"/>
      <c r="Q1241" s="216"/>
      <c r="T1241" s="219"/>
      <c r="U1241" s="220"/>
      <c r="X1241" s="418"/>
      <c r="AQ1241" s="226"/>
      <c r="CK1241" s="225"/>
    </row>
    <row r="1242" spans="1:89" x14ac:dyDescent="0.25">
      <c r="A1242" s="208"/>
      <c r="B1242" s="209"/>
      <c r="C1242" s="210"/>
      <c r="D1242" s="210"/>
      <c r="E1242" s="211"/>
      <c r="F1242" s="211"/>
      <c r="G1242" s="340"/>
      <c r="H1242" s="341"/>
      <c r="I1242" s="340"/>
      <c r="J1242" s="211"/>
      <c r="K1242" s="348"/>
      <c r="L1242" s="349"/>
      <c r="M1242" s="211"/>
      <c r="N1242" s="209"/>
      <c r="O1242" s="215"/>
      <c r="P1242" s="344"/>
      <c r="Q1242" s="216"/>
    </row>
    <row r="1243" spans="1:89" x14ac:dyDescent="0.25">
      <c r="A1243" s="208"/>
      <c r="B1243" s="209"/>
      <c r="C1243" s="210"/>
      <c r="D1243" s="210"/>
      <c r="E1243" s="211"/>
      <c r="F1243" s="211"/>
      <c r="G1243" s="340"/>
      <c r="H1243" s="341"/>
      <c r="I1243" s="340"/>
      <c r="J1243" s="211"/>
      <c r="K1243" s="343"/>
      <c r="L1243" s="213"/>
      <c r="M1243" s="211"/>
      <c r="N1243" s="209"/>
      <c r="O1243" s="215"/>
      <c r="P1243" s="344"/>
      <c r="Q1243" s="216"/>
    </row>
    <row r="1244" spans="1:89" x14ac:dyDescent="0.25">
      <c r="A1244" s="208"/>
      <c r="B1244" s="209"/>
      <c r="C1244" s="210"/>
      <c r="D1244" s="210"/>
      <c r="E1244" s="211"/>
      <c r="F1244" s="211"/>
      <c r="G1244" s="340"/>
      <c r="H1244" s="341"/>
      <c r="I1244" s="340"/>
      <c r="J1244" s="211"/>
      <c r="K1244" s="343"/>
      <c r="L1244" s="213"/>
      <c r="M1244" s="211"/>
      <c r="N1244" s="209"/>
      <c r="O1244" s="215"/>
      <c r="P1244" s="344"/>
      <c r="Q1244" s="216"/>
    </row>
    <row r="1245" spans="1:89" x14ac:dyDescent="0.25">
      <c r="A1245" s="208"/>
      <c r="B1245" s="209"/>
      <c r="C1245" s="210"/>
      <c r="D1245" s="210"/>
      <c r="E1245" s="211"/>
      <c r="F1245" s="211"/>
      <c r="G1245" s="340"/>
      <c r="H1245" s="341"/>
      <c r="I1245" s="340"/>
      <c r="J1245" s="211"/>
      <c r="K1245" s="343"/>
      <c r="L1245" s="213"/>
      <c r="M1245" s="211"/>
      <c r="N1245" s="209"/>
      <c r="O1245" s="215"/>
      <c r="P1245" s="344"/>
      <c r="Q1245" s="216"/>
    </row>
    <row r="1246" spans="1:89" x14ac:dyDescent="0.25">
      <c r="A1246" s="208"/>
      <c r="B1246" s="209"/>
      <c r="C1246" s="210"/>
      <c r="D1246" s="210"/>
      <c r="E1246" s="211"/>
      <c r="F1246" s="211"/>
      <c r="G1246" s="340"/>
      <c r="H1246" s="341"/>
      <c r="I1246" s="340"/>
      <c r="J1246" s="211"/>
      <c r="K1246" s="348"/>
      <c r="L1246" s="349"/>
      <c r="M1246" s="211"/>
      <c r="N1246" s="209"/>
      <c r="O1246" s="215"/>
      <c r="P1246" s="344"/>
      <c r="Q1246" s="216"/>
    </row>
    <row r="1247" spans="1:89" x14ac:dyDescent="0.25">
      <c r="A1247" s="208"/>
      <c r="B1247" s="209"/>
      <c r="C1247" s="210"/>
      <c r="D1247" s="210"/>
      <c r="E1247" s="211"/>
      <c r="F1247" s="211"/>
      <c r="G1247" s="340"/>
      <c r="H1247" s="341"/>
      <c r="I1247" s="340"/>
      <c r="J1247" s="211"/>
      <c r="K1247" s="343"/>
      <c r="L1247" s="213"/>
      <c r="M1247" s="211"/>
      <c r="N1247" s="209"/>
      <c r="O1247" s="215"/>
      <c r="P1247" s="344"/>
      <c r="Q1247" s="216"/>
    </row>
    <row r="1248" spans="1:89" x14ac:dyDescent="0.25">
      <c r="A1248" s="208"/>
      <c r="B1248" s="209"/>
      <c r="C1248" s="210"/>
      <c r="D1248" s="210"/>
      <c r="E1248" s="211"/>
      <c r="F1248" s="211"/>
      <c r="G1248" s="340"/>
      <c r="H1248" s="341"/>
      <c r="I1248" s="340"/>
      <c r="J1248" s="211"/>
      <c r="K1248" s="343"/>
      <c r="L1248" s="213"/>
      <c r="M1248" s="211"/>
      <c r="N1248" s="209"/>
      <c r="O1248" s="215"/>
      <c r="P1248" s="344"/>
      <c r="Q1248" s="216"/>
    </row>
    <row r="1249" spans="1:17" x14ac:dyDescent="0.25">
      <c r="A1249" s="208"/>
      <c r="B1249" s="209"/>
      <c r="C1249" s="210"/>
      <c r="D1249" s="210"/>
      <c r="E1249" s="211"/>
      <c r="F1249" s="211"/>
      <c r="G1249" s="340"/>
      <c r="H1249" s="341"/>
      <c r="I1249" s="340"/>
      <c r="J1249" s="211"/>
      <c r="K1249" s="343"/>
      <c r="L1249" s="213"/>
      <c r="M1249" s="211"/>
      <c r="N1249" s="209"/>
      <c r="O1249" s="215"/>
      <c r="P1249" s="344"/>
      <c r="Q1249" s="216"/>
    </row>
    <row r="1250" spans="1:17" x14ac:dyDescent="0.25">
      <c r="A1250" s="208"/>
      <c r="B1250" s="209"/>
      <c r="C1250" s="210"/>
      <c r="D1250" s="210"/>
      <c r="E1250" s="211"/>
      <c r="F1250" s="211"/>
      <c r="G1250" s="340"/>
      <c r="H1250" s="341"/>
      <c r="I1250" s="340"/>
      <c r="J1250" s="211"/>
      <c r="K1250" s="343"/>
      <c r="L1250" s="213"/>
      <c r="M1250" s="211"/>
      <c r="N1250" s="209"/>
      <c r="O1250" s="215"/>
      <c r="P1250" s="344"/>
      <c r="Q1250" s="216"/>
    </row>
    <row r="1251" spans="1:17" x14ac:dyDescent="0.25">
      <c r="A1251" s="208"/>
      <c r="B1251" s="209"/>
      <c r="C1251" s="210"/>
      <c r="D1251" s="210"/>
      <c r="E1251" s="211"/>
      <c r="F1251" s="211"/>
      <c r="G1251" s="340"/>
      <c r="H1251" s="341"/>
      <c r="I1251" s="340"/>
      <c r="J1251" s="211"/>
      <c r="K1251" s="343"/>
      <c r="L1251" s="213"/>
      <c r="M1251" s="211"/>
      <c r="N1251" s="209"/>
      <c r="O1251" s="215"/>
      <c r="P1251" s="344"/>
      <c r="Q1251" s="216"/>
    </row>
    <row r="1252" spans="1:17" x14ac:dyDescent="0.25">
      <c r="A1252" s="208"/>
      <c r="B1252" s="209"/>
      <c r="C1252" s="210"/>
      <c r="D1252" s="210"/>
      <c r="E1252" s="211"/>
      <c r="F1252" s="211"/>
      <c r="G1252" s="340"/>
      <c r="H1252" s="341"/>
      <c r="I1252" s="340"/>
      <c r="J1252" s="211"/>
      <c r="K1252" s="343"/>
      <c r="L1252" s="213"/>
      <c r="M1252" s="211"/>
      <c r="N1252" s="209"/>
      <c r="O1252" s="215"/>
      <c r="P1252" s="344"/>
      <c r="Q1252" s="216"/>
    </row>
    <row r="1253" spans="1:17" x14ac:dyDescent="0.25">
      <c r="A1253" s="208"/>
      <c r="B1253" s="209"/>
      <c r="C1253" s="210"/>
      <c r="D1253" s="210"/>
      <c r="E1253" s="211"/>
      <c r="F1253" s="211"/>
      <c r="G1253" s="340"/>
      <c r="H1253" s="341"/>
      <c r="I1253" s="340"/>
      <c r="J1253" s="211"/>
      <c r="K1253" s="343"/>
      <c r="L1253" s="213"/>
      <c r="M1253" s="211"/>
      <c r="N1253" s="209"/>
      <c r="O1253" s="215"/>
      <c r="P1253" s="344"/>
      <c r="Q1253" s="216"/>
    </row>
    <row r="1254" spans="1:17" x14ac:dyDescent="0.25">
      <c r="A1254" s="208"/>
      <c r="B1254" s="209"/>
      <c r="C1254" s="210"/>
      <c r="D1254" s="210"/>
      <c r="E1254" s="211"/>
      <c r="F1254" s="211"/>
      <c r="G1254" s="340"/>
      <c r="H1254" s="341"/>
      <c r="I1254" s="340"/>
      <c r="J1254" s="211"/>
      <c r="K1254" s="343"/>
      <c r="L1254" s="213"/>
      <c r="M1254" s="211"/>
      <c r="N1254" s="209"/>
      <c r="O1254" s="215"/>
      <c r="P1254" s="344"/>
      <c r="Q1254" s="216"/>
    </row>
    <row r="1255" spans="1:17" x14ac:dyDescent="0.25">
      <c r="A1255" s="208"/>
      <c r="B1255" s="209"/>
      <c r="C1255" s="210"/>
      <c r="D1255" s="210"/>
      <c r="E1255" s="211"/>
      <c r="F1255" s="211"/>
      <c r="G1255" s="340"/>
      <c r="H1255" s="341"/>
      <c r="I1255" s="340"/>
      <c r="J1255" s="211"/>
      <c r="K1255" s="348"/>
      <c r="L1255" s="349"/>
      <c r="M1255" s="211"/>
      <c r="N1255" s="209"/>
      <c r="O1255" s="215"/>
      <c r="P1255" s="344"/>
      <c r="Q1255" s="216"/>
    </row>
    <row r="1256" spans="1:17" x14ac:dyDescent="0.25">
      <c r="A1256" s="208"/>
      <c r="B1256" s="209"/>
      <c r="C1256" s="210"/>
      <c r="D1256" s="210"/>
      <c r="E1256" s="211"/>
      <c r="F1256" s="211"/>
      <c r="G1256" s="340"/>
      <c r="H1256" s="341"/>
      <c r="I1256" s="340"/>
      <c r="J1256" s="211"/>
      <c r="K1256" s="348"/>
      <c r="L1256" s="349"/>
      <c r="M1256" s="211"/>
      <c r="N1256" s="209"/>
      <c r="O1256" s="215"/>
      <c r="P1256" s="344"/>
      <c r="Q1256" s="216"/>
    </row>
    <row r="1257" spans="1:17" x14ac:dyDescent="0.25">
      <c r="A1257" s="208"/>
      <c r="B1257" s="209"/>
      <c r="C1257" s="210"/>
      <c r="D1257" s="210"/>
      <c r="E1257" s="211"/>
      <c r="F1257" s="211"/>
      <c r="G1257" s="340"/>
      <c r="H1257" s="341"/>
      <c r="I1257" s="340"/>
      <c r="J1257" s="211"/>
      <c r="K1257" s="348"/>
      <c r="L1257" s="349"/>
      <c r="M1257" s="211"/>
      <c r="N1257" s="209"/>
      <c r="O1257" s="215"/>
      <c r="P1257" s="344"/>
      <c r="Q1257" s="216"/>
    </row>
    <row r="1258" spans="1:17" x14ac:dyDescent="0.25">
      <c r="A1258" s="208"/>
      <c r="B1258" s="209"/>
      <c r="C1258" s="210"/>
      <c r="D1258" s="210"/>
      <c r="E1258" s="211"/>
      <c r="F1258" s="211"/>
      <c r="G1258" s="340"/>
      <c r="H1258" s="341"/>
      <c r="I1258" s="340"/>
      <c r="J1258" s="211"/>
      <c r="K1258" s="348"/>
      <c r="L1258" s="349"/>
      <c r="M1258" s="211"/>
      <c r="N1258" s="209"/>
      <c r="O1258" s="215"/>
      <c r="P1258" s="344"/>
      <c r="Q1258" s="216"/>
    </row>
    <row r="1259" spans="1:17" x14ac:dyDescent="0.25">
      <c r="A1259" s="208"/>
      <c r="B1259" s="209"/>
      <c r="C1259" s="210"/>
      <c r="D1259" s="210"/>
      <c r="E1259" s="211"/>
      <c r="F1259" s="211"/>
      <c r="G1259" s="340"/>
      <c r="H1259" s="341"/>
      <c r="I1259" s="340"/>
      <c r="J1259" s="211"/>
      <c r="K1259" s="348"/>
      <c r="L1259" s="349"/>
      <c r="M1259" s="211"/>
      <c r="N1259" s="209"/>
      <c r="O1259" s="215"/>
      <c r="P1259" s="344"/>
      <c r="Q1259" s="216"/>
    </row>
    <row r="1260" spans="1:17" x14ac:dyDescent="0.25">
      <c r="A1260" s="208"/>
      <c r="B1260" s="209"/>
      <c r="C1260" s="210"/>
      <c r="D1260" s="210"/>
      <c r="E1260" s="211"/>
      <c r="F1260" s="211"/>
      <c r="G1260" s="340"/>
      <c r="H1260" s="341"/>
      <c r="I1260" s="340"/>
      <c r="J1260" s="211"/>
      <c r="K1260" s="348"/>
      <c r="L1260" s="349"/>
      <c r="M1260" s="211"/>
      <c r="N1260" s="209"/>
      <c r="O1260" s="215"/>
      <c r="P1260" s="344"/>
      <c r="Q1260" s="216"/>
    </row>
    <row r="1261" spans="1:17" x14ac:dyDescent="0.25">
      <c r="A1261" s="208"/>
      <c r="B1261" s="209"/>
      <c r="C1261" s="210"/>
      <c r="D1261" s="210"/>
      <c r="E1261" s="211"/>
      <c r="F1261" s="211"/>
      <c r="G1261" s="340"/>
      <c r="H1261" s="341"/>
      <c r="I1261" s="340"/>
      <c r="J1261" s="211"/>
      <c r="K1261" s="348"/>
      <c r="L1261" s="349"/>
      <c r="M1261" s="211"/>
      <c r="N1261" s="209"/>
      <c r="O1261" s="215"/>
      <c r="P1261" s="344"/>
      <c r="Q1261" s="216"/>
    </row>
    <row r="1262" spans="1:17" x14ac:dyDescent="0.25">
      <c r="A1262" s="208"/>
      <c r="B1262" s="209"/>
      <c r="C1262" s="210"/>
      <c r="D1262" s="210"/>
      <c r="E1262" s="211"/>
      <c r="F1262" s="211"/>
      <c r="G1262" s="340"/>
      <c r="H1262" s="341"/>
      <c r="I1262" s="340"/>
      <c r="J1262" s="211"/>
      <c r="K1262" s="348"/>
      <c r="L1262" s="349"/>
      <c r="M1262" s="211"/>
      <c r="N1262" s="209"/>
      <c r="O1262" s="215"/>
      <c r="P1262" s="344"/>
      <c r="Q1262" s="216"/>
    </row>
    <row r="1263" spans="1:17" x14ac:dyDescent="0.25">
      <c r="A1263" s="208"/>
      <c r="B1263" s="209"/>
      <c r="C1263" s="210"/>
      <c r="D1263" s="210"/>
      <c r="E1263" s="211"/>
      <c r="F1263" s="211"/>
      <c r="G1263" s="340"/>
      <c r="H1263" s="341"/>
      <c r="I1263" s="340"/>
      <c r="J1263" s="211"/>
      <c r="K1263" s="343"/>
      <c r="L1263" s="213"/>
      <c r="M1263" s="211"/>
      <c r="N1263" s="209"/>
      <c r="O1263" s="215"/>
      <c r="P1263" s="344"/>
      <c r="Q1263" s="216"/>
    </row>
    <row r="1264" spans="1:17" x14ac:dyDescent="0.25">
      <c r="A1264" s="208"/>
      <c r="B1264" s="209"/>
      <c r="C1264" s="210"/>
      <c r="D1264" s="210"/>
      <c r="E1264" s="211"/>
      <c r="F1264" s="211"/>
      <c r="G1264" s="340"/>
      <c r="H1264" s="341"/>
      <c r="I1264" s="340"/>
      <c r="J1264" s="211"/>
      <c r="K1264" s="343"/>
      <c r="L1264" s="213"/>
      <c r="M1264" s="211"/>
      <c r="N1264" s="209"/>
      <c r="O1264" s="215"/>
      <c r="P1264" s="344"/>
      <c r="Q1264" s="216"/>
    </row>
    <row r="1265" spans="1:17" x14ac:dyDescent="0.25">
      <c r="A1265" s="208"/>
      <c r="B1265" s="209"/>
      <c r="C1265" s="210"/>
      <c r="D1265" s="210"/>
      <c r="E1265" s="211"/>
      <c r="F1265" s="211"/>
      <c r="G1265" s="340"/>
      <c r="H1265" s="341"/>
      <c r="I1265" s="340"/>
      <c r="J1265" s="211"/>
      <c r="K1265" s="343"/>
      <c r="L1265" s="213"/>
      <c r="M1265" s="211"/>
      <c r="N1265" s="209"/>
      <c r="O1265" s="215"/>
      <c r="P1265" s="344"/>
      <c r="Q1265" s="216"/>
    </row>
    <row r="1266" spans="1:17" x14ac:dyDescent="0.25">
      <c r="A1266" s="208"/>
      <c r="B1266" s="209"/>
      <c r="C1266" s="210"/>
      <c r="D1266" s="210"/>
      <c r="E1266" s="211"/>
      <c r="F1266" s="211"/>
      <c r="G1266" s="340"/>
      <c r="H1266" s="341"/>
      <c r="I1266" s="340"/>
      <c r="J1266" s="211"/>
      <c r="K1266" s="343"/>
      <c r="L1266" s="213"/>
      <c r="M1266" s="211"/>
      <c r="N1266" s="209"/>
      <c r="O1266" s="215"/>
      <c r="P1266" s="344"/>
      <c r="Q1266" s="216"/>
    </row>
    <row r="1267" spans="1:17" x14ac:dyDescent="0.25">
      <c r="A1267" s="208"/>
      <c r="B1267" s="209"/>
      <c r="C1267" s="210"/>
      <c r="D1267" s="210"/>
      <c r="E1267" s="211"/>
      <c r="F1267" s="211"/>
      <c r="G1267" s="340"/>
      <c r="H1267" s="341"/>
      <c r="I1267" s="340"/>
      <c r="J1267" s="211"/>
      <c r="K1267" s="343"/>
      <c r="L1267" s="213"/>
      <c r="M1267" s="211"/>
      <c r="N1267" s="209"/>
      <c r="O1267" s="215"/>
      <c r="P1267" s="344"/>
      <c r="Q1267" s="216"/>
    </row>
    <row r="1268" spans="1:17" x14ac:dyDescent="0.25">
      <c r="A1268" s="208"/>
      <c r="B1268" s="209"/>
      <c r="C1268" s="210"/>
      <c r="D1268" s="210"/>
      <c r="E1268" s="211"/>
      <c r="F1268" s="211"/>
      <c r="G1268" s="340"/>
      <c r="H1268" s="341"/>
      <c r="I1268" s="340"/>
      <c r="J1268" s="211"/>
      <c r="K1268" s="343"/>
      <c r="L1268" s="213"/>
      <c r="M1268" s="211"/>
      <c r="N1268" s="209"/>
      <c r="O1268" s="215"/>
      <c r="P1268" s="344"/>
      <c r="Q1268" s="216"/>
    </row>
    <row r="1269" spans="1:17" x14ac:dyDescent="0.25">
      <c r="A1269" s="208"/>
      <c r="B1269" s="209"/>
      <c r="C1269" s="210"/>
      <c r="D1269" s="210"/>
      <c r="E1269" s="211"/>
      <c r="F1269" s="211"/>
      <c r="G1269" s="340"/>
      <c r="H1269" s="341"/>
      <c r="I1269" s="340"/>
      <c r="J1269" s="211"/>
      <c r="K1269" s="343"/>
      <c r="L1269" s="213"/>
      <c r="M1269" s="211"/>
      <c r="N1269" s="209"/>
      <c r="O1269" s="215"/>
      <c r="P1269" s="344"/>
      <c r="Q1269" s="216"/>
    </row>
    <row r="1270" spans="1:17" x14ac:dyDescent="0.25">
      <c r="A1270" s="208"/>
      <c r="B1270" s="209"/>
      <c r="C1270" s="210"/>
      <c r="D1270" s="210"/>
      <c r="E1270" s="211"/>
      <c r="F1270" s="211"/>
      <c r="G1270" s="340"/>
      <c r="H1270" s="341"/>
      <c r="I1270" s="340"/>
      <c r="J1270" s="211"/>
      <c r="K1270" s="343"/>
      <c r="L1270" s="213"/>
      <c r="M1270" s="211"/>
      <c r="N1270" s="209"/>
      <c r="O1270" s="215"/>
      <c r="P1270" s="344"/>
      <c r="Q1270" s="216"/>
    </row>
    <row r="1271" spans="1:17" x14ac:dyDescent="0.25">
      <c r="A1271" s="208"/>
      <c r="B1271" s="209"/>
      <c r="C1271" s="210"/>
      <c r="D1271" s="210"/>
      <c r="E1271" s="211"/>
      <c r="F1271" s="211"/>
      <c r="G1271" s="340"/>
      <c r="H1271" s="341"/>
      <c r="I1271" s="340"/>
      <c r="J1271" s="211"/>
      <c r="K1271" s="343"/>
      <c r="L1271" s="213"/>
      <c r="M1271" s="211"/>
      <c r="N1271" s="209"/>
      <c r="O1271" s="215"/>
      <c r="P1271" s="344"/>
      <c r="Q1271" s="216"/>
    </row>
    <row r="1272" spans="1:17" x14ac:dyDescent="0.25">
      <c r="A1272" s="208"/>
      <c r="B1272" s="209"/>
      <c r="C1272" s="210"/>
      <c r="D1272" s="210"/>
      <c r="E1272" s="211"/>
      <c r="F1272" s="211"/>
      <c r="G1272" s="340"/>
      <c r="H1272" s="341"/>
      <c r="I1272" s="340"/>
      <c r="J1272" s="211"/>
      <c r="K1272" s="343"/>
      <c r="L1272" s="213"/>
      <c r="M1272" s="211"/>
      <c r="N1272" s="209"/>
      <c r="O1272" s="215"/>
      <c r="P1272" s="344"/>
      <c r="Q1272" s="216"/>
    </row>
    <row r="1273" spans="1:17" x14ac:dyDescent="0.25">
      <c r="A1273" s="208"/>
      <c r="B1273" s="209"/>
      <c r="C1273" s="210"/>
      <c r="D1273" s="210"/>
      <c r="E1273" s="211"/>
      <c r="F1273" s="211"/>
      <c r="G1273" s="340"/>
      <c r="H1273" s="341"/>
      <c r="I1273" s="340"/>
      <c r="J1273" s="211"/>
      <c r="K1273" s="343"/>
      <c r="L1273" s="213"/>
      <c r="M1273" s="211"/>
      <c r="N1273" s="209"/>
      <c r="O1273" s="215"/>
      <c r="P1273" s="344"/>
      <c r="Q1273" s="216"/>
    </row>
    <row r="1274" spans="1:17" x14ac:dyDescent="0.25">
      <c r="A1274" s="208"/>
      <c r="B1274" s="209"/>
      <c r="C1274" s="210"/>
      <c r="D1274" s="210"/>
      <c r="E1274" s="211"/>
      <c r="F1274" s="211"/>
      <c r="G1274" s="340"/>
      <c r="H1274" s="341"/>
      <c r="I1274" s="340"/>
      <c r="J1274" s="211"/>
      <c r="K1274" s="343"/>
      <c r="L1274" s="213"/>
      <c r="M1274" s="211"/>
      <c r="N1274" s="209"/>
      <c r="O1274" s="215"/>
      <c r="P1274" s="344"/>
      <c r="Q1274" s="216"/>
    </row>
    <row r="1275" spans="1:17" x14ac:dyDescent="0.25">
      <c r="A1275" s="208"/>
      <c r="B1275" s="209"/>
      <c r="C1275" s="210"/>
      <c r="D1275" s="210"/>
      <c r="E1275" s="211"/>
      <c r="F1275" s="211"/>
      <c r="G1275" s="340"/>
      <c r="H1275" s="341"/>
      <c r="I1275" s="340"/>
      <c r="J1275" s="211"/>
      <c r="K1275" s="343"/>
      <c r="L1275" s="213"/>
      <c r="M1275" s="211"/>
      <c r="N1275" s="209"/>
      <c r="O1275" s="215"/>
      <c r="P1275" s="344"/>
      <c r="Q1275" s="216"/>
    </row>
    <row r="1276" spans="1:17" x14ac:dyDescent="0.25">
      <c r="A1276" s="208"/>
      <c r="B1276" s="209"/>
      <c r="C1276" s="210"/>
      <c r="D1276" s="210"/>
      <c r="E1276" s="211"/>
      <c r="F1276" s="211"/>
      <c r="G1276" s="340"/>
      <c r="H1276" s="341"/>
      <c r="I1276" s="340"/>
      <c r="J1276" s="211"/>
      <c r="K1276" s="343"/>
      <c r="L1276" s="213"/>
      <c r="M1276" s="211"/>
      <c r="N1276" s="209"/>
      <c r="O1276" s="215"/>
      <c r="P1276" s="344"/>
      <c r="Q1276" s="216"/>
    </row>
    <row r="1277" spans="1:17" x14ac:dyDescent="0.25">
      <c r="A1277" s="208"/>
      <c r="B1277" s="209"/>
      <c r="C1277" s="210"/>
      <c r="D1277" s="210"/>
      <c r="E1277" s="211"/>
      <c r="F1277" s="211"/>
      <c r="G1277" s="340"/>
      <c r="H1277" s="341"/>
      <c r="I1277" s="340"/>
      <c r="J1277" s="211"/>
      <c r="K1277" s="348"/>
      <c r="L1277" s="349"/>
      <c r="M1277" s="211"/>
      <c r="N1277" s="209"/>
      <c r="O1277" s="215"/>
      <c r="P1277" s="344"/>
      <c r="Q1277" s="216"/>
    </row>
    <row r="1278" spans="1:17" x14ac:dyDescent="0.25">
      <c r="A1278" s="208"/>
      <c r="B1278" s="209"/>
      <c r="C1278" s="210"/>
      <c r="D1278" s="210"/>
      <c r="E1278" s="211"/>
      <c r="F1278" s="211"/>
      <c r="G1278" s="340"/>
      <c r="H1278" s="341"/>
      <c r="I1278" s="340"/>
      <c r="J1278" s="211"/>
      <c r="K1278" s="348"/>
      <c r="L1278" s="349"/>
      <c r="M1278" s="211"/>
      <c r="N1278" s="209"/>
      <c r="O1278" s="215"/>
      <c r="P1278" s="344"/>
      <c r="Q1278" s="216"/>
    </row>
    <row r="1279" spans="1:17" x14ac:dyDescent="0.25">
      <c r="A1279" s="208"/>
      <c r="B1279" s="209"/>
      <c r="C1279" s="210"/>
      <c r="D1279" s="210"/>
      <c r="E1279" s="211"/>
      <c r="F1279" s="211"/>
      <c r="G1279" s="340"/>
      <c r="H1279" s="341"/>
      <c r="I1279" s="340"/>
      <c r="J1279" s="211"/>
      <c r="K1279" s="343"/>
      <c r="L1279" s="213"/>
      <c r="M1279" s="211"/>
      <c r="N1279" s="209"/>
      <c r="O1279" s="215"/>
      <c r="P1279" s="210"/>
      <c r="Q1279" s="216"/>
    </row>
    <row r="1280" spans="1:17" x14ac:dyDescent="0.25">
      <c r="A1280" s="208"/>
      <c r="B1280" s="209"/>
      <c r="C1280" s="210"/>
      <c r="D1280" s="210"/>
      <c r="E1280" s="211"/>
      <c r="F1280" s="211"/>
      <c r="G1280" s="340"/>
      <c r="H1280" s="341"/>
      <c r="I1280" s="340"/>
      <c r="J1280" s="211"/>
      <c r="K1280" s="343"/>
      <c r="L1280" s="213"/>
      <c r="M1280" s="211"/>
      <c r="N1280" s="209"/>
      <c r="O1280" s="215"/>
      <c r="P1280" s="210"/>
      <c r="Q1280" s="216"/>
    </row>
    <row r="1281" spans="1:130" x14ac:dyDescent="0.25">
      <c r="A1281" s="208"/>
      <c r="B1281" s="209"/>
      <c r="C1281" s="210"/>
      <c r="D1281" s="210"/>
      <c r="E1281" s="211"/>
      <c r="F1281" s="211"/>
      <c r="G1281" s="340"/>
      <c r="H1281" s="341"/>
      <c r="I1281" s="340"/>
      <c r="J1281" s="211"/>
      <c r="K1281" s="348"/>
      <c r="L1281" s="349"/>
      <c r="M1281" s="211"/>
      <c r="N1281" s="209"/>
      <c r="O1281" s="215"/>
      <c r="P1281" s="210"/>
      <c r="Q1281" s="216"/>
    </row>
    <row r="1282" spans="1:130" x14ac:dyDescent="0.25">
      <c r="A1282" s="208"/>
      <c r="B1282" s="209"/>
      <c r="C1282" s="210"/>
      <c r="D1282" s="210"/>
      <c r="E1282" s="211"/>
      <c r="F1282" s="211"/>
      <c r="G1282" s="340"/>
      <c r="H1282" s="341"/>
      <c r="I1282" s="340"/>
      <c r="J1282" s="211"/>
      <c r="K1282" s="348"/>
      <c r="L1282" s="349"/>
      <c r="M1282" s="211"/>
      <c r="N1282" s="209"/>
      <c r="O1282" s="215"/>
      <c r="P1282" s="210"/>
      <c r="Q1282" s="216"/>
      <c r="DY1282" s="422"/>
      <c r="DZ1282" s="422"/>
    </row>
    <row r="1283" spans="1:130" x14ac:dyDescent="0.25">
      <c r="A1283" s="208"/>
      <c r="B1283" s="209"/>
      <c r="C1283" s="210"/>
      <c r="D1283" s="210"/>
      <c r="E1283" s="211"/>
      <c r="F1283" s="211"/>
      <c r="G1283" s="340"/>
      <c r="H1283" s="341"/>
      <c r="I1283" s="340"/>
      <c r="J1283" s="211"/>
      <c r="K1283" s="348"/>
      <c r="L1283" s="349"/>
      <c r="M1283" s="211"/>
      <c r="N1283" s="209"/>
      <c r="O1283" s="215"/>
      <c r="P1283" s="210"/>
      <c r="Q1283" s="216"/>
      <c r="DY1283" s="422"/>
      <c r="DZ1283" s="422"/>
    </row>
    <row r="1284" spans="1:130" x14ac:dyDescent="0.25">
      <c r="A1284" s="208"/>
      <c r="B1284" s="209"/>
      <c r="C1284" s="210"/>
      <c r="D1284" s="210"/>
      <c r="E1284" s="211"/>
      <c r="F1284" s="211"/>
      <c r="G1284" s="340"/>
      <c r="H1284" s="341"/>
      <c r="I1284" s="340"/>
      <c r="J1284" s="211"/>
      <c r="K1284" s="348"/>
      <c r="L1284" s="349"/>
      <c r="M1284" s="211"/>
      <c r="N1284" s="209"/>
      <c r="O1284" s="215"/>
      <c r="P1284" s="210"/>
      <c r="Q1284" s="216"/>
      <c r="DY1284" s="422"/>
      <c r="DZ1284" s="422"/>
    </row>
    <row r="1285" spans="1:130" ht="11.25" customHeight="1" x14ac:dyDescent="0.25">
      <c r="A1285" s="208"/>
      <c r="B1285" s="209"/>
      <c r="C1285" s="210"/>
      <c r="D1285" s="210"/>
      <c r="E1285" s="211"/>
      <c r="F1285" s="211"/>
      <c r="G1285" s="340"/>
      <c r="H1285" s="341"/>
      <c r="I1285" s="340"/>
      <c r="J1285" s="211"/>
      <c r="K1285" s="348"/>
      <c r="L1285" s="349"/>
      <c r="M1285" s="211"/>
      <c r="N1285" s="209"/>
      <c r="O1285" s="215"/>
      <c r="P1285" s="210"/>
      <c r="Q1285" s="216"/>
      <c r="DY1285" s="422"/>
      <c r="DZ1285" s="422"/>
    </row>
    <row r="1286" spans="1:130" x14ac:dyDescent="0.25">
      <c r="A1286" s="208"/>
      <c r="B1286" s="209"/>
      <c r="C1286" s="210"/>
      <c r="D1286" s="210"/>
      <c r="E1286" s="211"/>
      <c r="F1286" s="211"/>
      <c r="G1286" s="340"/>
      <c r="H1286" s="341"/>
      <c r="I1286" s="340"/>
      <c r="J1286" s="211"/>
      <c r="K1286" s="343"/>
      <c r="L1286" s="213"/>
      <c r="M1286" s="211"/>
      <c r="N1286" s="209"/>
      <c r="O1286" s="215"/>
      <c r="P1286" s="210"/>
      <c r="Q1286" s="216"/>
    </row>
    <row r="1287" spans="1:130" x14ac:dyDescent="0.25">
      <c r="A1287" s="208"/>
      <c r="B1287" s="209"/>
      <c r="C1287" s="210"/>
      <c r="D1287" s="210"/>
      <c r="E1287" s="211"/>
      <c r="F1287" s="211"/>
      <c r="G1287" s="340"/>
      <c r="H1287" s="341"/>
      <c r="I1287" s="340"/>
      <c r="J1287" s="211"/>
      <c r="K1287" s="343"/>
      <c r="L1287" s="213"/>
      <c r="M1287" s="211"/>
      <c r="N1287" s="209"/>
      <c r="O1287" s="215"/>
      <c r="P1287" s="210"/>
      <c r="Q1287" s="216"/>
    </row>
    <row r="1288" spans="1:130" x14ac:dyDescent="0.25">
      <c r="A1288" s="208"/>
      <c r="B1288" s="209"/>
      <c r="C1288" s="210"/>
      <c r="D1288" s="210"/>
      <c r="E1288" s="211"/>
      <c r="F1288" s="211"/>
      <c r="G1288" s="340"/>
      <c r="H1288" s="341"/>
      <c r="I1288" s="340"/>
      <c r="J1288" s="211"/>
      <c r="K1288" s="343"/>
      <c r="L1288" s="213"/>
      <c r="M1288" s="211"/>
      <c r="N1288" s="209"/>
      <c r="O1288" s="215"/>
      <c r="P1288" s="210"/>
      <c r="Q1288" s="216"/>
    </row>
    <row r="1289" spans="1:130" x14ac:dyDescent="0.25">
      <c r="A1289" s="208"/>
      <c r="B1289" s="209"/>
      <c r="C1289" s="210"/>
      <c r="D1289" s="210"/>
      <c r="E1289" s="211"/>
      <c r="F1289" s="211"/>
      <c r="G1289" s="340"/>
      <c r="H1289" s="341"/>
      <c r="I1289" s="340"/>
      <c r="J1289" s="211"/>
      <c r="K1289" s="343"/>
      <c r="L1289" s="213"/>
      <c r="M1289" s="211"/>
      <c r="N1289" s="209"/>
      <c r="O1289" s="215"/>
      <c r="P1289" s="210"/>
      <c r="Q1289" s="216"/>
    </row>
    <row r="1290" spans="1:130" x14ac:dyDescent="0.25">
      <c r="A1290" s="208"/>
      <c r="B1290" s="209"/>
      <c r="C1290" s="210"/>
      <c r="D1290" s="210"/>
      <c r="E1290" s="211"/>
      <c r="F1290" s="211"/>
      <c r="G1290" s="340"/>
      <c r="H1290" s="341"/>
      <c r="I1290" s="340"/>
      <c r="J1290" s="211"/>
      <c r="K1290" s="343"/>
      <c r="L1290" s="213"/>
      <c r="M1290" s="211"/>
      <c r="N1290" s="209"/>
      <c r="O1290" s="215"/>
      <c r="P1290" s="210"/>
      <c r="Q1290" s="216"/>
    </row>
    <row r="1291" spans="1:130" x14ac:dyDescent="0.25">
      <c r="A1291" s="208"/>
      <c r="B1291" s="209"/>
      <c r="C1291" s="210"/>
      <c r="D1291" s="210"/>
      <c r="E1291" s="211"/>
      <c r="F1291" s="211"/>
      <c r="G1291" s="340"/>
      <c r="H1291" s="341"/>
      <c r="I1291" s="340"/>
      <c r="J1291" s="211"/>
      <c r="K1291" s="343"/>
      <c r="L1291" s="213"/>
      <c r="M1291" s="211"/>
      <c r="N1291" s="209"/>
      <c r="O1291" s="215"/>
      <c r="P1291" s="210"/>
      <c r="Q1291" s="216"/>
    </row>
    <row r="1292" spans="1:130" x14ac:dyDescent="0.25">
      <c r="A1292" s="208"/>
      <c r="B1292" s="209"/>
      <c r="C1292" s="210"/>
      <c r="D1292" s="210"/>
      <c r="E1292" s="211"/>
      <c r="F1292" s="211"/>
      <c r="G1292" s="340"/>
      <c r="H1292" s="341"/>
      <c r="I1292" s="340"/>
      <c r="J1292" s="211"/>
      <c r="K1292" s="343"/>
      <c r="L1292" s="213"/>
      <c r="M1292" s="211"/>
      <c r="N1292" s="209"/>
      <c r="O1292" s="215"/>
      <c r="P1292" s="210"/>
      <c r="Q1292" s="216"/>
    </row>
    <row r="1293" spans="1:130" x14ac:dyDescent="0.25">
      <c r="A1293" s="208"/>
      <c r="B1293" s="209"/>
      <c r="C1293" s="210"/>
      <c r="D1293" s="210"/>
      <c r="E1293" s="211"/>
      <c r="F1293" s="211"/>
      <c r="G1293" s="340"/>
      <c r="H1293" s="341"/>
      <c r="I1293" s="340"/>
      <c r="J1293" s="211"/>
      <c r="K1293" s="343"/>
      <c r="L1293" s="213"/>
      <c r="M1293" s="211"/>
      <c r="N1293" s="209"/>
      <c r="O1293" s="215"/>
      <c r="P1293" s="210"/>
      <c r="Q1293" s="216"/>
    </row>
    <row r="1294" spans="1:130" x14ac:dyDescent="0.25">
      <c r="A1294" s="208"/>
      <c r="B1294" s="209"/>
      <c r="C1294" s="210"/>
      <c r="D1294" s="210"/>
      <c r="E1294" s="211"/>
      <c r="F1294" s="211"/>
      <c r="G1294" s="340"/>
      <c r="H1294" s="341"/>
      <c r="I1294" s="340"/>
      <c r="J1294" s="211"/>
      <c r="K1294" s="343"/>
      <c r="L1294" s="213"/>
      <c r="M1294" s="211"/>
      <c r="N1294" s="209"/>
      <c r="O1294" s="215"/>
      <c r="P1294" s="210"/>
      <c r="Q1294" s="216"/>
    </row>
    <row r="1295" spans="1:130" x14ac:dyDescent="0.25">
      <c r="A1295" s="208"/>
      <c r="B1295" s="209"/>
      <c r="C1295" s="210"/>
      <c r="D1295" s="210"/>
      <c r="E1295" s="211"/>
      <c r="F1295" s="211"/>
      <c r="G1295" s="340"/>
      <c r="H1295" s="341"/>
      <c r="I1295" s="340"/>
      <c r="J1295" s="211"/>
      <c r="K1295" s="343"/>
      <c r="L1295" s="213"/>
      <c r="M1295" s="211"/>
      <c r="N1295" s="209"/>
      <c r="O1295" s="215"/>
      <c r="P1295" s="210"/>
      <c r="Q1295" s="216"/>
    </row>
    <row r="1296" spans="1:130" x14ac:dyDescent="0.25">
      <c r="A1296" s="208"/>
      <c r="B1296" s="209"/>
      <c r="C1296" s="210"/>
      <c r="D1296" s="210"/>
      <c r="E1296" s="211"/>
      <c r="F1296" s="211"/>
      <c r="G1296" s="340"/>
      <c r="H1296" s="341"/>
      <c r="I1296" s="340"/>
      <c r="J1296" s="211"/>
      <c r="K1296" s="343"/>
      <c r="L1296" s="213"/>
      <c r="M1296" s="211"/>
      <c r="N1296" s="209"/>
      <c r="O1296" s="215"/>
      <c r="P1296" s="210"/>
      <c r="Q1296" s="216"/>
    </row>
    <row r="1297" spans="1:17" x14ac:dyDescent="0.25">
      <c r="A1297" s="208"/>
      <c r="B1297" s="209"/>
      <c r="C1297" s="210"/>
      <c r="D1297" s="210"/>
      <c r="E1297" s="211"/>
      <c r="F1297" s="211"/>
      <c r="G1297" s="340"/>
      <c r="H1297" s="341"/>
      <c r="I1297" s="340"/>
      <c r="J1297" s="211"/>
      <c r="K1297" s="343"/>
      <c r="L1297" s="213"/>
      <c r="M1297" s="211"/>
      <c r="N1297" s="209"/>
      <c r="O1297" s="215"/>
      <c r="P1297" s="210"/>
      <c r="Q1297" s="216"/>
    </row>
    <row r="1298" spans="1:17" x14ac:dyDescent="0.25">
      <c r="A1298" s="208"/>
      <c r="B1298" s="209"/>
      <c r="C1298" s="210"/>
      <c r="D1298" s="210"/>
      <c r="E1298" s="211"/>
      <c r="F1298" s="211"/>
      <c r="G1298" s="340"/>
      <c r="H1298" s="341"/>
      <c r="I1298" s="340"/>
      <c r="J1298" s="211"/>
      <c r="K1298" s="343"/>
      <c r="L1298" s="213"/>
      <c r="M1298" s="211"/>
      <c r="N1298" s="209"/>
      <c r="O1298" s="215"/>
      <c r="P1298" s="210"/>
      <c r="Q1298" s="216"/>
    </row>
    <row r="1299" spans="1:17" x14ac:dyDescent="0.25">
      <c r="A1299" s="208"/>
      <c r="B1299" s="209"/>
      <c r="C1299" s="210"/>
      <c r="D1299" s="210"/>
      <c r="E1299" s="211"/>
      <c r="F1299" s="211"/>
      <c r="G1299" s="340"/>
      <c r="H1299" s="341"/>
      <c r="I1299" s="340"/>
      <c r="J1299" s="211"/>
      <c r="K1299" s="343"/>
      <c r="L1299" s="213"/>
      <c r="M1299" s="211"/>
      <c r="N1299" s="209"/>
      <c r="O1299" s="215"/>
      <c r="P1299" s="210"/>
      <c r="Q1299" s="216"/>
    </row>
    <row r="1300" spans="1:17" x14ac:dyDescent="0.25">
      <c r="A1300" s="208"/>
      <c r="B1300" s="209"/>
      <c r="C1300" s="210"/>
      <c r="D1300" s="210"/>
      <c r="E1300" s="211"/>
      <c r="F1300" s="211"/>
      <c r="G1300" s="340"/>
      <c r="H1300" s="341"/>
      <c r="I1300" s="340"/>
      <c r="J1300" s="211"/>
      <c r="K1300" s="348"/>
      <c r="L1300" s="349"/>
      <c r="M1300" s="211"/>
      <c r="N1300" s="209"/>
      <c r="O1300" s="215"/>
      <c r="P1300" s="210"/>
      <c r="Q1300" s="216"/>
    </row>
    <row r="1301" spans="1:17" x14ac:dyDescent="0.25">
      <c r="A1301" s="208"/>
      <c r="B1301" s="209"/>
      <c r="C1301" s="210"/>
      <c r="D1301" s="210"/>
      <c r="E1301" s="211"/>
      <c r="F1301" s="211"/>
      <c r="G1301" s="340"/>
      <c r="H1301" s="341"/>
      <c r="I1301" s="340"/>
      <c r="J1301" s="211"/>
      <c r="K1301" s="348"/>
      <c r="L1301" s="349"/>
      <c r="M1301" s="211"/>
      <c r="N1301" s="209"/>
      <c r="O1301" s="215"/>
      <c r="P1301" s="210"/>
      <c r="Q1301" s="216"/>
    </row>
    <row r="1302" spans="1:17" x14ac:dyDescent="0.25">
      <c r="A1302" s="208"/>
      <c r="B1302" s="209"/>
      <c r="C1302" s="210"/>
      <c r="D1302" s="210"/>
      <c r="E1302" s="211"/>
      <c r="F1302" s="211"/>
      <c r="G1302" s="340"/>
      <c r="H1302" s="341"/>
      <c r="I1302" s="340"/>
      <c r="J1302" s="211"/>
      <c r="K1302" s="348"/>
      <c r="L1302" s="349"/>
      <c r="M1302" s="211"/>
      <c r="N1302" s="209"/>
      <c r="O1302" s="215"/>
      <c r="P1302" s="210"/>
      <c r="Q1302" s="216"/>
    </row>
    <row r="1303" spans="1:17" x14ac:dyDescent="0.25">
      <c r="A1303" s="208"/>
      <c r="B1303" s="209"/>
      <c r="C1303" s="210"/>
      <c r="D1303" s="210"/>
      <c r="E1303" s="211"/>
      <c r="F1303" s="211"/>
      <c r="G1303" s="340"/>
      <c r="H1303" s="341"/>
      <c r="I1303" s="340"/>
      <c r="J1303" s="211"/>
      <c r="K1303" s="348"/>
      <c r="L1303" s="349"/>
      <c r="M1303" s="211"/>
      <c r="N1303" s="209"/>
      <c r="O1303" s="215"/>
      <c r="P1303" s="210"/>
      <c r="Q1303" s="216"/>
    </row>
    <row r="1304" spans="1:17" x14ac:dyDescent="0.25">
      <c r="A1304" s="208"/>
      <c r="B1304" s="209"/>
      <c r="C1304" s="210"/>
      <c r="D1304" s="210"/>
      <c r="E1304" s="211"/>
      <c r="F1304" s="211"/>
      <c r="G1304" s="340"/>
      <c r="H1304" s="341"/>
      <c r="I1304" s="340"/>
      <c r="J1304" s="211"/>
      <c r="K1304" s="348"/>
      <c r="L1304" s="349"/>
      <c r="M1304" s="211"/>
      <c r="N1304" s="209"/>
      <c r="O1304" s="215"/>
      <c r="P1304" s="210"/>
      <c r="Q1304" s="216"/>
    </row>
    <row r="1305" spans="1:17" x14ac:dyDescent="0.25">
      <c r="A1305" s="208"/>
      <c r="B1305" s="209"/>
      <c r="C1305" s="210"/>
      <c r="D1305" s="210"/>
      <c r="E1305" s="211"/>
      <c r="F1305" s="211"/>
      <c r="G1305" s="340"/>
      <c r="H1305" s="341"/>
      <c r="I1305" s="340"/>
      <c r="J1305" s="211"/>
      <c r="K1305" s="343"/>
      <c r="L1305" s="213"/>
      <c r="M1305" s="211"/>
      <c r="N1305" s="209"/>
      <c r="O1305" s="215"/>
      <c r="P1305" s="210"/>
      <c r="Q1305" s="216"/>
    </row>
    <row r="1306" spans="1:17" x14ac:dyDescent="0.25">
      <c r="A1306" s="208"/>
      <c r="B1306" s="209"/>
      <c r="C1306" s="210"/>
      <c r="D1306" s="210"/>
      <c r="E1306" s="211"/>
      <c r="F1306" s="211"/>
      <c r="G1306" s="340"/>
      <c r="H1306" s="341"/>
      <c r="I1306" s="340"/>
      <c r="J1306" s="211"/>
      <c r="K1306" s="343"/>
      <c r="L1306" s="213"/>
      <c r="M1306" s="211"/>
      <c r="N1306" s="209"/>
      <c r="O1306" s="215"/>
      <c r="P1306" s="210"/>
      <c r="Q1306" s="216"/>
    </row>
    <row r="1307" spans="1:17" x14ac:dyDescent="0.25">
      <c r="A1307" s="208"/>
      <c r="B1307" s="209"/>
      <c r="C1307" s="210"/>
      <c r="D1307" s="210"/>
      <c r="E1307" s="211"/>
      <c r="F1307" s="211"/>
      <c r="G1307" s="340"/>
      <c r="H1307" s="341"/>
      <c r="I1307" s="340"/>
      <c r="J1307" s="211"/>
      <c r="K1307" s="343"/>
      <c r="L1307" s="213"/>
      <c r="M1307" s="211"/>
      <c r="N1307" s="209"/>
      <c r="O1307" s="215"/>
      <c r="P1307" s="210"/>
      <c r="Q1307" s="216"/>
    </row>
    <row r="1308" spans="1:17" x14ac:dyDescent="0.25">
      <c r="A1308" s="208"/>
      <c r="B1308" s="209"/>
      <c r="C1308" s="210"/>
      <c r="D1308" s="210"/>
      <c r="E1308" s="211"/>
      <c r="F1308" s="211"/>
      <c r="G1308" s="340"/>
      <c r="H1308" s="341"/>
      <c r="I1308" s="340"/>
      <c r="J1308" s="211"/>
      <c r="K1308" s="343"/>
      <c r="L1308" s="213"/>
      <c r="M1308" s="211"/>
      <c r="N1308" s="209"/>
      <c r="O1308" s="215"/>
      <c r="P1308" s="210"/>
      <c r="Q1308" s="216"/>
    </row>
    <row r="1309" spans="1:17" x14ac:dyDescent="0.25">
      <c r="A1309" s="208"/>
      <c r="B1309" s="209"/>
      <c r="C1309" s="210"/>
      <c r="D1309" s="210"/>
      <c r="E1309" s="211"/>
      <c r="F1309" s="211"/>
      <c r="G1309" s="340"/>
      <c r="H1309" s="341"/>
      <c r="I1309" s="340"/>
      <c r="J1309" s="211"/>
      <c r="K1309" s="343"/>
      <c r="L1309" s="213"/>
      <c r="M1309" s="211"/>
      <c r="N1309" s="209"/>
      <c r="O1309" s="215"/>
      <c r="P1309" s="210"/>
      <c r="Q1309" s="216"/>
    </row>
    <row r="1310" spans="1:17" x14ac:dyDescent="0.25">
      <c r="A1310" s="208"/>
      <c r="B1310" s="209"/>
      <c r="C1310" s="210"/>
      <c r="D1310" s="210"/>
      <c r="E1310" s="211"/>
      <c r="F1310" s="211"/>
      <c r="G1310" s="340"/>
      <c r="H1310" s="341"/>
      <c r="I1310" s="340"/>
      <c r="J1310" s="211"/>
      <c r="K1310" s="343"/>
      <c r="L1310" s="213"/>
      <c r="M1310" s="211"/>
      <c r="N1310" s="209"/>
      <c r="O1310" s="215"/>
      <c r="P1310" s="210"/>
      <c r="Q1310" s="216"/>
    </row>
    <row r="1311" spans="1:17" x14ac:dyDescent="0.25">
      <c r="A1311" s="208"/>
      <c r="B1311" s="209"/>
      <c r="C1311" s="210"/>
      <c r="D1311" s="210"/>
      <c r="E1311" s="211"/>
      <c r="F1311" s="211"/>
      <c r="G1311" s="340"/>
      <c r="H1311" s="341"/>
      <c r="I1311" s="340"/>
      <c r="J1311" s="211"/>
      <c r="K1311" s="343"/>
      <c r="L1311" s="213"/>
      <c r="M1311" s="211"/>
      <c r="N1311" s="209"/>
      <c r="O1311" s="215"/>
      <c r="P1311" s="210"/>
      <c r="Q1311" s="216"/>
    </row>
    <row r="1312" spans="1:17" x14ac:dyDescent="0.25">
      <c r="A1312" s="208"/>
      <c r="B1312" s="209"/>
      <c r="C1312" s="210"/>
      <c r="D1312" s="210"/>
      <c r="E1312" s="211"/>
      <c r="F1312" s="211"/>
      <c r="G1312" s="340"/>
      <c r="H1312" s="341"/>
      <c r="I1312" s="340"/>
      <c r="J1312" s="211"/>
      <c r="K1312" s="343"/>
      <c r="L1312" s="213"/>
      <c r="M1312" s="211"/>
      <c r="N1312" s="209"/>
      <c r="O1312" s="215"/>
      <c r="P1312" s="210"/>
      <c r="Q1312" s="216"/>
    </row>
    <row r="1313" spans="1:17" x14ac:dyDescent="0.25">
      <c r="A1313" s="208"/>
      <c r="B1313" s="209"/>
      <c r="C1313" s="210"/>
      <c r="D1313" s="210"/>
      <c r="E1313" s="211"/>
      <c r="F1313" s="211"/>
      <c r="G1313" s="340"/>
      <c r="H1313" s="341"/>
      <c r="I1313" s="340"/>
      <c r="J1313" s="211"/>
      <c r="K1313" s="348"/>
      <c r="L1313" s="349"/>
      <c r="M1313" s="211"/>
      <c r="N1313" s="209"/>
      <c r="O1313" s="215"/>
      <c r="P1313" s="210"/>
      <c r="Q1313" s="216"/>
    </row>
    <row r="1314" spans="1:17" x14ac:dyDescent="0.25">
      <c r="A1314" s="208"/>
      <c r="B1314" s="209"/>
      <c r="C1314" s="210"/>
      <c r="D1314" s="210"/>
      <c r="E1314" s="211"/>
      <c r="F1314" s="211"/>
      <c r="G1314" s="340"/>
      <c r="H1314" s="341"/>
      <c r="I1314" s="340"/>
      <c r="J1314" s="211"/>
      <c r="K1314" s="348"/>
      <c r="L1314" s="349"/>
      <c r="M1314" s="211"/>
      <c r="N1314" s="209"/>
      <c r="O1314" s="215"/>
      <c r="P1314" s="210"/>
      <c r="Q1314" s="216"/>
    </row>
    <row r="1315" spans="1:17" x14ac:dyDescent="0.25">
      <c r="A1315" s="208"/>
      <c r="B1315" s="209"/>
      <c r="C1315" s="210"/>
      <c r="D1315" s="210"/>
      <c r="E1315" s="211"/>
      <c r="F1315" s="211"/>
      <c r="G1315" s="340"/>
      <c r="H1315" s="341"/>
      <c r="I1315" s="340"/>
      <c r="J1315" s="211"/>
      <c r="K1315" s="348"/>
      <c r="L1315" s="349"/>
      <c r="M1315" s="211"/>
      <c r="N1315" s="209"/>
      <c r="O1315" s="215"/>
      <c r="P1315" s="210"/>
      <c r="Q1315" s="216"/>
    </row>
    <row r="1316" spans="1:17" x14ac:dyDescent="0.25">
      <c r="A1316" s="208"/>
      <c r="B1316" s="209"/>
      <c r="C1316" s="210"/>
      <c r="D1316" s="210"/>
      <c r="E1316" s="211"/>
      <c r="F1316" s="211"/>
      <c r="G1316" s="340"/>
      <c r="H1316" s="341"/>
      <c r="I1316" s="340"/>
      <c r="J1316" s="211"/>
      <c r="K1316" s="348"/>
      <c r="L1316" s="349"/>
      <c r="M1316" s="211"/>
      <c r="N1316" s="209"/>
      <c r="O1316" s="215"/>
      <c r="P1316" s="210"/>
      <c r="Q1316" s="216"/>
    </row>
    <row r="1317" spans="1:17" x14ac:dyDescent="0.25">
      <c r="A1317" s="208"/>
      <c r="B1317" s="209"/>
      <c r="C1317" s="210"/>
      <c r="D1317" s="210"/>
      <c r="E1317" s="211"/>
      <c r="F1317" s="211"/>
      <c r="G1317" s="340"/>
      <c r="H1317" s="341"/>
      <c r="I1317" s="340"/>
      <c r="J1317" s="211"/>
      <c r="K1317" s="348"/>
      <c r="L1317" s="349"/>
      <c r="M1317" s="211"/>
      <c r="N1317" s="209"/>
      <c r="O1317" s="215"/>
      <c r="P1317" s="210"/>
      <c r="Q1317" s="216"/>
    </row>
    <row r="1318" spans="1:17" x14ac:dyDescent="0.25">
      <c r="A1318" s="208"/>
      <c r="B1318" s="209"/>
      <c r="C1318" s="210"/>
      <c r="D1318" s="210"/>
      <c r="E1318" s="211"/>
      <c r="F1318" s="211"/>
      <c r="G1318" s="340"/>
      <c r="H1318" s="341"/>
      <c r="I1318" s="340"/>
      <c r="J1318" s="211"/>
      <c r="K1318" s="343"/>
      <c r="L1318" s="213"/>
      <c r="M1318" s="211"/>
      <c r="N1318" s="209"/>
      <c r="O1318" s="215"/>
      <c r="P1318" s="210"/>
      <c r="Q1318" s="216"/>
    </row>
    <row r="1319" spans="1:17" x14ac:dyDescent="0.25">
      <c r="A1319" s="208"/>
      <c r="B1319" s="209"/>
      <c r="C1319" s="210"/>
      <c r="D1319" s="210"/>
      <c r="E1319" s="211"/>
      <c r="F1319" s="211"/>
      <c r="G1319" s="340"/>
      <c r="H1319" s="341"/>
      <c r="I1319" s="340"/>
      <c r="J1319" s="211"/>
      <c r="K1319" s="343"/>
      <c r="L1319" s="213"/>
      <c r="M1319" s="211"/>
      <c r="N1319" s="209"/>
      <c r="O1319" s="215"/>
      <c r="P1319" s="210"/>
      <c r="Q1319" s="216"/>
    </row>
    <row r="1320" spans="1:17" x14ac:dyDescent="0.25">
      <c r="A1320" s="208"/>
      <c r="B1320" s="209"/>
      <c r="C1320" s="210"/>
      <c r="D1320" s="210"/>
      <c r="E1320" s="211"/>
      <c r="F1320" s="211"/>
      <c r="G1320" s="340"/>
      <c r="H1320" s="341"/>
      <c r="I1320" s="340"/>
      <c r="J1320" s="211"/>
      <c r="K1320" s="343"/>
      <c r="L1320" s="213"/>
      <c r="M1320" s="211"/>
      <c r="N1320" s="209"/>
      <c r="O1320" s="215"/>
      <c r="P1320" s="210"/>
      <c r="Q1320" s="216"/>
    </row>
    <row r="1321" spans="1:17" x14ac:dyDescent="0.25">
      <c r="A1321" s="208"/>
      <c r="B1321" s="209"/>
      <c r="C1321" s="210"/>
      <c r="D1321" s="210"/>
      <c r="E1321" s="211"/>
      <c r="F1321" s="211"/>
      <c r="G1321" s="340"/>
      <c r="H1321" s="341"/>
      <c r="I1321" s="340"/>
      <c r="J1321" s="211"/>
      <c r="K1321" s="343"/>
      <c r="L1321" s="213"/>
      <c r="M1321" s="211"/>
      <c r="N1321" s="209"/>
      <c r="O1321" s="215"/>
      <c r="P1321" s="210"/>
      <c r="Q1321" s="216"/>
    </row>
    <row r="1322" spans="1:17" x14ac:dyDescent="0.25">
      <c r="A1322" s="208"/>
      <c r="B1322" s="209"/>
      <c r="C1322" s="210"/>
      <c r="D1322" s="210"/>
      <c r="E1322" s="211"/>
      <c r="F1322" s="211"/>
      <c r="G1322" s="340"/>
      <c r="H1322" s="341"/>
      <c r="I1322" s="340"/>
      <c r="J1322" s="211"/>
      <c r="K1322" s="343"/>
      <c r="L1322" s="213"/>
      <c r="M1322" s="211"/>
      <c r="N1322" s="209"/>
      <c r="O1322" s="215"/>
      <c r="P1322" s="210"/>
      <c r="Q1322" s="216"/>
    </row>
    <row r="1323" spans="1:17" x14ac:dyDescent="0.25">
      <c r="A1323" s="208"/>
      <c r="B1323" s="209"/>
      <c r="C1323" s="210"/>
      <c r="D1323" s="210"/>
      <c r="E1323" s="211"/>
      <c r="F1323" s="211"/>
      <c r="G1323" s="340"/>
      <c r="H1323" s="341"/>
      <c r="I1323" s="340"/>
      <c r="J1323" s="211"/>
      <c r="K1323" s="343"/>
      <c r="L1323" s="213"/>
      <c r="M1323" s="211"/>
      <c r="N1323" s="209"/>
      <c r="O1323" s="215"/>
      <c r="P1323" s="210"/>
      <c r="Q1323" s="216"/>
    </row>
    <row r="1324" spans="1:17" x14ac:dyDescent="0.25">
      <c r="A1324" s="208"/>
      <c r="B1324" s="209"/>
      <c r="C1324" s="210"/>
      <c r="D1324" s="210"/>
      <c r="E1324" s="211"/>
      <c r="F1324" s="211"/>
      <c r="G1324" s="340"/>
      <c r="H1324" s="341"/>
      <c r="I1324" s="340"/>
      <c r="J1324" s="211"/>
      <c r="K1324" s="348"/>
      <c r="L1324" s="349"/>
      <c r="M1324" s="211"/>
      <c r="N1324" s="209"/>
      <c r="O1324" s="215"/>
      <c r="P1324" s="210"/>
      <c r="Q1324" s="216"/>
    </row>
    <row r="1325" spans="1:17" x14ac:dyDescent="0.25">
      <c r="A1325" s="208"/>
      <c r="B1325" s="209"/>
      <c r="C1325" s="210"/>
      <c r="D1325" s="210"/>
      <c r="E1325" s="211"/>
      <c r="F1325" s="211"/>
      <c r="G1325" s="340"/>
      <c r="H1325" s="341"/>
      <c r="I1325" s="340"/>
      <c r="J1325" s="211"/>
      <c r="K1325" s="348"/>
      <c r="L1325" s="349"/>
      <c r="M1325" s="211"/>
      <c r="N1325" s="209"/>
      <c r="O1325" s="215"/>
      <c r="P1325" s="210"/>
      <c r="Q1325" s="216"/>
    </row>
    <row r="1326" spans="1:17" x14ac:dyDescent="0.25">
      <c r="A1326" s="208"/>
      <c r="B1326" s="209"/>
      <c r="C1326" s="210"/>
      <c r="D1326" s="210"/>
      <c r="E1326" s="211"/>
      <c r="F1326" s="211"/>
      <c r="G1326" s="340"/>
      <c r="H1326" s="341"/>
      <c r="I1326" s="340"/>
      <c r="J1326" s="211"/>
      <c r="K1326" s="348"/>
      <c r="L1326" s="349"/>
      <c r="M1326" s="211"/>
      <c r="N1326" s="209"/>
      <c r="O1326" s="215"/>
      <c r="P1326" s="210"/>
      <c r="Q1326" s="216"/>
    </row>
    <row r="1327" spans="1:17" x14ac:dyDescent="0.25">
      <c r="A1327" s="208"/>
      <c r="B1327" s="209"/>
      <c r="C1327" s="210"/>
      <c r="D1327" s="210"/>
      <c r="E1327" s="211"/>
      <c r="F1327" s="211"/>
      <c r="G1327" s="340"/>
      <c r="H1327" s="341"/>
      <c r="I1327" s="340"/>
      <c r="J1327" s="211"/>
      <c r="K1327" s="348"/>
      <c r="L1327" s="349"/>
      <c r="M1327" s="211"/>
      <c r="N1327" s="209"/>
      <c r="O1327" s="215"/>
      <c r="P1327" s="210"/>
      <c r="Q1327" s="216"/>
    </row>
    <row r="1328" spans="1:17" x14ac:dyDescent="0.25">
      <c r="A1328" s="208"/>
      <c r="B1328" s="209"/>
      <c r="C1328" s="210"/>
      <c r="D1328" s="210"/>
      <c r="E1328" s="211"/>
      <c r="F1328" s="211"/>
      <c r="G1328" s="340"/>
      <c r="H1328" s="341"/>
      <c r="I1328" s="340"/>
      <c r="J1328" s="211"/>
      <c r="K1328" s="348"/>
      <c r="L1328" s="349"/>
      <c r="M1328" s="211"/>
      <c r="N1328" s="209"/>
      <c r="O1328" s="215"/>
      <c r="P1328" s="210"/>
      <c r="Q1328" s="216"/>
    </row>
    <row r="1329" spans="1:73" x14ac:dyDescent="0.25">
      <c r="A1329" s="208"/>
      <c r="B1329" s="209"/>
      <c r="C1329" s="210"/>
      <c r="D1329" s="210"/>
      <c r="E1329" s="211"/>
      <c r="F1329" s="211"/>
      <c r="G1329" s="340"/>
      <c r="H1329" s="341"/>
      <c r="I1329" s="340"/>
      <c r="J1329" s="211"/>
      <c r="K1329" s="348"/>
      <c r="L1329" s="349"/>
      <c r="M1329" s="211"/>
      <c r="N1329" s="209"/>
      <c r="O1329" s="215"/>
      <c r="P1329" s="210"/>
      <c r="Q1329" s="216"/>
    </row>
    <row r="1330" spans="1:73" x14ac:dyDescent="0.25">
      <c r="A1330" s="208"/>
      <c r="B1330" s="209"/>
      <c r="C1330" s="210"/>
      <c r="D1330" s="210"/>
      <c r="E1330" s="211"/>
      <c r="F1330" s="211"/>
      <c r="G1330" s="340"/>
      <c r="H1330" s="341"/>
      <c r="I1330" s="340"/>
      <c r="J1330" s="211"/>
      <c r="K1330" s="348"/>
      <c r="L1330" s="349"/>
      <c r="M1330" s="211"/>
      <c r="N1330" s="209"/>
      <c r="O1330" s="215"/>
      <c r="P1330" s="210"/>
      <c r="Q1330" s="216"/>
    </row>
    <row r="1331" spans="1:73" x14ac:dyDescent="0.25">
      <c r="A1331" s="208"/>
      <c r="B1331" s="209"/>
      <c r="C1331" s="210"/>
      <c r="D1331" s="210"/>
      <c r="E1331" s="211"/>
      <c r="F1331" s="211"/>
      <c r="G1331" s="340"/>
      <c r="H1331" s="341"/>
      <c r="I1331" s="340"/>
      <c r="J1331" s="211"/>
      <c r="K1331" s="348"/>
      <c r="L1331" s="349"/>
      <c r="M1331" s="211"/>
      <c r="N1331" s="209"/>
      <c r="O1331" s="215"/>
      <c r="P1331" s="210"/>
      <c r="Q1331" s="216"/>
      <c r="AS1331" s="410"/>
      <c r="AZ1331" s="410"/>
      <c r="BG1331" s="410"/>
      <c r="BN1331" s="423"/>
      <c r="BU1331" s="423"/>
    </row>
    <row r="1332" spans="1:73" x14ac:dyDescent="0.25">
      <c r="A1332" s="208"/>
      <c r="B1332" s="209"/>
      <c r="C1332" s="210"/>
      <c r="D1332" s="210"/>
      <c r="E1332" s="211"/>
      <c r="F1332" s="211"/>
      <c r="G1332" s="340"/>
      <c r="H1332" s="341"/>
      <c r="I1332" s="340"/>
      <c r="J1332" s="211"/>
      <c r="K1332" s="343"/>
      <c r="L1332" s="213"/>
      <c r="M1332" s="211"/>
      <c r="N1332" s="209"/>
      <c r="O1332" s="215"/>
      <c r="P1332" s="210"/>
      <c r="Q1332" s="216"/>
    </row>
    <row r="1333" spans="1:73" x14ac:dyDescent="0.25">
      <c r="A1333" s="208"/>
      <c r="B1333" s="209"/>
      <c r="C1333" s="210"/>
      <c r="D1333" s="210"/>
      <c r="E1333" s="211"/>
      <c r="F1333" s="211"/>
      <c r="G1333" s="340"/>
      <c r="H1333" s="341"/>
      <c r="I1333" s="340"/>
      <c r="J1333" s="211"/>
      <c r="K1333" s="343"/>
      <c r="L1333" s="213"/>
      <c r="M1333" s="211"/>
      <c r="N1333" s="209"/>
      <c r="O1333" s="215"/>
      <c r="P1333" s="210"/>
      <c r="Q1333" s="216"/>
    </row>
    <row r="1334" spans="1:73" x14ac:dyDescent="0.25">
      <c r="A1334" s="208"/>
      <c r="B1334" s="209"/>
      <c r="C1334" s="210"/>
      <c r="D1334" s="210"/>
      <c r="E1334" s="211"/>
      <c r="F1334" s="211"/>
      <c r="G1334" s="340"/>
      <c r="H1334" s="341"/>
      <c r="I1334" s="340"/>
      <c r="J1334" s="211"/>
      <c r="K1334" s="343"/>
      <c r="L1334" s="213"/>
      <c r="M1334" s="211"/>
      <c r="N1334" s="209"/>
      <c r="O1334" s="215"/>
      <c r="P1334" s="210"/>
      <c r="Q1334" s="216"/>
    </row>
    <row r="1335" spans="1:73" x14ac:dyDescent="0.25">
      <c r="A1335" s="208"/>
      <c r="B1335" s="209"/>
      <c r="C1335" s="210"/>
      <c r="D1335" s="210"/>
      <c r="E1335" s="211"/>
      <c r="F1335" s="211"/>
      <c r="G1335" s="340"/>
      <c r="H1335" s="341"/>
      <c r="I1335" s="340"/>
      <c r="J1335" s="211"/>
      <c r="K1335" s="343"/>
      <c r="L1335" s="213"/>
      <c r="M1335" s="211"/>
      <c r="N1335" s="209"/>
      <c r="O1335" s="215"/>
      <c r="P1335" s="210"/>
      <c r="Q1335" s="216"/>
    </row>
    <row r="1336" spans="1:73" x14ac:dyDescent="0.25">
      <c r="A1336" s="208"/>
      <c r="B1336" s="209"/>
      <c r="C1336" s="210"/>
      <c r="D1336" s="210"/>
      <c r="E1336" s="211"/>
      <c r="F1336" s="211"/>
      <c r="G1336" s="340"/>
      <c r="H1336" s="341"/>
      <c r="I1336" s="340"/>
      <c r="J1336" s="211"/>
      <c r="K1336" s="343"/>
      <c r="L1336" s="213"/>
      <c r="M1336" s="211"/>
      <c r="N1336" s="209"/>
      <c r="O1336" s="215"/>
      <c r="P1336" s="210"/>
      <c r="Q1336" s="216"/>
    </row>
    <row r="1337" spans="1:73" x14ac:dyDescent="0.25">
      <c r="A1337" s="208"/>
      <c r="B1337" s="209"/>
      <c r="C1337" s="210"/>
      <c r="D1337" s="210"/>
      <c r="E1337" s="211"/>
      <c r="F1337" s="211"/>
      <c r="G1337" s="340"/>
      <c r="H1337" s="341"/>
      <c r="I1337" s="340"/>
      <c r="J1337" s="211"/>
      <c r="K1337" s="343"/>
      <c r="L1337" s="213"/>
      <c r="M1337" s="211"/>
      <c r="N1337" s="209"/>
      <c r="O1337" s="215"/>
      <c r="P1337" s="210"/>
      <c r="Q1337" s="216"/>
    </row>
    <row r="1338" spans="1:73" x14ac:dyDescent="0.25">
      <c r="A1338" s="208"/>
      <c r="B1338" s="209"/>
      <c r="C1338" s="210"/>
      <c r="D1338" s="210"/>
      <c r="E1338" s="211"/>
      <c r="F1338" s="211"/>
      <c r="G1338" s="340"/>
      <c r="H1338" s="341"/>
      <c r="I1338" s="340"/>
      <c r="J1338" s="211"/>
      <c r="K1338" s="343"/>
      <c r="L1338" s="213"/>
      <c r="M1338" s="211"/>
      <c r="N1338" s="209"/>
      <c r="O1338" s="215"/>
      <c r="P1338" s="210"/>
      <c r="Q1338" s="216"/>
    </row>
    <row r="1339" spans="1:73" x14ac:dyDescent="0.25">
      <c r="A1339" s="208"/>
      <c r="B1339" s="209"/>
      <c r="C1339" s="210"/>
      <c r="D1339" s="210"/>
      <c r="E1339" s="211"/>
      <c r="F1339" s="211"/>
      <c r="G1339" s="340"/>
      <c r="H1339" s="341"/>
      <c r="I1339" s="340"/>
      <c r="J1339" s="211"/>
      <c r="K1339" s="343"/>
      <c r="L1339" s="213"/>
      <c r="M1339" s="211"/>
      <c r="N1339" s="209"/>
      <c r="O1339" s="215"/>
      <c r="P1339" s="210"/>
      <c r="Q1339" s="216"/>
    </row>
    <row r="1340" spans="1:73" x14ac:dyDescent="0.25">
      <c r="A1340" s="208"/>
      <c r="B1340" s="209"/>
      <c r="C1340" s="210"/>
      <c r="D1340" s="210"/>
      <c r="E1340" s="211"/>
      <c r="F1340" s="211"/>
      <c r="G1340" s="340"/>
      <c r="H1340" s="341"/>
      <c r="I1340" s="340"/>
      <c r="J1340" s="211"/>
      <c r="K1340" s="343"/>
      <c r="L1340" s="213"/>
      <c r="M1340" s="211"/>
      <c r="N1340" s="209"/>
      <c r="O1340" s="215"/>
      <c r="P1340" s="210"/>
      <c r="Q1340" s="216"/>
    </row>
    <row r="1341" spans="1:73" x14ac:dyDescent="0.25">
      <c r="A1341" s="208"/>
      <c r="B1341" s="209"/>
      <c r="C1341" s="210"/>
      <c r="D1341" s="210"/>
      <c r="E1341" s="211"/>
      <c r="F1341" s="211"/>
      <c r="G1341" s="340"/>
      <c r="H1341" s="341"/>
      <c r="I1341" s="340"/>
      <c r="J1341" s="211"/>
      <c r="K1341" s="343"/>
      <c r="L1341" s="213"/>
      <c r="M1341" s="211"/>
      <c r="N1341" s="209"/>
      <c r="O1341" s="215"/>
      <c r="P1341" s="210"/>
      <c r="Q1341" s="216"/>
    </row>
    <row r="1342" spans="1:73" x14ac:dyDescent="0.25">
      <c r="A1342" s="208"/>
      <c r="B1342" s="209"/>
      <c r="C1342" s="210"/>
      <c r="D1342" s="210"/>
      <c r="E1342" s="211"/>
      <c r="F1342" s="211"/>
      <c r="G1342" s="340"/>
      <c r="H1342" s="341"/>
      <c r="I1342" s="340"/>
      <c r="J1342" s="211"/>
      <c r="K1342" s="343"/>
      <c r="L1342" s="213"/>
      <c r="M1342" s="211"/>
      <c r="N1342" s="209"/>
      <c r="O1342" s="215"/>
      <c r="P1342" s="210"/>
      <c r="Q1342" s="216"/>
    </row>
    <row r="1343" spans="1:73" x14ac:dyDescent="0.25">
      <c r="A1343" s="208"/>
      <c r="B1343" s="209"/>
      <c r="C1343" s="210"/>
      <c r="D1343" s="210"/>
      <c r="E1343" s="211"/>
      <c r="F1343" s="211"/>
      <c r="G1343" s="340"/>
      <c r="H1343" s="341"/>
      <c r="I1343" s="340"/>
      <c r="J1343" s="211"/>
      <c r="K1343" s="343"/>
      <c r="L1343" s="213"/>
      <c r="M1343" s="211"/>
      <c r="N1343" s="209"/>
      <c r="O1343" s="215"/>
      <c r="P1343" s="210"/>
      <c r="Q1343" s="216"/>
    </row>
    <row r="1344" spans="1:73" x14ac:dyDescent="0.25">
      <c r="A1344" s="208"/>
      <c r="B1344" s="209"/>
      <c r="C1344" s="210"/>
      <c r="D1344" s="210"/>
      <c r="E1344" s="211"/>
      <c r="F1344" s="211"/>
      <c r="G1344" s="340"/>
      <c r="H1344" s="341"/>
      <c r="I1344" s="340"/>
      <c r="J1344" s="211"/>
      <c r="K1344" s="343"/>
      <c r="L1344" s="213"/>
      <c r="M1344" s="211"/>
      <c r="N1344" s="209"/>
      <c r="O1344" s="215"/>
      <c r="P1344" s="210"/>
      <c r="Q1344" s="216"/>
    </row>
    <row r="1345" spans="1:17" x14ac:dyDescent="0.25">
      <c r="A1345" s="208"/>
      <c r="B1345" s="209"/>
      <c r="C1345" s="210"/>
      <c r="D1345" s="210"/>
      <c r="E1345" s="211"/>
      <c r="F1345" s="211"/>
      <c r="G1345" s="340"/>
      <c r="H1345" s="341"/>
      <c r="I1345" s="340"/>
      <c r="J1345" s="211"/>
      <c r="K1345" s="343"/>
      <c r="L1345" s="213"/>
      <c r="M1345" s="211"/>
      <c r="N1345" s="209"/>
      <c r="O1345" s="215"/>
      <c r="P1345" s="210"/>
      <c r="Q1345" s="216"/>
    </row>
    <row r="1346" spans="1:17" x14ac:dyDescent="0.25">
      <c r="A1346" s="208"/>
      <c r="B1346" s="209"/>
      <c r="C1346" s="210"/>
      <c r="D1346" s="210"/>
      <c r="E1346" s="211"/>
      <c r="F1346" s="211"/>
      <c r="G1346" s="340"/>
      <c r="H1346" s="341"/>
      <c r="I1346" s="340"/>
      <c r="J1346" s="211"/>
      <c r="K1346" s="343"/>
      <c r="L1346" s="213"/>
      <c r="M1346" s="211"/>
      <c r="N1346" s="209"/>
      <c r="O1346" s="215"/>
      <c r="P1346" s="210"/>
      <c r="Q1346" s="216"/>
    </row>
    <row r="1347" spans="1:17" x14ac:dyDescent="0.25">
      <c r="A1347" s="208"/>
      <c r="B1347" s="209"/>
      <c r="C1347" s="210"/>
      <c r="D1347" s="210"/>
      <c r="E1347" s="211"/>
      <c r="F1347" s="211"/>
      <c r="G1347" s="340"/>
      <c r="H1347" s="341"/>
      <c r="I1347" s="340"/>
      <c r="J1347" s="211"/>
      <c r="K1347" s="343"/>
      <c r="L1347" s="213"/>
      <c r="M1347" s="211"/>
      <c r="N1347" s="209"/>
      <c r="O1347" s="215"/>
      <c r="P1347" s="210"/>
      <c r="Q1347" s="216"/>
    </row>
    <row r="1348" spans="1:17" x14ac:dyDescent="0.25">
      <c r="A1348" s="208"/>
      <c r="B1348" s="209"/>
      <c r="C1348" s="210"/>
      <c r="D1348" s="210"/>
      <c r="E1348" s="211"/>
      <c r="F1348" s="211"/>
      <c r="G1348" s="340"/>
      <c r="H1348" s="341"/>
      <c r="I1348" s="340"/>
      <c r="J1348" s="211"/>
      <c r="K1348" s="343"/>
      <c r="L1348" s="213"/>
      <c r="M1348" s="211"/>
      <c r="N1348" s="209"/>
      <c r="O1348" s="215"/>
      <c r="P1348" s="210"/>
      <c r="Q1348" s="216"/>
    </row>
    <row r="1349" spans="1:17" x14ac:dyDescent="0.25">
      <c r="A1349" s="208"/>
      <c r="B1349" s="209"/>
      <c r="C1349" s="210"/>
      <c r="D1349" s="210"/>
      <c r="E1349" s="211"/>
      <c r="F1349" s="211"/>
      <c r="G1349" s="340"/>
      <c r="H1349" s="341"/>
      <c r="I1349" s="340"/>
      <c r="J1349" s="211"/>
      <c r="K1349" s="343"/>
      <c r="L1349" s="213"/>
      <c r="M1349" s="211"/>
      <c r="N1349" s="209"/>
      <c r="O1349" s="215"/>
      <c r="P1349" s="210"/>
      <c r="Q1349" s="216"/>
    </row>
    <row r="1350" spans="1:17" x14ac:dyDescent="0.25">
      <c r="A1350" s="208"/>
      <c r="B1350" s="209"/>
      <c r="C1350" s="210"/>
      <c r="D1350" s="210"/>
      <c r="E1350" s="211"/>
      <c r="F1350" s="211"/>
      <c r="G1350" s="340"/>
      <c r="H1350" s="341"/>
      <c r="I1350" s="340"/>
      <c r="J1350" s="211"/>
      <c r="K1350" s="343"/>
      <c r="L1350" s="213"/>
      <c r="M1350" s="211"/>
      <c r="N1350" s="209"/>
      <c r="O1350" s="215"/>
      <c r="P1350" s="210"/>
      <c r="Q1350" s="216"/>
    </row>
    <row r="1351" spans="1:17" x14ac:dyDescent="0.25">
      <c r="A1351" s="208"/>
      <c r="B1351" s="209"/>
      <c r="C1351" s="210"/>
      <c r="D1351" s="210"/>
      <c r="E1351" s="211"/>
      <c r="F1351" s="211"/>
      <c r="G1351" s="340"/>
      <c r="H1351" s="341"/>
      <c r="I1351" s="340"/>
      <c r="J1351" s="211"/>
      <c r="K1351" s="343"/>
      <c r="L1351" s="213"/>
      <c r="M1351" s="211"/>
      <c r="N1351" s="209"/>
      <c r="O1351" s="215"/>
      <c r="P1351" s="210"/>
      <c r="Q1351" s="216"/>
    </row>
    <row r="1352" spans="1:17" x14ac:dyDescent="0.25">
      <c r="A1352" s="208"/>
      <c r="B1352" s="209"/>
      <c r="C1352" s="210"/>
      <c r="D1352" s="210"/>
      <c r="E1352" s="211"/>
      <c r="F1352" s="211"/>
      <c r="G1352" s="340"/>
      <c r="H1352" s="341"/>
      <c r="I1352" s="340"/>
      <c r="J1352" s="211"/>
      <c r="K1352" s="348"/>
      <c r="L1352" s="349"/>
      <c r="M1352" s="211"/>
      <c r="N1352" s="209"/>
      <c r="O1352" s="215"/>
      <c r="P1352" s="210"/>
      <c r="Q1352" s="216"/>
    </row>
    <row r="1353" spans="1:17" x14ac:dyDescent="0.25">
      <c r="A1353" s="208"/>
      <c r="B1353" s="209"/>
      <c r="C1353" s="210"/>
      <c r="D1353" s="210"/>
      <c r="E1353" s="211"/>
      <c r="F1353" s="211"/>
      <c r="G1353" s="340"/>
      <c r="H1353" s="341"/>
      <c r="I1353" s="340"/>
      <c r="J1353" s="211"/>
      <c r="K1353" s="348"/>
      <c r="L1353" s="349"/>
      <c r="M1353" s="211"/>
      <c r="N1353" s="209"/>
      <c r="O1353" s="215"/>
      <c r="P1353" s="210"/>
      <c r="Q1353" s="216"/>
    </row>
    <row r="1354" spans="1:17" x14ac:dyDescent="0.25">
      <c r="A1354" s="208"/>
      <c r="B1354" s="209"/>
      <c r="C1354" s="210"/>
      <c r="D1354" s="210"/>
      <c r="E1354" s="211"/>
      <c r="F1354" s="211"/>
      <c r="G1354" s="340"/>
      <c r="H1354" s="341"/>
      <c r="I1354" s="340"/>
      <c r="J1354" s="211"/>
      <c r="K1354" s="348"/>
      <c r="L1354" s="349"/>
      <c r="M1354" s="211"/>
      <c r="N1354" s="209"/>
      <c r="O1354" s="215"/>
      <c r="P1354" s="210"/>
      <c r="Q1354" s="216"/>
    </row>
    <row r="1355" spans="1:17" x14ac:dyDescent="0.25">
      <c r="A1355" s="208"/>
      <c r="B1355" s="209"/>
      <c r="C1355" s="210"/>
      <c r="D1355" s="210"/>
      <c r="E1355" s="211"/>
      <c r="F1355" s="211"/>
      <c r="G1355" s="340"/>
      <c r="H1355" s="341"/>
      <c r="I1355" s="340"/>
      <c r="J1355" s="211"/>
      <c r="K1355" s="348"/>
      <c r="L1355" s="349"/>
      <c r="M1355" s="211"/>
      <c r="N1355" s="209"/>
      <c r="O1355" s="215"/>
      <c r="P1355" s="210"/>
      <c r="Q1355" s="216"/>
    </row>
    <row r="1356" spans="1:17" x14ac:dyDescent="0.25">
      <c r="A1356" s="208"/>
      <c r="B1356" s="209"/>
      <c r="C1356" s="210"/>
      <c r="D1356" s="210"/>
      <c r="E1356" s="211"/>
      <c r="F1356" s="211"/>
      <c r="G1356" s="340"/>
      <c r="H1356" s="341"/>
      <c r="I1356" s="340"/>
      <c r="J1356" s="211"/>
      <c r="K1356" s="348"/>
      <c r="L1356" s="349"/>
      <c r="M1356" s="211"/>
      <c r="N1356" s="209"/>
      <c r="O1356" s="215"/>
      <c r="P1356" s="210"/>
      <c r="Q1356" s="216"/>
    </row>
    <row r="1357" spans="1:17" x14ac:dyDescent="0.25">
      <c r="A1357" s="208"/>
      <c r="B1357" s="209"/>
      <c r="C1357" s="210"/>
      <c r="D1357" s="210"/>
      <c r="E1357" s="211"/>
      <c r="F1357" s="211"/>
      <c r="G1357" s="340"/>
      <c r="H1357" s="341"/>
      <c r="I1357" s="340"/>
      <c r="J1357" s="211"/>
      <c r="K1357" s="348"/>
      <c r="L1357" s="349"/>
      <c r="M1357" s="211"/>
      <c r="N1357" s="209"/>
      <c r="O1357" s="215"/>
      <c r="P1357" s="210"/>
      <c r="Q1357" s="216"/>
    </row>
    <row r="1358" spans="1:17" x14ac:dyDescent="0.25">
      <c r="A1358" s="208"/>
      <c r="B1358" s="209"/>
      <c r="C1358" s="210"/>
      <c r="D1358" s="210"/>
      <c r="E1358" s="211"/>
      <c r="F1358" s="211"/>
      <c r="G1358" s="340"/>
      <c r="H1358" s="341"/>
      <c r="I1358" s="340"/>
      <c r="J1358" s="211"/>
      <c r="K1358" s="348"/>
      <c r="L1358" s="349"/>
      <c r="M1358" s="211"/>
      <c r="N1358" s="209"/>
      <c r="O1358" s="215"/>
      <c r="P1358" s="210"/>
      <c r="Q1358" s="216"/>
    </row>
    <row r="1359" spans="1:17" x14ac:dyDescent="0.25">
      <c r="A1359" s="208"/>
      <c r="B1359" s="209"/>
      <c r="C1359" s="210"/>
      <c r="D1359" s="210"/>
      <c r="E1359" s="211"/>
      <c r="F1359" s="211"/>
      <c r="G1359" s="340"/>
      <c r="H1359" s="341"/>
      <c r="I1359" s="340"/>
      <c r="J1359" s="211"/>
      <c r="K1359" s="348"/>
      <c r="L1359" s="349"/>
      <c r="M1359" s="211"/>
      <c r="N1359" s="209"/>
      <c r="O1359" s="215"/>
      <c r="P1359" s="210"/>
      <c r="Q1359" s="216"/>
    </row>
    <row r="1360" spans="1:17" x14ac:dyDescent="0.25">
      <c r="A1360" s="208"/>
      <c r="B1360" s="209"/>
      <c r="C1360" s="210"/>
      <c r="D1360" s="210"/>
      <c r="E1360" s="211"/>
      <c r="F1360" s="211"/>
      <c r="G1360" s="340"/>
      <c r="H1360" s="341"/>
      <c r="I1360" s="340"/>
      <c r="J1360" s="211"/>
      <c r="K1360" s="348"/>
      <c r="L1360" s="349"/>
      <c r="M1360" s="211"/>
      <c r="N1360" s="209"/>
      <c r="O1360" s="215"/>
      <c r="P1360" s="210"/>
      <c r="Q1360" s="216"/>
    </row>
    <row r="1361" spans="1:17" x14ac:dyDescent="0.25">
      <c r="A1361" s="208"/>
      <c r="B1361" s="209"/>
      <c r="C1361" s="210"/>
      <c r="D1361" s="210"/>
      <c r="E1361" s="211"/>
      <c r="F1361" s="211"/>
      <c r="G1361" s="340"/>
      <c r="H1361" s="341"/>
      <c r="I1361" s="340"/>
      <c r="J1361" s="211"/>
      <c r="K1361" s="348"/>
      <c r="L1361" s="349"/>
      <c r="M1361" s="211"/>
      <c r="N1361" s="209"/>
      <c r="O1361" s="215"/>
      <c r="P1361" s="210"/>
      <c r="Q1361" s="216"/>
    </row>
    <row r="1362" spans="1:17" x14ac:dyDescent="0.25">
      <c r="A1362" s="208"/>
      <c r="B1362" s="209"/>
      <c r="C1362" s="210"/>
      <c r="D1362" s="210"/>
      <c r="E1362" s="211"/>
      <c r="F1362" s="211"/>
      <c r="G1362" s="340"/>
      <c r="H1362" s="341"/>
      <c r="I1362" s="340"/>
      <c r="J1362" s="211"/>
      <c r="K1362" s="348"/>
      <c r="L1362" s="349"/>
      <c r="M1362" s="211"/>
      <c r="N1362" s="209"/>
      <c r="O1362" s="215"/>
      <c r="P1362" s="210"/>
      <c r="Q1362" s="216"/>
    </row>
    <row r="1363" spans="1:17" x14ac:dyDescent="0.25">
      <c r="A1363" s="208"/>
      <c r="B1363" s="209"/>
      <c r="C1363" s="210"/>
      <c r="D1363" s="210"/>
      <c r="E1363" s="211"/>
      <c r="F1363" s="211"/>
      <c r="G1363" s="340"/>
      <c r="H1363" s="341"/>
      <c r="I1363" s="340"/>
      <c r="J1363" s="211"/>
      <c r="K1363" s="348"/>
      <c r="L1363" s="349"/>
      <c r="M1363" s="211"/>
      <c r="N1363" s="209"/>
      <c r="O1363" s="215"/>
      <c r="P1363" s="210"/>
      <c r="Q1363" s="216"/>
    </row>
    <row r="1364" spans="1:17" x14ac:dyDescent="0.25">
      <c r="A1364" s="208"/>
      <c r="B1364" s="209"/>
      <c r="C1364" s="210"/>
      <c r="D1364" s="210"/>
      <c r="E1364" s="211"/>
      <c r="F1364" s="211"/>
      <c r="G1364" s="340"/>
      <c r="H1364" s="341"/>
      <c r="I1364" s="340"/>
      <c r="J1364" s="211"/>
      <c r="K1364" s="348"/>
      <c r="L1364" s="349"/>
      <c r="M1364" s="211"/>
      <c r="N1364" s="209"/>
      <c r="O1364" s="215"/>
      <c r="P1364" s="210"/>
      <c r="Q1364" s="216"/>
    </row>
    <row r="1365" spans="1:17" x14ac:dyDescent="0.25">
      <c r="A1365" s="208"/>
      <c r="B1365" s="209"/>
      <c r="C1365" s="210"/>
      <c r="D1365" s="210"/>
      <c r="E1365" s="211"/>
      <c r="F1365" s="211"/>
      <c r="G1365" s="340"/>
      <c r="H1365" s="341"/>
      <c r="I1365" s="340"/>
      <c r="J1365" s="211"/>
      <c r="K1365" s="348"/>
      <c r="L1365" s="349"/>
      <c r="M1365" s="211"/>
      <c r="N1365" s="209"/>
      <c r="O1365" s="215"/>
      <c r="P1365" s="210"/>
      <c r="Q1365" s="216"/>
    </row>
    <row r="1366" spans="1:17" x14ac:dyDescent="0.25">
      <c r="A1366" s="208"/>
      <c r="B1366" s="209"/>
      <c r="C1366" s="210"/>
      <c r="D1366" s="210"/>
      <c r="E1366" s="211"/>
      <c r="F1366" s="211"/>
      <c r="G1366" s="340"/>
      <c r="H1366" s="341"/>
      <c r="I1366" s="340"/>
      <c r="J1366" s="211"/>
      <c r="K1366" s="348"/>
      <c r="L1366" s="349"/>
      <c r="M1366" s="211"/>
      <c r="N1366" s="209"/>
      <c r="O1366" s="215"/>
      <c r="P1366" s="210"/>
      <c r="Q1366" s="216"/>
    </row>
    <row r="1367" spans="1:17" x14ac:dyDescent="0.25">
      <c r="A1367" s="208"/>
      <c r="B1367" s="209"/>
      <c r="C1367" s="210"/>
      <c r="D1367" s="210"/>
      <c r="E1367" s="211"/>
      <c r="F1367" s="211"/>
      <c r="G1367" s="340"/>
      <c r="H1367" s="341"/>
      <c r="I1367" s="340"/>
      <c r="J1367" s="211"/>
      <c r="K1367" s="348"/>
      <c r="L1367" s="349"/>
      <c r="M1367" s="211"/>
      <c r="N1367" s="209"/>
      <c r="O1367" s="215"/>
      <c r="P1367" s="210"/>
      <c r="Q1367" s="216"/>
    </row>
    <row r="1368" spans="1:17" x14ac:dyDescent="0.25">
      <c r="A1368" s="208"/>
      <c r="B1368" s="209"/>
      <c r="C1368" s="210"/>
      <c r="D1368" s="210"/>
      <c r="E1368" s="211"/>
      <c r="F1368" s="211"/>
      <c r="G1368" s="340"/>
      <c r="H1368" s="341"/>
      <c r="I1368" s="340"/>
      <c r="J1368" s="211"/>
      <c r="K1368" s="348"/>
      <c r="L1368" s="349"/>
      <c r="M1368" s="211"/>
      <c r="N1368" s="209"/>
      <c r="O1368" s="215"/>
      <c r="P1368" s="210"/>
      <c r="Q1368" s="216"/>
    </row>
    <row r="1369" spans="1:17" x14ac:dyDescent="0.25">
      <c r="A1369" s="208"/>
      <c r="B1369" s="209"/>
      <c r="C1369" s="210"/>
      <c r="D1369" s="210"/>
      <c r="E1369" s="211"/>
      <c r="F1369" s="211"/>
      <c r="G1369" s="340"/>
      <c r="H1369" s="341"/>
      <c r="I1369" s="340"/>
      <c r="J1369" s="211"/>
      <c r="K1369" s="348"/>
      <c r="L1369" s="349"/>
      <c r="M1369" s="211"/>
      <c r="N1369" s="209"/>
      <c r="O1369" s="215"/>
      <c r="P1369" s="210"/>
      <c r="Q1369" s="216"/>
    </row>
    <row r="1370" spans="1:17" x14ac:dyDescent="0.25">
      <c r="A1370" s="208"/>
      <c r="B1370" s="209"/>
      <c r="C1370" s="210"/>
      <c r="D1370" s="210"/>
      <c r="E1370" s="211"/>
      <c r="F1370" s="211"/>
      <c r="G1370" s="340"/>
      <c r="H1370" s="341"/>
      <c r="I1370" s="340"/>
      <c r="J1370" s="211"/>
      <c r="K1370" s="348"/>
      <c r="L1370" s="349"/>
      <c r="M1370" s="211"/>
      <c r="N1370" s="209"/>
      <c r="O1370" s="215"/>
      <c r="P1370" s="210"/>
      <c r="Q1370" s="216"/>
    </row>
    <row r="1371" spans="1:17" x14ac:dyDescent="0.25">
      <c r="A1371" s="208"/>
      <c r="B1371" s="209"/>
      <c r="C1371" s="210"/>
      <c r="D1371" s="210"/>
      <c r="E1371" s="211"/>
      <c r="F1371" s="211"/>
      <c r="G1371" s="340"/>
      <c r="H1371" s="341"/>
      <c r="I1371" s="340"/>
      <c r="J1371" s="211"/>
      <c r="K1371" s="343"/>
      <c r="L1371" s="213"/>
      <c r="M1371" s="211"/>
      <c r="N1371" s="209"/>
      <c r="O1371" s="215"/>
      <c r="P1371" s="210"/>
      <c r="Q1371" s="216"/>
    </row>
    <row r="1372" spans="1:17" x14ac:dyDescent="0.25">
      <c r="A1372" s="208"/>
      <c r="B1372" s="209"/>
      <c r="C1372" s="210"/>
      <c r="D1372" s="210"/>
      <c r="E1372" s="211"/>
      <c r="F1372" s="211"/>
      <c r="G1372" s="340"/>
      <c r="H1372" s="341"/>
      <c r="I1372" s="340"/>
      <c r="J1372" s="211"/>
      <c r="K1372" s="343"/>
      <c r="L1372" s="213"/>
      <c r="M1372" s="211"/>
      <c r="N1372" s="209"/>
      <c r="O1372" s="215"/>
      <c r="P1372" s="210"/>
      <c r="Q1372" s="216"/>
    </row>
    <row r="1373" spans="1:17" x14ac:dyDescent="0.25">
      <c r="A1373" s="208"/>
      <c r="B1373" s="209"/>
      <c r="C1373" s="210"/>
      <c r="D1373" s="210"/>
      <c r="E1373" s="211"/>
      <c r="F1373" s="211"/>
      <c r="G1373" s="340"/>
      <c r="H1373" s="341"/>
      <c r="I1373" s="340"/>
      <c r="J1373" s="211"/>
      <c r="K1373" s="343"/>
      <c r="L1373" s="213"/>
      <c r="M1373" s="211"/>
      <c r="N1373" s="209"/>
      <c r="O1373" s="215"/>
      <c r="P1373" s="210"/>
      <c r="Q1373" s="216"/>
    </row>
    <row r="1374" spans="1:17" x14ac:dyDescent="0.25">
      <c r="A1374" s="208"/>
      <c r="B1374" s="209"/>
      <c r="C1374" s="210"/>
      <c r="D1374" s="210"/>
      <c r="E1374" s="211"/>
      <c r="F1374" s="211"/>
      <c r="G1374" s="340"/>
      <c r="H1374" s="341"/>
      <c r="I1374" s="340"/>
      <c r="J1374" s="211"/>
      <c r="K1374" s="343"/>
      <c r="L1374" s="213"/>
      <c r="M1374" s="211"/>
      <c r="N1374" s="209"/>
      <c r="O1374" s="215"/>
      <c r="P1374" s="210"/>
      <c r="Q1374" s="216"/>
    </row>
    <row r="1375" spans="1:17" x14ac:dyDescent="0.25">
      <c r="A1375" s="208"/>
      <c r="B1375" s="209"/>
      <c r="C1375" s="210"/>
      <c r="D1375" s="210"/>
      <c r="E1375" s="211"/>
      <c r="F1375" s="211"/>
      <c r="G1375" s="340"/>
      <c r="H1375" s="341"/>
      <c r="I1375" s="340"/>
      <c r="J1375" s="211"/>
      <c r="K1375" s="343"/>
      <c r="L1375" s="213"/>
      <c r="M1375" s="211"/>
      <c r="N1375" s="209"/>
      <c r="O1375" s="215"/>
      <c r="P1375" s="210"/>
      <c r="Q1375" s="216"/>
    </row>
    <row r="1376" spans="1:17" x14ac:dyDescent="0.25">
      <c r="A1376" s="208"/>
      <c r="B1376" s="209"/>
      <c r="C1376" s="210"/>
      <c r="D1376" s="210"/>
      <c r="E1376" s="211"/>
      <c r="F1376" s="211"/>
      <c r="G1376" s="340"/>
      <c r="H1376" s="341"/>
      <c r="I1376" s="340"/>
      <c r="J1376" s="211"/>
      <c r="K1376" s="343"/>
      <c r="L1376" s="213"/>
      <c r="M1376" s="211"/>
      <c r="N1376" s="209"/>
      <c r="O1376" s="215"/>
      <c r="P1376" s="210"/>
      <c r="Q1376" s="216"/>
    </row>
    <row r="1377" spans="1:17" x14ac:dyDescent="0.25">
      <c r="A1377" s="208"/>
      <c r="B1377" s="209"/>
      <c r="C1377" s="210"/>
      <c r="D1377" s="210"/>
      <c r="E1377" s="211"/>
      <c r="F1377" s="211"/>
      <c r="G1377" s="340"/>
      <c r="H1377" s="341"/>
      <c r="I1377" s="340"/>
      <c r="J1377" s="211"/>
      <c r="K1377" s="343"/>
      <c r="L1377" s="213"/>
      <c r="M1377" s="211"/>
      <c r="N1377" s="209"/>
      <c r="O1377" s="215"/>
      <c r="P1377" s="210"/>
      <c r="Q1377" s="216"/>
    </row>
    <row r="1378" spans="1:17" x14ac:dyDescent="0.25">
      <c r="A1378" s="208"/>
      <c r="B1378" s="209"/>
      <c r="C1378" s="210"/>
      <c r="D1378" s="210"/>
      <c r="E1378" s="211"/>
      <c r="F1378" s="211"/>
      <c r="G1378" s="340"/>
      <c r="H1378" s="341"/>
      <c r="I1378" s="340"/>
      <c r="J1378" s="211"/>
      <c r="K1378" s="343"/>
      <c r="L1378" s="213"/>
      <c r="M1378" s="211"/>
      <c r="N1378" s="209"/>
      <c r="O1378" s="215"/>
      <c r="P1378" s="210"/>
      <c r="Q1378" s="216"/>
    </row>
    <row r="1379" spans="1:17" x14ac:dyDescent="0.25">
      <c r="A1379" s="208"/>
      <c r="B1379" s="209"/>
      <c r="C1379" s="210"/>
      <c r="D1379" s="210"/>
      <c r="E1379" s="211"/>
      <c r="F1379" s="211"/>
      <c r="G1379" s="340"/>
      <c r="H1379" s="341"/>
      <c r="I1379" s="340"/>
      <c r="J1379" s="211"/>
      <c r="K1379" s="343"/>
      <c r="L1379" s="213"/>
      <c r="M1379" s="211"/>
      <c r="N1379" s="209"/>
      <c r="O1379" s="215"/>
      <c r="P1379" s="210"/>
      <c r="Q1379" s="216"/>
    </row>
    <row r="1380" spans="1:17" x14ac:dyDescent="0.25">
      <c r="A1380" s="208"/>
      <c r="B1380" s="209"/>
      <c r="C1380" s="210"/>
      <c r="D1380" s="210"/>
      <c r="E1380" s="211"/>
      <c r="F1380" s="211"/>
      <c r="G1380" s="340"/>
      <c r="H1380" s="341"/>
      <c r="I1380" s="340"/>
      <c r="J1380" s="211"/>
      <c r="K1380" s="343"/>
      <c r="L1380" s="213"/>
      <c r="M1380" s="211"/>
      <c r="N1380" s="209"/>
      <c r="O1380" s="215"/>
      <c r="P1380" s="210"/>
      <c r="Q1380" s="216"/>
    </row>
    <row r="1381" spans="1:17" x14ac:dyDescent="0.25">
      <c r="A1381" s="208"/>
      <c r="B1381" s="209"/>
      <c r="C1381" s="210"/>
      <c r="D1381" s="210"/>
      <c r="E1381" s="211"/>
      <c r="F1381" s="211"/>
      <c r="G1381" s="340"/>
      <c r="H1381" s="341"/>
      <c r="I1381" s="340"/>
      <c r="J1381" s="211"/>
      <c r="K1381" s="343"/>
      <c r="L1381" s="213"/>
      <c r="M1381" s="211"/>
      <c r="N1381" s="209"/>
      <c r="O1381" s="215"/>
      <c r="P1381" s="210"/>
      <c r="Q1381" s="216"/>
    </row>
    <row r="1382" spans="1:17" x14ac:dyDescent="0.25">
      <c r="A1382" s="208"/>
      <c r="B1382" s="209"/>
      <c r="C1382" s="210"/>
      <c r="D1382" s="210"/>
      <c r="E1382" s="211"/>
      <c r="F1382" s="211"/>
      <c r="G1382" s="340"/>
      <c r="H1382" s="341"/>
      <c r="I1382" s="340"/>
      <c r="J1382" s="211"/>
      <c r="K1382" s="343"/>
      <c r="L1382" s="213"/>
      <c r="M1382" s="211"/>
      <c r="N1382" s="209"/>
      <c r="O1382" s="215"/>
      <c r="P1382" s="210"/>
      <c r="Q1382" s="216"/>
    </row>
    <row r="1383" spans="1:17" x14ac:dyDescent="0.25">
      <c r="A1383" s="208"/>
      <c r="B1383" s="209"/>
      <c r="C1383" s="210"/>
      <c r="D1383" s="210"/>
      <c r="E1383" s="211"/>
      <c r="F1383" s="211"/>
      <c r="G1383" s="340"/>
      <c r="H1383" s="341"/>
      <c r="I1383" s="340"/>
      <c r="J1383" s="211"/>
      <c r="K1383" s="343"/>
      <c r="L1383" s="213"/>
      <c r="M1383" s="211"/>
      <c r="N1383" s="209"/>
      <c r="O1383" s="215"/>
      <c r="P1383" s="210"/>
      <c r="Q1383" s="216"/>
    </row>
    <row r="1384" spans="1:17" x14ac:dyDescent="0.25">
      <c r="A1384" s="208"/>
      <c r="B1384" s="209"/>
      <c r="C1384" s="210"/>
      <c r="D1384" s="210"/>
      <c r="E1384" s="211"/>
      <c r="F1384" s="211"/>
      <c r="G1384" s="340"/>
      <c r="H1384" s="341"/>
      <c r="I1384" s="340"/>
      <c r="J1384" s="211"/>
      <c r="K1384" s="348"/>
      <c r="L1384" s="349"/>
      <c r="M1384" s="211"/>
      <c r="N1384" s="209"/>
      <c r="O1384" s="215"/>
      <c r="P1384" s="210"/>
      <c r="Q1384" s="216"/>
    </row>
    <row r="1385" spans="1:17" x14ac:dyDescent="0.25">
      <c r="A1385" s="208"/>
      <c r="B1385" s="209"/>
      <c r="C1385" s="210"/>
      <c r="D1385" s="210"/>
      <c r="E1385" s="211"/>
      <c r="F1385" s="211"/>
      <c r="G1385" s="340"/>
      <c r="H1385" s="341"/>
      <c r="I1385" s="340"/>
      <c r="J1385" s="211"/>
      <c r="K1385" s="348"/>
      <c r="L1385" s="349"/>
      <c r="M1385" s="211"/>
      <c r="N1385" s="209"/>
      <c r="O1385" s="215"/>
      <c r="P1385" s="210"/>
      <c r="Q1385" s="216"/>
    </row>
    <row r="1386" spans="1:17" x14ac:dyDescent="0.25">
      <c r="A1386" s="208"/>
      <c r="B1386" s="209"/>
      <c r="C1386" s="210"/>
      <c r="D1386" s="210"/>
      <c r="E1386" s="211"/>
      <c r="F1386" s="211"/>
      <c r="G1386" s="340"/>
      <c r="H1386" s="341"/>
      <c r="I1386" s="340"/>
      <c r="J1386" s="211"/>
      <c r="K1386" s="348"/>
      <c r="L1386" s="349"/>
      <c r="M1386" s="211"/>
      <c r="N1386" s="209"/>
      <c r="O1386" s="215"/>
      <c r="P1386" s="210"/>
      <c r="Q1386" s="216"/>
    </row>
    <row r="1387" spans="1:17" x14ac:dyDescent="0.25">
      <c r="A1387" s="208"/>
      <c r="B1387" s="209"/>
      <c r="C1387" s="210"/>
      <c r="D1387" s="210"/>
      <c r="E1387" s="211"/>
      <c r="F1387" s="211"/>
      <c r="G1387" s="340"/>
      <c r="H1387" s="341"/>
      <c r="I1387" s="340"/>
      <c r="J1387" s="211"/>
      <c r="K1387" s="348"/>
      <c r="L1387" s="349"/>
      <c r="M1387" s="211"/>
      <c r="N1387" s="209"/>
      <c r="O1387" s="215"/>
      <c r="P1387" s="210"/>
      <c r="Q1387" s="216"/>
    </row>
    <row r="1388" spans="1:17" x14ac:dyDescent="0.25">
      <c r="A1388" s="208"/>
      <c r="B1388" s="209"/>
      <c r="C1388" s="210"/>
      <c r="D1388" s="210"/>
      <c r="E1388" s="211"/>
      <c r="F1388" s="211"/>
      <c r="G1388" s="340"/>
      <c r="H1388" s="341"/>
      <c r="I1388" s="340"/>
      <c r="J1388" s="211"/>
      <c r="K1388" s="348"/>
      <c r="L1388" s="349"/>
      <c r="M1388" s="211"/>
      <c r="N1388" s="209"/>
      <c r="O1388" s="215"/>
      <c r="P1388" s="210"/>
      <c r="Q1388" s="216"/>
    </row>
    <row r="1389" spans="1:17" x14ac:dyDescent="0.25">
      <c r="A1389" s="208"/>
      <c r="B1389" s="209"/>
      <c r="C1389" s="210"/>
      <c r="D1389" s="210"/>
      <c r="E1389" s="211"/>
      <c r="F1389" s="211"/>
      <c r="G1389" s="340"/>
      <c r="H1389" s="341"/>
      <c r="I1389" s="340"/>
      <c r="J1389" s="211"/>
      <c r="K1389" s="348"/>
      <c r="L1389" s="349"/>
      <c r="M1389" s="211"/>
      <c r="N1389" s="209"/>
      <c r="O1389" s="215"/>
      <c r="P1389" s="210"/>
      <c r="Q1389" s="216"/>
    </row>
    <row r="1390" spans="1:17" x14ac:dyDescent="0.25">
      <c r="A1390" s="208"/>
      <c r="B1390" s="209"/>
      <c r="C1390" s="210"/>
      <c r="D1390" s="210"/>
      <c r="E1390" s="211"/>
      <c r="F1390" s="211"/>
      <c r="G1390" s="340"/>
      <c r="H1390" s="341"/>
      <c r="I1390" s="340"/>
      <c r="J1390" s="211"/>
      <c r="K1390" s="348"/>
      <c r="L1390" s="349"/>
      <c r="M1390" s="211"/>
      <c r="N1390" s="209"/>
      <c r="O1390" s="215"/>
      <c r="P1390" s="210"/>
      <c r="Q1390" s="216"/>
    </row>
    <row r="1391" spans="1:17" x14ac:dyDescent="0.25">
      <c r="A1391" s="208"/>
      <c r="B1391" s="209"/>
      <c r="C1391" s="210"/>
      <c r="D1391" s="210"/>
      <c r="E1391" s="211"/>
      <c r="F1391" s="211"/>
      <c r="G1391" s="340"/>
      <c r="H1391" s="341"/>
      <c r="I1391" s="340"/>
      <c r="J1391" s="211"/>
      <c r="K1391" s="348"/>
      <c r="L1391" s="349"/>
      <c r="M1391" s="211"/>
      <c r="N1391" s="209"/>
      <c r="O1391" s="215"/>
      <c r="P1391" s="210"/>
      <c r="Q1391" s="216"/>
    </row>
    <row r="1392" spans="1:17" x14ac:dyDescent="0.25">
      <c r="A1392" s="208"/>
      <c r="B1392" s="209"/>
      <c r="C1392" s="210"/>
      <c r="D1392" s="210"/>
      <c r="E1392" s="211"/>
      <c r="F1392" s="211"/>
      <c r="G1392" s="340"/>
      <c r="H1392" s="341"/>
      <c r="I1392" s="340"/>
      <c r="J1392" s="211"/>
      <c r="K1392" s="348"/>
      <c r="L1392" s="349"/>
      <c r="M1392" s="211"/>
      <c r="N1392" s="209"/>
      <c r="O1392" s="215"/>
      <c r="P1392" s="210"/>
      <c r="Q1392" s="216"/>
    </row>
    <row r="1393" spans="1:17" x14ac:dyDescent="0.25">
      <c r="A1393" s="208"/>
      <c r="B1393" s="209"/>
      <c r="C1393" s="210"/>
      <c r="D1393" s="210"/>
      <c r="E1393" s="211"/>
      <c r="F1393" s="211"/>
      <c r="G1393" s="340"/>
      <c r="H1393" s="341"/>
      <c r="I1393" s="340"/>
      <c r="J1393" s="211"/>
      <c r="K1393" s="348"/>
      <c r="L1393" s="349"/>
      <c r="M1393" s="211"/>
      <c r="N1393" s="209"/>
      <c r="O1393" s="215"/>
      <c r="P1393" s="210"/>
      <c r="Q1393" s="216"/>
    </row>
    <row r="1394" spans="1:17" x14ac:dyDescent="0.25">
      <c r="A1394" s="208"/>
      <c r="B1394" s="209"/>
      <c r="C1394" s="210"/>
      <c r="D1394" s="210"/>
      <c r="E1394" s="211"/>
      <c r="F1394" s="211"/>
      <c r="G1394" s="340"/>
      <c r="H1394" s="341"/>
      <c r="I1394" s="340"/>
      <c r="J1394" s="211"/>
      <c r="K1394" s="348"/>
      <c r="L1394" s="349"/>
      <c r="M1394" s="211"/>
      <c r="N1394" s="209"/>
      <c r="O1394" s="215"/>
      <c r="P1394" s="210"/>
      <c r="Q1394" s="216"/>
    </row>
    <row r="1395" spans="1:17" x14ac:dyDescent="0.25">
      <c r="A1395" s="208"/>
      <c r="B1395" s="209"/>
      <c r="C1395" s="210"/>
      <c r="D1395" s="210"/>
      <c r="E1395" s="211"/>
      <c r="F1395" s="211"/>
      <c r="G1395" s="340"/>
      <c r="H1395" s="341"/>
      <c r="I1395" s="340"/>
      <c r="J1395" s="211"/>
      <c r="K1395" s="348"/>
      <c r="L1395" s="349"/>
      <c r="M1395" s="211"/>
      <c r="N1395" s="209"/>
      <c r="O1395" s="215"/>
      <c r="P1395" s="210"/>
      <c r="Q1395" s="216"/>
    </row>
    <row r="1396" spans="1:17" x14ac:dyDescent="0.25">
      <c r="A1396" s="208"/>
      <c r="B1396" s="209"/>
      <c r="C1396" s="210"/>
      <c r="D1396" s="210"/>
      <c r="E1396" s="211"/>
      <c r="F1396" s="211"/>
      <c r="G1396" s="340"/>
      <c r="H1396" s="341"/>
      <c r="I1396" s="340"/>
      <c r="J1396" s="211"/>
      <c r="K1396" s="348"/>
      <c r="L1396" s="349"/>
      <c r="M1396" s="211"/>
      <c r="N1396" s="209"/>
      <c r="O1396" s="215"/>
      <c r="P1396" s="210"/>
      <c r="Q1396" s="216"/>
    </row>
    <row r="1397" spans="1:17" x14ac:dyDescent="0.25">
      <c r="A1397" s="208"/>
      <c r="B1397" s="209"/>
      <c r="C1397" s="210"/>
      <c r="D1397" s="210"/>
      <c r="E1397" s="211"/>
      <c r="F1397" s="211"/>
      <c r="G1397" s="340"/>
      <c r="H1397" s="341"/>
      <c r="I1397" s="340"/>
      <c r="J1397" s="211"/>
      <c r="K1397" s="348"/>
      <c r="L1397" s="349"/>
      <c r="M1397" s="211"/>
      <c r="N1397" s="209"/>
      <c r="O1397" s="215"/>
      <c r="P1397" s="210"/>
      <c r="Q1397" s="216"/>
    </row>
    <row r="1398" spans="1:17" x14ac:dyDescent="0.25">
      <c r="A1398" s="208"/>
      <c r="B1398" s="209"/>
      <c r="C1398" s="210"/>
      <c r="D1398" s="210"/>
      <c r="E1398" s="211"/>
      <c r="F1398" s="211"/>
      <c r="G1398" s="340"/>
      <c r="H1398" s="341"/>
      <c r="I1398" s="340"/>
      <c r="J1398" s="211"/>
      <c r="K1398" s="343"/>
      <c r="L1398" s="213"/>
      <c r="M1398" s="211"/>
      <c r="N1398" s="209"/>
      <c r="O1398" s="215"/>
      <c r="P1398" s="210"/>
      <c r="Q1398" s="216"/>
    </row>
    <row r="1399" spans="1:17" x14ac:dyDescent="0.25">
      <c r="A1399" s="208"/>
      <c r="B1399" s="209"/>
      <c r="C1399" s="210"/>
      <c r="D1399" s="210"/>
      <c r="E1399" s="211"/>
      <c r="F1399" s="211"/>
      <c r="G1399" s="340"/>
      <c r="H1399" s="341"/>
      <c r="I1399" s="340"/>
      <c r="J1399" s="211"/>
      <c r="K1399" s="343"/>
      <c r="L1399" s="213"/>
      <c r="M1399" s="211"/>
      <c r="N1399" s="209"/>
      <c r="O1399" s="215"/>
      <c r="P1399" s="210"/>
      <c r="Q1399" s="216"/>
    </row>
    <row r="1400" spans="1:17" x14ac:dyDescent="0.25">
      <c r="A1400" s="208"/>
      <c r="B1400" s="209"/>
      <c r="C1400" s="210"/>
      <c r="D1400" s="210"/>
      <c r="E1400" s="211"/>
      <c r="F1400" s="211"/>
      <c r="G1400" s="340"/>
      <c r="H1400" s="341"/>
      <c r="I1400" s="340"/>
      <c r="J1400" s="211"/>
      <c r="K1400" s="343"/>
      <c r="L1400" s="213"/>
      <c r="M1400" s="211"/>
      <c r="N1400" s="209"/>
      <c r="O1400" s="215"/>
      <c r="P1400" s="210"/>
      <c r="Q1400" s="216"/>
    </row>
    <row r="1401" spans="1:17" x14ac:dyDescent="0.25">
      <c r="A1401" s="208"/>
      <c r="B1401" s="209"/>
      <c r="C1401" s="210"/>
      <c r="D1401" s="210"/>
      <c r="E1401" s="211"/>
      <c r="F1401" s="211"/>
      <c r="G1401" s="340"/>
      <c r="H1401" s="341"/>
      <c r="I1401" s="340"/>
      <c r="J1401" s="211"/>
      <c r="K1401" s="343"/>
      <c r="L1401" s="213"/>
      <c r="M1401" s="211"/>
      <c r="N1401" s="209"/>
      <c r="O1401" s="215"/>
      <c r="P1401" s="210"/>
      <c r="Q1401" s="216"/>
    </row>
    <row r="1402" spans="1:17" x14ac:dyDescent="0.25">
      <c r="A1402" s="208"/>
      <c r="B1402" s="209"/>
      <c r="C1402" s="210"/>
      <c r="D1402" s="210"/>
      <c r="E1402" s="211"/>
      <c r="F1402" s="211"/>
      <c r="G1402" s="340"/>
      <c r="H1402" s="341"/>
      <c r="I1402" s="340"/>
      <c r="J1402" s="211"/>
      <c r="K1402" s="343"/>
      <c r="L1402" s="213"/>
      <c r="M1402" s="211"/>
      <c r="N1402" s="209"/>
      <c r="O1402" s="215"/>
      <c r="P1402" s="210"/>
      <c r="Q1402" s="216"/>
    </row>
    <row r="1403" spans="1:17" x14ac:dyDescent="0.25">
      <c r="A1403" s="208"/>
      <c r="B1403" s="209"/>
      <c r="C1403" s="210"/>
      <c r="D1403" s="210"/>
      <c r="E1403" s="211"/>
      <c r="F1403" s="211"/>
      <c r="G1403" s="340"/>
      <c r="H1403" s="341"/>
      <c r="I1403" s="340"/>
      <c r="J1403" s="211"/>
      <c r="K1403" s="343"/>
      <c r="L1403" s="213"/>
      <c r="M1403" s="211"/>
      <c r="N1403" s="209"/>
      <c r="O1403" s="215"/>
      <c r="P1403" s="210"/>
      <c r="Q1403" s="216"/>
    </row>
    <row r="1404" spans="1:17" x14ac:dyDescent="0.25">
      <c r="A1404" s="208"/>
      <c r="B1404" s="209"/>
      <c r="C1404" s="210"/>
      <c r="D1404" s="210"/>
      <c r="E1404" s="211"/>
      <c r="F1404" s="211"/>
      <c r="G1404" s="340"/>
      <c r="H1404" s="341"/>
      <c r="I1404" s="340"/>
      <c r="J1404" s="211"/>
      <c r="K1404" s="343"/>
      <c r="L1404" s="213"/>
      <c r="M1404" s="211"/>
      <c r="N1404" s="209"/>
      <c r="O1404" s="215"/>
      <c r="P1404" s="210"/>
      <c r="Q1404" s="216"/>
    </row>
    <row r="1405" spans="1:17" x14ac:dyDescent="0.25">
      <c r="A1405" s="208"/>
      <c r="B1405" s="209"/>
      <c r="C1405" s="210"/>
      <c r="D1405" s="210"/>
      <c r="E1405" s="211"/>
      <c r="F1405" s="211"/>
      <c r="G1405" s="340"/>
      <c r="H1405" s="341"/>
      <c r="I1405" s="340"/>
      <c r="J1405" s="211"/>
      <c r="K1405" s="348"/>
      <c r="L1405" s="349"/>
      <c r="M1405" s="211"/>
      <c r="N1405" s="209"/>
      <c r="O1405" s="215"/>
      <c r="P1405" s="210"/>
      <c r="Q1405" s="216"/>
    </row>
    <row r="1406" spans="1:17" x14ac:dyDescent="0.25">
      <c r="A1406" s="208"/>
      <c r="B1406" s="209"/>
      <c r="C1406" s="210"/>
      <c r="D1406" s="210"/>
      <c r="E1406" s="211"/>
      <c r="F1406" s="211"/>
      <c r="G1406" s="340"/>
      <c r="H1406" s="341"/>
      <c r="I1406" s="340"/>
      <c r="J1406" s="211"/>
      <c r="K1406" s="348"/>
      <c r="L1406" s="349"/>
      <c r="M1406" s="211"/>
      <c r="N1406" s="209"/>
      <c r="O1406" s="215"/>
      <c r="P1406" s="210"/>
      <c r="Q1406" s="216"/>
    </row>
    <row r="1407" spans="1:17" x14ac:dyDescent="0.25">
      <c r="A1407" s="208"/>
      <c r="B1407" s="209"/>
      <c r="C1407" s="210"/>
      <c r="D1407" s="210"/>
      <c r="E1407" s="211"/>
      <c r="F1407" s="211"/>
      <c r="G1407" s="340"/>
      <c r="H1407" s="341"/>
      <c r="I1407" s="340"/>
      <c r="J1407" s="211"/>
      <c r="K1407" s="348"/>
      <c r="L1407" s="349"/>
      <c r="M1407" s="211"/>
      <c r="N1407" s="209"/>
      <c r="O1407" s="215"/>
      <c r="P1407" s="210"/>
      <c r="Q1407" s="216"/>
    </row>
    <row r="1408" spans="1:17" x14ac:dyDescent="0.25">
      <c r="A1408" s="208"/>
      <c r="B1408" s="209"/>
      <c r="C1408" s="210"/>
      <c r="D1408" s="210"/>
      <c r="E1408" s="211"/>
      <c r="F1408" s="211"/>
      <c r="G1408" s="340"/>
      <c r="H1408" s="341"/>
      <c r="I1408" s="340"/>
      <c r="J1408" s="211"/>
      <c r="K1408" s="348"/>
      <c r="L1408" s="349"/>
      <c r="M1408" s="211"/>
      <c r="N1408" s="209"/>
      <c r="O1408" s="215"/>
      <c r="P1408" s="210"/>
      <c r="Q1408" s="216"/>
    </row>
    <row r="1409" spans="1:17" x14ac:dyDescent="0.25">
      <c r="A1409" s="208"/>
      <c r="B1409" s="209"/>
      <c r="C1409" s="210"/>
      <c r="D1409" s="210"/>
      <c r="E1409" s="211"/>
      <c r="F1409" s="211"/>
      <c r="G1409" s="340"/>
      <c r="H1409" s="341"/>
      <c r="I1409" s="340"/>
      <c r="J1409" s="211"/>
      <c r="K1409" s="348"/>
      <c r="L1409" s="349"/>
      <c r="M1409" s="211"/>
      <c r="N1409" s="209"/>
      <c r="O1409" s="215"/>
      <c r="P1409" s="210"/>
      <c r="Q1409" s="216"/>
    </row>
    <row r="1410" spans="1:17" x14ac:dyDescent="0.25">
      <c r="A1410" s="208"/>
      <c r="B1410" s="209"/>
      <c r="C1410" s="210"/>
      <c r="D1410" s="210"/>
      <c r="E1410" s="211"/>
      <c r="F1410" s="211"/>
      <c r="G1410" s="340"/>
      <c r="H1410" s="341"/>
      <c r="I1410" s="340"/>
      <c r="J1410" s="211"/>
      <c r="K1410" s="348"/>
      <c r="L1410" s="349"/>
      <c r="M1410" s="211"/>
      <c r="N1410" s="209"/>
      <c r="O1410" s="215"/>
      <c r="P1410" s="210"/>
      <c r="Q1410" s="216"/>
    </row>
    <row r="1411" spans="1:17" x14ac:dyDescent="0.25">
      <c r="A1411" s="208"/>
      <c r="B1411" s="209"/>
      <c r="C1411" s="210"/>
      <c r="D1411" s="210"/>
      <c r="E1411" s="211"/>
      <c r="F1411" s="211"/>
      <c r="G1411" s="340"/>
      <c r="H1411" s="341"/>
      <c r="I1411" s="340"/>
      <c r="J1411" s="211"/>
      <c r="K1411" s="343"/>
      <c r="L1411" s="213"/>
      <c r="M1411" s="211"/>
      <c r="N1411" s="209"/>
      <c r="O1411" s="215"/>
      <c r="P1411" s="210"/>
      <c r="Q1411" s="216"/>
    </row>
    <row r="1412" spans="1:17" x14ac:dyDescent="0.25">
      <c r="A1412" s="208"/>
      <c r="B1412" s="209"/>
      <c r="C1412" s="210"/>
      <c r="D1412" s="210"/>
      <c r="E1412" s="211"/>
      <c r="F1412" s="211"/>
      <c r="G1412" s="340"/>
      <c r="H1412" s="341"/>
      <c r="I1412" s="340"/>
      <c r="J1412" s="211"/>
      <c r="K1412" s="348"/>
      <c r="L1412" s="349"/>
      <c r="M1412" s="211"/>
      <c r="N1412" s="209"/>
      <c r="O1412" s="215"/>
      <c r="P1412" s="210"/>
      <c r="Q1412" s="216"/>
    </row>
    <row r="1413" spans="1:17" x14ac:dyDescent="0.25">
      <c r="A1413" s="208"/>
      <c r="B1413" s="209"/>
      <c r="C1413" s="210"/>
      <c r="D1413" s="210"/>
      <c r="E1413" s="211"/>
      <c r="F1413" s="211"/>
      <c r="G1413" s="340"/>
      <c r="H1413" s="341"/>
      <c r="I1413" s="340"/>
      <c r="J1413" s="211"/>
      <c r="K1413" s="343"/>
      <c r="L1413" s="213"/>
      <c r="M1413" s="211"/>
      <c r="N1413" s="209"/>
      <c r="O1413" s="215"/>
      <c r="P1413" s="210"/>
      <c r="Q1413" s="216"/>
    </row>
    <row r="1414" spans="1:17" x14ac:dyDescent="0.25">
      <c r="A1414" s="208"/>
      <c r="B1414" s="209"/>
      <c r="C1414" s="210"/>
      <c r="D1414" s="210"/>
      <c r="E1414" s="211"/>
      <c r="F1414" s="211"/>
      <c r="G1414" s="340"/>
      <c r="H1414" s="341"/>
      <c r="I1414" s="340"/>
      <c r="J1414" s="211"/>
      <c r="K1414" s="343"/>
      <c r="L1414" s="213"/>
      <c r="M1414" s="211"/>
      <c r="N1414" s="209"/>
      <c r="O1414" s="215"/>
      <c r="P1414" s="210"/>
      <c r="Q1414" s="216"/>
    </row>
    <row r="1415" spans="1:17" x14ac:dyDescent="0.25">
      <c r="A1415" s="208"/>
      <c r="B1415" s="209"/>
      <c r="C1415" s="210"/>
      <c r="D1415" s="210"/>
      <c r="E1415" s="211"/>
      <c r="F1415" s="211"/>
      <c r="G1415" s="340"/>
      <c r="H1415" s="341"/>
      <c r="I1415" s="340"/>
      <c r="J1415" s="211"/>
      <c r="K1415" s="348"/>
      <c r="L1415" s="349"/>
      <c r="M1415" s="211"/>
      <c r="N1415" s="209"/>
      <c r="O1415" s="215"/>
      <c r="P1415" s="210"/>
      <c r="Q1415" s="216"/>
    </row>
    <row r="1416" spans="1:17" x14ac:dyDescent="0.25">
      <c r="A1416" s="208"/>
      <c r="B1416" s="209"/>
      <c r="C1416" s="210"/>
      <c r="D1416" s="210"/>
      <c r="E1416" s="211"/>
      <c r="F1416" s="211"/>
      <c r="G1416" s="340"/>
      <c r="H1416" s="341"/>
      <c r="I1416" s="340"/>
      <c r="J1416" s="211"/>
      <c r="K1416" s="348"/>
      <c r="L1416" s="349"/>
      <c r="M1416" s="211"/>
      <c r="N1416" s="209"/>
      <c r="O1416" s="215"/>
      <c r="P1416" s="210"/>
      <c r="Q1416" s="216"/>
    </row>
    <row r="1417" spans="1:17" x14ac:dyDescent="0.25">
      <c r="A1417" s="208"/>
      <c r="B1417" s="209"/>
      <c r="C1417" s="210"/>
      <c r="D1417" s="210"/>
      <c r="E1417" s="211"/>
      <c r="F1417" s="211"/>
      <c r="G1417" s="340"/>
      <c r="H1417" s="341"/>
      <c r="I1417" s="340"/>
      <c r="J1417" s="211"/>
      <c r="K1417" s="343"/>
      <c r="L1417" s="213"/>
      <c r="M1417" s="211"/>
      <c r="N1417" s="209"/>
      <c r="O1417" s="215"/>
      <c r="P1417" s="210"/>
      <c r="Q1417" s="216"/>
    </row>
    <row r="1418" spans="1:17" x14ac:dyDescent="0.25">
      <c r="A1418" s="208"/>
      <c r="B1418" s="209"/>
      <c r="C1418" s="210"/>
      <c r="D1418" s="210"/>
      <c r="E1418" s="211"/>
      <c r="F1418" s="211"/>
      <c r="G1418" s="340"/>
      <c r="H1418" s="341"/>
      <c r="I1418" s="340"/>
      <c r="J1418" s="211"/>
      <c r="K1418" s="343"/>
      <c r="L1418" s="213"/>
      <c r="M1418" s="211"/>
      <c r="N1418" s="209"/>
      <c r="O1418" s="215"/>
      <c r="P1418" s="210"/>
      <c r="Q1418" s="216"/>
    </row>
    <row r="1419" spans="1:17" x14ac:dyDescent="0.25">
      <c r="A1419" s="208"/>
      <c r="B1419" s="209"/>
      <c r="C1419" s="210"/>
      <c r="D1419" s="210"/>
      <c r="E1419" s="211"/>
      <c r="F1419" s="211"/>
      <c r="G1419" s="340"/>
      <c r="H1419" s="341"/>
      <c r="I1419" s="340"/>
      <c r="J1419" s="211"/>
      <c r="K1419" s="348"/>
      <c r="L1419" s="349"/>
      <c r="M1419" s="211"/>
      <c r="N1419" s="209"/>
      <c r="O1419" s="215"/>
      <c r="P1419" s="210"/>
      <c r="Q1419" s="216"/>
    </row>
    <row r="1420" spans="1:17" x14ac:dyDescent="0.25">
      <c r="A1420" s="208"/>
      <c r="B1420" s="209"/>
      <c r="C1420" s="210"/>
      <c r="D1420" s="210"/>
      <c r="E1420" s="211"/>
      <c r="F1420" s="211"/>
      <c r="G1420" s="340"/>
      <c r="H1420" s="341"/>
      <c r="I1420" s="340"/>
      <c r="J1420" s="211"/>
      <c r="K1420" s="348"/>
      <c r="L1420" s="349"/>
      <c r="M1420" s="211"/>
      <c r="N1420" s="209"/>
      <c r="O1420" s="215"/>
      <c r="P1420" s="210"/>
      <c r="Q1420" s="216"/>
    </row>
    <row r="1421" spans="1:17" x14ac:dyDescent="0.25">
      <c r="A1421" s="208"/>
      <c r="B1421" s="209"/>
      <c r="C1421" s="210"/>
      <c r="D1421" s="210"/>
      <c r="E1421" s="211"/>
      <c r="F1421" s="211"/>
      <c r="G1421" s="340"/>
      <c r="H1421" s="341"/>
      <c r="I1421" s="340"/>
      <c r="J1421" s="211"/>
      <c r="K1421" s="348"/>
      <c r="L1421" s="349"/>
      <c r="M1421" s="211"/>
      <c r="N1421" s="209"/>
      <c r="O1421" s="215"/>
      <c r="P1421" s="210"/>
      <c r="Q1421" s="216"/>
    </row>
    <row r="1422" spans="1:17" x14ac:dyDescent="0.25">
      <c r="A1422" s="208"/>
      <c r="B1422" s="209"/>
      <c r="C1422" s="210"/>
      <c r="D1422" s="210"/>
      <c r="E1422" s="211"/>
      <c r="F1422" s="211"/>
      <c r="G1422" s="340"/>
      <c r="H1422" s="341"/>
      <c r="I1422" s="340"/>
      <c r="J1422" s="211"/>
      <c r="K1422" s="343"/>
      <c r="L1422" s="213"/>
      <c r="M1422" s="211"/>
      <c r="N1422" s="209"/>
      <c r="O1422" s="215"/>
      <c r="P1422" s="210"/>
      <c r="Q1422" s="216"/>
    </row>
    <row r="1423" spans="1:17" x14ac:dyDescent="0.25">
      <c r="A1423" s="208"/>
      <c r="B1423" s="209"/>
      <c r="C1423" s="210"/>
      <c r="D1423" s="210"/>
      <c r="E1423" s="211"/>
      <c r="F1423" s="211"/>
      <c r="G1423" s="340"/>
      <c r="H1423" s="341"/>
      <c r="I1423" s="340"/>
      <c r="J1423" s="211"/>
      <c r="K1423" s="343"/>
      <c r="L1423" s="213"/>
      <c r="M1423" s="211"/>
      <c r="N1423" s="209"/>
      <c r="O1423" s="215"/>
      <c r="P1423" s="210"/>
      <c r="Q1423" s="216"/>
    </row>
    <row r="1424" spans="1:17" x14ac:dyDescent="0.25">
      <c r="A1424" s="208"/>
      <c r="B1424" s="209"/>
      <c r="C1424" s="210"/>
      <c r="D1424" s="210"/>
      <c r="E1424" s="211"/>
      <c r="F1424" s="211"/>
      <c r="G1424" s="340"/>
      <c r="H1424" s="341"/>
      <c r="I1424" s="340"/>
      <c r="J1424" s="211"/>
      <c r="K1424" s="343"/>
      <c r="L1424" s="213"/>
      <c r="M1424" s="211"/>
      <c r="N1424" s="209"/>
      <c r="O1424" s="215"/>
      <c r="P1424" s="210"/>
      <c r="Q1424" s="216"/>
    </row>
    <row r="1425" spans="1:17" x14ac:dyDescent="0.25">
      <c r="A1425" s="208"/>
      <c r="B1425" s="209"/>
      <c r="C1425" s="210"/>
      <c r="D1425" s="210"/>
      <c r="E1425" s="211"/>
      <c r="F1425" s="211"/>
      <c r="G1425" s="340"/>
      <c r="H1425" s="341"/>
      <c r="I1425" s="340"/>
      <c r="J1425" s="211"/>
      <c r="K1425" s="343"/>
      <c r="L1425" s="213"/>
      <c r="M1425" s="211"/>
      <c r="N1425" s="209"/>
      <c r="O1425" s="215"/>
      <c r="P1425" s="210"/>
      <c r="Q1425" s="216"/>
    </row>
    <row r="1426" spans="1:17" x14ac:dyDescent="0.25">
      <c r="A1426" s="208"/>
      <c r="B1426" s="209"/>
      <c r="C1426" s="210"/>
      <c r="D1426" s="210"/>
      <c r="E1426" s="211"/>
      <c r="F1426" s="211"/>
      <c r="G1426" s="340"/>
      <c r="H1426" s="341"/>
      <c r="I1426" s="340"/>
      <c r="J1426" s="211"/>
      <c r="K1426" s="343"/>
      <c r="L1426" s="213"/>
      <c r="M1426" s="211"/>
      <c r="N1426" s="209"/>
      <c r="O1426" s="215"/>
      <c r="P1426" s="210"/>
      <c r="Q1426" s="216"/>
    </row>
    <row r="1427" spans="1:17" x14ac:dyDescent="0.25">
      <c r="A1427" s="208"/>
      <c r="B1427" s="209"/>
      <c r="C1427" s="210"/>
      <c r="D1427" s="210"/>
      <c r="E1427" s="211"/>
      <c r="F1427" s="211"/>
      <c r="G1427" s="340"/>
      <c r="H1427" s="341"/>
      <c r="I1427" s="340"/>
      <c r="J1427" s="211"/>
      <c r="K1427" s="343"/>
      <c r="L1427" s="213"/>
      <c r="M1427" s="211"/>
      <c r="N1427" s="209"/>
      <c r="O1427" s="215"/>
      <c r="P1427" s="210"/>
      <c r="Q1427" s="216"/>
    </row>
    <row r="1428" spans="1:17" x14ac:dyDescent="0.25">
      <c r="A1428" s="208"/>
      <c r="B1428" s="209"/>
      <c r="C1428" s="210"/>
      <c r="D1428" s="210"/>
      <c r="E1428" s="211"/>
      <c r="F1428" s="211"/>
      <c r="G1428" s="340"/>
      <c r="H1428" s="341"/>
      <c r="I1428" s="340"/>
      <c r="J1428" s="211"/>
      <c r="K1428" s="348"/>
      <c r="L1428" s="349"/>
      <c r="M1428" s="211"/>
      <c r="N1428" s="209"/>
      <c r="O1428" s="215"/>
      <c r="P1428" s="210"/>
      <c r="Q1428" s="216"/>
    </row>
    <row r="1429" spans="1:17" x14ac:dyDescent="0.25">
      <c r="A1429" s="208"/>
      <c r="B1429" s="209"/>
      <c r="C1429" s="210"/>
      <c r="D1429" s="210"/>
      <c r="E1429" s="211"/>
      <c r="F1429" s="211"/>
      <c r="G1429" s="340"/>
      <c r="H1429" s="341"/>
      <c r="I1429" s="340"/>
      <c r="J1429" s="211"/>
      <c r="K1429" s="348"/>
      <c r="L1429" s="349"/>
      <c r="M1429" s="211"/>
      <c r="N1429" s="209"/>
      <c r="O1429" s="215"/>
      <c r="P1429" s="210"/>
      <c r="Q1429" s="216"/>
    </row>
    <row r="1430" spans="1:17" x14ac:dyDescent="0.25">
      <c r="A1430" s="208"/>
      <c r="B1430" s="209"/>
      <c r="C1430" s="210"/>
      <c r="D1430" s="210"/>
      <c r="E1430" s="211"/>
      <c r="F1430" s="211"/>
      <c r="G1430" s="340"/>
      <c r="H1430" s="341"/>
      <c r="I1430" s="340"/>
      <c r="J1430" s="211"/>
      <c r="K1430" s="348"/>
      <c r="L1430" s="349"/>
      <c r="M1430" s="211"/>
      <c r="N1430" s="209"/>
      <c r="O1430" s="215"/>
      <c r="P1430" s="210"/>
      <c r="Q1430" s="216"/>
    </row>
    <row r="1431" spans="1:17" x14ac:dyDescent="0.25">
      <c r="A1431" s="208"/>
      <c r="B1431" s="209"/>
      <c r="C1431" s="210"/>
      <c r="D1431" s="210"/>
      <c r="E1431" s="211"/>
      <c r="F1431" s="211"/>
      <c r="G1431" s="340"/>
      <c r="H1431" s="341"/>
      <c r="I1431" s="340"/>
      <c r="J1431" s="211"/>
      <c r="K1431" s="348"/>
      <c r="L1431" s="349"/>
      <c r="M1431" s="211"/>
      <c r="N1431" s="209"/>
      <c r="O1431" s="215"/>
      <c r="P1431" s="210"/>
      <c r="Q1431" s="216"/>
    </row>
    <row r="1432" spans="1:17" x14ac:dyDescent="0.25">
      <c r="A1432" s="208"/>
      <c r="B1432" s="209"/>
      <c r="C1432" s="210"/>
      <c r="D1432" s="210"/>
      <c r="E1432" s="211"/>
      <c r="F1432" s="211"/>
      <c r="G1432" s="340"/>
      <c r="H1432" s="341"/>
      <c r="I1432" s="340"/>
      <c r="J1432" s="211"/>
      <c r="K1432" s="348"/>
      <c r="L1432" s="349"/>
      <c r="M1432" s="211"/>
      <c r="N1432" s="209"/>
      <c r="O1432" s="215"/>
      <c r="P1432" s="210"/>
      <c r="Q1432" s="216"/>
    </row>
    <row r="1433" spans="1:17" x14ac:dyDescent="0.25">
      <c r="A1433" s="208"/>
      <c r="B1433" s="209"/>
      <c r="C1433" s="210"/>
      <c r="D1433" s="210"/>
      <c r="E1433" s="211"/>
      <c r="F1433" s="211"/>
      <c r="G1433" s="340"/>
      <c r="H1433" s="341"/>
      <c r="I1433" s="340"/>
      <c r="J1433" s="211"/>
      <c r="K1433" s="348"/>
      <c r="L1433" s="349"/>
      <c r="M1433" s="211"/>
      <c r="N1433" s="209"/>
      <c r="O1433" s="215"/>
      <c r="P1433" s="210"/>
      <c r="Q1433" s="216"/>
    </row>
    <row r="1434" spans="1:17" x14ac:dyDescent="0.25">
      <c r="A1434" s="208"/>
      <c r="B1434" s="209"/>
      <c r="C1434" s="210"/>
      <c r="D1434" s="210"/>
      <c r="E1434" s="211"/>
      <c r="F1434" s="211"/>
      <c r="G1434" s="340"/>
      <c r="H1434" s="341"/>
      <c r="I1434" s="340"/>
      <c r="J1434" s="211"/>
      <c r="K1434" s="343"/>
      <c r="L1434" s="213"/>
      <c r="M1434" s="211"/>
      <c r="N1434" s="209"/>
      <c r="O1434" s="215"/>
      <c r="P1434" s="210"/>
      <c r="Q1434" s="216"/>
    </row>
    <row r="1435" spans="1:17" x14ac:dyDescent="0.25">
      <c r="A1435" s="208"/>
      <c r="B1435" s="209"/>
      <c r="C1435" s="210"/>
      <c r="D1435" s="210"/>
      <c r="E1435" s="211"/>
      <c r="F1435" s="211"/>
      <c r="G1435" s="340"/>
      <c r="H1435" s="341"/>
      <c r="I1435" s="340"/>
      <c r="J1435" s="211"/>
      <c r="K1435" s="343"/>
      <c r="L1435" s="213"/>
      <c r="M1435" s="211"/>
      <c r="N1435" s="209"/>
      <c r="O1435" s="215"/>
      <c r="P1435" s="210"/>
      <c r="Q1435" s="216"/>
    </row>
    <row r="1436" spans="1:17" x14ac:dyDescent="0.25">
      <c r="A1436" s="208"/>
      <c r="B1436" s="209"/>
      <c r="C1436" s="210"/>
      <c r="D1436" s="210"/>
      <c r="E1436" s="211"/>
      <c r="F1436" s="211"/>
      <c r="G1436" s="340"/>
      <c r="H1436" s="341"/>
      <c r="I1436" s="340"/>
      <c r="J1436" s="211"/>
      <c r="K1436" s="343"/>
      <c r="L1436" s="213"/>
      <c r="M1436" s="211"/>
      <c r="N1436" s="209"/>
      <c r="O1436" s="215"/>
      <c r="P1436" s="210"/>
      <c r="Q1436" s="216"/>
    </row>
    <row r="1437" spans="1:17" x14ac:dyDescent="0.25">
      <c r="A1437" s="208"/>
      <c r="B1437" s="209"/>
      <c r="C1437" s="210"/>
      <c r="D1437" s="210"/>
      <c r="E1437" s="211"/>
      <c r="F1437" s="211"/>
      <c r="G1437" s="340"/>
      <c r="H1437" s="341"/>
      <c r="I1437" s="340"/>
      <c r="J1437" s="211"/>
      <c r="K1437" s="343"/>
      <c r="L1437" s="213"/>
      <c r="M1437" s="211"/>
      <c r="N1437" s="209"/>
      <c r="O1437" s="215"/>
      <c r="P1437" s="210"/>
      <c r="Q1437" s="216"/>
    </row>
    <row r="1438" spans="1:17" x14ac:dyDescent="0.25">
      <c r="A1438" s="208"/>
      <c r="B1438" s="209"/>
      <c r="C1438" s="210"/>
      <c r="D1438" s="210"/>
      <c r="E1438" s="211"/>
      <c r="F1438" s="211"/>
      <c r="G1438" s="340"/>
      <c r="H1438" s="341"/>
      <c r="I1438" s="340"/>
      <c r="J1438" s="211"/>
      <c r="K1438" s="343"/>
      <c r="L1438" s="213"/>
      <c r="M1438" s="211"/>
      <c r="N1438" s="209"/>
      <c r="O1438" s="215"/>
      <c r="P1438" s="210"/>
      <c r="Q1438" s="216"/>
    </row>
    <row r="1439" spans="1:17" x14ac:dyDescent="0.25">
      <c r="A1439" s="208"/>
      <c r="B1439" s="209"/>
      <c r="C1439" s="210"/>
      <c r="D1439" s="210"/>
      <c r="E1439" s="211"/>
      <c r="F1439" s="211"/>
      <c r="G1439" s="340"/>
      <c r="H1439" s="341"/>
      <c r="I1439" s="340"/>
      <c r="J1439" s="211"/>
      <c r="K1439" s="343"/>
      <c r="L1439" s="213"/>
      <c r="M1439" s="211"/>
      <c r="N1439" s="209"/>
      <c r="O1439" s="215"/>
      <c r="P1439" s="210"/>
      <c r="Q1439" s="216"/>
    </row>
    <row r="1440" spans="1:17" x14ac:dyDescent="0.25">
      <c r="A1440" s="208"/>
      <c r="B1440" s="209"/>
      <c r="C1440" s="210"/>
      <c r="D1440" s="210"/>
      <c r="E1440" s="211"/>
      <c r="F1440" s="211"/>
      <c r="G1440" s="340"/>
      <c r="H1440" s="341"/>
      <c r="I1440" s="340"/>
      <c r="J1440" s="211"/>
      <c r="K1440" s="343"/>
      <c r="L1440" s="213"/>
      <c r="M1440" s="211"/>
      <c r="N1440" s="209"/>
      <c r="O1440" s="215"/>
      <c r="P1440" s="210"/>
      <c r="Q1440" s="216"/>
    </row>
    <row r="1441" spans="1:17" x14ac:dyDescent="0.25">
      <c r="A1441" s="208"/>
      <c r="B1441" s="209"/>
      <c r="C1441" s="210"/>
      <c r="D1441" s="210"/>
      <c r="E1441" s="211"/>
      <c r="F1441" s="211"/>
      <c r="G1441" s="340"/>
      <c r="H1441" s="341"/>
      <c r="I1441" s="340"/>
      <c r="J1441" s="211"/>
      <c r="K1441" s="348"/>
      <c r="L1441" s="349"/>
      <c r="M1441" s="211"/>
      <c r="N1441" s="209"/>
      <c r="O1441" s="215"/>
      <c r="P1441" s="210"/>
      <c r="Q1441" s="216"/>
    </row>
    <row r="1442" spans="1:17" x14ac:dyDescent="0.25">
      <c r="A1442" s="208"/>
      <c r="B1442" s="209"/>
      <c r="C1442" s="210"/>
      <c r="D1442" s="210"/>
      <c r="E1442" s="211"/>
      <c r="F1442" s="211"/>
      <c r="G1442" s="340"/>
      <c r="H1442" s="341"/>
      <c r="I1442" s="340"/>
      <c r="J1442" s="211"/>
      <c r="K1442" s="348"/>
      <c r="L1442" s="349"/>
      <c r="M1442" s="211"/>
      <c r="N1442" s="209"/>
      <c r="O1442" s="215"/>
      <c r="P1442" s="210"/>
      <c r="Q1442" s="216"/>
    </row>
    <row r="1443" spans="1:17" x14ac:dyDescent="0.25">
      <c r="A1443" s="208"/>
      <c r="B1443" s="209"/>
      <c r="C1443" s="210"/>
      <c r="D1443" s="210"/>
      <c r="E1443" s="211"/>
      <c r="F1443" s="211"/>
      <c r="G1443" s="340"/>
      <c r="H1443" s="341"/>
      <c r="I1443" s="340"/>
      <c r="J1443" s="211"/>
      <c r="K1443" s="348"/>
      <c r="L1443" s="349"/>
      <c r="M1443" s="211"/>
      <c r="N1443" s="209"/>
      <c r="O1443" s="215"/>
      <c r="P1443" s="210"/>
      <c r="Q1443" s="216"/>
    </row>
    <row r="1444" spans="1:17" x14ac:dyDescent="0.25">
      <c r="A1444" s="208"/>
      <c r="B1444" s="209"/>
      <c r="C1444" s="210"/>
      <c r="D1444" s="210"/>
      <c r="E1444" s="211"/>
      <c r="F1444" s="211"/>
      <c r="G1444" s="340"/>
      <c r="H1444" s="341"/>
      <c r="I1444" s="340"/>
      <c r="J1444" s="211"/>
      <c r="K1444" s="348"/>
      <c r="L1444" s="349"/>
      <c r="M1444" s="211"/>
      <c r="N1444" s="209"/>
      <c r="O1444" s="215"/>
      <c r="P1444" s="210"/>
      <c r="Q1444" s="216"/>
    </row>
    <row r="1445" spans="1:17" x14ac:dyDescent="0.25">
      <c r="A1445" s="208"/>
      <c r="B1445" s="209"/>
      <c r="C1445" s="210"/>
      <c r="D1445" s="210"/>
      <c r="E1445" s="211"/>
      <c r="F1445" s="211"/>
      <c r="G1445" s="340"/>
      <c r="H1445" s="341"/>
      <c r="I1445" s="340"/>
      <c r="J1445" s="211"/>
      <c r="K1445" s="348"/>
      <c r="L1445" s="349"/>
      <c r="M1445" s="211"/>
      <c r="N1445" s="209"/>
      <c r="O1445" s="215"/>
      <c r="P1445" s="210"/>
      <c r="Q1445" s="216"/>
    </row>
    <row r="1446" spans="1:17" x14ac:dyDescent="0.25">
      <c r="A1446" s="208"/>
      <c r="B1446" s="209"/>
      <c r="C1446" s="210"/>
      <c r="D1446" s="210"/>
      <c r="E1446" s="211"/>
      <c r="F1446" s="211"/>
      <c r="G1446" s="340"/>
      <c r="H1446" s="341"/>
      <c r="I1446" s="340"/>
      <c r="J1446" s="211"/>
      <c r="K1446" s="348"/>
      <c r="L1446" s="349"/>
      <c r="M1446" s="211"/>
      <c r="N1446" s="209"/>
      <c r="O1446" s="215"/>
      <c r="P1446" s="210"/>
      <c r="Q1446" s="216"/>
    </row>
    <row r="1447" spans="1:17" x14ac:dyDescent="0.25">
      <c r="A1447" s="208"/>
      <c r="B1447" s="209"/>
      <c r="C1447" s="210"/>
      <c r="D1447" s="210"/>
      <c r="E1447" s="211"/>
      <c r="F1447" s="211"/>
      <c r="G1447" s="340"/>
      <c r="H1447" s="341"/>
      <c r="I1447" s="340"/>
      <c r="J1447" s="211"/>
      <c r="K1447" s="348"/>
      <c r="L1447" s="349"/>
      <c r="M1447" s="211"/>
      <c r="N1447" s="209"/>
      <c r="O1447" s="215"/>
      <c r="P1447" s="210"/>
      <c r="Q1447" s="216"/>
    </row>
    <row r="1448" spans="1:17" x14ac:dyDescent="0.25">
      <c r="A1448" s="208"/>
      <c r="B1448" s="209"/>
      <c r="C1448" s="210"/>
      <c r="D1448" s="210"/>
      <c r="E1448" s="211"/>
      <c r="F1448" s="211"/>
      <c r="G1448" s="340"/>
      <c r="H1448" s="341"/>
      <c r="I1448" s="340"/>
      <c r="J1448" s="211"/>
      <c r="K1448" s="348"/>
      <c r="L1448" s="349"/>
      <c r="M1448" s="211"/>
      <c r="N1448" s="209"/>
      <c r="O1448" s="215"/>
      <c r="P1448" s="210"/>
      <c r="Q1448" s="216"/>
    </row>
    <row r="1449" spans="1:17" x14ac:dyDescent="0.25">
      <c r="A1449" s="208"/>
      <c r="B1449" s="209"/>
      <c r="C1449" s="210"/>
      <c r="D1449" s="210"/>
      <c r="E1449" s="211"/>
      <c r="F1449" s="211"/>
      <c r="G1449" s="340"/>
      <c r="H1449" s="341"/>
      <c r="I1449" s="340"/>
      <c r="J1449" s="211"/>
      <c r="K1449" s="348"/>
      <c r="L1449" s="349"/>
      <c r="M1449" s="211"/>
      <c r="N1449" s="209"/>
      <c r="O1449" s="215"/>
      <c r="P1449" s="210"/>
      <c r="Q1449" s="216"/>
    </row>
    <row r="1450" spans="1:17" x14ac:dyDescent="0.25">
      <c r="A1450" s="208"/>
      <c r="B1450" s="209"/>
      <c r="C1450" s="210"/>
      <c r="D1450" s="210"/>
      <c r="E1450" s="211"/>
      <c r="F1450" s="211"/>
      <c r="G1450" s="340"/>
      <c r="H1450" s="341"/>
      <c r="I1450" s="340"/>
      <c r="J1450" s="211"/>
      <c r="K1450" s="348"/>
      <c r="L1450" s="349"/>
      <c r="M1450" s="211"/>
      <c r="N1450" s="209"/>
      <c r="O1450" s="215"/>
      <c r="P1450" s="210"/>
      <c r="Q1450" s="216"/>
    </row>
    <row r="1451" spans="1:17" x14ac:dyDescent="0.25">
      <c r="A1451" s="208"/>
      <c r="B1451" s="209"/>
      <c r="C1451" s="210"/>
      <c r="D1451" s="210"/>
      <c r="E1451" s="211"/>
      <c r="F1451" s="211"/>
      <c r="G1451" s="340"/>
      <c r="H1451" s="341"/>
      <c r="I1451" s="340"/>
      <c r="J1451" s="211"/>
      <c r="K1451" s="343"/>
      <c r="L1451" s="213"/>
      <c r="M1451" s="211"/>
      <c r="N1451" s="209"/>
      <c r="O1451" s="215"/>
      <c r="P1451" s="210"/>
      <c r="Q1451" s="216"/>
    </row>
    <row r="1452" spans="1:17" x14ac:dyDescent="0.25">
      <c r="A1452" s="208"/>
      <c r="B1452" s="209"/>
      <c r="C1452" s="210"/>
      <c r="D1452" s="210"/>
      <c r="E1452" s="211"/>
      <c r="F1452" s="211"/>
      <c r="G1452" s="340"/>
      <c r="H1452" s="341"/>
      <c r="I1452" s="340"/>
      <c r="J1452" s="211"/>
      <c r="K1452" s="348"/>
      <c r="L1452" s="349"/>
      <c r="M1452" s="211"/>
      <c r="N1452" s="209"/>
      <c r="O1452" s="215"/>
      <c r="P1452" s="210"/>
      <c r="Q1452" s="216"/>
    </row>
    <row r="1453" spans="1:17" x14ac:dyDescent="0.25">
      <c r="A1453" s="208"/>
      <c r="B1453" s="209"/>
      <c r="C1453" s="210"/>
      <c r="D1453" s="210"/>
      <c r="E1453" s="211"/>
      <c r="F1453" s="211"/>
      <c r="G1453" s="340"/>
      <c r="H1453" s="341"/>
      <c r="I1453" s="340"/>
      <c r="J1453" s="211"/>
      <c r="K1453" s="343"/>
      <c r="L1453" s="213"/>
      <c r="M1453" s="211"/>
      <c r="N1453" s="209"/>
      <c r="O1453" s="215"/>
      <c r="P1453" s="210"/>
      <c r="Q1453" s="216"/>
    </row>
    <row r="1454" spans="1:17" x14ac:dyDescent="0.25">
      <c r="A1454" s="208"/>
      <c r="B1454" s="209"/>
      <c r="C1454" s="210"/>
      <c r="D1454" s="210"/>
      <c r="E1454" s="211"/>
      <c r="F1454" s="211"/>
      <c r="G1454" s="340"/>
      <c r="H1454" s="341"/>
      <c r="I1454" s="340"/>
      <c r="J1454" s="211"/>
      <c r="K1454" s="343"/>
      <c r="L1454" s="213"/>
      <c r="M1454" s="211"/>
      <c r="N1454" s="209"/>
      <c r="O1454" s="215"/>
      <c r="P1454" s="210"/>
      <c r="Q1454" s="216"/>
    </row>
    <row r="1455" spans="1:17" x14ac:dyDescent="0.25">
      <c r="A1455" s="208"/>
      <c r="B1455" s="209"/>
      <c r="C1455" s="210"/>
      <c r="D1455" s="210"/>
      <c r="E1455" s="211"/>
      <c r="F1455" s="211"/>
      <c r="G1455" s="340"/>
      <c r="H1455" s="341"/>
      <c r="I1455" s="340"/>
      <c r="J1455" s="211"/>
      <c r="K1455" s="348"/>
      <c r="L1455" s="349"/>
      <c r="M1455" s="211"/>
      <c r="N1455" s="209"/>
      <c r="O1455" s="215"/>
      <c r="P1455" s="210"/>
      <c r="Q1455" s="216"/>
    </row>
    <row r="1456" spans="1:17" x14ac:dyDescent="0.25">
      <c r="A1456" s="208"/>
      <c r="B1456" s="209"/>
      <c r="C1456" s="210"/>
      <c r="D1456" s="210"/>
      <c r="E1456" s="211"/>
      <c r="F1456" s="211"/>
      <c r="G1456" s="340"/>
      <c r="H1456" s="341"/>
      <c r="I1456" s="340"/>
      <c r="J1456" s="211"/>
      <c r="K1456" s="343"/>
      <c r="L1456" s="213"/>
      <c r="M1456" s="211"/>
      <c r="N1456" s="209"/>
      <c r="O1456" s="215"/>
      <c r="P1456" s="210"/>
      <c r="Q1456" s="216"/>
    </row>
    <row r="1457" spans="1:17" x14ac:dyDescent="0.25">
      <c r="A1457" s="208"/>
      <c r="B1457" s="209"/>
      <c r="C1457" s="210"/>
      <c r="D1457" s="210"/>
      <c r="E1457" s="211"/>
      <c r="F1457" s="211"/>
      <c r="G1457" s="340"/>
      <c r="H1457" s="341"/>
      <c r="I1457" s="340"/>
      <c r="J1457" s="211"/>
      <c r="K1457" s="348"/>
      <c r="L1457" s="349"/>
      <c r="M1457" s="211"/>
      <c r="N1457" s="209"/>
      <c r="O1457" s="215"/>
      <c r="P1457" s="210"/>
      <c r="Q1457" s="216"/>
    </row>
    <row r="1458" spans="1:17" x14ac:dyDescent="0.25">
      <c r="A1458" s="208"/>
      <c r="B1458" s="209"/>
      <c r="C1458" s="210"/>
      <c r="D1458" s="210"/>
      <c r="E1458" s="211"/>
      <c r="F1458" s="211"/>
      <c r="G1458" s="340"/>
      <c r="H1458" s="341"/>
      <c r="I1458" s="340"/>
      <c r="J1458" s="211"/>
      <c r="K1458" s="348"/>
      <c r="L1458" s="349"/>
      <c r="M1458" s="211"/>
      <c r="N1458" s="209"/>
      <c r="O1458" s="215"/>
      <c r="P1458" s="210"/>
      <c r="Q1458" s="216"/>
    </row>
    <row r="1459" spans="1:17" x14ac:dyDescent="0.25">
      <c r="A1459" s="208"/>
      <c r="B1459" s="209"/>
      <c r="C1459" s="210"/>
      <c r="D1459" s="210"/>
      <c r="E1459" s="211"/>
      <c r="F1459" s="211"/>
      <c r="G1459" s="340"/>
      <c r="H1459" s="341"/>
      <c r="I1459" s="340"/>
      <c r="J1459" s="211"/>
      <c r="K1459" s="348"/>
      <c r="L1459" s="349"/>
      <c r="M1459" s="211"/>
      <c r="N1459" s="209"/>
      <c r="O1459" s="215"/>
      <c r="P1459" s="210"/>
      <c r="Q1459" s="216"/>
    </row>
    <row r="1460" spans="1:17" x14ac:dyDescent="0.25">
      <c r="A1460" s="208"/>
      <c r="B1460" s="209"/>
      <c r="C1460" s="210"/>
      <c r="D1460" s="210"/>
      <c r="E1460" s="211"/>
      <c r="F1460" s="211"/>
      <c r="G1460" s="340"/>
      <c r="H1460" s="341"/>
      <c r="I1460" s="340"/>
      <c r="J1460" s="211"/>
      <c r="K1460" s="348"/>
      <c r="L1460" s="349"/>
      <c r="M1460" s="211"/>
      <c r="N1460" s="209"/>
      <c r="O1460" s="215"/>
      <c r="P1460" s="210"/>
      <c r="Q1460" s="216"/>
    </row>
    <row r="1461" spans="1:17" x14ac:dyDescent="0.25">
      <c r="A1461" s="208"/>
      <c r="B1461" s="209"/>
      <c r="C1461" s="210"/>
      <c r="D1461" s="210"/>
      <c r="E1461" s="211"/>
      <c r="F1461" s="211"/>
      <c r="G1461" s="340"/>
      <c r="H1461" s="341"/>
      <c r="I1461" s="340"/>
      <c r="J1461" s="211"/>
      <c r="K1461" s="343"/>
      <c r="L1461" s="213"/>
      <c r="M1461" s="211"/>
      <c r="N1461" s="209"/>
      <c r="O1461" s="215"/>
      <c r="P1461" s="210"/>
      <c r="Q1461" s="216"/>
    </row>
    <row r="1462" spans="1:17" x14ac:dyDescent="0.25">
      <c r="A1462" s="208"/>
      <c r="B1462" s="209"/>
      <c r="C1462" s="210"/>
      <c r="D1462" s="210"/>
      <c r="E1462" s="211"/>
      <c r="F1462" s="211"/>
      <c r="G1462" s="340"/>
      <c r="H1462" s="341"/>
      <c r="I1462" s="340"/>
      <c r="J1462" s="211"/>
      <c r="K1462" s="343"/>
      <c r="L1462" s="213"/>
      <c r="M1462" s="211"/>
      <c r="N1462" s="209"/>
      <c r="O1462" s="215"/>
      <c r="P1462" s="210"/>
      <c r="Q1462" s="216"/>
    </row>
    <row r="1463" spans="1:17" x14ac:dyDescent="0.25">
      <c r="A1463" s="208"/>
      <c r="B1463" s="209"/>
      <c r="C1463" s="210"/>
      <c r="D1463" s="210"/>
      <c r="E1463" s="211"/>
      <c r="F1463" s="211"/>
      <c r="G1463" s="340"/>
      <c r="H1463" s="341"/>
      <c r="I1463" s="340"/>
      <c r="J1463" s="211"/>
      <c r="K1463" s="343"/>
      <c r="L1463" s="213"/>
      <c r="M1463" s="211"/>
      <c r="N1463" s="209"/>
      <c r="O1463" s="215"/>
      <c r="P1463" s="210"/>
      <c r="Q1463" s="216"/>
    </row>
    <row r="1464" spans="1:17" x14ac:dyDescent="0.25">
      <c r="A1464" s="208"/>
      <c r="B1464" s="209"/>
      <c r="C1464" s="210"/>
      <c r="D1464" s="210"/>
      <c r="E1464" s="211"/>
      <c r="F1464" s="211"/>
      <c r="G1464" s="340"/>
      <c r="H1464" s="341"/>
      <c r="I1464" s="340"/>
      <c r="J1464" s="211"/>
      <c r="K1464" s="343"/>
      <c r="L1464" s="213"/>
      <c r="M1464" s="211"/>
      <c r="N1464" s="209"/>
      <c r="O1464" s="215"/>
      <c r="P1464" s="210"/>
      <c r="Q1464" s="216"/>
    </row>
    <row r="1465" spans="1:17" x14ac:dyDescent="0.25">
      <c r="A1465" s="208"/>
      <c r="B1465" s="209"/>
      <c r="C1465" s="210"/>
      <c r="D1465" s="210"/>
      <c r="E1465" s="211"/>
      <c r="F1465" s="211"/>
      <c r="G1465" s="340"/>
      <c r="H1465" s="341"/>
      <c r="I1465" s="340"/>
      <c r="J1465" s="211"/>
      <c r="K1465" s="343"/>
      <c r="L1465" s="213"/>
      <c r="M1465" s="211"/>
      <c r="N1465" s="209"/>
      <c r="O1465" s="215"/>
      <c r="P1465" s="210"/>
      <c r="Q1465" s="216"/>
    </row>
    <row r="1466" spans="1:17" x14ac:dyDescent="0.25">
      <c r="A1466" s="208"/>
      <c r="B1466" s="209"/>
      <c r="C1466" s="210"/>
      <c r="D1466" s="210"/>
      <c r="E1466" s="211"/>
      <c r="F1466" s="211"/>
      <c r="G1466" s="340"/>
      <c r="H1466" s="341"/>
      <c r="I1466" s="340"/>
      <c r="J1466" s="211"/>
      <c r="K1466" s="343"/>
      <c r="L1466" s="213"/>
      <c r="M1466" s="211"/>
      <c r="N1466" s="209"/>
      <c r="O1466" s="215"/>
      <c r="P1466" s="210"/>
      <c r="Q1466" s="216"/>
    </row>
    <row r="1467" spans="1:17" x14ac:dyDescent="0.25">
      <c r="A1467" s="208"/>
      <c r="B1467" s="209"/>
      <c r="C1467" s="210"/>
      <c r="D1467" s="210"/>
      <c r="E1467" s="211"/>
      <c r="F1467" s="211"/>
      <c r="G1467" s="340"/>
      <c r="H1467" s="341"/>
      <c r="I1467" s="340"/>
      <c r="J1467" s="211"/>
      <c r="K1467" s="343"/>
      <c r="L1467" s="213"/>
      <c r="M1467" s="211"/>
      <c r="N1467" s="209"/>
      <c r="O1467" s="215"/>
      <c r="P1467" s="210"/>
      <c r="Q1467" s="216"/>
    </row>
    <row r="1468" spans="1:17" x14ac:dyDescent="0.25">
      <c r="A1468" s="208"/>
      <c r="B1468" s="209"/>
      <c r="C1468" s="210"/>
      <c r="D1468" s="210"/>
      <c r="E1468" s="211"/>
      <c r="F1468" s="211"/>
      <c r="G1468" s="340"/>
      <c r="H1468" s="341"/>
      <c r="I1468" s="340"/>
      <c r="J1468" s="211"/>
      <c r="K1468" s="343"/>
      <c r="L1468" s="213"/>
      <c r="M1468" s="211"/>
      <c r="N1468" s="209"/>
      <c r="O1468" s="215"/>
      <c r="P1468" s="210"/>
      <c r="Q1468" s="216"/>
    </row>
    <row r="1469" spans="1:17" x14ac:dyDescent="0.25">
      <c r="A1469" s="208"/>
      <c r="B1469" s="209"/>
      <c r="C1469" s="210"/>
      <c r="D1469" s="210"/>
      <c r="E1469" s="211"/>
      <c r="F1469" s="211"/>
      <c r="G1469" s="340"/>
      <c r="H1469" s="341"/>
      <c r="I1469" s="340"/>
      <c r="J1469" s="211"/>
      <c r="K1469" s="343"/>
      <c r="L1469" s="213"/>
      <c r="M1469" s="211"/>
      <c r="N1469" s="209"/>
      <c r="O1469" s="215"/>
      <c r="P1469" s="210"/>
      <c r="Q1469" s="216"/>
    </row>
    <row r="1470" spans="1:17" x14ac:dyDescent="0.25">
      <c r="A1470" s="208"/>
      <c r="B1470" s="209"/>
      <c r="C1470" s="210"/>
      <c r="D1470" s="210"/>
      <c r="E1470" s="211"/>
      <c r="F1470" s="211"/>
      <c r="G1470" s="340"/>
      <c r="H1470" s="341"/>
      <c r="I1470" s="340"/>
      <c r="J1470" s="211"/>
      <c r="K1470" s="343"/>
      <c r="L1470" s="213"/>
      <c r="M1470" s="211"/>
      <c r="N1470" s="209"/>
      <c r="O1470" s="215"/>
      <c r="P1470" s="210"/>
      <c r="Q1470" s="216"/>
    </row>
    <row r="1471" spans="1:17" x14ac:dyDescent="0.25">
      <c r="A1471" s="208"/>
      <c r="B1471" s="209"/>
      <c r="C1471" s="210"/>
      <c r="D1471" s="210"/>
      <c r="E1471" s="211"/>
      <c r="F1471" s="211"/>
      <c r="G1471" s="340"/>
      <c r="H1471" s="341"/>
      <c r="I1471" s="340"/>
      <c r="J1471" s="211"/>
      <c r="K1471" s="343"/>
      <c r="L1471" s="213"/>
      <c r="M1471" s="211"/>
      <c r="N1471" s="209"/>
      <c r="O1471" s="215"/>
      <c r="P1471" s="210"/>
      <c r="Q1471" s="216"/>
    </row>
    <row r="1472" spans="1:17" x14ac:dyDescent="0.25">
      <c r="A1472" s="208"/>
      <c r="B1472" s="209"/>
      <c r="C1472" s="210"/>
      <c r="D1472" s="210"/>
      <c r="E1472" s="211"/>
      <c r="F1472" s="211"/>
      <c r="G1472" s="340"/>
      <c r="H1472" s="341"/>
      <c r="I1472" s="340"/>
      <c r="J1472" s="211"/>
      <c r="K1472" s="343"/>
      <c r="L1472" s="213"/>
      <c r="M1472" s="211"/>
      <c r="N1472" s="209"/>
      <c r="O1472" s="215"/>
      <c r="P1472" s="210"/>
      <c r="Q1472" s="216"/>
    </row>
    <row r="1473" spans="1:17" x14ac:dyDescent="0.25">
      <c r="A1473" s="208"/>
      <c r="B1473" s="209"/>
      <c r="C1473" s="210"/>
      <c r="D1473" s="210"/>
      <c r="E1473" s="211"/>
      <c r="F1473" s="211"/>
      <c r="G1473" s="340"/>
      <c r="H1473" s="341"/>
      <c r="I1473" s="340"/>
      <c r="J1473" s="211"/>
      <c r="K1473" s="343"/>
      <c r="L1473" s="213"/>
      <c r="M1473" s="211"/>
      <c r="N1473" s="209"/>
      <c r="O1473" s="215"/>
      <c r="P1473" s="210"/>
      <c r="Q1473" s="216"/>
    </row>
    <row r="1474" spans="1:17" x14ac:dyDescent="0.25">
      <c r="A1474" s="208"/>
      <c r="B1474" s="209"/>
      <c r="C1474" s="210"/>
      <c r="D1474" s="210"/>
      <c r="E1474" s="211"/>
      <c r="F1474" s="211"/>
      <c r="G1474" s="340"/>
      <c r="H1474" s="341"/>
      <c r="I1474" s="340"/>
      <c r="J1474" s="211"/>
      <c r="K1474" s="343"/>
      <c r="L1474" s="213"/>
      <c r="M1474" s="211"/>
      <c r="N1474" s="209"/>
      <c r="O1474" s="215"/>
      <c r="P1474" s="210"/>
      <c r="Q1474" s="216"/>
    </row>
    <row r="1475" spans="1:17" x14ac:dyDescent="0.25">
      <c r="A1475" s="208"/>
      <c r="B1475" s="209"/>
      <c r="C1475" s="210"/>
      <c r="D1475" s="210"/>
      <c r="E1475" s="211"/>
      <c r="F1475" s="211"/>
      <c r="G1475" s="340"/>
      <c r="H1475" s="341"/>
      <c r="I1475" s="340"/>
      <c r="J1475" s="211"/>
      <c r="K1475" s="348"/>
      <c r="L1475" s="349"/>
      <c r="M1475" s="211"/>
      <c r="N1475" s="209"/>
      <c r="O1475" s="215"/>
      <c r="P1475" s="210"/>
      <c r="Q1475" s="216"/>
    </row>
    <row r="1476" spans="1:17" x14ac:dyDescent="0.25">
      <c r="A1476" s="208"/>
      <c r="B1476" s="209"/>
      <c r="C1476" s="210"/>
      <c r="D1476" s="210"/>
      <c r="E1476" s="211"/>
      <c r="F1476" s="211"/>
      <c r="G1476" s="340"/>
      <c r="H1476" s="341"/>
      <c r="I1476" s="340"/>
      <c r="J1476" s="211"/>
      <c r="K1476" s="348"/>
      <c r="L1476" s="349"/>
      <c r="M1476" s="211"/>
      <c r="N1476" s="209"/>
      <c r="O1476" s="215"/>
      <c r="P1476" s="210"/>
      <c r="Q1476" s="216"/>
    </row>
    <row r="1477" spans="1:17" x14ac:dyDescent="0.25">
      <c r="A1477" s="208"/>
      <c r="B1477" s="209"/>
      <c r="C1477" s="210"/>
      <c r="D1477" s="210"/>
      <c r="E1477" s="211"/>
      <c r="F1477" s="211"/>
      <c r="G1477" s="340"/>
      <c r="H1477" s="341"/>
      <c r="I1477" s="340"/>
      <c r="J1477" s="211"/>
      <c r="K1477" s="348"/>
      <c r="L1477" s="349"/>
      <c r="M1477" s="211"/>
      <c r="N1477" s="209"/>
      <c r="O1477" s="215"/>
      <c r="P1477" s="210"/>
      <c r="Q1477" s="216"/>
    </row>
    <row r="1478" spans="1:17" x14ac:dyDescent="0.25">
      <c r="A1478" s="208"/>
      <c r="B1478" s="209"/>
      <c r="C1478" s="210"/>
      <c r="D1478" s="210"/>
      <c r="E1478" s="211"/>
      <c r="F1478" s="211"/>
      <c r="G1478" s="340"/>
      <c r="H1478" s="341"/>
      <c r="I1478" s="340"/>
      <c r="J1478" s="211"/>
      <c r="K1478" s="348"/>
      <c r="L1478" s="349"/>
      <c r="M1478" s="211"/>
      <c r="N1478" s="209"/>
      <c r="O1478" s="215"/>
      <c r="P1478" s="210"/>
      <c r="Q1478" s="216"/>
    </row>
    <row r="1479" spans="1:17" x14ac:dyDescent="0.25">
      <c r="A1479" s="208"/>
      <c r="B1479" s="209"/>
      <c r="C1479" s="210"/>
      <c r="D1479" s="210"/>
      <c r="E1479" s="211"/>
      <c r="F1479" s="211"/>
      <c r="G1479" s="340"/>
      <c r="H1479" s="341"/>
      <c r="I1479" s="340"/>
      <c r="J1479" s="211"/>
      <c r="K1479" s="348"/>
      <c r="L1479" s="349"/>
      <c r="M1479" s="211"/>
      <c r="N1479" s="209"/>
      <c r="O1479" s="215"/>
      <c r="P1479" s="210"/>
      <c r="Q1479" s="216"/>
    </row>
    <row r="1480" spans="1:17" x14ac:dyDescent="0.25">
      <c r="A1480" s="208"/>
      <c r="B1480" s="209"/>
      <c r="C1480" s="210"/>
      <c r="D1480" s="210"/>
      <c r="E1480" s="211"/>
      <c r="F1480" s="211"/>
      <c r="G1480" s="340"/>
      <c r="H1480" s="341"/>
      <c r="I1480" s="340"/>
      <c r="J1480" s="211"/>
      <c r="K1480" s="343"/>
      <c r="L1480" s="213"/>
      <c r="M1480" s="211"/>
      <c r="N1480" s="209"/>
      <c r="O1480" s="215"/>
      <c r="P1480" s="210"/>
      <c r="Q1480" s="216"/>
    </row>
    <row r="1481" spans="1:17" x14ac:dyDescent="0.25">
      <c r="A1481" s="208"/>
      <c r="B1481" s="209"/>
      <c r="C1481" s="210"/>
      <c r="D1481" s="210"/>
      <c r="E1481" s="211"/>
      <c r="F1481" s="211"/>
      <c r="G1481" s="340"/>
      <c r="H1481" s="341"/>
      <c r="I1481" s="340"/>
      <c r="J1481" s="211"/>
      <c r="K1481" s="343"/>
      <c r="L1481" s="213"/>
      <c r="M1481" s="211"/>
      <c r="N1481" s="209"/>
      <c r="O1481" s="215"/>
      <c r="P1481" s="210"/>
      <c r="Q1481" s="216"/>
    </row>
    <row r="1482" spans="1:17" x14ac:dyDescent="0.25">
      <c r="A1482" s="208"/>
      <c r="B1482" s="209"/>
      <c r="C1482" s="210"/>
      <c r="D1482" s="210"/>
      <c r="E1482" s="211"/>
      <c r="F1482" s="211"/>
      <c r="G1482" s="340"/>
      <c r="H1482" s="341"/>
      <c r="I1482" s="340"/>
      <c r="J1482" s="211"/>
      <c r="K1482" s="343"/>
      <c r="L1482" s="213"/>
      <c r="M1482" s="211"/>
      <c r="N1482" s="209"/>
      <c r="O1482" s="215"/>
      <c r="P1482" s="210"/>
      <c r="Q1482" s="216"/>
    </row>
    <row r="1483" spans="1:17" x14ac:dyDescent="0.25">
      <c r="A1483" s="208"/>
      <c r="B1483" s="209"/>
      <c r="C1483" s="210"/>
      <c r="D1483" s="210"/>
      <c r="E1483" s="211"/>
      <c r="F1483" s="211"/>
      <c r="G1483" s="340"/>
      <c r="H1483" s="341"/>
      <c r="I1483" s="340"/>
      <c r="J1483" s="211"/>
      <c r="K1483" s="343"/>
      <c r="L1483" s="213"/>
      <c r="M1483" s="211"/>
      <c r="N1483" s="209"/>
      <c r="O1483" s="215"/>
      <c r="P1483" s="210"/>
      <c r="Q1483" s="216"/>
    </row>
    <row r="1484" spans="1:17" x14ac:dyDescent="0.25">
      <c r="A1484" s="208"/>
      <c r="B1484" s="209"/>
      <c r="C1484" s="210"/>
      <c r="D1484" s="210"/>
      <c r="E1484" s="211"/>
      <c r="F1484" s="211"/>
      <c r="G1484" s="340"/>
      <c r="H1484" s="341"/>
      <c r="I1484" s="340"/>
      <c r="J1484" s="211"/>
      <c r="K1484" s="343"/>
      <c r="L1484" s="213"/>
      <c r="M1484" s="211"/>
      <c r="N1484" s="209"/>
      <c r="O1484" s="215"/>
      <c r="P1484" s="210"/>
      <c r="Q1484" s="216"/>
    </row>
    <row r="1485" spans="1:17" x14ac:dyDescent="0.25">
      <c r="A1485" s="208"/>
      <c r="B1485" s="209"/>
      <c r="C1485" s="210"/>
      <c r="D1485" s="210"/>
      <c r="E1485" s="211"/>
      <c r="F1485" s="211"/>
      <c r="G1485" s="340"/>
      <c r="H1485" s="341"/>
      <c r="I1485" s="340"/>
      <c r="J1485" s="211"/>
      <c r="K1485" s="343"/>
      <c r="L1485" s="213"/>
      <c r="M1485" s="211"/>
      <c r="N1485" s="209"/>
      <c r="O1485" s="215"/>
      <c r="P1485" s="210"/>
      <c r="Q1485" s="216"/>
    </row>
    <row r="1486" spans="1:17" x14ac:dyDescent="0.25">
      <c r="A1486" s="208"/>
      <c r="B1486" s="209"/>
      <c r="C1486" s="210"/>
      <c r="D1486" s="210"/>
      <c r="E1486" s="211"/>
      <c r="F1486" s="211"/>
      <c r="G1486" s="340"/>
      <c r="H1486" s="341"/>
      <c r="I1486" s="340"/>
      <c r="J1486" s="211"/>
      <c r="K1486" s="343"/>
      <c r="L1486" s="213"/>
      <c r="M1486" s="211"/>
      <c r="N1486" s="209"/>
      <c r="O1486" s="215"/>
      <c r="P1486" s="210"/>
      <c r="Q1486" s="216"/>
    </row>
    <row r="1487" spans="1:17" x14ac:dyDescent="0.25">
      <c r="A1487" s="208"/>
      <c r="B1487" s="209"/>
      <c r="C1487" s="210"/>
      <c r="D1487" s="210"/>
      <c r="E1487" s="211"/>
      <c r="F1487" s="211"/>
      <c r="G1487" s="340"/>
      <c r="H1487" s="341"/>
      <c r="I1487" s="340"/>
      <c r="J1487" s="211"/>
      <c r="K1487" s="343"/>
      <c r="L1487" s="213"/>
      <c r="M1487" s="211"/>
      <c r="N1487" s="209"/>
      <c r="O1487" s="215"/>
      <c r="P1487" s="210"/>
      <c r="Q1487" s="216"/>
    </row>
    <row r="1488" spans="1:17" x14ac:dyDescent="0.25">
      <c r="A1488" s="208"/>
      <c r="B1488" s="209"/>
      <c r="C1488" s="210"/>
      <c r="D1488" s="210"/>
      <c r="E1488" s="211"/>
      <c r="F1488" s="211"/>
      <c r="G1488" s="340"/>
      <c r="H1488" s="341"/>
      <c r="I1488" s="340"/>
      <c r="J1488" s="211"/>
      <c r="K1488" s="343"/>
      <c r="L1488" s="213"/>
      <c r="M1488" s="211"/>
      <c r="N1488" s="209"/>
      <c r="O1488" s="215"/>
      <c r="P1488" s="210"/>
      <c r="Q1488" s="216"/>
    </row>
    <row r="1489" spans="1:17" x14ac:dyDescent="0.25">
      <c r="A1489" s="208"/>
      <c r="B1489" s="209"/>
      <c r="C1489" s="210"/>
      <c r="D1489" s="210"/>
      <c r="E1489" s="211"/>
      <c r="F1489" s="211"/>
      <c r="G1489" s="340"/>
      <c r="H1489" s="341"/>
      <c r="I1489" s="340"/>
      <c r="J1489" s="211"/>
      <c r="K1489" s="343"/>
      <c r="L1489" s="213"/>
      <c r="M1489" s="211"/>
      <c r="N1489" s="209"/>
      <c r="O1489" s="215"/>
      <c r="P1489" s="210"/>
      <c r="Q1489" s="216"/>
    </row>
    <row r="1490" spans="1:17" x14ac:dyDescent="0.25">
      <c r="A1490" s="208"/>
      <c r="B1490" s="209"/>
      <c r="C1490" s="210"/>
      <c r="D1490" s="210"/>
      <c r="E1490" s="211"/>
      <c r="F1490" s="211"/>
      <c r="G1490" s="340"/>
      <c r="H1490" s="341"/>
      <c r="I1490" s="340"/>
      <c r="J1490" s="211"/>
      <c r="K1490" s="343"/>
      <c r="L1490" s="213"/>
      <c r="M1490" s="211"/>
      <c r="N1490" s="209"/>
      <c r="O1490" s="215"/>
      <c r="P1490" s="210"/>
      <c r="Q1490" s="216"/>
    </row>
    <row r="1491" spans="1:17" x14ac:dyDescent="0.25">
      <c r="A1491" s="208"/>
      <c r="B1491" s="209"/>
      <c r="C1491" s="210"/>
      <c r="D1491" s="210"/>
      <c r="E1491" s="211"/>
      <c r="F1491" s="211"/>
      <c r="G1491" s="340"/>
      <c r="H1491" s="341"/>
      <c r="I1491" s="340"/>
      <c r="J1491" s="211"/>
      <c r="K1491" s="343"/>
      <c r="L1491" s="213"/>
      <c r="M1491" s="211"/>
      <c r="N1491" s="209"/>
      <c r="O1491" s="215"/>
      <c r="P1491" s="210"/>
      <c r="Q1491" s="216"/>
    </row>
    <row r="1492" spans="1:17" x14ac:dyDescent="0.25">
      <c r="A1492" s="208"/>
      <c r="B1492" s="209"/>
      <c r="C1492" s="210"/>
      <c r="D1492" s="210"/>
      <c r="E1492" s="211"/>
      <c r="F1492" s="211"/>
      <c r="G1492" s="340"/>
      <c r="H1492" s="341"/>
      <c r="I1492" s="340"/>
      <c r="J1492" s="211"/>
      <c r="K1492" s="343"/>
      <c r="L1492" s="213"/>
      <c r="M1492" s="211"/>
      <c r="N1492" s="209"/>
      <c r="O1492" s="215"/>
      <c r="P1492" s="210"/>
      <c r="Q1492" s="216"/>
    </row>
    <row r="1493" spans="1:17" x14ac:dyDescent="0.25">
      <c r="A1493" s="208"/>
      <c r="B1493" s="209"/>
      <c r="C1493" s="210"/>
      <c r="D1493" s="210"/>
      <c r="E1493" s="211"/>
      <c r="F1493" s="211"/>
      <c r="G1493" s="340"/>
      <c r="H1493" s="341"/>
      <c r="I1493" s="340"/>
      <c r="J1493" s="211"/>
      <c r="K1493" s="343"/>
      <c r="L1493" s="213"/>
      <c r="M1493" s="211"/>
      <c r="N1493" s="209"/>
      <c r="O1493" s="215"/>
      <c r="P1493" s="210"/>
      <c r="Q1493" s="216"/>
    </row>
    <row r="1494" spans="1:17" x14ac:dyDescent="0.25">
      <c r="A1494" s="208"/>
      <c r="B1494" s="209"/>
      <c r="C1494" s="210"/>
      <c r="D1494" s="210"/>
      <c r="E1494" s="211"/>
      <c r="F1494" s="211"/>
      <c r="G1494" s="340"/>
      <c r="H1494" s="341"/>
      <c r="I1494" s="340"/>
      <c r="J1494" s="211"/>
      <c r="K1494" s="343"/>
      <c r="L1494" s="213"/>
      <c r="M1494" s="211"/>
      <c r="N1494" s="209"/>
      <c r="O1494" s="215"/>
      <c r="P1494" s="210"/>
      <c r="Q1494" s="216"/>
    </row>
    <row r="1495" spans="1:17" x14ac:dyDescent="0.25">
      <c r="A1495" s="208"/>
      <c r="B1495" s="209"/>
      <c r="C1495" s="210"/>
      <c r="D1495" s="210"/>
      <c r="E1495" s="211"/>
      <c r="F1495" s="211"/>
      <c r="G1495" s="340"/>
      <c r="H1495" s="341"/>
      <c r="I1495" s="340"/>
      <c r="J1495" s="211"/>
      <c r="K1495" s="343"/>
      <c r="L1495" s="213"/>
      <c r="M1495" s="211"/>
      <c r="N1495" s="209"/>
      <c r="O1495" s="215"/>
      <c r="P1495" s="210"/>
      <c r="Q1495" s="216"/>
    </row>
    <row r="1496" spans="1:17" x14ac:dyDescent="0.25">
      <c r="A1496" s="208"/>
      <c r="B1496" s="209"/>
      <c r="C1496" s="210"/>
      <c r="D1496" s="210"/>
      <c r="E1496" s="211"/>
      <c r="F1496" s="211"/>
      <c r="G1496" s="340"/>
      <c r="H1496" s="341"/>
      <c r="I1496" s="340"/>
      <c r="J1496" s="211"/>
      <c r="K1496" s="343"/>
      <c r="L1496" s="213"/>
      <c r="M1496" s="211"/>
      <c r="N1496" s="209"/>
      <c r="O1496" s="215"/>
      <c r="P1496" s="210"/>
      <c r="Q1496" s="216"/>
    </row>
    <row r="1497" spans="1:17" x14ac:dyDescent="0.25">
      <c r="A1497" s="208"/>
      <c r="B1497" s="209"/>
      <c r="C1497" s="210"/>
      <c r="D1497" s="210"/>
      <c r="E1497" s="211"/>
      <c r="F1497" s="211"/>
      <c r="G1497" s="340"/>
      <c r="H1497" s="341"/>
      <c r="I1497" s="340"/>
      <c r="J1497" s="211"/>
      <c r="K1497" s="343"/>
      <c r="L1497" s="213"/>
      <c r="M1497" s="211"/>
      <c r="N1497" s="209"/>
      <c r="O1497" s="215"/>
      <c r="P1497" s="210"/>
      <c r="Q1497" s="216"/>
    </row>
    <row r="1498" spans="1:17" x14ac:dyDescent="0.25">
      <c r="A1498" s="208"/>
      <c r="B1498" s="209"/>
      <c r="C1498" s="210"/>
      <c r="D1498" s="210"/>
      <c r="E1498" s="211"/>
      <c r="F1498" s="211"/>
      <c r="G1498" s="340"/>
      <c r="H1498" s="341"/>
      <c r="I1498" s="340"/>
      <c r="J1498" s="211"/>
      <c r="K1498" s="343"/>
      <c r="L1498" s="213"/>
      <c r="M1498" s="211"/>
      <c r="N1498" s="209"/>
      <c r="O1498" s="215"/>
      <c r="P1498" s="210"/>
      <c r="Q1498" s="216"/>
    </row>
    <row r="1499" spans="1:17" x14ac:dyDescent="0.25">
      <c r="A1499" s="208"/>
      <c r="B1499" s="209"/>
      <c r="C1499" s="210"/>
      <c r="D1499" s="210"/>
      <c r="E1499" s="211"/>
      <c r="F1499" s="211"/>
      <c r="G1499" s="340"/>
      <c r="H1499" s="341"/>
      <c r="I1499" s="340"/>
      <c r="J1499" s="211"/>
      <c r="K1499" s="343"/>
      <c r="L1499" s="213"/>
      <c r="M1499" s="211"/>
      <c r="N1499" s="209"/>
      <c r="O1499" s="215"/>
      <c r="P1499" s="210"/>
      <c r="Q1499" s="216"/>
    </row>
    <row r="1500" spans="1:17" x14ac:dyDescent="0.25">
      <c r="A1500" s="208"/>
      <c r="B1500" s="209"/>
      <c r="C1500" s="210"/>
      <c r="D1500" s="210"/>
      <c r="E1500" s="211"/>
      <c r="F1500" s="211"/>
      <c r="G1500" s="340"/>
      <c r="H1500" s="341"/>
      <c r="I1500" s="340"/>
      <c r="J1500" s="211"/>
      <c r="K1500" s="343"/>
      <c r="L1500" s="213"/>
      <c r="M1500" s="211"/>
      <c r="N1500" s="209"/>
      <c r="O1500" s="215"/>
      <c r="P1500" s="210"/>
      <c r="Q1500" s="216"/>
    </row>
    <row r="1501" spans="1:17" x14ac:dyDescent="0.25">
      <c r="A1501" s="208"/>
      <c r="B1501" s="209"/>
      <c r="C1501" s="210"/>
      <c r="D1501" s="210"/>
      <c r="E1501" s="211"/>
      <c r="F1501" s="211"/>
      <c r="G1501" s="340"/>
      <c r="H1501" s="341"/>
      <c r="I1501" s="340"/>
      <c r="J1501" s="211"/>
      <c r="K1501" s="343"/>
      <c r="L1501" s="213"/>
      <c r="M1501" s="211"/>
      <c r="N1501" s="209"/>
      <c r="O1501" s="215"/>
      <c r="P1501" s="210"/>
      <c r="Q1501" s="216"/>
    </row>
    <row r="1502" spans="1:17" x14ac:dyDescent="0.25">
      <c r="A1502" s="208"/>
      <c r="B1502" s="209"/>
      <c r="C1502" s="210"/>
      <c r="D1502" s="210"/>
      <c r="E1502" s="211"/>
      <c r="F1502" s="211"/>
      <c r="G1502" s="340"/>
      <c r="H1502" s="341"/>
      <c r="I1502" s="340"/>
      <c r="J1502" s="211"/>
      <c r="K1502" s="348"/>
      <c r="L1502" s="349"/>
      <c r="M1502" s="211"/>
      <c r="N1502" s="209"/>
      <c r="O1502" s="215"/>
      <c r="P1502" s="210"/>
      <c r="Q1502" s="216"/>
    </row>
    <row r="1503" spans="1:17" x14ac:dyDescent="0.25">
      <c r="A1503" s="208"/>
      <c r="B1503" s="209"/>
      <c r="C1503" s="210"/>
      <c r="D1503" s="210"/>
      <c r="E1503" s="211"/>
      <c r="F1503" s="211"/>
      <c r="G1503" s="340"/>
      <c r="H1503" s="341"/>
      <c r="I1503" s="340"/>
      <c r="J1503" s="211"/>
      <c r="K1503" s="348"/>
      <c r="L1503" s="349"/>
      <c r="M1503" s="211"/>
      <c r="N1503" s="209"/>
      <c r="O1503" s="215"/>
      <c r="P1503" s="210"/>
      <c r="Q1503" s="216"/>
    </row>
    <row r="1504" spans="1:17" x14ac:dyDescent="0.25">
      <c r="A1504" s="208"/>
      <c r="B1504" s="209"/>
      <c r="C1504" s="210"/>
      <c r="D1504" s="210"/>
      <c r="E1504" s="211"/>
      <c r="F1504" s="211"/>
      <c r="G1504" s="340"/>
      <c r="H1504" s="341"/>
      <c r="I1504" s="340"/>
      <c r="J1504" s="211"/>
      <c r="K1504" s="343"/>
      <c r="L1504" s="213"/>
      <c r="M1504" s="211"/>
      <c r="N1504" s="209"/>
      <c r="O1504" s="215"/>
      <c r="P1504" s="210"/>
      <c r="Q1504" s="216"/>
    </row>
    <row r="1505" spans="1:17" x14ac:dyDescent="0.25">
      <c r="A1505" s="208"/>
      <c r="B1505" s="209"/>
      <c r="C1505" s="210"/>
      <c r="D1505" s="210"/>
      <c r="E1505" s="211"/>
      <c r="F1505" s="211"/>
      <c r="G1505" s="340"/>
      <c r="H1505" s="341"/>
      <c r="I1505" s="340"/>
      <c r="J1505" s="211"/>
      <c r="K1505" s="343"/>
      <c r="L1505" s="213"/>
      <c r="M1505" s="211"/>
      <c r="N1505" s="209"/>
      <c r="O1505" s="215"/>
      <c r="P1505" s="210"/>
      <c r="Q1505" s="216"/>
    </row>
    <row r="1506" spans="1:17" x14ac:dyDescent="0.25">
      <c r="A1506" s="208"/>
      <c r="B1506" s="209"/>
      <c r="C1506" s="210"/>
      <c r="D1506" s="210"/>
      <c r="E1506" s="211"/>
      <c r="F1506" s="211"/>
      <c r="G1506" s="340"/>
      <c r="H1506" s="341"/>
      <c r="I1506" s="340"/>
      <c r="J1506" s="211"/>
      <c r="K1506" s="343"/>
      <c r="L1506" s="213"/>
      <c r="M1506" s="211"/>
      <c r="N1506" s="209"/>
      <c r="O1506" s="215"/>
      <c r="P1506" s="210"/>
      <c r="Q1506" s="216"/>
    </row>
    <row r="1507" spans="1:17" x14ac:dyDescent="0.25">
      <c r="A1507" s="208"/>
      <c r="B1507" s="209"/>
      <c r="C1507" s="210"/>
      <c r="D1507" s="210"/>
      <c r="E1507" s="211"/>
      <c r="F1507" s="211"/>
      <c r="G1507" s="340"/>
      <c r="H1507" s="341"/>
      <c r="I1507" s="340"/>
      <c r="J1507" s="211"/>
      <c r="K1507" s="343"/>
      <c r="L1507" s="213"/>
      <c r="M1507" s="211"/>
      <c r="N1507" s="209"/>
      <c r="O1507" s="215"/>
      <c r="P1507" s="210"/>
      <c r="Q1507" s="216"/>
    </row>
    <row r="1508" spans="1:17" x14ac:dyDescent="0.25">
      <c r="A1508" s="208"/>
      <c r="B1508" s="209"/>
      <c r="C1508" s="210"/>
      <c r="D1508" s="210"/>
      <c r="E1508" s="211"/>
      <c r="F1508" s="211"/>
      <c r="G1508" s="340"/>
      <c r="H1508" s="341"/>
      <c r="I1508" s="340"/>
      <c r="J1508" s="211"/>
      <c r="K1508" s="343"/>
      <c r="L1508" s="213"/>
      <c r="M1508" s="211"/>
      <c r="N1508" s="209"/>
      <c r="O1508" s="215"/>
      <c r="P1508" s="210"/>
      <c r="Q1508" s="216"/>
    </row>
    <row r="1509" spans="1:17" x14ac:dyDescent="0.25">
      <c r="A1509" s="208"/>
      <c r="B1509" s="209"/>
      <c r="C1509" s="210"/>
      <c r="D1509" s="210"/>
      <c r="E1509" s="211"/>
      <c r="F1509" s="211"/>
      <c r="G1509" s="340"/>
      <c r="H1509" s="341"/>
      <c r="I1509" s="340"/>
      <c r="J1509" s="211"/>
      <c r="K1509" s="343"/>
      <c r="L1509" s="213"/>
      <c r="M1509" s="211"/>
      <c r="N1509" s="209"/>
      <c r="O1509" s="215"/>
      <c r="P1509" s="210"/>
      <c r="Q1509" s="216"/>
    </row>
    <row r="1510" spans="1:17" x14ac:dyDescent="0.25">
      <c r="A1510" s="208"/>
      <c r="B1510" s="209"/>
      <c r="C1510" s="210"/>
      <c r="D1510" s="210"/>
      <c r="E1510" s="211"/>
      <c r="F1510" s="211"/>
      <c r="G1510" s="340"/>
      <c r="H1510" s="341"/>
      <c r="I1510" s="340"/>
      <c r="J1510" s="211"/>
      <c r="K1510" s="343"/>
      <c r="L1510" s="213"/>
      <c r="M1510" s="211"/>
      <c r="N1510" s="209"/>
      <c r="O1510" s="215"/>
      <c r="P1510" s="210"/>
      <c r="Q1510" s="216"/>
    </row>
    <row r="1511" spans="1:17" x14ac:dyDescent="0.25">
      <c r="A1511" s="208"/>
      <c r="B1511" s="209"/>
      <c r="C1511" s="210"/>
      <c r="D1511" s="210"/>
      <c r="E1511" s="211"/>
      <c r="F1511" s="211"/>
      <c r="G1511" s="340"/>
      <c r="H1511" s="341"/>
      <c r="I1511" s="340"/>
      <c r="J1511" s="211"/>
      <c r="K1511" s="343"/>
      <c r="L1511" s="213"/>
      <c r="M1511" s="211"/>
      <c r="N1511" s="209"/>
      <c r="O1511" s="215"/>
      <c r="P1511" s="210"/>
      <c r="Q1511" s="216"/>
    </row>
    <row r="1512" spans="1:17" x14ac:dyDescent="0.25">
      <c r="A1512" s="208"/>
      <c r="B1512" s="209"/>
      <c r="C1512" s="210"/>
      <c r="D1512" s="210"/>
      <c r="E1512" s="211"/>
      <c r="F1512" s="211"/>
      <c r="G1512" s="340"/>
      <c r="H1512" s="341"/>
      <c r="I1512" s="340"/>
      <c r="J1512" s="211"/>
      <c r="K1512" s="348"/>
      <c r="L1512" s="213"/>
      <c r="M1512" s="211"/>
      <c r="N1512" s="209"/>
      <c r="O1512" s="215"/>
      <c r="P1512" s="210"/>
      <c r="Q1512" s="216"/>
    </row>
    <row r="1513" spans="1:17" x14ac:dyDescent="0.25">
      <c r="A1513" s="208"/>
      <c r="B1513" s="209"/>
      <c r="C1513" s="210"/>
      <c r="D1513" s="210"/>
      <c r="E1513" s="211"/>
      <c r="F1513" s="211"/>
      <c r="G1513" s="340"/>
      <c r="H1513" s="341"/>
      <c r="I1513" s="340"/>
      <c r="J1513" s="211"/>
      <c r="K1513" s="348"/>
      <c r="L1513" s="213"/>
      <c r="M1513" s="211"/>
      <c r="N1513" s="209"/>
      <c r="O1513" s="215"/>
      <c r="P1513" s="210"/>
      <c r="Q1513" s="216"/>
    </row>
    <row r="1514" spans="1:17" x14ac:dyDescent="0.25">
      <c r="A1514" s="208"/>
      <c r="B1514" s="209"/>
      <c r="C1514" s="210"/>
      <c r="D1514" s="210"/>
      <c r="E1514" s="211"/>
      <c r="F1514" s="211"/>
      <c r="G1514" s="340"/>
      <c r="H1514" s="341"/>
      <c r="I1514" s="340"/>
      <c r="J1514" s="211"/>
      <c r="K1514" s="348"/>
      <c r="L1514" s="213"/>
      <c r="M1514" s="211"/>
      <c r="N1514" s="209"/>
      <c r="O1514" s="215"/>
      <c r="P1514" s="210"/>
      <c r="Q1514" s="216"/>
    </row>
    <row r="1515" spans="1:17" x14ac:dyDescent="0.25">
      <c r="A1515" s="208"/>
      <c r="B1515" s="209"/>
      <c r="C1515" s="210"/>
      <c r="D1515" s="210"/>
      <c r="E1515" s="211"/>
      <c r="F1515" s="211"/>
      <c r="G1515" s="340"/>
      <c r="H1515" s="341"/>
      <c r="I1515" s="340"/>
      <c r="J1515" s="211"/>
      <c r="K1515" s="348"/>
      <c r="L1515" s="213"/>
      <c r="M1515" s="211"/>
      <c r="N1515" s="209"/>
      <c r="O1515" s="215"/>
      <c r="P1515" s="210"/>
      <c r="Q1515" s="216"/>
    </row>
    <row r="1516" spans="1:17" x14ac:dyDescent="0.25">
      <c r="A1516" s="208"/>
      <c r="B1516" s="209"/>
      <c r="C1516" s="210"/>
      <c r="D1516" s="210"/>
      <c r="E1516" s="211"/>
      <c r="F1516" s="211"/>
      <c r="G1516" s="340"/>
      <c r="H1516" s="341"/>
      <c r="I1516" s="340"/>
      <c r="J1516" s="211"/>
      <c r="K1516" s="343"/>
      <c r="L1516" s="213"/>
      <c r="M1516" s="211"/>
      <c r="N1516" s="209"/>
      <c r="O1516" s="215"/>
      <c r="P1516" s="210"/>
      <c r="Q1516" s="216"/>
    </row>
    <row r="1517" spans="1:17" x14ac:dyDescent="0.25">
      <c r="A1517" s="208"/>
      <c r="B1517" s="209"/>
      <c r="C1517" s="210"/>
      <c r="D1517" s="210"/>
      <c r="E1517" s="211"/>
      <c r="F1517" s="211"/>
      <c r="G1517" s="340"/>
      <c r="H1517" s="341"/>
      <c r="I1517" s="340"/>
      <c r="J1517" s="211"/>
      <c r="K1517" s="343"/>
      <c r="L1517" s="213"/>
      <c r="M1517" s="211"/>
      <c r="N1517" s="209"/>
      <c r="O1517" s="215"/>
      <c r="P1517" s="210"/>
      <c r="Q1517" s="216"/>
    </row>
    <row r="1518" spans="1:17" x14ac:dyDescent="0.25">
      <c r="A1518" s="208"/>
      <c r="B1518" s="209"/>
      <c r="C1518" s="210"/>
      <c r="D1518" s="210"/>
      <c r="E1518" s="211"/>
      <c r="F1518" s="211"/>
      <c r="G1518" s="340"/>
      <c r="H1518" s="341"/>
      <c r="I1518" s="340"/>
      <c r="J1518" s="211"/>
      <c r="K1518" s="343"/>
      <c r="L1518" s="213"/>
      <c r="M1518" s="211"/>
      <c r="N1518" s="209"/>
      <c r="O1518" s="215"/>
      <c r="P1518" s="210"/>
      <c r="Q1518" s="216"/>
    </row>
    <row r="1519" spans="1:17" x14ac:dyDescent="0.25">
      <c r="A1519" s="208"/>
      <c r="B1519" s="209"/>
      <c r="C1519" s="210"/>
      <c r="D1519" s="210"/>
      <c r="E1519" s="211"/>
      <c r="F1519" s="211"/>
      <c r="G1519" s="340"/>
      <c r="H1519" s="341"/>
      <c r="I1519" s="340"/>
      <c r="J1519" s="211"/>
      <c r="K1519" s="343"/>
      <c r="L1519" s="213"/>
      <c r="M1519" s="211"/>
      <c r="N1519" s="209"/>
      <c r="O1519" s="215"/>
      <c r="P1519" s="210"/>
      <c r="Q1519" s="216"/>
    </row>
    <row r="1520" spans="1:17" x14ac:dyDescent="0.25">
      <c r="A1520" s="208"/>
      <c r="B1520" s="209"/>
      <c r="C1520" s="210"/>
      <c r="D1520" s="210"/>
      <c r="E1520" s="211"/>
      <c r="F1520" s="211"/>
      <c r="G1520" s="340"/>
      <c r="H1520" s="341"/>
      <c r="I1520" s="340"/>
      <c r="J1520" s="211"/>
      <c r="K1520" s="343"/>
      <c r="L1520" s="213"/>
      <c r="M1520" s="211"/>
      <c r="N1520" s="209"/>
      <c r="O1520" s="215"/>
      <c r="P1520" s="210"/>
      <c r="Q1520" s="216"/>
    </row>
    <row r="1521" spans="1:17" x14ac:dyDescent="0.25">
      <c r="A1521" s="208"/>
      <c r="B1521" s="209"/>
      <c r="C1521" s="210"/>
      <c r="D1521" s="210"/>
      <c r="E1521" s="211"/>
      <c r="F1521" s="211"/>
      <c r="G1521" s="340"/>
      <c r="H1521" s="341"/>
      <c r="I1521" s="340"/>
      <c r="J1521" s="211"/>
      <c r="K1521" s="343"/>
      <c r="L1521" s="213"/>
      <c r="M1521" s="211"/>
      <c r="N1521" s="209"/>
      <c r="O1521" s="215"/>
      <c r="P1521" s="210"/>
      <c r="Q1521" s="216"/>
    </row>
    <row r="1522" spans="1:17" x14ac:dyDescent="0.25">
      <c r="A1522" s="208"/>
      <c r="B1522" s="209"/>
      <c r="C1522" s="210"/>
      <c r="D1522" s="210"/>
      <c r="E1522" s="211"/>
      <c r="F1522" s="211"/>
      <c r="G1522" s="340"/>
      <c r="H1522" s="341"/>
      <c r="I1522" s="340"/>
      <c r="J1522" s="211"/>
      <c r="K1522" s="343"/>
      <c r="L1522" s="213"/>
      <c r="M1522" s="211"/>
      <c r="N1522" s="209"/>
      <c r="O1522" s="215"/>
      <c r="P1522" s="210"/>
      <c r="Q1522" s="216"/>
    </row>
    <row r="1523" spans="1:17" x14ac:dyDescent="0.25">
      <c r="A1523" s="208"/>
      <c r="B1523" s="209"/>
      <c r="C1523" s="210"/>
      <c r="D1523" s="210"/>
      <c r="E1523" s="211"/>
      <c r="F1523" s="211"/>
      <c r="G1523" s="340"/>
      <c r="H1523" s="341"/>
      <c r="I1523" s="340"/>
      <c r="J1523" s="211"/>
      <c r="K1523" s="348"/>
      <c r="L1523" s="349"/>
      <c r="M1523" s="211"/>
      <c r="N1523" s="209"/>
      <c r="O1523" s="215"/>
      <c r="P1523" s="210"/>
      <c r="Q1523" s="216"/>
    </row>
    <row r="1524" spans="1:17" x14ac:dyDescent="0.25">
      <c r="A1524" s="208"/>
      <c r="B1524" s="209"/>
      <c r="C1524" s="210"/>
      <c r="D1524" s="210"/>
      <c r="E1524" s="211"/>
      <c r="F1524" s="211"/>
      <c r="G1524" s="340"/>
      <c r="H1524" s="341"/>
      <c r="I1524" s="340"/>
      <c r="J1524" s="211"/>
      <c r="K1524" s="348"/>
      <c r="L1524" s="349"/>
      <c r="M1524" s="211"/>
      <c r="N1524" s="209"/>
      <c r="O1524" s="215"/>
      <c r="P1524" s="210"/>
      <c r="Q1524" s="216"/>
    </row>
    <row r="1525" spans="1:17" x14ac:dyDescent="0.25">
      <c r="A1525" s="208"/>
      <c r="B1525" s="209"/>
      <c r="C1525" s="210"/>
      <c r="D1525" s="210"/>
      <c r="E1525" s="211"/>
      <c r="F1525" s="211"/>
      <c r="G1525" s="340"/>
      <c r="H1525" s="341"/>
      <c r="I1525" s="340"/>
      <c r="J1525" s="211"/>
      <c r="K1525" s="348"/>
      <c r="L1525" s="349"/>
      <c r="M1525" s="211"/>
      <c r="N1525" s="209"/>
      <c r="O1525" s="215"/>
      <c r="P1525" s="210"/>
      <c r="Q1525" s="216"/>
    </row>
    <row r="1526" spans="1:17" x14ac:dyDescent="0.25">
      <c r="A1526" s="208"/>
      <c r="B1526" s="209"/>
      <c r="C1526" s="210"/>
      <c r="D1526" s="210"/>
      <c r="E1526" s="211"/>
      <c r="F1526" s="211"/>
      <c r="G1526" s="340"/>
      <c r="H1526" s="341"/>
      <c r="I1526" s="340"/>
      <c r="J1526" s="211"/>
      <c r="K1526" s="348"/>
      <c r="L1526" s="349"/>
      <c r="M1526" s="211"/>
      <c r="N1526" s="209"/>
      <c r="O1526" s="215"/>
      <c r="P1526" s="210"/>
      <c r="Q1526" s="216"/>
    </row>
    <row r="1527" spans="1:17" x14ac:dyDescent="0.25">
      <c r="A1527" s="208"/>
      <c r="B1527" s="209"/>
      <c r="C1527" s="210"/>
      <c r="D1527" s="210"/>
      <c r="E1527" s="211"/>
      <c r="F1527" s="211"/>
      <c r="G1527" s="340"/>
      <c r="H1527" s="341"/>
      <c r="I1527" s="340"/>
      <c r="J1527" s="211"/>
      <c r="K1527" s="348"/>
      <c r="L1527" s="349"/>
      <c r="M1527" s="211"/>
      <c r="N1527" s="209"/>
      <c r="O1527" s="215"/>
      <c r="P1527" s="210"/>
      <c r="Q1527" s="216"/>
    </row>
    <row r="1528" spans="1:17" x14ac:dyDescent="0.25">
      <c r="A1528" s="208"/>
      <c r="B1528" s="209"/>
      <c r="C1528" s="210"/>
      <c r="D1528" s="210"/>
      <c r="E1528" s="211"/>
      <c r="F1528" s="211"/>
      <c r="G1528" s="340"/>
      <c r="H1528" s="341"/>
      <c r="I1528" s="340"/>
      <c r="J1528" s="211"/>
      <c r="K1528" s="348"/>
      <c r="L1528" s="349"/>
      <c r="M1528" s="211"/>
      <c r="N1528" s="209"/>
      <c r="O1528" s="215"/>
      <c r="P1528" s="210"/>
      <c r="Q1528" s="216"/>
    </row>
    <row r="1529" spans="1:17" x14ac:dyDescent="0.25">
      <c r="A1529" s="208"/>
      <c r="B1529" s="209"/>
      <c r="C1529" s="210"/>
      <c r="D1529" s="210"/>
      <c r="E1529" s="211"/>
      <c r="F1529" s="211"/>
      <c r="G1529" s="340"/>
      <c r="H1529" s="341"/>
      <c r="I1529" s="340"/>
      <c r="J1529" s="211"/>
      <c r="K1529" s="343"/>
      <c r="L1529" s="349"/>
      <c r="M1529" s="211"/>
      <c r="N1529" s="209"/>
      <c r="O1529" s="215"/>
      <c r="P1529" s="210"/>
      <c r="Q1529" s="216"/>
    </row>
    <row r="1530" spans="1:17" x14ac:dyDescent="0.25">
      <c r="A1530" s="208"/>
      <c r="B1530" s="209"/>
      <c r="C1530" s="210"/>
      <c r="D1530" s="210"/>
      <c r="E1530" s="211"/>
      <c r="F1530" s="211"/>
      <c r="G1530" s="340"/>
      <c r="H1530" s="341"/>
      <c r="I1530" s="340"/>
      <c r="J1530" s="211"/>
      <c r="K1530" s="348"/>
      <c r="L1530" s="349"/>
      <c r="M1530" s="211"/>
      <c r="N1530" s="209"/>
      <c r="O1530" s="215"/>
      <c r="P1530" s="210"/>
      <c r="Q1530" s="216"/>
    </row>
    <row r="1531" spans="1:17" x14ac:dyDescent="0.25">
      <c r="A1531" s="208"/>
      <c r="B1531" s="209"/>
      <c r="C1531" s="210"/>
      <c r="D1531" s="210"/>
      <c r="E1531" s="211"/>
      <c r="F1531" s="211"/>
      <c r="G1531" s="340"/>
      <c r="H1531" s="341"/>
      <c r="I1531" s="340"/>
      <c r="J1531" s="211"/>
      <c r="K1531" s="348"/>
      <c r="L1531" s="349"/>
      <c r="M1531" s="211"/>
      <c r="N1531" s="209"/>
      <c r="O1531" s="215"/>
      <c r="P1531" s="210"/>
      <c r="Q1531" s="216"/>
    </row>
    <row r="1532" spans="1:17" x14ac:dyDescent="0.25">
      <c r="A1532" s="208"/>
      <c r="B1532" s="209"/>
      <c r="C1532" s="210"/>
      <c r="D1532" s="210"/>
      <c r="E1532" s="211"/>
      <c r="F1532" s="211"/>
      <c r="G1532" s="340"/>
      <c r="H1532" s="341"/>
      <c r="I1532" s="340"/>
      <c r="J1532" s="211"/>
      <c r="K1532" s="343"/>
      <c r="L1532" s="213"/>
      <c r="M1532" s="211"/>
      <c r="N1532" s="209"/>
      <c r="O1532" s="215"/>
      <c r="P1532" s="210"/>
      <c r="Q1532" s="216"/>
    </row>
    <row r="1533" spans="1:17" x14ac:dyDescent="0.25">
      <c r="A1533" s="208"/>
      <c r="B1533" s="209"/>
      <c r="C1533" s="210"/>
      <c r="D1533" s="210"/>
      <c r="E1533" s="211"/>
      <c r="F1533" s="211"/>
      <c r="G1533" s="340"/>
      <c r="H1533" s="341"/>
      <c r="I1533" s="340"/>
      <c r="J1533" s="211"/>
      <c r="K1533" s="348"/>
      <c r="L1533" s="349"/>
      <c r="M1533" s="211"/>
      <c r="N1533" s="209"/>
      <c r="O1533" s="215"/>
      <c r="P1533" s="210"/>
      <c r="Q1533" s="216"/>
    </row>
    <row r="1534" spans="1:17" x14ac:dyDescent="0.25">
      <c r="A1534" s="208"/>
      <c r="B1534" s="209"/>
      <c r="C1534" s="210"/>
      <c r="D1534" s="210"/>
      <c r="E1534" s="211"/>
      <c r="F1534" s="211"/>
      <c r="G1534" s="340"/>
      <c r="H1534" s="341"/>
      <c r="I1534" s="340"/>
      <c r="J1534" s="211"/>
      <c r="K1534" s="348"/>
      <c r="L1534" s="349"/>
      <c r="M1534" s="211"/>
      <c r="N1534" s="209"/>
      <c r="O1534" s="215"/>
      <c r="P1534" s="210"/>
      <c r="Q1534" s="216"/>
    </row>
    <row r="1535" spans="1:17" x14ac:dyDescent="0.25">
      <c r="A1535" s="208"/>
      <c r="B1535" s="209"/>
      <c r="C1535" s="210"/>
      <c r="D1535" s="210"/>
      <c r="E1535" s="211"/>
      <c r="F1535" s="211"/>
      <c r="G1535" s="340"/>
      <c r="H1535" s="341"/>
      <c r="I1535" s="340"/>
      <c r="J1535" s="211"/>
      <c r="K1535" s="348"/>
      <c r="L1535" s="349"/>
      <c r="M1535" s="211"/>
      <c r="N1535" s="209"/>
      <c r="O1535" s="215"/>
      <c r="P1535" s="210"/>
      <c r="Q1535" s="216"/>
    </row>
    <row r="1536" spans="1:17" x14ac:dyDescent="0.25">
      <c r="A1536" s="208"/>
      <c r="B1536" s="209"/>
      <c r="C1536" s="210"/>
      <c r="D1536" s="210"/>
      <c r="E1536" s="211"/>
      <c r="F1536" s="211"/>
      <c r="G1536" s="340"/>
      <c r="H1536" s="341"/>
      <c r="I1536" s="340"/>
      <c r="J1536" s="211"/>
      <c r="K1536" s="348"/>
      <c r="L1536" s="349"/>
      <c r="M1536" s="211"/>
      <c r="N1536" s="209"/>
      <c r="O1536" s="215"/>
      <c r="P1536" s="210"/>
      <c r="Q1536" s="216"/>
    </row>
    <row r="1537" spans="1:17" x14ac:dyDescent="0.25">
      <c r="A1537" s="208"/>
      <c r="B1537" s="209"/>
      <c r="C1537" s="210"/>
      <c r="D1537" s="210"/>
      <c r="E1537" s="211"/>
      <c r="F1537" s="211"/>
      <c r="G1537" s="340"/>
      <c r="H1537" s="341"/>
      <c r="I1537" s="340"/>
      <c r="J1537" s="211"/>
      <c r="K1537" s="348"/>
      <c r="L1537" s="349"/>
      <c r="M1537" s="211"/>
      <c r="N1537" s="209"/>
      <c r="O1537" s="215"/>
      <c r="P1537" s="210"/>
      <c r="Q1537" s="216"/>
    </row>
    <row r="1538" spans="1:17" x14ac:dyDescent="0.25">
      <c r="A1538" s="208"/>
      <c r="B1538" s="209"/>
      <c r="C1538" s="210"/>
      <c r="D1538" s="210"/>
      <c r="E1538" s="211"/>
      <c r="F1538" s="211"/>
      <c r="G1538" s="340"/>
      <c r="H1538" s="341"/>
      <c r="I1538" s="340"/>
      <c r="J1538" s="211"/>
      <c r="K1538" s="348"/>
      <c r="L1538" s="349"/>
      <c r="M1538" s="211"/>
      <c r="N1538" s="209"/>
      <c r="O1538" s="215"/>
      <c r="P1538" s="210"/>
      <c r="Q1538" s="216"/>
    </row>
    <row r="1539" spans="1:17" x14ac:dyDescent="0.25">
      <c r="A1539" s="208"/>
      <c r="B1539" s="209"/>
      <c r="C1539" s="210"/>
      <c r="D1539" s="210"/>
      <c r="E1539" s="211"/>
      <c r="F1539" s="211"/>
      <c r="G1539" s="340"/>
      <c r="H1539" s="341"/>
      <c r="I1539" s="340"/>
      <c r="J1539" s="211"/>
      <c r="K1539" s="348"/>
      <c r="L1539" s="349"/>
      <c r="M1539" s="211"/>
      <c r="N1539" s="209"/>
      <c r="O1539" s="215"/>
      <c r="P1539" s="210"/>
      <c r="Q1539" s="216"/>
    </row>
    <row r="1540" spans="1:17" x14ac:dyDescent="0.25">
      <c r="A1540" s="208"/>
      <c r="B1540" s="209"/>
      <c r="C1540" s="210"/>
      <c r="D1540" s="210"/>
      <c r="E1540" s="211"/>
      <c r="F1540" s="211"/>
      <c r="G1540" s="340"/>
      <c r="H1540" s="341"/>
      <c r="I1540" s="340"/>
      <c r="J1540" s="211"/>
      <c r="K1540" s="348"/>
      <c r="L1540" s="349"/>
      <c r="M1540" s="211"/>
      <c r="N1540" s="209"/>
      <c r="O1540" s="215"/>
      <c r="P1540" s="210"/>
      <c r="Q1540" s="216"/>
    </row>
    <row r="1541" spans="1:17" x14ac:dyDescent="0.25">
      <c r="A1541" s="208"/>
      <c r="B1541" s="209"/>
      <c r="C1541" s="210"/>
      <c r="D1541" s="210"/>
      <c r="E1541" s="211"/>
      <c r="F1541" s="211"/>
      <c r="G1541" s="340"/>
      <c r="H1541" s="341"/>
      <c r="I1541" s="340"/>
      <c r="J1541" s="211"/>
      <c r="K1541" s="348"/>
      <c r="L1541" s="349"/>
      <c r="M1541" s="211"/>
      <c r="N1541" s="209"/>
      <c r="O1541" s="215"/>
      <c r="P1541" s="210"/>
      <c r="Q1541" s="216"/>
    </row>
    <row r="1542" spans="1:17" x14ac:dyDescent="0.25">
      <c r="A1542" s="208"/>
      <c r="B1542" s="209"/>
      <c r="C1542" s="210"/>
      <c r="D1542" s="210"/>
      <c r="E1542" s="211"/>
      <c r="F1542" s="211"/>
      <c r="G1542" s="340"/>
      <c r="H1542" s="341"/>
      <c r="I1542" s="340"/>
      <c r="J1542" s="211"/>
      <c r="K1542" s="348"/>
      <c r="L1542" s="349"/>
      <c r="M1542" s="211"/>
      <c r="N1542" s="209"/>
      <c r="O1542" s="215"/>
      <c r="P1542" s="210"/>
      <c r="Q1542" s="216"/>
    </row>
    <row r="1543" spans="1:17" x14ac:dyDescent="0.25">
      <c r="A1543" s="208"/>
      <c r="B1543" s="209"/>
      <c r="C1543" s="210"/>
      <c r="D1543" s="210"/>
      <c r="E1543" s="211"/>
      <c r="F1543" s="211"/>
      <c r="G1543" s="340"/>
      <c r="H1543" s="341"/>
      <c r="I1543" s="340"/>
      <c r="J1543" s="211"/>
      <c r="K1543" s="348"/>
      <c r="L1543" s="349"/>
      <c r="M1543" s="211"/>
      <c r="N1543" s="209"/>
      <c r="O1543" s="215"/>
      <c r="P1543" s="210"/>
      <c r="Q1543" s="216"/>
    </row>
    <row r="1544" spans="1:17" x14ac:dyDescent="0.25">
      <c r="A1544" s="208"/>
      <c r="B1544" s="209"/>
      <c r="C1544" s="210"/>
      <c r="D1544" s="210"/>
      <c r="E1544" s="211"/>
      <c r="F1544" s="211"/>
      <c r="G1544" s="340"/>
      <c r="H1544" s="341"/>
      <c r="I1544" s="340"/>
      <c r="J1544" s="211"/>
      <c r="K1544" s="343"/>
      <c r="L1544" s="213"/>
      <c r="M1544" s="211"/>
      <c r="N1544" s="209"/>
      <c r="O1544" s="215"/>
      <c r="P1544" s="210"/>
      <c r="Q1544" s="216"/>
    </row>
    <row r="1545" spans="1:17" x14ac:dyDescent="0.25">
      <c r="A1545" s="208"/>
      <c r="B1545" s="209"/>
      <c r="C1545" s="210"/>
      <c r="D1545" s="210"/>
      <c r="E1545" s="211"/>
      <c r="F1545" s="211"/>
      <c r="G1545" s="340"/>
      <c r="H1545" s="341"/>
      <c r="I1545" s="340"/>
      <c r="J1545" s="211"/>
      <c r="K1545" s="343"/>
      <c r="L1545" s="213"/>
      <c r="M1545" s="211"/>
      <c r="N1545" s="209"/>
      <c r="O1545" s="215"/>
      <c r="P1545" s="210"/>
      <c r="Q1545" s="216"/>
    </row>
    <row r="1546" spans="1:17" x14ac:dyDescent="0.25">
      <c r="A1546" s="208"/>
      <c r="B1546" s="209"/>
      <c r="C1546" s="210"/>
      <c r="D1546" s="210"/>
      <c r="E1546" s="211"/>
      <c r="F1546" s="211"/>
      <c r="G1546" s="340"/>
      <c r="H1546" s="341"/>
      <c r="I1546" s="340"/>
      <c r="J1546" s="211"/>
      <c r="K1546" s="343"/>
      <c r="L1546" s="213"/>
      <c r="M1546" s="211"/>
      <c r="N1546" s="209"/>
      <c r="O1546" s="215"/>
      <c r="P1546" s="210"/>
      <c r="Q1546" s="216"/>
    </row>
    <row r="1547" spans="1:17" x14ac:dyDescent="0.25">
      <c r="A1547" s="208"/>
      <c r="B1547" s="209"/>
      <c r="C1547" s="210"/>
      <c r="D1547" s="210"/>
      <c r="E1547" s="211"/>
      <c r="F1547" s="211"/>
      <c r="G1547" s="340"/>
      <c r="H1547" s="341"/>
      <c r="I1547" s="340"/>
      <c r="J1547" s="211"/>
      <c r="K1547" s="343"/>
      <c r="L1547" s="213"/>
      <c r="M1547" s="211"/>
      <c r="N1547" s="209"/>
      <c r="O1547" s="215"/>
      <c r="P1547" s="210"/>
      <c r="Q1547" s="216"/>
    </row>
    <row r="1548" spans="1:17" x14ac:dyDescent="0.25">
      <c r="A1548" s="208"/>
      <c r="B1548" s="209"/>
      <c r="C1548" s="210"/>
      <c r="D1548" s="210"/>
      <c r="E1548" s="211"/>
      <c r="F1548" s="211"/>
      <c r="G1548" s="340"/>
      <c r="H1548" s="341"/>
      <c r="I1548" s="340"/>
      <c r="J1548" s="211"/>
      <c r="K1548" s="343"/>
      <c r="L1548" s="213"/>
      <c r="M1548" s="211"/>
      <c r="N1548" s="209"/>
      <c r="O1548" s="215"/>
      <c r="P1548" s="210"/>
      <c r="Q1548" s="216"/>
    </row>
    <row r="1549" spans="1:17" x14ac:dyDescent="0.25">
      <c r="A1549" s="208"/>
      <c r="B1549" s="209"/>
      <c r="C1549" s="210"/>
      <c r="D1549" s="210"/>
      <c r="E1549" s="211"/>
      <c r="F1549" s="211"/>
      <c r="G1549" s="340"/>
      <c r="H1549" s="341"/>
      <c r="I1549" s="340"/>
      <c r="J1549" s="211"/>
      <c r="K1549" s="343"/>
      <c r="L1549" s="213"/>
      <c r="M1549" s="211"/>
      <c r="N1549" s="209"/>
      <c r="O1549" s="215"/>
      <c r="P1549" s="210"/>
      <c r="Q1549" s="216"/>
    </row>
    <row r="1550" spans="1:17" x14ac:dyDescent="0.25">
      <c r="A1550" s="208"/>
      <c r="B1550" s="209"/>
      <c r="C1550" s="210"/>
      <c r="D1550" s="210"/>
      <c r="E1550" s="211"/>
      <c r="F1550" s="211"/>
      <c r="G1550" s="340"/>
      <c r="H1550" s="341"/>
      <c r="I1550" s="340"/>
      <c r="J1550" s="211"/>
      <c r="K1550" s="343"/>
      <c r="L1550" s="213"/>
      <c r="M1550" s="211"/>
      <c r="N1550" s="209"/>
      <c r="O1550" s="215"/>
      <c r="P1550" s="210"/>
      <c r="Q1550" s="216"/>
    </row>
    <row r="1551" spans="1:17" x14ac:dyDescent="0.25">
      <c r="A1551" s="208"/>
      <c r="B1551" s="209"/>
      <c r="C1551" s="210"/>
      <c r="D1551" s="210"/>
      <c r="E1551" s="211"/>
      <c r="F1551" s="211"/>
      <c r="G1551" s="340"/>
      <c r="H1551" s="341"/>
      <c r="I1551" s="340"/>
      <c r="J1551" s="211"/>
      <c r="K1551" s="343"/>
      <c r="L1551" s="213"/>
      <c r="M1551" s="211"/>
      <c r="N1551" s="209"/>
      <c r="O1551" s="215"/>
      <c r="P1551" s="210"/>
      <c r="Q1551" s="216"/>
    </row>
    <row r="1552" spans="1:17" x14ac:dyDescent="0.25">
      <c r="A1552" s="208"/>
      <c r="B1552" s="209"/>
      <c r="C1552" s="210"/>
      <c r="D1552" s="210"/>
      <c r="E1552" s="211"/>
      <c r="F1552" s="211"/>
      <c r="G1552" s="340"/>
      <c r="H1552" s="341"/>
      <c r="I1552" s="340"/>
      <c r="J1552" s="211"/>
      <c r="K1552" s="343"/>
      <c r="L1552" s="213"/>
      <c r="M1552" s="211"/>
      <c r="N1552" s="209"/>
      <c r="O1552" s="215"/>
      <c r="P1552" s="210"/>
      <c r="Q1552" s="216"/>
    </row>
    <row r="1553" spans="1:17" x14ac:dyDescent="0.25">
      <c r="A1553" s="208"/>
      <c r="B1553" s="209"/>
      <c r="C1553" s="210"/>
      <c r="D1553" s="210"/>
      <c r="E1553" s="211"/>
      <c r="F1553" s="211"/>
      <c r="G1553" s="340"/>
      <c r="H1553" s="341"/>
      <c r="I1553" s="340"/>
      <c r="J1553" s="211"/>
      <c r="K1553" s="343"/>
      <c r="L1553" s="213"/>
      <c r="M1553" s="211"/>
      <c r="N1553" s="209"/>
      <c r="O1553" s="215"/>
      <c r="P1553" s="210"/>
      <c r="Q1553" s="216"/>
    </row>
    <row r="1554" spans="1:17" x14ac:dyDescent="0.25">
      <c r="A1554" s="208"/>
      <c r="B1554" s="209"/>
      <c r="C1554" s="210"/>
      <c r="D1554" s="210"/>
      <c r="E1554" s="211"/>
      <c r="F1554" s="211"/>
      <c r="G1554" s="340"/>
      <c r="H1554" s="341"/>
      <c r="I1554" s="340"/>
      <c r="J1554" s="211"/>
      <c r="K1554" s="343"/>
      <c r="L1554" s="213"/>
      <c r="M1554" s="211"/>
      <c r="N1554" s="209"/>
      <c r="O1554" s="215"/>
      <c r="P1554" s="210"/>
      <c r="Q1554" s="216"/>
    </row>
    <row r="1555" spans="1:17" x14ac:dyDescent="0.25">
      <c r="A1555" s="208"/>
      <c r="B1555" s="209"/>
      <c r="C1555" s="210"/>
      <c r="D1555" s="210"/>
      <c r="E1555" s="211"/>
      <c r="F1555" s="211"/>
      <c r="G1555" s="340"/>
      <c r="H1555" s="341"/>
      <c r="I1555" s="340"/>
      <c r="J1555" s="211"/>
      <c r="K1555" s="343"/>
      <c r="L1555" s="213"/>
      <c r="M1555" s="211"/>
      <c r="N1555" s="209"/>
      <c r="O1555" s="215"/>
      <c r="P1555" s="210"/>
      <c r="Q1555" s="216"/>
    </row>
    <row r="1556" spans="1:17" x14ac:dyDescent="0.25">
      <c r="A1556" s="208"/>
      <c r="B1556" s="209"/>
      <c r="C1556" s="210"/>
      <c r="D1556" s="210"/>
      <c r="E1556" s="211"/>
      <c r="F1556" s="211"/>
      <c r="G1556" s="340"/>
      <c r="H1556" s="341"/>
      <c r="I1556" s="340"/>
      <c r="J1556" s="211"/>
      <c r="K1556" s="343"/>
      <c r="L1556" s="213"/>
      <c r="M1556" s="211"/>
      <c r="N1556" s="209"/>
      <c r="O1556" s="215"/>
      <c r="P1556" s="210"/>
      <c r="Q1556" s="216"/>
    </row>
    <row r="1557" spans="1:17" x14ac:dyDescent="0.25">
      <c r="A1557" s="208"/>
      <c r="B1557" s="209"/>
      <c r="C1557" s="210"/>
      <c r="D1557" s="210"/>
      <c r="E1557" s="211"/>
      <c r="F1557" s="211"/>
      <c r="G1557" s="340"/>
      <c r="H1557" s="341"/>
      <c r="I1557" s="340"/>
      <c r="J1557" s="211"/>
      <c r="K1557" s="348"/>
      <c r="L1557" s="349"/>
      <c r="M1557" s="211"/>
      <c r="N1557" s="209"/>
      <c r="O1557" s="215"/>
      <c r="P1557" s="210"/>
      <c r="Q1557" s="216"/>
    </row>
    <row r="1558" spans="1:17" x14ac:dyDescent="0.25">
      <c r="A1558" s="208"/>
      <c r="B1558" s="209"/>
      <c r="C1558" s="210"/>
      <c r="D1558" s="210"/>
      <c r="E1558" s="211"/>
      <c r="F1558" s="211"/>
      <c r="G1558" s="340"/>
      <c r="H1558" s="341"/>
      <c r="I1558" s="340"/>
      <c r="J1558" s="211"/>
      <c r="K1558" s="348"/>
      <c r="L1558" s="349"/>
      <c r="M1558" s="211"/>
      <c r="N1558" s="209"/>
      <c r="O1558" s="215"/>
      <c r="P1558" s="210"/>
      <c r="Q1558" s="216"/>
    </row>
    <row r="1559" spans="1:17" x14ac:dyDescent="0.25">
      <c r="A1559" s="208"/>
      <c r="B1559" s="209"/>
      <c r="C1559" s="210"/>
      <c r="D1559" s="210"/>
      <c r="E1559" s="211"/>
      <c r="F1559" s="211"/>
      <c r="G1559" s="340"/>
      <c r="H1559" s="341"/>
      <c r="I1559" s="340"/>
      <c r="J1559" s="211"/>
      <c r="K1559" s="348"/>
      <c r="L1559" s="349"/>
      <c r="M1559" s="211"/>
      <c r="N1559" s="209"/>
      <c r="O1559" s="215"/>
      <c r="P1559" s="210"/>
      <c r="Q1559" s="216"/>
    </row>
    <row r="1560" spans="1:17" x14ac:dyDescent="0.25">
      <c r="A1560" s="208"/>
      <c r="B1560" s="209"/>
      <c r="C1560" s="210"/>
      <c r="D1560" s="210"/>
      <c r="E1560" s="211"/>
      <c r="F1560" s="211"/>
      <c r="G1560" s="340"/>
      <c r="H1560" s="341"/>
      <c r="I1560" s="340"/>
      <c r="J1560" s="211"/>
      <c r="K1560" s="348"/>
      <c r="L1560" s="349"/>
      <c r="M1560" s="211"/>
      <c r="N1560" s="209"/>
      <c r="O1560" s="215"/>
      <c r="P1560" s="210"/>
      <c r="Q1560" s="216"/>
    </row>
    <row r="1561" spans="1:17" x14ac:dyDescent="0.25">
      <c r="A1561" s="208"/>
      <c r="B1561" s="209"/>
      <c r="C1561" s="210"/>
      <c r="D1561" s="210"/>
      <c r="E1561" s="211"/>
      <c r="F1561" s="211"/>
      <c r="G1561" s="340"/>
      <c r="H1561" s="341"/>
      <c r="I1561" s="340"/>
      <c r="J1561" s="211"/>
      <c r="K1561" s="348"/>
      <c r="L1561" s="349"/>
      <c r="M1561" s="211"/>
      <c r="N1561" s="209"/>
      <c r="O1561" s="215"/>
      <c r="P1561" s="210"/>
      <c r="Q1561" s="216"/>
    </row>
    <row r="1562" spans="1:17" x14ac:dyDescent="0.25">
      <c r="A1562" s="208"/>
      <c r="B1562" s="209"/>
      <c r="C1562" s="210"/>
      <c r="D1562" s="210"/>
      <c r="E1562" s="211"/>
      <c r="F1562" s="211"/>
      <c r="G1562" s="340"/>
      <c r="H1562" s="341"/>
      <c r="I1562" s="340"/>
      <c r="J1562" s="211"/>
      <c r="K1562" s="348"/>
      <c r="L1562" s="349"/>
      <c r="M1562" s="211"/>
      <c r="N1562" s="209"/>
      <c r="O1562" s="215"/>
      <c r="P1562" s="210"/>
      <c r="Q1562" s="216"/>
    </row>
    <row r="1563" spans="1:17" x14ac:dyDescent="0.25">
      <c r="A1563" s="208"/>
      <c r="B1563" s="209"/>
      <c r="C1563" s="210"/>
      <c r="D1563" s="210"/>
      <c r="E1563" s="211"/>
      <c r="F1563" s="211"/>
      <c r="G1563" s="340"/>
      <c r="H1563" s="341"/>
      <c r="I1563" s="340"/>
      <c r="J1563" s="211"/>
      <c r="K1563" s="348"/>
      <c r="L1563" s="349"/>
      <c r="M1563" s="211"/>
      <c r="N1563" s="209"/>
      <c r="O1563" s="215"/>
      <c r="P1563" s="210"/>
      <c r="Q1563" s="216"/>
    </row>
    <row r="1564" spans="1:17" x14ac:dyDescent="0.25">
      <c r="A1564" s="208"/>
      <c r="B1564" s="209"/>
      <c r="C1564" s="210"/>
      <c r="D1564" s="210"/>
      <c r="E1564" s="211"/>
      <c r="F1564" s="211"/>
      <c r="G1564" s="340"/>
      <c r="H1564" s="341"/>
      <c r="I1564" s="340"/>
      <c r="J1564" s="211"/>
      <c r="K1564" s="348"/>
      <c r="L1564" s="349"/>
      <c r="M1564" s="211"/>
      <c r="N1564" s="209"/>
      <c r="O1564" s="215"/>
      <c r="P1564" s="210"/>
      <c r="Q1564" s="216"/>
    </row>
    <row r="1565" spans="1:17" x14ac:dyDescent="0.25">
      <c r="A1565" s="208"/>
      <c r="B1565" s="209"/>
      <c r="C1565" s="210"/>
      <c r="D1565" s="210"/>
      <c r="E1565" s="211"/>
      <c r="F1565" s="211"/>
      <c r="G1565" s="340"/>
      <c r="H1565" s="341"/>
      <c r="I1565" s="340"/>
      <c r="J1565" s="211"/>
      <c r="K1565" s="348"/>
      <c r="L1565" s="349"/>
      <c r="M1565" s="211"/>
      <c r="N1565" s="209"/>
      <c r="O1565" s="215"/>
      <c r="P1565" s="210"/>
      <c r="Q1565" s="216"/>
    </row>
    <row r="1566" spans="1:17" x14ac:dyDescent="0.25">
      <c r="A1566" s="208"/>
      <c r="B1566" s="209"/>
      <c r="C1566" s="210"/>
      <c r="D1566" s="210"/>
      <c r="E1566" s="211"/>
      <c r="F1566" s="211"/>
      <c r="G1566" s="340"/>
      <c r="H1566" s="341"/>
      <c r="I1566" s="340"/>
      <c r="J1566" s="211"/>
      <c r="K1566" s="348"/>
      <c r="L1566" s="349"/>
      <c r="M1566" s="211"/>
      <c r="N1566" s="209"/>
      <c r="O1566" s="215"/>
      <c r="P1566" s="210"/>
      <c r="Q1566" s="216"/>
    </row>
    <row r="1567" spans="1:17" x14ac:dyDescent="0.25">
      <c r="A1567" s="208"/>
      <c r="B1567" s="209"/>
      <c r="C1567" s="210"/>
      <c r="D1567" s="210"/>
      <c r="E1567" s="211"/>
      <c r="F1567" s="211"/>
      <c r="G1567" s="340"/>
      <c r="H1567" s="341"/>
      <c r="I1567" s="340"/>
      <c r="J1567" s="211"/>
      <c r="K1567" s="348"/>
      <c r="L1567" s="349"/>
      <c r="M1567" s="211"/>
      <c r="N1567" s="209"/>
      <c r="O1567" s="215"/>
      <c r="P1567" s="210"/>
      <c r="Q1567" s="216"/>
    </row>
    <row r="1568" spans="1:17" x14ac:dyDescent="0.25">
      <c r="A1568" s="208"/>
      <c r="B1568" s="209"/>
      <c r="C1568" s="210"/>
      <c r="D1568" s="210"/>
      <c r="E1568" s="211"/>
      <c r="F1568" s="211"/>
      <c r="G1568" s="340"/>
      <c r="H1568" s="341"/>
      <c r="I1568" s="340"/>
      <c r="J1568" s="211"/>
      <c r="K1568" s="348"/>
      <c r="L1568" s="349"/>
      <c r="M1568" s="211"/>
      <c r="N1568" s="209"/>
      <c r="O1568" s="215"/>
      <c r="P1568" s="210"/>
      <c r="Q1568" s="216"/>
    </row>
    <row r="1569" spans="1:17" x14ac:dyDescent="0.25">
      <c r="A1569" s="208"/>
      <c r="B1569" s="209"/>
      <c r="C1569" s="210"/>
      <c r="D1569" s="210"/>
      <c r="E1569" s="211"/>
      <c r="F1569" s="211"/>
      <c r="G1569" s="340"/>
      <c r="H1569" s="341"/>
      <c r="I1569" s="340"/>
      <c r="J1569" s="211"/>
      <c r="K1569" s="348"/>
      <c r="L1569" s="349"/>
      <c r="M1569" s="211"/>
      <c r="N1569" s="209"/>
      <c r="O1569" s="215"/>
      <c r="P1569" s="210"/>
      <c r="Q1569" s="216"/>
    </row>
    <row r="1570" spans="1:17" x14ac:dyDescent="0.25">
      <c r="A1570" s="208"/>
      <c r="B1570" s="209"/>
      <c r="C1570" s="210"/>
      <c r="D1570" s="210"/>
      <c r="E1570" s="211"/>
      <c r="F1570" s="211"/>
      <c r="G1570" s="340"/>
      <c r="H1570" s="341"/>
      <c r="I1570" s="340"/>
      <c r="J1570" s="211"/>
      <c r="K1570" s="348"/>
      <c r="L1570" s="349"/>
      <c r="M1570" s="211"/>
      <c r="N1570" s="209"/>
      <c r="O1570" s="215"/>
      <c r="P1570" s="210"/>
      <c r="Q1570" s="216"/>
    </row>
    <row r="1571" spans="1:17" x14ac:dyDescent="0.25">
      <c r="A1571" s="208"/>
      <c r="B1571" s="209"/>
      <c r="C1571" s="210"/>
      <c r="D1571" s="210"/>
      <c r="E1571" s="211"/>
      <c r="F1571" s="211"/>
      <c r="G1571" s="340"/>
      <c r="H1571" s="341"/>
      <c r="I1571" s="340"/>
      <c r="J1571" s="211"/>
      <c r="K1571" s="348"/>
      <c r="L1571" s="349"/>
      <c r="M1571" s="211"/>
      <c r="N1571" s="209"/>
      <c r="O1571" s="215"/>
      <c r="P1571" s="210"/>
      <c r="Q1571" s="216"/>
    </row>
    <row r="1572" spans="1:17" x14ac:dyDescent="0.25">
      <c r="A1572" s="208"/>
      <c r="B1572" s="209"/>
      <c r="C1572" s="210"/>
      <c r="D1572" s="210"/>
      <c r="E1572" s="211"/>
      <c r="F1572" s="211"/>
      <c r="G1572" s="340"/>
      <c r="H1572" s="341"/>
      <c r="I1572" s="340"/>
      <c r="J1572" s="211"/>
      <c r="K1572" s="348"/>
      <c r="L1572" s="349"/>
      <c r="M1572" s="211"/>
      <c r="N1572" s="209"/>
      <c r="O1572" s="215"/>
      <c r="P1572" s="210"/>
      <c r="Q1572" s="216"/>
    </row>
    <row r="1573" spans="1:17" x14ac:dyDescent="0.25">
      <c r="A1573" s="208"/>
      <c r="B1573" s="209"/>
      <c r="C1573" s="210"/>
      <c r="D1573" s="210"/>
      <c r="E1573" s="211"/>
      <c r="F1573" s="211"/>
      <c r="G1573" s="340"/>
      <c r="H1573" s="341"/>
      <c r="I1573" s="340"/>
      <c r="J1573" s="211"/>
      <c r="K1573" s="348"/>
      <c r="L1573" s="349"/>
      <c r="M1573" s="211"/>
      <c r="N1573" s="209"/>
      <c r="O1573" s="215"/>
      <c r="P1573" s="210"/>
      <c r="Q1573" s="216"/>
    </row>
    <row r="1574" spans="1:17" x14ac:dyDescent="0.25">
      <c r="A1574" s="208"/>
      <c r="B1574" s="209"/>
      <c r="C1574" s="210"/>
      <c r="D1574" s="210"/>
      <c r="E1574" s="211"/>
      <c r="F1574" s="211"/>
      <c r="G1574" s="340"/>
      <c r="H1574" s="341"/>
      <c r="I1574" s="340"/>
      <c r="J1574" s="211"/>
      <c r="K1574" s="348"/>
      <c r="L1574" s="349"/>
      <c r="M1574" s="211"/>
      <c r="N1574" s="209"/>
      <c r="O1574" s="215"/>
      <c r="P1574" s="210"/>
      <c r="Q1574" s="216"/>
    </row>
    <row r="1575" spans="1:17" x14ac:dyDescent="0.25">
      <c r="A1575" s="208"/>
      <c r="B1575" s="209"/>
      <c r="C1575" s="210"/>
      <c r="D1575" s="210"/>
      <c r="E1575" s="211"/>
      <c r="F1575" s="211"/>
      <c r="G1575" s="340"/>
      <c r="H1575" s="341"/>
      <c r="I1575" s="340"/>
      <c r="J1575" s="211"/>
      <c r="K1575" s="343"/>
      <c r="L1575" s="213"/>
      <c r="M1575" s="211"/>
      <c r="N1575" s="209"/>
      <c r="O1575" s="215"/>
      <c r="P1575" s="210"/>
      <c r="Q1575" s="216"/>
    </row>
    <row r="1576" spans="1:17" x14ac:dyDescent="0.25">
      <c r="A1576" s="208"/>
      <c r="B1576" s="209"/>
      <c r="C1576" s="210"/>
      <c r="D1576" s="210"/>
      <c r="E1576" s="211"/>
      <c r="F1576" s="211"/>
      <c r="G1576" s="340"/>
      <c r="H1576" s="341"/>
      <c r="I1576" s="340"/>
      <c r="J1576" s="211"/>
      <c r="K1576" s="343"/>
      <c r="L1576" s="213"/>
      <c r="M1576" s="211"/>
      <c r="N1576" s="209"/>
      <c r="O1576" s="215"/>
      <c r="P1576" s="210"/>
      <c r="Q1576" s="216"/>
    </row>
    <row r="1577" spans="1:17" x14ac:dyDescent="0.25">
      <c r="A1577" s="208"/>
      <c r="B1577" s="209"/>
      <c r="C1577" s="210"/>
      <c r="D1577" s="210"/>
      <c r="E1577" s="211"/>
      <c r="F1577" s="211"/>
      <c r="G1577" s="340"/>
      <c r="H1577" s="341"/>
      <c r="I1577" s="340"/>
      <c r="J1577" s="211"/>
      <c r="K1577" s="343"/>
      <c r="L1577" s="213"/>
      <c r="M1577" s="211"/>
      <c r="N1577" s="209"/>
      <c r="O1577" s="215"/>
      <c r="P1577" s="210"/>
      <c r="Q1577" s="216"/>
    </row>
    <row r="1578" spans="1:17" x14ac:dyDescent="0.25">
      <c r="A1578" s="208"/>
      <c r="B1578" s="209"/>
      <c r="C1578" s="210"/>
      <c r="D1578" s="210"/>
      <c r="E1578" s="211"/>
      <c r="F1578" s="211"/>
      <c r="G1578" s="340"/>
      <c r="H1578" s="341"/>
      <c r="I1578" s="340"/>
      <c r="J1578" s="211"/>
      <c r="K1578" s="343"/>
      <c r="L1578" s="213"/>
      <c r="M1578" s="211"/>
      <c r="N1578" s="209"/>
      <c r="O1578" s="215"/>
      <c r="P1578" s="210"/>
      <c r="Q1578" s="216"/>
    </row>
    <row r="1579" spans="1:17" x14ac:dyDescent="0.25">
      <c r="A1579" s="208"/>
      <c r="B1579" s="209"/>
      <c r="C1579" s="210"/>
      <c r="D1579" s="210"/>
      <c r="E1579" s="211"/>
      <c r="F1579" s="211"/>
      <c r="G1579" s="340"/>
      <c r="H1579" s="341"/>
      <c r="I1579" s="340"/>
      <c r="J1579" s="211"/>
      <c r="K1579" s="343"/>
      <c r="L1579" s="213"/>
      <c r="M1579" s="211"/>
      <c r="N1579" s="209"/>
      <c r="O1579" s="215"/>
      <c r="P1579" s="210"/>
      <c r="Q1579" s="216"/>
    </row>
    <row r="1580" spans="1:17" x14ac:dyDescent="0.25">
      <c r="A1580" s="208"/>
      <c r="B1580" s="209"/>
      <c r="C1580" s="210"/>
      <c r="D1580" s="210"/>
      <c r="E1580" s="211"/>
      <c r="F1580" s="211"/>
      <c r="G1580" s="340"/>
      <c r="H1580" s="341"/>
      <c r="I1580" s="340"/>
      <c r="J1580" s="211"/>
      <c r="K1580" s="343"/>
      <c r="L1580" s="213"/>
      <c r="M1580" s="211"/>
      <c r="N1580" s="209"/>
      <c r="O1580" s="215"/>
      <c r="P1580" s="210"/>
      <c r="Q1580" s="216"/>
    </row>
    <row r="1581" spans="1:17" x14ac:dyDescent="0.25">
      <c r="A1581" s="208"/>
      <c r="B1581" s="209"/>
      <c r="C1581" s="210"/>
      <c r="D1581" s="210"/>
      <c r="E1581" s="211"/>
      <c r="F1581" s="211"/>
      <c r="G1581" s="340"/>
      <c r="H1581" s="341"/>
      <c r="I1581" s="340"/>
      <c r="J1581" s="211"/>
      <c r="K1581" s="343"/>
      <c r="L1581" s="213"/>
      <c r="M1581" s="211"/>
      <c r="N1581" s="209"/>
      <c r="O1581" s="215"/>
      <c r="P1581" s="210"/>
      <c r="Q1581" s="216"/>
    </row>
    <row r="1582" spans="1:17" x14ac:dyDescent="0.25">
      <c r="A1582" s="208"/>
      <c r="B1582" s="209"/>
      <c r="C1582" s="210"/>
      <c r="D1582" s="210"/>
      <c r="E1582" s="211"/>
      <c r="F1582" s="211"/>
      <c r="G1582" s="340"/>
      <c r="H1582" s="341"/>
      <c r="I1582" s="340"/>
      <c r="J1582" s="211"/>
      <c r="K1582" s="348"/>
      <c r="L1582" s="349"/>
      <c r="M1582" s="211"/>
      <c r="N1582" s="209"/>
      <c r="O1582" s="215"/>
      <c r="P1582" s="210"/>
      <c r="Q1582" s="216"/>
    </row>
    <row r="1583" spans="1:17" x14ac:dyDescent="0.25">
      <c r="A1583" s="208"/>
      <c r="B1583" s="209"/>
      <c r="C1583" s="210"/>
      <c r="D1583" s="210"/>
      <c r="E1583" s="211"/>
      <c r="F1583" s="211"/>
      <c r="G1583" s="340"/>
      <c r="H1583" s="341"/>
      <c r="I1583" s="340"/>
      <c r="J1583" s="211"/>
      <c r="K1583" s="348"/>
      <c r="L1583" s="349"/>
      <c r="M1583" s="211"/>
      <c r="N1583" s="209"/>
      <c r="O1583" s="215"/>
      <c r="P1583" s="210"/>
      <c r="Q1583" s="216"/>
    </row>
    <row r="1584" spans="1:17" x14ac:dyDescent="0.25">
      <c r="A1584" s="208"/>
      <c r="B1584" s="209"/>
      <c r="C1584" s="210"/>
      <c r="D1584" s="210"/>
      <c r="E1584" s="211"/>
      <c r="F1584" s="211"/>
      <c r="G1584" s="340"/>
      <c r="H1584" s="341"/>
      <c r="I1584" s="340"/>
      <c r="J1584" s="211"/>
      <c r="K1584" s="348"/>
      <c r="L1584" s="349"/>
      <c r="M1584" s="211"/>
      <c r="N1584" s="209"/>
      <c r="O1584" s="215"/>
      <c r="P1584" s="210"/>
      <c r="Q1584" s="216"/>
    </row>
    <row r="1585" spans="1:17" x14ac:dyDescent="0.25">
      <c r="A1585" s="208"/>
      <c r="B1585" s="209"/>
      <c r="C1585" s="210"/>
      <c r="D1585" s="210"/>
      <c r="E1585" s="211"/>
      <c r="F1585" s="211"/>
      <c r="G1585" s="340"/>
      <c r="H1585" s="341"/>
      <c r="I1585" s="340"/>
      <c r="J1585" s="211"/>
      <c r="K1585" s="348"/>
      <c r="L1585" s="349"/>
      <c r="M1585" s="211"/>
      <c r="N1585" s="209"/>
      <c r="O1585" s="215"/>
      <c r="P1585" s="210"/>
      <c r="Q1585" s="216"/>
    </row>
    <row r="1586" spans="1:17" x14ac:dyDescent="0.25">
      <c r="A1586" s="208"/>
      <c r="B1586" s="209"/>
      <c r="C1586" s="210"/>
      <c r="D1586" s="210"/>
      <c r="E1586" s="211"/>
      <c r="F1586" s="211"/>
      <c r="G1586" s="340"/>
      <c r="H1586" s="341"/>
      <c r="I1586" s="340"/>
      <c r="J1586" s="211"/>
      <c r="K1586" s="348"/>
      <c r="L1586" s="349"/>
      <c r="M1586" s="211"/>
      <c r="N1586" s="209"/>
      <c r="O1586" s="215"/>
      <c r="P1586" s="210"/>
      <c r="Q1586" s="216"/>
    </row>
    <row r="1587" spans="1:17" x14ac:dyDescent="0.25">
      <c r="A1587" s="208"/>
      <c r="B1587" s="209"/>
      <c r="C1587" s="210"/>
      <c r="D1587" s="210"/>
      <c r="E1587" s="211"/>
      <c r="F1587" s="211"/>
      <c r="G1587" s="340"/>
      <c r="H1587" s="341"/>
      <c r="I1587" s="340"/>
      <c r="J1587" s="211"/>
      <c r="K1587" s="348"/>
      <c r="L1587" s="349"/>
      <c r="M1587" s="211"/>
      <c r="N1587" s="209"/>
      <c r="O1587" s="215"/>
      <c r="P1587" s="210"/>
      <c r="Q1587" s="216"/>
    </row>
    <row r="1588" spans="1:17" x14ac:dyDescent="0.25">
      <c r="A1588" s="208"/>
      <c r="B1588" s="209"/>
      <c r="C1588" s="210"/>
      <c r="D1588" s="210"/>
      <c r="E1588" s="211"/>
      <c r="F1588" s="211"/>
      <c r="G1588" s="340"/>
      <c r="H1588" s="341"/>
      <c r="I1588" s="340"/>
      <c r="J1588" s="211"/>
      <c r="K1588" s="343"/>
      <c r="L1588" s="213"/>
      <c r="M1588" s="211"/>
      <c r="N1588" s="209"/>
      <c r="O1588" s="215"/>
      <c r="P1588" s="210"/>
      <c r="Q1588" s="216"/>
    </row>
    <row r="1589" spans="1:17" x14ac:dyDescent="0.25">
      <c r="A1589" s="208"/>
      <c r="B1589" s="209"/>
      <c r="C1589" s="210"/>
      <c r="D1589" s="210"/>
      <c r="E1589" s="211"/>
      <c r="F1589" s="211"/>
      <c r="G1589" s="340"/>
      <c r="H1589" s="341"/>
      <c r="I1589" s="340"/>
      <c r="J1589" s="211"/>
      <c r="K1589" s="348"/>
      <c r="L1589" s="349"/>
      <c r="M1589" s="211"/>
      <c r="N1589" s="209"/>
      <c r="O1589" s="215"/>
      <c r="P1589" s="210"/>
      <c r="Q1589" s="216"/>
    </row>
    <row r="1590" spans="1:17" x14ac:dyDescent="0.25">
      <c r="A1590" s="208"/>
      <c r="B1590" s="209"/>
      <c r="C1590" s="210"/>
      <c r="D1590" s="210"/>
      <c r="E1590" s="211"/>
      <c r="F1590" s="211"/>
      <c r="G1590" s="340"/>
      <c r="H1590" s="341"/>
      <c r="I1590" s="340"/>
      <c r="J1590" s="211"/>
      <c r="K1590" s="343"/>
      <c r="L1590" s="213"/>
      <c r="M1590" s="211"/>
      <c r="N1590" s="209"/>
      <c r="O1590" s="215"/>
      <c r="P1590" s="210"/>
      <c r="Q1590" s="216"/>
    </row>
    <row r="1591" spans="1:17" x14ac:dyDescent="0.25">
      <c r="A1591" s="208"/>
      <c r="B1591" s="209"/>
      <c r="C1591" s="210"/>
      <c r="D1591" s="210"/>
      <c r="E1591" s="211"/>
      <c r="F1591" s="211"/>
      <c r="G1591" s="340"/>
      <c r="H1591" s="341"/>
      <c r="I1591" s="340"/>
      <c r="J1591" s="211"/>
      <c r="K1591" s="343"/>
      <c r="L1591" s="213"/>
      <c r="M1591" s="211"/>
      <c r="N1591" s="209"/>
      <c r="O1591" s="215"/>
      <c r="P1591" s="210"/>
      <c r="Q1591" s="216"/>
    </row>
    <row r="1592" spans="1:17" x14ac:dyDescent="0.25">
      <c r="A1592" s="208"/>
      <c r="B1592" s="209"/>
      <c r="C1592" s="210"/>
      <c r="D1592" s="210"/>
      <c r="E1592" s="211"/>
      <c r="F1592" s="211"/>
      <c r="G1592" s="340"/>
      <c r="H1592" s="341"/>
      <c r="I1592" s="340"/>
      <c r="J1592" s="211"/>
      <c r="K1592" s="343"/>
      <c r="L1592" s="213"/>
      <c r="M1592" s="211"/>
      <c r="N1592" s="209"/>
      <c r="O1592" s="215"/>
      <c r="P1592" s="210"/>
      <c r="Q1592" s="216"/>
    </row>
    <row r="1593" spans="1:17" x14ac:dyDescent="0.25">
      <c r="A1593" s="208"/>
      <c r="B1593" s="209"/>
      <c r="C1593" s="210"/>
      <c r="D1593" s="210"/>
      <c r="E1593" s="211"/>
      <c r="F1593" s="211"/>
      <c r="G1593" s="340"/>
      <c r="H1593" s="341"/>
      <c r="I1593" s="340"/>
      <c r="J1593" s="211"/>
      <c r="K1593" s="343"/>
      <c r="L1593" s="213"/>
      <c r="M1593" s="211"/>
      <c r="N1593" s="209"/>
      <c r="O1593" s="215"/>
      <c r="P1593" s="210"/>
      <c r="Q1593" s="216"/>
    </row>
    <row r="1594" spans="1:17" x14ac:dyDescent="0.25">
      <c r="A1594" s="208"/>
      <c r="B1594" s="209"/>
      <c r="C1594" s="210"/>
      <c r="D1594" s="210"/>
      <c r="E1594" s="211"/>
      <c r="F1594" s="211"/>
      <c r="G1594" s="340"/>
      <c r="H1594" s="341"/>
      <c r="I1594" s="340"/>
      <c r="J1594" s="211"/>
      <c r="K1594" s="343"/>
      <c r="L1594" s="213"/>
      <c r="M1594" s="211"/>
      <c r="N1594" s="209"/>
      <c r="O1594" s="215"/>
      <c r="P1594" s="210"/>
      <c r="Q1594" s="216"/>
    </row>
    <row r="1595" spans="1:17" x14ac:dyDescent="0.25">
      <c r="A1595" s="208"/>
      <c r="B1595" s="209"/>
      <c r="C1595" s="210"/>
      <c r="D1595" s="210"/>
      <c r="E1595" s="211"/>
      <c r="F1595" s="211"/>
      <c r="G1595" s="340"/>
      <c r="H1595" s="341"/>
      <c r="I1595" s="340"/>
      <c r="J1595" s="211"/>
      <c r="K1595" s="348"/>
      <c r="L1595" s="349"/>
      <c r="M1595" s="211"/>
      <c r="N1595" s="209"/>
      <c r="O1595" s="215"/>
      <c r="P1595" s="210"/>
      <c r="Q1595" s="216"/>
    </row>
    <row r="1596" spans="1:17" x14ac:dyDescent="0.25">
      <c r="A1596" s="208"/>
      <c r="B1596" s="209"/>
      <c r="C1596" s="210"/>
      <c r="D1596" s="210"/>
      <c r="E1596" s="211"/>
      <c r="F1596" s="211"/>
      <c r="G1596" s="340"/>
      <c r="H1596" s="341"/>
      <c r="I1596" s="340"/>
      <c r="J1596" s="211"/>
      <c r="K1596" s="343"/>
      <c r="L1596" s="213"/>
      <c r="M1596" s="211"/>
      <c r="N1596" s="209"/>
      <c r="O1596" s="215"/>
      <c r="P1596" s="210"/>
      <c r="Q1596" s="216"/>
    </row>
    <row r="1597" spans="1:17" x14ac:dyDescent="0.25">
      <c r="A1597" s="208"/>
      <c r="B1597" s="209"/>
      <c r="C1597" s="210"/>
      <c r="D1597" s="210"/>
      <c r="E1597" s="211"/>
      <c r="F1597" s="211"/>
      <c r="G1597" s="340"/>
      <c r="H1597" s="341"/>
      <c r="I1597" s="340"/>
      <c r="J1597" s="211"/>
      <c r="K1597" s="343"/>
      <c r="L1597" s="213"/>
      <c r="M1597" s="211"/>
      <c r="N1597" s="209"/>
      <c r="O1597" s="215"/>
      <c r="P1597" s="210"/>
      <c r="Q1597" s="216"/>
    </row>
    <row r="1598" spans="1:17" x14ac:dyDescent="0.25">
      <c r="A1598" s="208"/>
      <c r="B1598" s="209"/>
      <c r="C1598" s="210"/>
      <c r="D1598" s="210"/>
      <c r="E1598" s="211"/>
      <c r="F1598" s="211"/>
      <c r="G1598" s="340"/>
      <c r="H1598" s="341"/>
      <c r="I1598" s="340"/>
      <c r="J1598" s="211"/>
      <c r="K1598" s="343"/>
      <c r="L1598" s="213"/>
      <c r="M1598" s="211"/>
      <c r="N1598" s="209"/>
      <c r="O1598" s="215"/>
      <c r="P1598" s="210"/>
      <c r="Q1598" s="216"/>
    </row>
    <row r="1599" spans="1:17" x14ac:dyDescent="0.25">
      <c r="A1599" s="208"/>
      <c r="B1599" s="209"/>
      <c r="C1599" s="210"/>
      <c r="D1599" s="210"/>
      <c r="E1599" s="211"/>
      <c r="F1599" s="211"/>
      <c r="G1599" s="340"/>
      <c r="H1599" s="341"/>
      <c r="I1599" s="340"/>
      <c r="J1599" s="211"/>
      <c r="K1599" s="343"/>
      <c r="L1599" s="213"/>
      <c r="M1599" s="211"/>
      <c r="N1599" s="209"/>
      <c r="O1599" s="215"/>
      <c r="P1599" s="210"/>
      <c r="Q1599" s="216"/>
    </row>
    <row r="1600" spans="1:17" x14ac:dyDescent="0.25">
      <c r="A1600" s="208"/>
      <c r="B1600" s="209"/>
      <c r="C1600" s="210"/>
      <c r="D1600" s="210"/>
      <c r="E1600" s="211"/>
      <c r="F1600" s="211"/>
      <c r="G1600" s="340"/>
      <c r="H1600" s="341"/>
      <c r="I1600" s="340"/>
      <c r="J1600" s="211"/>
      <c r="K1600" s="343"/>
      <c r="L1600" s="213"/>
      <c r="M1600" s="211"/>
      <c r="N1600" s="209"/>
      <c r="O1600" s="215"/>
      <c r="P1600" s="210"/>
      <c r="Q1600" s="216"/>
    </row>
    <row r="1601" spans="1:17" x14ac:dyDescent="0.25">
      <c r="A1601" s="208"/>
      <c r="B1601" s="209"/>
      <c r="C1601" s="210"/>
      <c r="D1601" s="210"/>
      <c r="E1601" s="211"/>
      <c r="F1601" s="211"/>
      <c r="G1601" s="340"/>
      <c r="H1601" s="341"/>
      <c r="I1601" s="340"/>
      <c r="J1601" s="211"/>
      <c r="K1601" s="343"/>
      <c r="L1601" s="213"/>
      <c r="M1601" s="211"/>
      <c r="N1601" s="209"/>
      <c r="O1601" s="215"/>
      <c r="P1601" s="210"/>
      <c r="Q1601" s="216"/>
    </row>
    <row r="1602" spans="1:17" x14ac:dyDescent="0.25">
      <c r="A1602" s="208"/>
      <c r="B1602" s="209"/>
      <c r="C1602" s="210"/>
      <c r="D1602" s="210"/>
      <c r="E1602" s="211"/>
      <c r="F1602" s="211"/>
      <c r="G1602" s="340"/>
      <c r="H1602" s="341"/>
      <c r="I1602" s="340"/>
      <c r="J1602" s="211"/>
      <c r="K1602" s="343"/>
      <c r="L1602" s="213"/>
      <c r="M1602" s="211"/>
      <c r="N1602" s="209"/>
      <c r="O1602" s="215"/>
      <c r="P1602" s="210"/>
      <c r="Q1602" s="216"/>
    </row>
    <row r="1603" spans="1:17" x14ac:dyDescent="0.25">
      <c r="A1603" s="208"/>
      <c r="B1603" s="209"/>
      <c r="C1603" s="210"/>
      <c r="D1603" s="210"/>
      <c r="E1603" s="211"/>
      <c r="F1603" s="211"/>
      <c r="G1603" s="340"/>
      <c r="H1603" s="341"/>
      <c r="I1603" s="340"/>
      <c r="J1603" s="211"/>
      <c r="K1603" s="343"/>
      <c r="L1603" s="213"/>
      <c r="M1603" s="211"/>
      <c r="N1603" s="209"/>
      <c r="O1603" s="215"/>
      <c r="P1603" s="210"/>
      <c r="Q1603" s="216"/>
    </row>
    <row r="1604" spans="1:17" x14ac:dyDescent="0.25">
      <c r="A1604" s="208"/>
      <c r="B1604" s="209"/>
      <c r="C1604" s="210"/>
      <c r="D1604" s="210"/>
      <c r="E1604" s="211"/>
      <c r="F1604" s="211"/>
      <c r="G1604" s="340"/>
      <c r="H1604" s="341"/>
      <c r="I1604" s="340"/>
      <c r="J1604" s="211"/>
      <c r="K1604" s="343"/>
      <c r="L1604" s="213"/>
      <c r="M1604" s="211"/>
      <c r="N1604" s="209"/>
      <c r="O1604" s="215"/>
      <c r="P1604" s="210"/>
      <c r="Q1604" s="216"/>
    </row>
    <row r="1605" spans="1:17" x14ac:dyDescent="0.25">
      <c r="A1605" s="208"/>
      <c r="B1605" s="209"/>
      <c r="C1605" s="210"/>
      <c r="D1605" s="210"/>
      <c r="E1605" s="211"/>
      <c r="F1605" s="211"/>
      <c r="G1605" s="340"/>
      <c r="H1605" s="341"/>
      <c r="I1605" s="340"/>
      <c r="J1605" s="211"/>
      <c r="K1605" s="343"/>
      <c r="L1605" s="213"/>
      <c r="M1605" s="211"/>
      <c r="N1605" s="209"/>
      <c r="O1605" s="215"/>
      <c r="P1605" s="210"/>
      <c r="Q1605" s="216"/>
    </row>
    <row r="1606" spans="1:17" x14ac:dyDescent="0.25">
      <c r="A1606" s="208"/>
      <c r="B1606" s="209"/>
      <c r="C1606" s="210"/>
      <c r="D1606" s="210"/>
      <c r="E1606" s="211"/>
      <c r="F1606" s="211"/>
      <c r="G1606" s="340"/>
      <c r="H1606" s="341"/>
      <c r="I1606" s="340"/>
      <c r="J1606" s="211"/>
      <c r="K1606" s="343"/>
      <c r="L1606" s="213"/>
      <c r="M1606" s="211"/>
      <c r="N1606" s="209"/>
      <c r="O1606" s="215"/>
      <c r="P1606" s="210"/>
      <c r="Q1606" s="216"/>
    </row>
    <row r="1607" spans="1:17" x14ac:dyDescent="0.25">
      <c r="A1607" s="208"/>
      <c r="B1607" s="209"/>
      <c r="C1607" s="210"/>
      <c r="D1607" s="210"/>
      <c r="E1607" s="211"/>
      <c r="F1607" s="211"/>
      <c r="G1607" s="340"/>
      <c r="H1607" s="341"/>
      <c r="I1607" s="340"/>
      <c r="J1607" s="211"/>
      <c r="K1607" s="343"/>
      <c r="L1607" s="213"/>
      <c r="M1607" s="211"/>
      <c r="N1607" s="209"/>
      <c r="O1607" s="215"/>
      <c r="P1607" s="210"/>
      <c r="Q1607" s="216"/>
    </row>
    <row r="1608" spans="1:17" x14ac:dyDescent="0.25">
      <c r="A1608" s="208"/>
      <c r="B1608" s="209"/>
      <c r="C1608" s="210"/>
      <c r="D1608" s="210"/>
      <c r="E1608" s="211"/>
      <c r="F1608" s="211"/>
      <c r="G1608" s="340"/>
      <c r="H1608" s="341"/>
      <c r="I1608" s="340"/>
      <c r="J1608" s="211"/>
      <c r="K1608" s="343"/>
      <c r="L1608" s="213"/>
      <c r="M1608" s="211"/>
      <c r="N1608" s="209"/>
      <c r="O1608" s="215"/>
      <c r="P1608" s="210"/>
      <c r="Q1608" s="216"/>
    </row>
    <row r="1609" spans="1:17" x14ac:dyDescent="0.25">
      <c r="A1609" s="208"/>
      <c r="B1609" s="209"/>
      <c r="C1609" s="210"/>
      <c r="D1609" s="210"/>
      <c r="E1609" s="211"/>
      <c r="F1609" s="211"/>
      <c r="G1609" s="340"/>
      <c r="H1609" s="341"/>
      <c r="I1609" s="340"/>
      <c r="J1609" s="211"/>
      <c r="K1609" s="343"/>
      <c r="L1609" s="213"/>
      <c r="M1609" s="211"/>
      <c r="N1609" s="209"/>
      <c r="O1609" s="215"/>
      <c r="P1609" s="210"/>
      <c r="Q1609" s="216"/>
    </row>
    <row r="1610" spans="1:17" x14ac:dyDescent="0.25">
      <c r="A1610" s="208"/>
      <c r="B1610" s="209"/>
      <c r="C1610" s="210"/>
      <c r="D1610" s="210"/>
      <c r="E1610" s="211"/>
      <c r="F1610" s="211"/>
      <c r="G1610" s="340"/>
      <c r="H1610" s="341"/>
      <c r="I1610" s="340"/>
      <c r="J1610" s="211"/>
      <c r="K1610" s="343"/>
      <c r="L1610" s="213"/>
      <c r="M1610" s="211"/>
      <c r="N1610" s="209"/>
      <c r="O1610" s="215"/>
      <c r="P1610" s="210"/>
      <c r="Q1610" s="216"/>
    </row>
    <row r="1611" spans="1:17" x14ac:dyDescent="0.25">
      <c r="A1611" s="208"/>
      <c r="B1611" s="209"/>
      <c r="C1611" s="210"/>
      <c r="D1611" s="210"/>
      <c r="E1611" s="211"/>
      <c r="F1611" s="211"/>
      <c r="G1611" s="340"/>
      <c r="H1611" s="341"/>
      <c r="I1611" s="340"/>
      <c r="J1611" s="211"/>
      <c r="K1611" s="343"/>
      <c r="L1611" s="213"/>
      <c r="M1611" s="211"/>
      <c r="N1611" s="209"/>
      <c r="O1611" s="215"/>
      <c r="P1611" s="210"/>
      <c r="Q1611" s="216"/>
    </row>
    <row r="1612" spans="1:17" x14ac:dyDescent="0.25">
      <c r="A1612" s="208"/>
      <c r="B1612" s="209"/>
      <c r="C1612" s="210"/>
      <c r="D1612" s="210"/>
      <c r="E1612" s="211"/>
      <c r="F1612" s="211"/>
      <c r="G1612" s="340"/>
      <c r="H1612" s="341"/>
      <c r="I1612" s="340"/>
      <c r="J1612" s="211"/>
      <c r="K1612" s="343"/>
      <c r="L1612" s="213"/>
      <c r="M1612" s="211"/>
      <c r="N1612" s="209"/>
      <c r="O1612" s="215"/>
      <c r="P1612" s="210"/>
      <c r="Q1612" s="216"/>
    </row>
    <row r="1613" spans="1:17" x14ac:dyDescent="0.25">
      <c r="A1613" s="208"/>
      <c r="B1613" s="209"/>
      <c r="C1613" s="210"/>
      <c r="D1613" s="210"/>
      <c r="E1613" s="211"/>
      <c r="F1613" s="211"/>
      <c r="G1613" s="340"/>
      <c r="H1613" s="341"/>
      <c r="I1613" s="340"/>
      <c r="J1613" s="211"/>
      <c r="K1613" s="343"/>
      <c r="L1613" s="213"/>
      <c r="M1613" s="211"/>
      <c r="N1613" s="209"/>
      <c r="O1613" s="215"/>
      <c r="P1613" s="210"/>
      <c r="Q1613" s="216"/>
    </row>
    <row r="1614" spans="1:17" x14ac:dyDescent="0.25">
      <c r="A1614" s="208"/>
      <c r="B1614" s="209"/>
      <c r="C1614" s="210"/>
      <c r="D1614" s="210"/>
      <c r="E1614" s="211"/>
      <c r="F1614" s="211"/>
      <c r="G1614" s="340"/>
      <c r="H1614" s="341"/>
      <c r="I1614" s="340"/>
      <c r="J1614" s="211"/>
      <c r="K1614" s="343"/>
      <c r="L1614" s="213"/>
      <c r="M1614" s="211"/>
      <c r="N1614" s="209"/>
      <c r="O1614" s="215"/>
      <c r="P1614" s="210"/>
      <c r="Q1614" s="216"/>
    </row>
    <row r="1615" spans="1:17" x14ac:dyDescent="0.25">
      <c r="A1615" s="208"/>
      <c r="B1615" s="209"/>
      <c r="C1615" s="210"/>
      <c r="D1615" s="210"/>
      <c r="E1615" s="211"/>
      <c r="F1615" s="211"/>
      <c r="G1615" s="340"/>
      <c r="H1615" s="341"/>
      <c r="I1615" s="340"/>
      <c r="J1615" s="211"/>
      <c r="K1615" s="343"/>
      <c r="L1615" s="213"/>
      <c r="M1615" s="211"/>
      <c r="N1615" s="209"/>
      <c r="O1615" s="215"/>
      <c r="P1615" s="210"/>
      <c r="Q1615" s="216"/>
    </row>
    <row r="1616" spans="1:17" x14ac:dyDescent="0.25">
      <c r="A1616" s="208"/>
      <c r="B1616" s="209"/>
      <c r="C1616" s="210"/>
      <c r="D1616" s="210"/>
      <c r="E1616" s="211"/>
      <c r="F1616" s="211"/>
      <c r="G1616" s="340"/>
      <c r="H1616" s="341"/>
      <c r="I1616" s="340"/>
      <c r="J1616" s="211"/>
      <c r="K1616" s="343"/>
      <c r="L1616" s="213"/>
      <c r="M1616" s="211"/>
      <c r="N1616" s="209"/>
      <c r="O1616" s="215"/>
      <c r="P1616" s="210"/>
      <c r="Q1616" s="216"/>
    </row>
    <row r="1617" spans="1:17" x14ac:dyDescent="0.25">
      <c r="A1617" s="208"/>
      <c r="B1617" s="209"/>
      <c r="C1617" s="210"/>
      <c r="D1617" s="210"/>
      <c r="E1617" s="211"/>
      <c r="F1617" s="211"/>
      <c r="G1617" s="340"/>
      <c r="H1617" s="341"/>
      <c r="I1617" s="340"/>
      <c r="J1617" s="211"/>
      <c r="K1617" s="343"/>
      <c r="L1617" s="213"/>
      <c r="M1617" s="211"/>
      <c r="N1617" s="209"/>
      <c r="O1617" s="215"/>
      <c r="P1617" s="210"/>
      <c r="Q1617" s="216"/>
    </row>
    <row r="1618" spans="1:17" x14ac:dyDescent="0.25">
      <c r="A1618" s="208"/>
      <c r="B1618" s="209"/>
      <c r="C1618" s="210"/>
      <c r="D1618" s="210"/>
      <c r="E1618" s="211"/>
      <c r="F1618" s="211"/>
      <c r="G1618" s="340"/>
      <c r="H1618" s="341"/>
      <c r="I1618" s="340"/>
      <c r="J1618" s="211"/>
      <c r="K1618" s="343"/>
      <c r="L1618" s="213"/>
      <c r="M1618" s="211"/>
      <c r="N1618" s="209"/>
      <c r="O1618" s="215"/>
      <c r="P1618" s="210"/>
      <c r="Q1618" s="216"/>
    </row>
    <row r="1619" spans="1:17" x14ac:dyDescent="0.25">
      <c r="A1619" s="208"/>
      <c r="B1619" s="209"/>
      <c r="C1619" s="210"/>
      <c r="D1619" s="210"/>
      <c r="E1619" s="211"/>
      <c r="F1619" s="211"/>
      <c r="G1619" s="340"/>
      <c r="H1619" s="341"/>
      <c r="I1619" s="340"/>
      <c r="J1619" s="211"/>
      <c r="K1619" s="343"/>
      <c r="L1619" s="213"/>
      <c r="M1619" s="211"/>
      <c r="N1619" s="209"/>
      <c r="O1619" s="215"/>
      <c r="P1619" s="210"/>
      <c r="Q1619" s="216"/>
    </row>
    <row r="1620" spans="1:17" x14ac:dyDescent="0.25">
      <c r="A1620" s="208"/>
      <c r="B1620" s="209"/>
      <c r="C1620" s="210"/>
      <c r="D1620" s="210"/>
      <c r="E1620" s="211"/>
      <c r="F1620" s="211"/>
      <c r="G1620" s="340"/>
      <c r="H1620" s="341"/>
      <c r="I1620" s="340"/>
      <c r="J1620" s="211"/>
      <c r="K1620" s="343"/>
      <c r="L1620" s="213"/>
      <c r="M1620" s="211"/>
      <c r="N1620" s="209"/>
      <c r="O1620" s="215"/>
      <c r="P1620" s="210"/>
      <c r="Q1620" s="216"/>
    </row>
    <row r="1621" spans="1:17" x14ac:dyDescent="0.25">
      <c r="A1621" s="208"/>
      <c r="B1621" s="209"/>
      <c r="C1621" s="210"/>
      <c r="D1621" s="210"/>
      <c r="E1621" s="211"/>
      <c r="F1621" s="211"/>
      <c r="G1621" s="340"/>
      <c r="H1621" s="341"/>
      <c r="I1621" s="340"/>
      <c r="J1621" s="211"/>
      <c r="K1621" s="343"/>
      <c r="L1621" s="213"/>
      <c r="M1621" s="211"/>
      <c r="N1621" s="209"/>
      <c r="O1621" s="215"/>
      <c r="P1621" s="210"/>
      <c r="Q1621" s="216"/>
    </row>
    <row r="1622" spans="1:17" x14ac:dyDescent="0.25">
      <c r="A1622" s="208"/>
      <c r="B1622" s="209"/>
      <c r="C1622" s="210"/>
      <c r="D1622" s="210"/>
      <c r="E1622" s="211"/>
      <c r="F1622" s="211"/>
      <c r="G1622" s="340"/>
      <c r="H1622" s="341"/>
      <c r="I1622" s="340"/>
      <c r="J1622" s="211"/>
      <c r="K1622" s="343"/>
      <c r="L1622" s="213"/>
      <c r="M1622" s="211"/>
      <c r="N1622" s="209"/>
      <c r="O1622" s="215"/>
      <c r="P1622" s="210"/>
      <c r="Q1622" s="216"/>
    </row>
    <row r="1623" spans="1:17" x14ac:dyDescent="0.25">
      <c r="A1623" s="208"/>
      <c r="B1623" s="209"/>
      <c r="C1623" s="210"/>
      <c r="D1623" s="210"/>
      <c r="E1623" s="211"/>
      <c r="F1623" s="211"/>
      <c r="G1623" s="340"/>
      <c r="H1623" s="341"/>
      <c r="I1623" s="340"/>
      <c r="J1623" s="211"/>
      <c r="K1623" s="343"/>
      <c r="L1623" s="213"/>
      <c r="M1623" s="211"/>
      <c r="N1623" s="209"/>
      <c r="O1623" s="215"/>
      <c r="P1623" s="210"/>
      <c r="Q1623" s="216"/>
    </row>
    <row r="1624" spans="1:17" x14ac:dyDescent="0.25">
      <c r="A1624" s="208"/>
      <c r="B1624" s="209"/>
      <c r="C1624" s="210"/>
      <c r="D1624" s="210"/>
      <c r="E1624" s="211"/>
      <c r="F1624" s="211"/>
      <c r="G1624" s="340"/>
      <c r="H1624" s="341"/>
      <c r="I1624" s="340"/>
      <c r="J1624" s="211"/>
      <c r="K1624" s="343"/>
      <c r="L1624" s="213"/>
      <c r="M1624" s="211"/>
      <c r="N1624" s="209"/>
      <c r="O1624" s="215"/>
      <c r="P1624" s="210"/>
      <c r="Q1624" s="216"/>
    </row>
    <row r="1625" spans="1:17" x14ac:dyDescent="0.25">
      <c r="A1625" s="208"/>
      <c r="B1625" s="209"/>
      <c r="C1625" s="210"/>
      <c r="D1625" s="210"/>
      <c r="E1625" s="211"/>
      <c r="F1625" s="211"/>
      <c r="G1625" s="340"/>
      <c r="H1625" s="341"/>
      <c r="I1625" s="340"/>
      <c r="J1625" s="211"/>
      <c r="K1625" s="343"/>
      <c r="L1625" s="213"/>
      <c r="M1625" s="211"/>
      <c r="N1625" s="209"/>
      <c r="O1625" s="215"/>
      <c r="P1625" s="210"/>
      <c r="Q1625" s="216"/>
    </row>
    <row r="1626" spans="1:17" x14ac:dyDescent="0.25">
      <c r="A1626" s="208"/>
      <c r="B1626" s="209"/>
      <c r="C1626" s="210"/>
      <c r="D1626" s="210"/>
      <c r="E1626" s="211"/>
      <c r="F1626" s="211"/>
      <c r="G1626" s="340"/>
      <c r="H1626" s="341"/>
      <c r="I1626" s="340"/>
      <c r="J1626" s="211"/>
      <c r="K1626" s="343"/>
      <c r="L1626" s="213"/>
      <c r="M1626" s="211"/>
      <c r="N1626" s="209"/>
      <c r="O1626" s="215"/>
      <c r="P1626" s="210"/>
      <c r="Q1626" s="216"/>
    </row>
    <row r="1627" spans="1:17" x14ac:dyDescent="0.25">
      <c r="A1627" s="208"/>
      <c r="B1627" s="209"/>
      <c r="C1627" s="210"/>
      <c r="D1627" s="210"/>
      <c r="E1627" s="211"/>
      <c r="F1627" s="211"/>
      <c r="G1627" s="340"/>
      <c r="H1627" s="341"/>
      <c r="I1627" s="340"/>
      <c r="J1627" s="211"/>
      <c r="K1627" s="343"/>
      <c r="L1627" s="213"/>
      <c r="M1627" s="211"/>
      <c r="N1627" s="209"/>
      <c r="O1627" s="215"/>
      <c r="P1627" s="210"/>
      <c r="Q1627" s="216"/>
    </row>
    <row r="1628" spans="1:17" x14ac:dyDescent="0.25">
      <c r="A1628" s="208"/>
      <c r="B1628" s="209"/>
      <c r="C1628" s="210"/>
      <c r="D1628" s="210"/>
      <c r="E1628" s="211"/>
      <c r="F1628" s="211"/>
      <c r="G1628" s="340"/>
      <c r="H1628" s="341"/>
      <c r="I1628" s="340"/>
      <c r="J1628" s="211"/>
      <c r="K1628" s="343"/>
      <c r="L1628" s="213"/>
      <c r="M1628" s="211"/>
      <c r="N1628" s="209"/>
      <c r="O1628" s="215"/>
      <c r="P1628" s="210"/>
      <c r="Q1628" s="216"/>
    </row>
    <row r="1629" spans="1:17" x14ac:dyDescent="0.25">
      <c r="A1629" s="208"/>
      <c r="B1629" s="209"/>
      <c r="C1629" s="210"/>
      <c r="D1629" s="210"/>
      <c r="E1629" s="211"/>
      <c r="F1629" s="211"/>
      <c r="G1629" s="340"/>
      <c r="H1629" s="341"/>
      <c r="I1629" s="340"/>
      <c r="J1629" s="211"/>
      <c r="K1629" s="343"/>
      <c r="L1629" s="213"/>
      <c r="M1629" s="211"/>
      <c r="N1629" s="209"/>
      <c r="O1629" s="215"/>
      <c r="P1629" s="210"/>
      <c r="Q1629" s="216"/>
    </row>
    <row r="1630" spans="1:17" x14ac:dyDescent="0.25">
      <c r="A1630" s="208"/>
      <c r="B1630" s="209"/>
      <c r="C1630" s="210"/>
      <c r="D1630" s="210"/>
      <c r="E1630" s="211"/>
      <c r="F1630" s="211"/>
      <c r="G1630" s="340"/>
      <c r="H1630" s="341"/>
      <c r="I1630" s="340"/>
      <c r="J1630" s="211"/>
      <c r="K1630" s="343"/>
      <c r="L1630" s="213"/>
      <c r="M1630" s="211"/>
      <c r="N1630" s="209"/>
      <c r="O1630" s="215"/>
      <c r="P1630" s="210"/>
      <c r="Q1630" s="216"/>
    </row>
    <row r="1631" spans="1:17" x14ac:dyDescent="0.25">
      <c r="A1631" s="208"/>
      <c r="B1631" s="209"/>
      <c r="C1631" s="210"/>
      <c r="D1631" s="210"/>
      <c r="E1631" s="211"/>
      <c r="F1631" s="211"/>
      <c r="G1631" s="340"/>
      <c r="H1631" s="341"/>
      <c r="I1631" s="340"/>
      <c r="J1631" s="211"/>
      <c r="K1631" s="343"/>
      <c r="L1631" s="213"/>
      <c r="M1631" s="211"/>
      <c r="N1631" s="209"/>
      <c r="O1631" s="215"/>
      <c r="P1631" s="210"/>
      <c r="Q1631" s="216"/>
    </row>
    <row r="1632" spans="1:17" x14ac:dyDescent="0.25">
      <c r="A1632" s="208"/>
      <c r="B1632" s="209"/>
      <c r="C1632" s="210"/>
      <c r="D1632" s="210"/>
      <c r="E1632" s="211"/>
      <c r="F1632" s="211"/>
      <c r="G1632" s="340"/>
      <c r="H1632" s="341"/>
      <c r="I1632" s="340"/>
      <c r="J1632" s="211"/>
      <c r="K1632" s="343"/>
      <c r="L1632" s="213"/>
      <c r="M1632" s="211"/>
      <c r="N1632" s="209"/>
      <c r="O1632" s="215"/>
      <c r="P1632" s="210"/>
      <c r="Q1632" s="216"/>
    </row>
    <row r="1633" spans="1:17" x14ac:dyDescent="0.25">
      <c r="A1633" s="208"/>
      <c r="B1633" s="209"/>
      <c r="C1633" s="210"/>
      <c r="D1633" s="210"/>
      <c r="E1633" s="211"/>
      <c r="F1633" s="211"/>
      <c r="G1633" s="340"/>
      <c r="H1633" s="341"/>
      <c r="I1633" s="340"/>
      <c r="J1633" s="211"/>
      <c r="K1633" s="343"/>
      <c r="L1633" s="213"/>
      <c r="M1633" s="211"/>
      <c r="N1633" s="209"/>
      <c r="O1633" s="215"/>
      <c r="P1633" s="210"/>
      <c r="Q1633" s="216"/>
    </row>
    <row r="1634" spans="1:17" x14ac:dyDescent="0.25">
      <c r="A1634" s="208"/>
      <c r="B1634" s="209"/>
      <c r="C1634" s="210"/>
      <c r="D1634" s="210"/>
      <c r="E1634" s="211"/>
      <c r="F1634" s="211"/>
      <c r="G1634" s="340"/>
      <c r="H1634" s="341"/>
      <c r="I1634" s="340"/>
      <c r="J1634" s="211"/>
      <c r="K1634" s="343"/>
      <c r="L1634" s="213"/>
      <c r="M1634" s="211"/>
      <c r="N1634" s="209"/>
      <c r="O1634" s="215"/>
      <c r="P1634" s="210"/>
      <c r="Q1634" s="216"/>
    </row>
    <row r="1635" spans="1:17" x14ac:dyDescent="0.25">
      <c r="A1635" s="208"/>
      <c r="B1635" s="209"/>
      <c r="C1635" s="210"/>
      <c r="D1635" s="210"/>
      <c r="E1635" s="211"/>
      <c r="F1635" s="211"/>
      <c r="G1635" s="340"/>
      <c r="H1635" s="341"/>
      <c r="I1635" s="340"/>
      <c r="J1635" s="211"/>
      <c r="K1635" s="343"/>
      <c r="L1635" s="213"/>
      <c r="M1635" s="211"/>
      <c r="N1635" s="209"/>
      <c r="O1635" s="215"/>
      <c r="P1635" s="210"/>
      <c r="Q1635" s="216"/>
    </row>
    <row r="1636" spans="1:17" x14ac:dyDescent="0.25">
      <c r="A1636" s="208"/>
      <c r="B1636" s="209"/>
      <c r="C1636" s="210"/>
      <c r="D1636" s="210"/>
      <c r="E1636" s="211"/>
      <c r="F1636" s="211"/>
      <c r="G1636" s="340"/>
      <c r="H1636" s="341"/>
      <c r="I1636" s="340"/>
      <c r="J1636" s="211"/>
      <c r="K1636" s="343"/>
      <c r="L1636" s="213"/>
      <c r="M1636" s="211"/>
      <c r="N1636" s="209"/>
      <c r="O1636" s="215"/>
      <c r="P1636" s="210"/>
      <c r="Q1636" s="216"/>
    </row>
    <row r="1637" spans="1:17" x14ac:dyDescent="0.25">
      <c r="A1637" s="208"/>
      <c r="B1637" s="209"/>
      <c r="C1637" s="210"/>
      <c r="D1637" s="210"/>
      <c r="E1637" s="211"/>
      <c r="F1637" s="211"/>
      <c r="G1637" s="340"/>
      <c r="H1637" s="341"/>
      <c r="I1637" s="340"/>
      <c r="J1637" s="211"/>
      <c r="K1637" s="343"/>
      <c r="L1637" s="213"/>
      <c r="M1637" s="211"/>
      <c r="N1637" s="209"/>
      <c r="O1637" s="215"/>
      <c r="P1637" s="210"/>
      <c r="Q1637" s="216"/>
    </row>
    <row r="1638" spans="1:17" x14ac:dyDescent="0.25">
      <c r="A1638" s="208"/>
      <c r="B1638" s="209"/>
      <c r="C1638" s="210"/>
      <c r="D1638" s="210"/>
      <c r="E1638" s="211"/>
      <c r="F1638" s="211"/>
      <c r="G1638" s="340"/>
      <c r="H1638" s="341"/>
      <c r="I1638" s="340"/>
      <c r="J1638" s="211"/>
      <c r="K1638" s="343"/>
      <c r="L1638" s="213"/>
      <c r="M1638" s="211"/>
      <c r="N1638" s="209"/>
      <c r="O1638" s="215"/>
      <c r="P1638" s="210"/>
      <c r="Q1638" s="216"/>
    </row>
    <row r="1639" spans="1:17" x14ac:dyDescent="0.25">
      <c r="A1639" s="208"/>
      <c r="B1639" s="209"/>
      <c r="C1639" s="210"/>
      <c r="D1639" s="210"/>
      <c r="E1639" s="211"/>
      <c r="F1639" s="211"/>
      <c r="G1639" s="340"/>
      <c r="H1639" s="341"/>
      <c r="I1639" s="340"/>
      <c r="J1639" s="211"/>
      <c r="K1639" s="343"/>
      <c r="L1639" s="213"/>
      <c r="M1639" s="211"/>
      <c r="N1639" s="209"/>
      <c r="O1639" s="215"/>
      <c r="P1639" s="210"/>
      <c r="Q1639" s="216"/>
    </row>
    <row r="1640" spans="1:17" x14ac:dyDescent="0.25">
      <c r="A1640" s="208"/>
      <c r="B1640" s="209"/>
      <c r="C1640" s="210"/>
      <c r="D1640" s="210"/>
      <c r="E1640" s="211"/>
      <c r="F1640" s="211"/>
      <c r="G1640" s="340"/>
      <c r="H1640" s="341"/>
      <c r="I1640" s="340"/>
      <c r="J1640" s="211"/>
      <c r="K1640" s="343"/>
      <c r="L1640" s="213"/>
      <c r="M1640" s="211"/>
      <c r="N1640" s="209"/>
      <c r="O1640" s="215"/>
      <c r="P1640" s="210"/>
      <c r="Q1640" s="216"/>
    </row>
    <row r="1641" spans="1:17" x14ac:dyDescent="0.25">
      <c r="A1641" s="208"/>
      <c r="B1641" s="209"/>
      <c r="C1641" s="210"/>
      <c r="D1641" s="210"/>
      <c r="E1641" s="211"/>
      <c r="F1641" s="211"/>
      <c r="G1641" s="340"/>
      <c r="H1641" s="341"/>
      <c r="I1641" s="340"/>
      <c r="J1641" s="211"/>
      <c r="K1641" s="343"/>
      <c r="L1641" s="213"/>
      <c r="M1641" s="211"/>
      <c r="N1641" s="209"/>
      <c r="O1641" s="215"/>
      <c r="P1641" s="210"/>
      <c r="Q1641" s="216"/>
    </row>
    <row r="1642" spans="1:17" x14ac:dyDescent="0.25">
      <c r="A1642" s="208"/>
      <c r="B1642" s="209"/>
      <c r="C1642" s="210"/>
      <c r="D1642" s="210"/>
      <c r="E1642" s="211"/>
      <c r="F1642" s="211"/>
      <c r="G1642" s="340"/>
      <c r="H1642" s="341"/>
      <c r="I1642" s="340"/>
      <c r="J1642" s="211"/>
      <c r="K1642" s="343"/>
      <c r="L1642" s="213"/>
      <c r="M1642" s="211"/>
      <c r="N1642" s="209"/>
      <c r="O1642" s="215"/>
      <c r="P1642" s="210"/>
      <c r="Q1642" s="216"/>
    </row>
    <row r="1643" spans="1:17" x14ac:dyDescent="0.25">
      <c r="A1643" s="208"/>
      <c r="B1643" s="209"/>
      <c r="C1643" s="210"/>
      <c r="D1643" s="210"/>
      <c r="E1643" s="211"/>
      <c r="F1643" s="211"/>
      <c r="G1643" s="340"/>
      <c r="H1643" s="341"/>
      <c r="I1643" s="340"/>
      <c r="J1643" s="211"/>
      <c r="K1643" s="343"/>
      <c r="L1643" s="213"/>
      <c r="M1643" s="211"/>
      <c r="N1643" s="209"/>
      <c r="O1643" s="215"/>
      <c r="P1643" s="210"/>
      <c r="Q1643" s="216"/>
    </row>
  </sheetData>
  <phoneticPr fontId="41" type="noConversion"/>
  <pageMargins left="0.78740157499999996" right="0.78740157499999996" top="0.984251969" bottom="0.984251969" header="0.5" footer="0.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oglio6"/>
  <dimension ref="A1:D1138"/>
  <sheetViews>
    <sheetView showOutlineSymbols="0" topLeftCell="A4" zoomScale="121" zoomScaleNormal="121" workbookViewId="0">
      <selection activeCell="A26" sqref="A26"/>
    </sheetView>
  </sheetViews>
  <sheetFormatPr baseColWidth="10" defaultColWidth="11.54296875" defaultRowHeight="15" x14ac:dyDescent="0.25"/>
  <cols>
    <col min="1" max="2" width="9.6328125" style="5" customWidth="1"/>
    <col min="3" max="3" width="23.6328125" style="5" customWidth="1"/>
    <col min="4" max="4" width="9.6328125" style="5" customWidth="1"/>
    <col min="5" max="16384" width="11.54296875" style="5"/>
  </cols>
  <sheetData>
    <row r="1" spans="1:4" x14ac:dyDescent="0.25">
      <c r="A1" s="13" t="s">
        <v>923</v>
      </c>
      <c r="B1" s="13" t="s">
        <v>923</v>
      </c>
      <c r="C1" s="14" t="s">
        <v>923</v>
      </c>
      <c r="D1" s="3"/>
    </row>
    <row r="2" spans="1:4" x14ac:dyDescent="0.25">
      <c r="A2" s="15"/>
      <c r="B2" s="15"/>
      <c r="C2" s="14"/>
      <c r="D2" s="3"/>
    </row>
    <row r="3" spans="1:4" x14ac:dyDescent="0.25">
      <c r="A3" s="15"/>
      <c r="B3" s="15"/>
      <c r="C3" s="14"/>
      <c r="D3" s="3"/>
    </row>
    <row r="4" spans="1:4" x14ac:dyDescent="0.25">
      <c r="A4" s="13" t="s">
        <v>923</v>
      </c>
      <c r="B4" s="13" t="s">
        <v>923</v>
      </c>
      <c r="C4" s="14" t="s">
        <v>923</v>
      </c>
      <c r="D4" s="3"/>
    </row>
    <row r="5" spans="1:4" x14ac:dyDescent="0.25">
      <c r="A5" s="16" t="s">
        <v>985</v>
      </c>
      <c r="B5" s="17"/>
      <c r="C5" s="18" t="s">
        <v>534</v>
      </c>
      <c r="D5" s="17"/>
    </row>
    <row r="6" spans="1:4" x14ac:dyDescent="0.25">
      <c r="A6" s="18" t="s">
        <v>924</v>
      </c>
      <c r="B6" s="17"/>
      <c r="C6" s="18" t="s">
        <v>535</v>
      </c>
      <c r="D6" s="17"/>
    </row>
    <row r="7" spans="1:4" x14ac:dyDescent="0.25">
      <c r="A7" s="16" t="s">
        <v>925</v>
      </c>
      <c r="B7" s="17"/>
      <c r="C7" s="18" t="s">
        <v>536</v>
      </c>
      <c r="D7" s="17"/>
    </row>
    <row r="8" spans="1:4" x14ac:dyDescent="0.25">
      <c r="A8" s="16" t="s">
        <v>926</v>
      </c>
      <c r="B8" s="17"/>
      <c r="C8" s="18" t="s">
        <v>537</v>
      </c>
      <c r="D8" s="17"/>
    </row>
    <row r="9" spans="1:4" x14ac:dyDescent="0.25">
      <c r="A9" s="16" t="s">
        <v>1051</v>
      </c>
      <c r="B9" s="17"/>
      <c r="C9" s="18" t="s">
        <v>538</v>
      </c>
      <c r="D9" s="17"/>
    </row>
    <row r="10" spans="1:4" x14ac:dyDescent="0.25">
      <c r="A10" s="16" t="s">
        <v>927</v>
      </c>
      <c r="B10" s="17"/>
      <c r="C10" s="18" t="s">
        <v>539</v>
      </c>
      <c r="D10" s="17"/>
    </row>
    <row r="11" spans="1:4" x14ac:dyDescent="0.25">
      <c r="A11" s="16" t="s">
        <v>928</v>
      </c>
      <c r="B11" s="17"/>
      <c r="C11" s="18" t="s">
        <v>540</v>
      </c>
      <c r="D11" s="17"/>
    </row>
    <row r="12" spans="1:4" x14ac:dyDescent="0.25">
      <c r="A12" s="16" t="s">
        <v>929</v>
      </c>
      <c r="B12" s="17"/>
      <c r="C12" s="18" t="s">
        <v>541</v>
      </c>
      <c r="D12" s="17"/>
    </row>
    <row r="13" spans="1:4" x14ac:dyDescent="0.25">
      <c r="A13" s="16" t="s">
        <v>930</v>
      </c>
      <c r="B13" s="17"/>
      <c r="C13" s="18" t="s">
        <v>542</v>
      </c>
      <c r="D13" s="17"/>
    </row>
    <row r="14" spans="1:4" x14ac:dyDescent="0.25">
      <c r="A14" s="16" t="s">
        <v>931</v>
      </c>
      <c r="B14" s="17"/>
      <c r="C14" s="18" t="s">
        <v>543</v>
      </c>
      <c r="D14" s="17"/>
    </row>
    <row r="15" spans="1:4" x14ac:dyDescent="0.25">
      <c r="A15" s="16" t="s">
        <v>932</v>
      </c>
      <c r="B15" s="17"/>
      <c r="C15" s="18" t="s">
        <v>544</v>
      </c>
      <c r="D15" s="17"/>
    </row>
    <row r="16" spans="1:4" x14ac:dyDescent="0.25">
      <c r="A16" s="16" t="s">
        <v>933</v>
      </c>
      <c r="B16" s="17"/>
      <c r="C16" s="18" t="s">
        <v>545</v>
      </c>
      <c r="D16" s="17"/>
    </row>
    <row r="17" spans="1:4" x14ac:dyDescent="0.25">
      <c r="A17" s="16" t="s">
        <v>934</v>
      </c>
      <c r="B17" s="17"/>
      <c r="C17" s="18" t="s">
        <v>546</v>
      </c>
      <c r="D17" s="17"/>
    </row>
    <row r="18" spans="1:4" x14ac:dyDescent="0.25">
      <c r="A18" s="16" t="s">
        <v>935</v>
      </c>
      <c r="B18" s="17"/>
      <c r="C18" s="18" t="s">
        <v>547</v>
      </c>
      <c r="D18" s="17"/>
    </row>
    <row r="19" spans="1:4" x14ac:dyDescent="0.25">
      <c r="A19" s="16" t="s">
        <v>391</v>
      </c>
      <c r="B19" s="17"/>
      <c r="C19" s="18" t="s">
        <v>548</v>
      </c>
      <c r="D19" s="17"/>
    </row>
    <row r="20" spans="1:4" x14ac:dyDescent="0.25">
      <c r="A20" s="16" t="s">
        <v>392</v>
      </c>
      <c r="B20" s="17"/>
      <c r="C20" s="18" t="s">
        <v>549</v>
      </c>
      <c r="D20" s="17"/>
    </row>
    <row r="21" spans="1:4" x14ac:dyDescent="0.25">
      <c r="A21" s="16" t="s">
        <v>650</v>
      </c>
      <c r="B21" s="17"/>
      <c r="C21" s="19" t="s">
        <v>550</v>
      </c>
      <c r="D21" s="3"/>
    </row>
    <row r="22" spans="1:4" x14ac:dyDescent="0.25">
      <c r="A22" s="16" t="s">
        <v>651</v>
      </c>
      <c r="B22" s="17"/>
      <c r="C22" s="18" t="s">
        <v>551</v>
      </c>
      <c r="D22" s="17"/>
    </row>
    <row r="23" spans="1:4" x14ac:dyDescent="0.25">
      <c r="A23" s="16" t="s">
        <v>652</v>
      </c>
      <c r="B23" s="17"/>
      <c r="C23" s="18" t="s">
        <v>552</v>
      </c>
      <c r="D23" s="17"/>
    </row>
    <row r="24" spans="1:4" x14ac:dyDescent="0.25">
      <c r="A24" s="16" t="s">
        <v>653</v>
      </c>
      <c r="B24" s="17"/>
      <c r="C24" s="18" t="s">
        <v>553</v>
      </c>
      <c r="D24" s="17"/>
    </row>
    <row r="25" spans="1:4" x14ac:dyDescent="0.25">
      <c r="A25" s="20" t="s">
        <v>923</v>
      </c>
      <c r="B25" s="17"/>
      <c r="C25" s="21" t="s">
        <v>923</v>
      </c>
      <c r="D25" s="17"/>
    </row>
    <row r="26" spans="1:4" x14ac:dyDescent="0.25">
      <c r="A26" s="16" t="s">
        <v>985</v>
      </c>
      <c r="B26" s="16" t="s">
        <v>655</v>
      </c>
      <c r="C26" s="21" t="s">
        <v>534</v>
      </c>
      <c r="D26" s="17"/>
    </row>
    <row r="27" spans="1:4" x14ac:dyDescent="0.25">
      <c r="A27" s="17"/>
      <c r="B27" s="16"/>
      <c r="C27" s="21" t="s">
        <v>1260</v>
      </c>
      <c r="D27" s="17"/>
    </row>
    <row r="28" spans="1:4" x14ac:dyDescent="0.25">
      <c r="A28" s="20" t="s">
        <v>923</v>
      </c>
      <c r="B28" s="16"/>
      <c r="C28" s="21" t="s">
        <v>923</v>
      </c>
      <c r="D28" s="17"/>
    </row>
    <row r="29" spans="1:4" x14ac:dyDescent="0.25">
      <c r="A29" s="16">
        <v>1001</v>
      </c>
      <c r="B29" s="16" t="s">
        <v>656</v>
      </c>
      <c r="C29" s="22" t="s">
        <v>554</v>
      </c>
      <c r="D29" s="17"/>
    </row>
    <row r="30" spans="1:4" x14ac:dyDescent="0.25">
      <c r="A30" s="16">
        <v>1002</v>
      </c>
      <c r="B30" s="16" t="s">
        <v>656</v>
      </c>
      <c r="C30" s="22" t="s">
        <v>555</v>
      </c>
      <c r="D30" s="17"/>
    </row>
    <row r="31" spans="1:4" x14ac:dyDescent="0.25">
      <c r="A31" s="16">
        <v>1003</v>
      </c>
      <c r="B31" s="16" t="s">
        <v>656</v>
      </c>
      <c r="C31" s="22" t="s">
        <v>556</v>
      </c>
      <c r="D31" s="17"/>
    </row>
    <row r="32" spans="1:4" x14ac:dyDescent="0.25">
      <c r="A32" s="16">
        <v>1004</v>
      </c>
      <c r="B32" s="16" t="s">
        <v>656</v>
      </c>
      <c r="C32" s="22" t="s">
        <v>790</v>
      </c>
      <c r="D32" s="17"/>
    </row>
    <row r="33" spans="1:4" x14ac:dyDescent="0.25">
      <c r="A33" s="16">
        <f t="shared" ref="A33:A64" si="0">A32+1</f>
        <v>1005</v>
      </c>
      <c r="B33" s="16" t="s">
        <v>656</v>
      </c>
      <c r="C33" s="22" t="s">
        <v>791</v>
      </c>
      <c r="D33" s="17"/>
    </row>
    <row r="34" spans="1:4" x14ac:dyDescent="0.25">
      <c r="A34" s="16">
        <f t="shared" si="0"/>
        <v>1006</v>
      </c>
      <c r="B34" s="16" t="s">
        <v>656</v>
      </c>
      <c r="C34" s="22" t="s">
        <v>792</v>
      </c>
      <c r="D34" s="17"/>
    </row>
    <row r="35" spans="1:4" x14ac:dyDescent="0.25">
      <c r="A35" s="16">
        <f t="shared" si="0"/>
        <v>1007</v>
      </c>
      <c r="B35" s="16" t="s">
        <v>656</v>
      </c>
      <c r="C35" s="22" t="s">
        <v>793</v>
      </c>
      <c r="D35" s="17"/>
    </row>
    <row r="36" spans="1:4" x14ac:dyDescent="0.25">
      <c r="A36" s="16">
        <f t="shared" si="0"/>
        <v>1008</v>
      </c>
      <c r="B36" s="16" t="s">
        <v>656</v>
      </c>
      <c r="C36" s="22" t="s">
        <v>794</v>
      </c>
      <c r="D36" s="17"/>
    </row>
    <row r="37" spans="1:4" x14ac:dyDescent="0.25">
      <c r="A37" s="16">
        <f t="shared" si="0"/>
        <v>1009</v>
      </c>
      <c r="B37" s="16" t="s">
        <v>656</v>
      </c>
      <c r="C37" s="22" t="s">
        <v>795</v>
      </c>
      <c r="D37" s="17"/>
    </row>
    <row r="38" spans="1:4" x14ac:dyDescent="0.25">
      <c r="A38" s="16">
        <f t="shared" si="0"/>
        <v>1010</v>
      </c>
      <c r="B38" s="16" t="s">
        <v>656</v>
      </c>
      <c r="C38" s="22" t="s">
        <v>796</v>
      </c>
      <c r="D38" s="17"/>
    </row>
    <row r="39" spans="1:4" x14ac:dyDescent="0.25">
      <c r="A39" s="16">
        <f t="shared" si="0"/>
        <v>1011</v>
      </c>
      <c r="B39" s="16" t="s">
        <v>656</v>
      </c>
      <c r="C39" s="22" t="s">
        <v>797</v>
      </c>
      <c r="D39" s="17"/>
    </row>
    <row r="40" spans="1:4" x14ac:dyDescent="0.25">
      <c r="A40" s="16">
        <f t="shared" si="0"/>
        <v>1012</v>
      </c>
      <c r="B40" s="16" t="s">
        <v>656</v>
      </c>
      <c r="C40" s="22" t="s">
        <v>798</v>
      </c>
      <c r="D40" s="17"/>
    </row>
    <row r="41" spans="1:4" x14ac:dyDescent="0.25">
      <c r="A41" s="16">
        <f t="shared" si="0"/>
        <v>1013</v>
      </c>
      <c r="B41" s="16" t="s">
        <v>656</v>
      </c>
      <c r="C41" s="22" t="s">
        <v>799</v>
      </c>
      <c r="D41" s="17"/>
    </row>
    <row r="42" spans="1:4" x14ac:dyDescent="0.25">
      <c r="A42" s="16">
        <f t="shared" si="0"/>
        <v>1014</v>
      </c>
      <c r="B42" s="16" t="s">
        <v>656</v>
      </c>
      <c r="C42" s="22" t="s">
        <v>800</v>
      </c>
      <c r="D42" s="17"/>
    </row>
    <row r="43" spans="1:4" x14ac:dyDescent="0.25">
      <c r="A43" s="16">
        <f t="shared" si="0"/>
        <v>1015</v>
      </c>
      <c r="B43" s="16" t="s">
        <v>656</v>
      </c>
      <c r="C43" s="22" t="s">
        <v>801</v>
      </c>
      <c r="D43" s="17"/>
    </row>
    <row r="44" spans="1:4" x14ac:dyDescent="0.25">
      <c r="A44" s="16">
        <f t="shared" si="0"/>
        <v>1016</v>
      </c>
      <c r="B44" s="16" t="s">
        <v>656</v>
      </c>
      <c r="C44" s="22" t="s">
        <v>802</v>
      </c>
      <c r="D44" s="17"/>
    </row>
    <row r="45" spans="1:4" x14ac:dyDescent="0.25">
      <c r="A45" s="16">
        <f t="shared" si="0"/>
        <v>1017</v>
      </c>
      <c r="B45" s="16" t="s">
        <v>656</v>
      </c>
      <c r="C45" s="22" t="s">
        <v>803</v>
      </c>
      <c r="D45" s="17"/>
    </row>
    <row r="46" spans="1:4" x14ac:dyDescent="0.25">
      <c r="A46" s="16">
        <f t="shared" si="0"/>
        <v>1018</v>
      </c>
      <c r="B46" s="16"/>
      <c r="C46" s="22"/>
      <c r="D46" s="17"/>
    </row>
    <row r="47" spans="1:4" x14ac:dyDescent="0.25">
      <c r="A47" s="16">
        <f t="shared" si="0"/>
        <v>1019</v>
      </c>
      <c r="B47" s="16"/>
      <c r="C47" s="22"/>
      <c r="D47" s="17"/>
    </row>
    <row r="48" spans="1:4" x14ac:dyDescent="0.25">
      <c r="A48" s="16">
        <f t="shared" si="0"/>
        <v>1020</v>
      </c>
      <c r="B48" s="16" t="s">
        <v>656</v>
      </c>
      <c r="C48" s="22" t="s">
        <v>393</v>
      </c>
      <c r="D48" s="17"/>
    </row>
    <row r="49" spans="1:4" x14ac:dyDescent="0.25">
      <c r="A49" s="16">
        <f t="shared" si="0"/>
        <v>1021</v>
      </c>
      <c r="B49" s="16" t="s">
        <v>656</v>
      </c>
      <c r="C49" s="22" t="s">
        <v>394</v>
      </c>
      <c r="D49" s="17"/>
    </row>
    <row r="50" spans="1:4" x14ac:dyDescent="0.25">
      <c r="A50" s="16">
        <f t="shared" si="0"/>
        <v>1022</v>
      </c>
      <c r="B50" s="16" t="s">
        <v>656</v>
      </c>
      <c r="C50" s="22" t="s">
        <v>395</v>
      </c>
      <c r="D50" s="17"/>
    </row>
    <row r="51" spans="1:4" x14ac:dyDescent="0.25">
      <c r="A51" s="16">
        <f t="shared" si="0"/>
        <v>1023</v>
      </c>
      <c r="B51" s="16" t="s">
        <v>656</v>
      </c>
      <c r="C51" s="22" t="s">
        <v>396</v>
      </c>
      <c r="D51" s="17"/>
    </row>
    <row r="52" spans="1:4" x14ac:dyDescent="0.25">
      <c r="A52" s="16">
        <f t="shared" si="0"/>
        <v>1024</v>
      </c>
      <c r="B52" s="16" t="s">
        <v>656</v>
      </c>
      <c r="C52" s="22" t="s">
        <v>397</v>
      </c>
      <c r="D52" s="17"/>
    </row>
    <row r="53" spans="1:4" x14ac:dyDescent="0.25">
      <c r="A53" s="16">
        <f t="shared" si="0"/>
        <v>1025</v>
      </c>
      <c r="B53" s="16" t="s">
        <v>656</v>
      </c>
      <c r="C53" s="22" t="s">
        <v>853</v>
      </c>
      <c r="D53" s="17"/>
    </row>
    <row r="54" spans="1:4" x14ac:dyDescent="0.25">
      <c r="A54" s="16">
        <f t="shared" si="0"/>
        <v>1026</v>
      </c>
      <c r="B54" s="16" t="s">
        <v>656</v>
      </c>
      <c r="C54" s="22" t="s">
        <v>854</v>
      </c>
      <c r="D54" s="17"/>
    </row>
    <row r="55" spans="1:4" x14ac:dyDescent="0.25">
      <c r="A55" s="16">
        <f t="shared" si="0"/>
        <v>1027</v>
      </c>
      <c r="B55" s="16" t="s">
        <v>656</v>
      </c>
      <c r="C55" s="22" t="s">
        <v>804</v>
      </c>
      <c r="D55" s="17"/>
    </row>
    <row r="56" spans="1:4" x14ac:dyDescent="0.25">
      <c r="A56" s="16">
        <f t="shared" si="0"/>
        <v>1028</v>
      </c>
      <c r="B56" s="16" t="s">
        <v>656</v>
      </c>
      <c r="C56" s="22" t="s">
        <v>805</v>
      </c>
      <c r="D56" s="17"/>
    </row>
    <row r="57" spans="1:4" x14ac:dyDescent="0.25">
      <c r="A57" s="16">
        <f t="shared" si="0"/>
        <v>1029</v>
      </c>
      <c r="B57" s="16" t="s">
        <v>656</v>
      </c>
      <c r="C57" s="22" t="s">
        <v>1011</v>
      </c>
      <c r="D57" s="17"/>
    </row>
    <row r="58" spans="1:4" x14ac:dyDescent="0.25">
      <c r="A58" s="16">
        <f t="shared" si="0"/>
        <v>1030</v>
      </c>
      <c r="B58" s="16" t="s">
        <v>656</v>
      </c>
      <c r="C58" s="22" t="s">
        <v>1012</v>
      </c>
      <c r="D58" s="17"/>
    </row>
    <row r="59" spans="1:4" x14ac:dyDescent="0.25">
      <c r="A59" s="16">
        <f t="shared" si="0"/>
        <v>1031</v>
      </c>
      <c r="B59" s="16" t="s">
        <v>656</v>
      </c>
      <c r="C59" s="22" t="s">
        <v>1013</v>
      </c>
      <c r="D59" s="17"/>
    </row>
    <row r="60" spans="1:4" x14ac:dyDescent="0.25">
      <c r="A60" s="16">
        <f t="shared" si="0"/>
        <v>1032</v>
      </c>
      <c r="B60" s="16" t="s">
        <v>656</v>
      </c>
      <c r="C60" s="22" t="s">
        <v>1014</v>
      </c>
      <c r="D60" s="17"/>
    </row>
    <row r="61" spans="1:4" x14ac:dyDescent="0.25">
      <c r="A61" s="16">
        <f t="shared" si="0"/>
        <v>1033</v>
      </c>
      <c r="B61" s="16" t="s">
        <v>656</v>
      </c>
      <c r="C61" s="22" t="s">
        <v>1015</v>
      </c>
      <c r="D61" s="17"/>
    </row>
    <row r="62" spans="1:4" x14ac:dyDescent="0.25">
      <c r="A62" s="16">
        <f t="shared" si="0"/>
        <v>1034</v>
      </c>
      <c r="B62" s="16" t="s">
        <v>656</v>
      </c>
      <c r="C62" s="22" t="s">
        <v>1016</v>
      </c>
      <c r="D62" s="17"/>
    </row>
    <row r="63" spans="1:4" x14ac:dyDescent="0.25">
      <c r="A63" s="16">
        <f t="shared" si="0"/>
        <v>1035</v>
      </c>
      <c r="B63" s="16" t="s">
        <v>656</v>
      </c>
      <c r="C63" s="22" t="s">
        <v>1017</v>
      </c>
      <c r="D63" s="17"/>
    </row>
    <row r="64" spans="1:4" x14ac:dyDescent="0.25">
      <c r="A64" s="16">
        <f t="shared" si="0"/>
        <v>1036</v>
      </c>
      <c r="B64" s="16" t="s">
        <v>656</v>
      </c>
      <c r="C64" s="22" t="s">
        <v>1018</v>
      </c>
      <c r="D64" s="17"/>
    </row>
    <row r="65" spans="1:4" x14ac:dyDescent="0.25">
      <c r="A65" s="17"/>
      <c r="B65" s="16"/>
      <c r="C65" s="22"/>
      <c r="D65" s="17"/>
    </row>
    <row r="66" spans="1:4" x14ac:dyDescent="0.25">
      <c r="A66" s="20" t="s">
        <v>923</v>
      </c>
      <c r="B66" s="16"/>
      <c r="C66" s="22" t="s">
        <v>923</v>
      </c>
      <c r="D66" s="17"/>
    </row>
    <row r="67" spans="1:4" x14ac:dyDescent="0.25">
      <c r="A67" s="16" t="s">
        <v>924</v>
      </c>
      <c r="B67" s="16"/>
      <c r="C67" s="21" t="s">
        <v>535</v>
      </c>
      <c r="D67" s="17"/>
    </row>
    <row r="68" spans="1:4" x14ac:dyDescent="0.25">
      <c r="A68" s="17"/>
      <c r="B68" s="16"/>
      <c r="C68" s="22" t="s">
        <v>1260</v>
      </c>
      <c r="D68" s="17"/>
    </row>
    <row r="69" spans="1:4" x14ac:dyDescent="0.25">
      <c r="A69" s="20" t="s">
        <v>923</v>
      </c>
      <c r="B69" s="16"/>
      <c r="C69" s="22" t="s">
        <v>923</v>
      </c>
      <c r="D69" s="17"/>
    </row>
    <row r="70" spans="1:4" x14ac:dyDescent="0.25">
      <c r="A70" s="16">
        <v>2001</v>
      </c>
      <c r="B70" s="16" t="s">
        <v>89</v>
      </c>
      <c r="C70" s="22" t="s">
        <v>481</v>
      </c>
      <c r="D70" s="17"/>
    </row>
    <row r="71" spans="1:4" x14ac:dyDescent="0.25">
      <c r="A71" s="16">
        <f t="shared" ref="A71:A104" si="1">A70+1</f>
        <v>2002</v>
      </c>
      <c r="B71" s="16" t="s">
        <v>89</v>
      </c>
      <c r="C71" s="22" t="s">
        <v>482</v>
      </c>
      <c r="D71" s="17"/>
    </row>
    <row r="72" spans="1:4" x14ac:dyDescent="0.25">
      <c r="A72" s="16">
        <f t="shared" si="1"/>
        <v>2003</v>
      </c>
      <c r="B72" s="16" t="s">
        <v>657</v>
      </c>
      <c r="C72" s="22" t="s">
        <v>483</v>
      </c>
      <c r="D72" s="17"/>
    </row>
    <row r="73" spans="1:4" x14ac:dyDescent="0.25">
      <c r="A73" s="16">
        <f t="shared" si="1"/>
        <v>2004</v>
      </c>
      <c r="B73" s="16" t="s">
        <v>89</v>
      </c>
      <c r="C73" s="22" t="s">
        <v>484</v>
      </c>
      <c r="D73" s="17"/>
    </row>
    <row r="74" spans="1:4" x14ac:dyDescent="0.25">
      <c r="A74" s="16">
        <f t="shared" si="1"/>
        <v>2005</v>
      </c>
      <c r="B74" s="16" t="s">
        <v>658</v>
      </c>
      <c r="C74" s="22" t="s">
        <v>485</v>
      </c>
      <c r="D74" s="17"/>
    </row>
    <row r="75" spans="1:4" x14ac:dyDescent="0.25">
      <c r="A75" s="16">
        <f t="shared" si="1"/>
        <v>2006</v>
      </c>
      <c r="B75" s="16" t="s">
        <v>658</v>
      </c>
      <c r="C75" s="22" t="s">
        <v>179</v>
      </c>
      <c r="D75" s="17"/>
    </row>
    <row r="76" spans="1:4" x14ac:dyDescent="0.25">
      <c r="A76" s="16">
        <f t="shared" si="1"/>
        <v>2007</v>
      </c>
      <c r="B76" s="16" t="s">
        <v>117</v>
      </c>
      <c r="C76" s="22" t="s">
        <v>180</v>
      </c>
      <c r="D76" s="17"/>
    </row>
    <row r="77" spans="1:4" x14ac:dyDescent="0.25">
      <c r="A77" s="16">
        <f t="shared" si="1"/>
        <v>2008</v>
      </c>
      <c r="B77" s="16" t="s">
        <v>117</v>
      </c>
      <c r="C77" s="22" t="s">
        <v>181</v>
      </c>
      <c r="D77" s="17"/>
    </row>
    <row r="78" spans="1:4" x14ac:dyDescent="0.25">
      <c r="A78" s="16">
        <f t="shared" si="1"/>
        <v>2009</v>
      </c>
      <c r="B78" s="16" t="s">
        <v>658</v>
      </c>
      <c r="C78" s="22" t="s">
        <v>182</v>
      </c>
      <c r="D78" s="17"/>
    </row>
    <row r="79" spans="1:4" x14ac:dyDescent="0.25">
      <c r="A79" s="16">
        <f t="shared" si="1"/>
        <v>2010</v>
      </c>
      <c r="B79" s="16" t="s">
        <v>89</v>
      </c>
      <c r="C79" s="22" t="s">
        <v>613</v>
      </c>
      <c r="D79" s="17"/>
    </row>
    <row r="80" spans="1:4" x14ac:dyDescent="0.25">
      <c r="A80" s="16">
        <f t="shared" si="1"/>
        <v>2011</v>
      </c>
      <c r="B80" s="16" t="s">
        <v>89</v>
      </c>
      <c r="C80" s="22" t="s">
        <v>593</v>
      </c>
      <c r="D80" s="17"/>
    </row>
    <row r="81" spans="1:4" x14ac:dyDescent="0.25">
      <c r="A81" s="16">
        <f t="shared" si="1"/>
        <v>2012</v>
      </c>
      <c r="B81" s="16" t="s">
        <v>89</v>
      </c>
      <c r="C81" s="22" t="s">
        <v>594</v>
      </c>
      <c r="D81" s="17"/>
    </row>
    <row r="82" spans="1:4" x14ac:dyDescent="0.25">
      <c r="A82" s="16">
        <f t="shared" si="1"/>
        <v>2013</v>
      </c>
      <c r="B82" s="16" t="s">
        <v>117</v>
      </c>
      <c r="C82" s="22" t="s">
        <v>595</v>
      </c>
      <c r="D82" s="17"/>
    </row>
    <row r="83" spans="1:4" x14ac:dyDescent="0.25">
      <c r="A83" s="16">
        <f t="shared" si="1"/>
        <v>2014</v>
      </c>
      <c r="B83" s="16" t="s">
        <v>89</v>
      </c>
      <c r="C83" s="22" t="s">
        <v>596</v>
      </c>
      <c r="D83" s="17"/>
    </row>
    <row r="84" spans="1:4" x14ac:dyDescent="0.25">
      <c r="A84" s="16">
        <f t="shared" si="1"/>
        <v>2015</v>
      </c>
      <c r="B84" s="16" t="s">
        <v>89</v>
      </c>
      <c r="C84" s="22" t="s">
        <v>597</v>
      </c>
      <c r="D84" s="17"/>
    </row>
    <row r="85" spans="1:4" x14ac:dyDescent="0.25">
      <c r="A85" s="16">
        <f t="shared" si="1"/>
        <v>2016</v>
      </c>
      <c r="B85" s="16" t="s">
        <v>658</v>
      </c>
      <c r="C85" s="22" t="s">
        <v>598</v>
      </c>
      <c r="D85" s="17"/>
    </row>
    <row r="86" spans="1:4" x14ac:dyDescent="0.25">
      <c r="A86" s="16">
        <f t="shared" si="1"/>
        <v>2017</v>
      </c>
      <c r="B86" s="16" t="s">
        <v>118</v>
      </c>
      <c r="C86" s="22" t="s">
        <v>599</v>
      </c>
      <c r="D86" s="17"/>
    </row>
    <row r="87" spans="1:4" x14ac:dyDescent="0.25">
      <c r="A87" s="16">
        <f t="shared" si="1"/>
        <v>2018</v>
      </c>
      <c r="B87" s="16" t="s">
        <v>89</v>
      </c>
      <c r="C87" s="22" t="s">
        <v>600</v>
      </c>
      <c r="D87" s="17"/>
    </row>
    <row r="88" spans="1:4" x14ac:dyDescent="0.25">
      <c r="A88" s="16">
        <f t="shared" si="1"/>
        <v>2019</v>
      </c>
      <c r="B88" s="16" t="s">
        <v>117</v>
      </c>
      <c r="C88" s="22" t="s">
        <v>601</v>
      </c>
      <c r="D88" s="17"/>
    </row>
    <row r="89" spans="1:4" x14ac:dyDescent="0.25">
      <c r="A89" s="16">
        <f t="shared" si="1"/>
        <v>2020</v>
      </c>
      <c r="B89" s="16" t="s">
        <v>117</v>
      </c>
      <c r="C89" s="22" t="s">
        <v>602</v>
      </c>
      <c r="D89" s="17"/>
    </row>
    <row r="90" spans="1:4" x14ac:dyDescent="0.25">
      <c r="A90" s="16">
        <f t="shared" si="1"/>
        <v>2021</v>
      </c>
      <c r="B90" s="16" t="s">
        <v>119</v>
      </c>
      <c r="C90" s="22" t="s">
        <v>756</v>
      </c>
      <c r="D90" s="17"/>
    </row>
    <row r="91" spans="1:4" x14ac:dyDescent="0.25">
      <c r="A91" s="16">
        <f t="shared" si="1"/>
        <v>2022</v>
      </c>
      <c r="B91" s="16" t="s">
        <v>117</v>
      </c>
      <c r="C91" s="22" t="s">
        <v>757</v>
      </c>
      <c r="D91" s="17"/>
    </row>
    <row r="92" spans="1:4" x14ac:dyDescent="0.25">
      <c r="A92" s="16">
        <f t="shared" si="1"/>
        <v>2023</v>
      </c>
      <c r="B92" s="16" t="s">
        <v>89</v>
      </c>
      <c r="C92" s="22" t="s">
        <v>758</v>
      </c>
      <c r="D92" s="17"/>
    </row>
    <row r="93" spans="1:4" x14ac:dyDescent="0.25">
      <c r="A93" s="16">
        <f t="shared" si="1"/>
        <v>2024</v>
      </c>
      <c r="B93" s="16" t="s">
        <v>658</v>
      </c>
      <c r="C93" s="22" t="s">
        <v>759</v>
      </c>
      <c r="D93" s="17"/>
    </row>
    <row r="94" spans="1:4" x14ac:dyDescent="0.25">
      <c r="A94" s="16">
        <f t="shared" si="1"/>
        <v>2025</v>
      </c>
      <c r="B94" s="16" t="s">
        <v>117</v>
      </c>
      <c r="C94" s="22" t="s">
        <v>760</v>
      </c>
      <c r="D94" s="17"/>
    </row>
    <row r="95" spans="1:4" x14ac:dyDescent="0.25">
      <c r="A95" s="16">
        <f t="shared" si="1"/>
        <v>2026</v>
      </c>
      <c r="B95" s="16" t="s">
        <v>117</v>
      </c>
      <c r="C95" s="22" t="s">
        <v>761</v>
      </c>
      <c r="D95" s="17"/>
    </row>
    <row r="96" spans="1:4" x14ac:dyDescent="0.25">
      <c r="A96" s="16">
        <f t="shared" si="1"/>
        <v>2027</v>
      </c>
      <c r="B96" s="16" t="s">
        <v>89</v>
      </c>
      <c r="C96" s="22" t="s">
        <v>762</v>
      </c>
      <c r="D96" s="17"/>
    </row>
    <row r="97" spans="1:4" x14ac:dyDescent="0.25">
      <c r="A97" s="16">
        <f t="shared" si="1"/>
        <v>2028</v>
      </c>
      <c r="B97" s="16" t="s">
        <v>267</v>
      </c>
      <c r="C97" s="22" t="s">
        <v>763</v>
      </c>
      <c r="D97" s="17"/>
    </row>
    <row r="98" spans="1:4" x14ac:dyDescent="0.25">
      <c r="A98" s="16">
        <f t="shared" si="1"/>
        <v>2029</v>
      </c>
      <c r="B98" s="16" t="s">
        <v>117</v>
      </c>
      <c r="C98" s="22" t="s">
        <v>764</v>
      </c>
      <c r="D98" s="17"/>
    </row>
    <row r="99" spans="1:4" x14ac:dyDescent="0.25">
      <c r="A99" s="16">
        <f t="shared" si="1"/>
        <v>2030</v>
      </c>
      <c r="B99" s="16" t="s">
        <v>117</v>
      </c>
      <c r="C99" s="22" t="s">
        <v>848</v>
      </c>
      <c r="D99" s="17"/>
    </row>
    <row r="100" spans="1:4" x14ac:dyDescent="0.25">
      <c r="A100" s="16">
        <f t="shared" si="1"/>
        <v>2031</v>
      </c>
      <c r="B100" s="16" t="s">
        <v>117</v>
      </c>
      <c r="C100" s="22" t="s">
        <v>849</v>
      </c>
      <c r="D100" s="17"/>
    </row>
    <row r="101" spans="1:4" x14ac:dyDescent="0.25">
      <c r="A101" s="16">
        <f t="shared" si="1"/>
        <v>2032</v>
      </c>
      <c r="B101" s="16" t="s">
        <v>117</v>
      </c>
      <c r="C101" s="22" t="s">
        <v>850</v>
      </c>
      <c r="D101" s="17"/>
    </row>
    <row r="102" spans="1:4" x14ac:dyDescent="0.25">
      <c r="A102" s="16">
        <f t="shared" si="1"/>
        <v>2033</v>
      </c>
      <c r="B102" s="16" t="s">
        <v>89</v>
      </c>
      <c r="C102" s="22" t="s">
        <v>851</v>
      </c>
      <c r="D102" s="17"/>
    </row>
    <row r="103" spans="1:4" x14ac:dyDescent="0.25">
      <c r="A103" s="16">
        <f t="shared" si="1"/>
        <v>2034</v>
      </c>
      <c r="B103" s="16" t="s">
        <v>658</v>
      </c>
      <c r="C103" s="22" t="s">
        <v>852</v>
      </c>
      <c r="D103" s="17"/>
    </row>
    <row r="104" spans="1:4" x14ac:dyDescent="0.25">
      <c r="A104" s="16">
        <f t="shared" si="1"/>
        <v>2035</v>
      </c>
      <c r="B104" s="16" t="s">
        <v>117</v>
      </c>
      <c r="C104" s="22" t="s">
        <v>38</v>
      </c>
      <c r="D104" s="17"/>
    </row>
    <row r="105" spans="1:4" x14ac:dyDescent="0.25">
      <c r="A105" s="17"/>
      <c r="B105" s="16"/>
      <c r="C105" s="22"/>
      <c r="D105" s="17"/>
    </row>
    <row r="106" spans="1:4" x14ac:dyDescent="0.25">
      <c r="A106" s="20" t="s">
        <v>923</v>
      </c>
      <c r="B106" s="16"/>
      <c r="C106" s="22" t="s">
        <v>923</v>
      </c>
      <c r="D106" s="17"/>
    </row>
    <row r="107" spans="1:4" x14ac:dyDescent="0.25">
      <c r="A107" s="16" t="s">
        <v>925</v>
      </c>
      <c r="B107" s="16"/>
      <c r="C107" s="22" t="s">
        <v>39</v>
      </c>
      <c r="D107" s="17"/>
    </row>
    <row r="108" spans="1:4" x14ac:dyDescent="0.25">
      <c r="A108" s="17"/>
      <c r="B108" s="16"/>
      <c r="C108" s="22" t="s">
        <v>1260</v>
      </c>
      <c r="D108" s="17"/>
    </row>
    <row r="109" spans="1:4" x14ac:dyDescent="0.25">
      <c r="A109" s="20" t="s">
        <v>923</v>
      </c>
      <c r="B109" s="16"/>
      <c r="C109" s="22" t="s">
        <v>923</v>
      </c>
      <c r="D109" s="17"/>
    </row>
    <row r="110" spans="1:4" x14ac:dyDescent="0.25">
      <c r="A110" s="16">
        <v>3001</v>
      </c>
      <c r="B110" s="16" t="s">
        <v>268</v>
      </c>
      <c r="C110" s="22" t="s">
        <v>40</v>
      </c>
      <c r="D110" s="17"/>
    </row>
    <row r="111" spans="1:4" x14ac:dyDescent="0.25">
      <c r="A111" s="16">
        <f t="shared" ref="A111:A148" si="2">A110+1</f>
        <v>3002</v>
      </c>
      <c r="B111" s="16" t="s">
        <v>268</v>
      </c>
      <c r="C111" s="22" t="s">
        <v>41</v>
      </c>
      <c r="D111" s="17"/>
    </row>
    <row r="112" spans="1:4" x14ac:dyDescent="0.25">
      <c r="A112" s="16">
        <f t="shared" si="2"/>
        <v>3003</v>
      </c>
      <c r="B112" s="16"/>
      <c r="C112" s="22"/>
      <c r="D112" s="17"/>
    </row>
    <row r="113" spans="1:4" x14ac:dyDescent="0.25">
      <c r="A113" s="16">
        <f t="shared" si="2"/>
        <v>3004</v>
      </c>
      <c r="B113" s="16" t="s">
        <v>268</v>
      </c>
      <c r="C113" s="22" t="s">
        <v>42</v>
      </c>
      <c r="D113" s="17"/>
    </row>
    <row r="114" spans="1:4" x14ac:dyDescent="0.25">
      <c r="A114" s="16">
        <f t="shared" si="2"/>
        <v>3005</v>
      </c>
      <c r="B114" s="16"/>
      <c r="C114" s="22"/>
      <c r="D114" s="17"/>
    </row>
    <row r="115" spans="1:4" x14ac:dyDescent="0.25">
      <c r="A115" s="16">
        <f t="shared" si="2"/>
        <v>3006</v>
      </c>
      <c r="B115" s="16" t="s">
        <v>268</v>
      </c>
      <c r="C115" s="22" t="s">
        <v>43</v>
      </c>
      <c r="D115" s="17"/>
    </row>
    <row r="116" spans="1:4" x14ac:dyDescent="0.25">
      <c r="A116" s="16">
        <f t="shared" si="2"/>
        <v>3007</v>
      </c>
      <c r="B116" s="16" t="s">
        <v>268</v>
      </c>
      <c r="C116" s="22" t="s">
        <v>44</v>
      </c>
      <c r="D116" s="17"/>
    </row>
    <row r="117" spans="1:4" x14ac:dyDescent="0.25">
      <c r="A117" s="16">
        <f t="shared" si="2"/>
        <v>3008</v>
      </c>
      <c r="B117" s="16"/>
      <c r="C117" s="22"/>
      <c r="D117" s="17"/>
    </row>
    <row r="118" spans="1:4" x14ac:dyDescent="0.25">
      <c r="A118" s="16">
        <f t="shared" si="2"/>
        <v>3009</v>
      </c>
      <c r="B118" s="16"/>
      <c r="C118" s="22"/>
      <c r="D118" s="17"/>
    </row>
    <row r="119" spans="1:4" x14ac:dyDescent="0.25">
      <c r="A119" s="16">
        <f t="shared" si="2"/>
        <v>3010</v>
      </c>
      <c r="B119" s="16" t="s">
        <v>268</v>
      </c>
      <c r="C119" s="22" t="s">
        <v>45</v>
      </c>
      <c r="D119" s="17"/>
    </row>
    <row r="120" spans="1:4" x14ac:dyDescent="0.25">
      <c r="A120" s="16">
        <f t="shared" si="2"/>
        <v>3011</v>
      </c>
      <c r="B120" s="16" t="s">
        <v>268</v>
      </c>
      <c r="C120" s="22" t="s">
        <v>46</v>
      </c>
      <c r="D120" s="17"/>
    </row>
    <row r="121" spans="1:4" x14ac:dyDescent="0.25">
      <c r="A121" s="16">
        <f t="shared" si="2"/>
        <v>3012</v>
      </c>
      <c r="B121" s="16" t="s">
        <v>268</v>
      </c>
      <c r="C121" s="22" t="s">
        <v>47</v>
      </c>
      <c r="D121" s="17"/>
    </row>
    <row r="122" spans="1:4" x14ac:dyDescent="0.25">
      <c r="A122" s="16">
        <f t="shared" si="2"/>
        <v>3013</v>
      </c>
      <c r="B122" s="16" t="s">
        <v>268</v>
      </c>
      <c r="C122" s="22" t="s">
        <v>48</v>
      </c>
      <c r="D122" s="17"/>
    </row>
    <row r="123" spans="1:4" x14ac:dyDescent="0.25">
      <c r="A123" s="16">
        <f t="shared" si="2"/>
        <v>3014</v>
      </c>
      <c r="B123" s="16"/>
      <c r="C123" s="22"/>
      <c r="D123" s="17"/>
    </row>
    <row r="124" spans="1:4" x14ac:dyDescent="0.25">
      <c r="A124" s="16">
        <f t="shared" si="2"/>
        <v>3015</v>
      </c>
      <c r="B124" s="16"/>
      <c r="C124" s="22"/>
      <c r="D124" s="17"/>
    </row>
    <row r="125" spans="1:4" x14ac:dyDescent="0.25">
      <c r="A125" s="16">
        <f t="shared" si="2"/>
        <v>3016</v>
      </c>
      <c r="B125" s="16"/>
      <c r="C125" s="22"/>
      <c r="D125" s="17"/>
    </row>
    <row r="126" spans="1:4" x14ac:dyDescent="0.25">
      <c r="A126" s="16">
        <f t="shared" si="2"/>
        <v>3017</v>
      </c>
      <c r="B126" s="16" t="s">
        <v>269</v>
      </c>
      <c r="C126" s="22" t="s">
        <v>49</v>
      </c>
      <c r="D126" s="17"/>
    </row>
    <row r="127" spans="1:4" x14ac:dyDescent="0.25">
      <c r="A127" s="16">
        <f t="shared" si="2"/>
        <v>3018</v>
      </c>
      <c r="B127" s="16" t="s">
        <v>269</v>
      </c>
      <c r="C127" s="22" t="s">
        <v>50</v>
      </c>
      <c r="D127" s="17"/>
    </row>
    <row r="128" spans="1:4" x14ac:dyDescent="0.25">
      <c r="A128" s="16">
        <f t="shared" si="2"/>
        <v>3019</v>
      </c>
      <c r="B128" s="16" t="s">
        <v>269</v>
      </c>
      <c r="C128" s="22" t="s">
        <v>51</v>
      </c>
      <c r="D128" s="17"/>
    </row>
    <row r="129" spans="1:4" x14ac:dyDescent="0.25">
      <c r="A129" s="16">
        <f t="shared" si="2"/>
        <v>3020</v>
      </c>
      <c r="B129" s="16" t="s">
        <v>269</v>
      </c>
      <c r="C129" s="22" t="s">
        <v>765</v>
      </c>
      <c r="D129" s="17"/>
    </row>
    <row r="130" spans="1:4" x14ac:dyDescent="0.25">
      <c r="A130" s="16">
        <f t="shared" si="2"/>
        <v>3021</v>
      </c>
      <c r="B130" s="16"/>
      <c r="C130" s="22"/>
      <c r="D130" s="17"/>
    </row>
    <row r="131" spans="1:4" x14ac:dyDescent="0.25">
      <c r="A131" s="16">
        <f t="shared" si="2"/>
        <v>3022</v>
      </c>
      <c r="B131" s="16" t="s">
        <v>269</v>
      </c>
      <c r="C131" s="22" t="s">
        <v>766</v>
      </c>
      <c r="D131" s="17"/>
    </row>
    <row r="132" spans="1:4" x14ac:dyDescent="0.25">
      <c r="A132" s="16">
        <f t="shared" si="2"/>
        <v>3023</v>
      </c>
      <c r="B132" s="16" t="s">
        <v>269</v>
      </c>
      <c r="C132" s="22" t="s">
        <v>767</v>
      </c>
      <c r="D132" s="17"/>
    </row>
    <row r="133" spans="1:4" x14ac:dyDescent="0.25">
      <c r="A133" s="16">
        <f t="shared" si="2"/>
        <v>3024</v>
      </c>
      <c r="B133" s="16" t="s">
        <v>269</v>
      </c>
      <c r="C133" s="22" t="s">
        <v>768</v>
      </c>
      <c r="D133" s="17"/>
    </row>
    <row r="134" spans="1:4" x14ac:dyDescent="0.25">
      <c r="A134" s="16">
        <f t="shared" si="2"/>
        <v>3025</v>
      </c>
      <c r="B134" s="16"/>
      <c r="C134" s="22"/>
      <c r="D134" s="17"/>
    </row>
    <row r="135" spans="1:4" x14ac:dyDescent="0.25">
      <c r="A135" s="16">
        <f t="shared" si="2"/>
        <v>3026</v>
      </c>
      <c r="B135" s="16"/>
      <c r="C135" s="22"/>
      <c r="D135" s="17"/>
    </row>
    <row r="136" spans="1:4" x14ac:dyDescent="0.25">
      <c r="A136" s="16">
        <f t="shared" si="2"/>
        <v>3027</v>
      </c>
      <c r="B136" s="16"/>
      <c r="C136" s="22"/>
      <c r="D136" s="17"/>
    </row>
    <row r="137" spans="1:4" x14ac:dyDescent="0.25">
      <c r="A137" s="16">
        <f t="shared" si="2"/>
        <v>3028</v>
      </c>
      <c r="B137" s="16" t="s">
        <v>269</v>
      </c>
      <c r="C137" s="22" t="s">
        <v>769</v>
      </c>
      <c r="D137" s="17"/>
    </row>
    <row r="138" spans="1:4" x14ac:dyDescent="0.25">
      <c r="A138" s="16">
        <f t="shared" si="2"/>
        <v>3029</v>
      </c>
      <c r="B138" s="16" t="s">
        <v>270</v>
      </c>
      <c r="C138" s="22" t="s">
        <v>412</v>
      </c>
      <c r="D138" s="17"/>
    </row>
    <row r="139" spans="1:4" x14ac:dyDescent="0.25">
      <c r="A139" s="16">
        <f t="shared" si="2"/>
        <v>3030</v>
      </c>
      <c r="B139" s="16"/>
      <c r="C139" s="22"/>
      <c r="D139" s="17"/>
    </row>
    <row r="140" spans="1:4" x14ac:dyDescent="0.25">
      <c r="A140" s="16">
        <f t="shared" si="2"/>
        <v>3031</v>
      </c>
      <c r="B140" s="16"/>
      <c r="C140" s="22"/>
      <c r="D140" s="17"/>
    </row>
    <row r="141" spans="1:4" x14ac:dyDescent="0.25">
      <c r="A141" s="16">
        <f t="shared" si="2"/>
        <v>3032</v>
      </c>
      <c r="B141" s="16" t="s">
        <v>268</v>
      </c>
      <c r="C141" s="22" t="s">
        <v>413</v>
      </c>
      <c r="D141" s="17"/>
    </row>
    <row r="142" spans="1:4" x14ac:dyDescent="0.25">
      <c r="A142" s="16">
        <f t="shared" si="2"/>
        <v>3033</v>
      </c>
      <c r="B142" s="16" t="s">
        <v>268</v>
      </c>
      <c r="C142" s="22" t="s">
        <v>414</v>
      </c>
      <c r="D142" s="17"/>
    </row>
    <row r="143" spans="1:4" x14ac:dyDescent="0.25">
      <c r="A143" s="16">
        <f t="shared" si="2"/>
        <v>3034</v>
      </c>
      <c r="B143" s="16" t="s">
        <v>268</v>
      </c>
      <c r="C143" s="22" t="s">
        <v>415</v>
      </c>
      <c r="D143" s="17"/>
    </row>
    <row r="144" spans="1:4" x14ac:dyDescent="0.25">
      <c r="A144" s="16">
        <f t="shared" si="2"/>
        <v>3035</v>
      </c>
      <c r="B144" s="16" t="s">
        <v>268</v>
      </c>
      <c r="C144" s="22" t="s">
        <v>446</v>
      </c>
      <c r="D144" s="17"/>
    </row>
    <row r="145" spans="1:4" x14ac:dyDescent="0.25">
      <c r="A145" s="16">
        <f t="shared" si="2"/>
        <v>3036</v>
      </c>
      <c r="B145" s="16" t="s">
        <v>269</v>
      </c>
      <c r="C145" s="22" t="s">
        <v>447</v>
      </c>
      <c r="D145" s="17"/>
    </row>
    <row r="146" spans="1:4" x14ac:dyDescent="0.25">
      <c r="A146" s="16">
        <f t="shared" si="2"/>
        <v>3037</v>
      </c>
      <c r="B146" s="16"/>
      <c r="C146" s="22"/>
      <c r="D146" s="17"/>
    </row>
    <row r="147" spans="1:4" x14ac:dyDescent="0.25">
      <c r="A147" s="16">
        <f t="shared" si="2"/>
        <v>3038</v>
      </c>
      <c r="B147" s="16"/>
      <c r="C147" s="22"/>
      <c r="D147" s="17"/>
    </row>
    <row r="148" spans="1:4" x14ac:dyDescent="0.25">
      <c r="A148" s="16">
        <f t="shared" si="2"/>
        <v>3039</v>
      </c>
      <c r="B148" s="16"/>
      <c r="C148" s="22"/>
      <c r="D148" s="17"/>
    </row>
    <row r="149" spans="1:4" x14ac:dyDescent="0.25">
      <c r="A149" s="17"/>
      <c r="B149" s="16"/>
      <c r="C149" s="22"/>
      <c r="D149" s="17"/>
    </row>
    <row r="150" spans="1:4" x14ac:dyDescent="0.25">
      <c r="A150" s="20" t="s">
        <v>923</v>
      </c>
      <c r="B150" s="16"/>
      <c r="C150" s="22" t="s">
        <v>923</v>
      </c>
      <c r="D150" s="17"/>
    </row>
    <row r="151" spans="1:4" x14ac:dyDescent="0.25">
      <c r="A151" s="17" t="s">
        <v>926</v>
      </c>
      <c r="B151" s="16"/>
      <c r="C151" s="22" t="s">
        <v>448</v>
      </c>
      <c r="D151" s="17"/>
    </row>
    <row r="152" spans="1:4" x14ac:dyDescent="0.25">
      <c r="A152" s="17"/>
      <c r="B152" s="16"/>
      <c r="C152" s="22" t="s">
        <v>1260</v>
      </c>
      <c r="D152" s="17"/>
    </row>
    <row r="153" spans="1:4" x14ac:dyDescent="0.25">
      <c r="A153" s="20" t="s">
        <v>923</v>
      </c>
      <c r="B153" s="16"/>
      <c r="C153" s="22" t="s">
        <v>923</v>
      </c>
      <c r="D153" s="17"/>
    </row>
    <row r="154" spans="1:4" x14ac:dyDescent="0.25">
      <c r="A154" s="16">
        <v>4001</v>
      </c>
      <c r="B154" s="16" t="s">
        <v>271</v>
      </c>
      <c r="C154" s="22" t="s">
        <v>449</v>
      </c>
      <c r="D154" s="17"/>
    </row>
    <row r="155" spans="1:4" x14ac:dyDescent="0.25">
      <c r="A155" s="16">
        <f t="shared" ref="A155:A186" si="3">A154+1</f>
        <v>4002</v>
      </c>
      <c r="B155" s="16" t="s">
        <v>271</v>
      </c>
      <c r="C155" s="22" t="s">
        <v>573</v>
      </c>
      <c r="D155" s="17"/>
    </row>
    <row r="156" spans="1:4" x14ac:dyDescent="0.25">
      <c r="A156" s="16">
        <f t="shared" si="3"/>
        <v>4003</v>
      </c>
      <c r="B156" s="16" t="s">
        <v>272</v>
      </c>
      <c r="C156" s="22" t="s">
        <v>574</v>
      </c>
      <c r="D156" s="17"/>
    </row>
    <row r="157" spans="1:4" x14ac:dyDescent="0.25">
      <c r="A157" s="16">
        <f t="shared" si="3"/>
        <v>4004</v>
      </c>
      <c r="B157" s="16" t="s">
        <v>273</v>
      </c>
      <c r="C157" s="22" t="s">
        <v>575</v>
      </c>
      <c r="D157" s="17"/>
    </row>
    <row r="158" spans="1:4" x14ac:dyDescent="0.25">
      <c r="A158" s="16">
        <f t="shared" si="3"/>
        <v>4005</v>
      </c>
      <c r="B158" s="16" t="s">
        <v>273</v>
      </c>
      <c r="C158" s="22" t="s">
        <v>576</v>
      </c>
      <c r="D158" s="17"/>
    </row>
    <row r="159" spans="1:4" x14ac:dyDescent="0.25">
      <c r="A159" s="16">
        <f t="shared" si="3"/>
        <v>4006</v>
      </c>
      <c r="B159" s="16" t="s">
        <v>274</v>
      </c>
      <c r="C159" s="22" t="s">
        <v>577</v>
      </c>
      <c r="D159" s="17"/>
    </row>
    <row r="160" spans="1:4" x14ac:dyDescent="0.25">
      <c r="A160" s="16">
        <f t="shared" si="3"/>
        <v>4007</v>
      </c>
      <c r="B160" s="16" t="s">
        <v>273</v>
      </c>
      <c r="C160" s="22" t="s">
        <v>578</v>
      </c>
      <c r="D160" s="17"/>
    </row>
    <row r="161" spans="1:4" x14ac:dyDescent="0.25">
      <c r="A161" s="16">
        <f t="shared" si="3"/>
        <v>4008</v>
      </c>
      <c r="B161" s="16" t="s">
        <v>273</v>
      </c>
      <c r="C161" s="22" t="s">
        <v>579</v>
      </c>
      <c r="D161" s="17"/>
    </row>
    <row r="162" spans="1:4" x14ac:dyDescent="0.25">
      <c r="A162" s="16">
        <f t="shared" si="3"/>
        <v>4009</v>
      </c>
      <c r="B162" s="16" t="s">
        <v>275</v>
      </c>
      <c r="C162" s="22" t="s">
        <v>580</v>
      </c>
      <c r="D162" s="17"/>
    </row>
    <row r="163" spans="1:4" x14ac:dyDescent="0.25">
      <c r="A163" s="16">
        <f t="shared" si="3"/>
        <v>4010</v>
      </c>
      <c r="B163" s="16" t="s">
        <v>276</v>
      </c>
      <c r="C163" s="22" t="s">
        <v>581</v>
      </c>
      <c r="D163" s="17"/>
    </row>
    <row r="164" spans="1:4" x14ac:dyDescent="0.25">
      <c r="A164" s="16">
        <f t="shared" si="3"/>
        <v>4011</v>
      </c>
      <c r="B164" s="16" t="s">
        <v>277</v>
      </c>
      <c r="C164" s="22" t="s">
        <v>582</v>
      </c>
      <c r="D164" s="17"/>
    </row>
    <row r="165" spans="1:4" x14ac:dyDescent="0.25">
      <c r="A165" s="16">
        <f t="shared" si="3"/>
        <v>4012</v>
      </c>
      <c r="B165" s="16" t="s">
        <v>278</v>
      </c>
      <c r="C165" s="22" t="s">
        <v>583</v>
      </c>
      <c r="D165" s="17"/>
    </row>
    <row r="166" spans="1:4" x14ac:dyDescent="0.25">
      <c r="A166" s="16">
        <f t="shared" si="3"/>
        <v>4013</v>
      </c>
      <c r="B166" s="16" t="s">
        <v>272</v>
      </c>
      <c r="C166" s="22" t="s">
        <v>584</v>
      </c>
      <c r="D166" s="17"/>
    </row>
    <row r="167" spans="1:4" x14ac:dyDescent="0.25">
      <c r="A167" s="16">
        <f t="shared" si="3"/>
        <v>4014</v>
      </c>
      <c r="B167" s="16" t="s">
        <v>279</v>
      </c>
      <c r="C167" s="22" t="s">
        <v>585</v>
      </c>
      <c r="D167" s="17"/>
    </row>
    <row r="168" spans="1:4" x14ac:dyDescent="0.25">
      <c r="A168" s="16">
        <f t="shared" si="3"/>
        <v>4015</v>
      </c>
      <c r="B168" s="16" t="s">
        <v>280</v>
      </c>
      <c r="C168" s="22" t="s">
        <v>586</v>
      </c>
      <c r="D168" s="17"/>
    </row>
    <row r="169" spans="1:4" x14ac:dyDescent="0.25">
      <c r="A169" s="16">
        <f t="shared" si="3"/>
        <v>4016</v>
      </c>
      <c r="B169" s="16" t="s">
        <v>281</v>
      </c>
      <c r="C169" s="22" t="s">
        <v>587</v>
      </c>
      <c r="D169" s="17"/>
    </row>
    <row r="170" spans="1:4" x14ac:dyDescent="0.25">
      <c r="A170" s="16">
        <f t="shared" si="3"/>
        <v>4017</v>
      </c>
      <c r="B170" s="16" t="s">
        <v>277</v>
      </c>
      <c r="C170" s="22" t="s">
        <v>588</v>
      </c>
      <c r="D170" s="17"/>
    </row>
    <row r="171" spans="1:4" x14ac:dyDescent="0.25">
      <c r="A171" s="16">
        <f t="shared" si="3"/>
        <v>4018</v>
      </c>
      <c r="B171" s="16" t="s">
        <v>282</v>
      </c>
      <c r="C171" s="22" t="s">
        <v>589</v>
      </c>
      <c r="D171" s="17"/>
    </row>
    <row r="172" spans="1:4" x14ac:dyDescent="0.25">
      <c r="A172" s="16">
        <f t="shared" si="3"/>
        <v>4019</v>
      </c>
      <c r="B172" s="16" t="s">
        <v>282</v>
      </c>
      <c r="C172" s="22" t="s">
        <v>590</v>
      </c>
      <c r="D172" s="17"/>
    </row>
    <row r="173" spans="1:4" x14ac:dyDescent="0.25">
      <c r="A173" s="16">
        <f t="shared" si="3"/>
        <v>4020</v>
      </c>
      <c r="B173" s="16"/>
      <c r="C173" s="22"/>
      <c r="D173" s="17"/>
    </row>
    <row r="174" spans="1:4" x14ac:dyDescent="0.25">
      <c r="A174" s="16">
        <f t="shared" si="3"/>
        <v>4021</v>
      </c>
      <c r="B174" s="16"/>
      <c r="C174" s="22"/>
      <c r="D174" s="17"/>
    </row>
    <row r="175" spans="1:4" x14ac:dyDescent="0.25">
      <c r="A175" s="16">
        <f t="shared" si="3"/>
        <v>4022</v>
      </c>
      <c r="B175" s="16"/>
      <c r="C175" s="22"/>
      <c r="D175" s="17"/>
    </row>
    <row r="176" spans="1:4" x14ac:dyDescent="0.25">
      <c r="A176" s="16">
        <f t="shared" si="3"/>
        <v>4023</v>
      </c>
      <c r="B176" s="16"/>
      <c r="C176" s="22"/>
      <c r="D176" s="17"/>
    </row>
    <row r="177" spans="1:4" x14ac:dyDescent="0.25">
      <c r="A177" s="16">
        <f t="shared" si="3"/>
        <v>4024</v>
      </c>
      <c r="B177" s="16" t="s">
        <v>283</v>
      </c>
      <c r="C177" s="22" t="s">
        <v>591</v>
      </c>
      <c r="D177" s="17"/>
    </row>
    <row r="178" spans="1:4" x14ac:dyDescent="0.25">
      <c r="A178" s="16">
        <f t="shared" si="3"/>
        <v>4025</v>
      </c>
      <c r="B178" s="16" t="s">
        <v>283</v>
      </c>
      <c r="C178" s="22" t="s">
        <v>369</v>
      </c>
      <c r="D178" s="17"/>
    </row>
    <row r="179" spans="1:4" x14ac:dyDescent="0.25">
      <c r="A179" s="16">
        <f t="shared" si="3"/>
        <v>4026</v>
      </c>
      <c r="B179" s="16" t="s">
        <v>284</v>
      </c>
      <c r="C179" s="22" t="s">
        <v>370</v>
      </c>
      <c r="D179" s="17"/>
    </row>
    <row r="180" spans="1:4" x14ac:dyDescent="0.25">
      <c r="A180" s="16">
        <f t="shared" si="3"/>
        <v>4027</v>
      </c>
      <c r="B180" s="16" t="s">
        <v>284</v>
      </c>
      <c r="C180" s="22" t="s">
        <v>371</v>
      </c>
      <c r="D180" s="17"/>
    </row>
    <row r="181" spans="1:4" x14ac:dyDescent="0.25">
      <c r="A181" s="16">
        <f t="shared" si="3"/>
        <v>4028</v>
      </c>
      <c r="B181" s="16"/>
      <c r="C181" s="22"/>
      <c r="D181" s="17"/>
    </row>
    <row r="182" spans="1:4" x14ac:dyDescent="0.25">
      <c r="A182" s="16">
        <f t="shared" si="3"/>
        <v>4029</v>
      </c>
      <c r="B182" s="16" t="s">
        <v>285</v>
      </c>
      <c r="C182" s="22" t="s">
        <v>372</v>
      </c>
      <c r="D182" s="17"/>
    </row>
    <row r="183" spans="1:4" x14ac:dyDescent="0.25">
      <c r="A183" s="16">
        <f t="shared" si="3"/>
        <v>4030</v>
      </c>
      <c r="B183" s="16" t="s">
        <v>286</v>
      </c>
      <c r="C183" s="22" t="s">
        <v>373</v>
      </c>
      <c r="D183" s="17"/>
    </row>
    <row r="184" spans="1:4" x14ac:dyDescent="0.25">
      <c r="A184" s="16">
        <f t="shared" si="3"/>
        <v>4031</v>
      </c>
      <c r="B184" s="16" t="s">
        <v>287</v>
      </c>
      <c r="C184" s="22" t="s">
        <v>374</v>
      </c>
      <c r="D184" s="17"/>
    </row>
    <row r="185" spans="1:4" x14ac:dyDescent="0.25">
      <c r="A185" s="16">
        <f t="shared" si="3"/>
        <v>4032</v>
      </c>
      <c r="B185" s="16" t="s">
        <v>288</v>
      </c>
      <c r="C185" s="22" t="s">
        <v>375</v>
      </c>
      <c r="D185" s="17"/>
    </row>
    <row r="186" spans="1:4" x14ac:dyDescent="0.25">
      <c r="A186" s="16">
        <f t="shared" si="3"/>
        <v>4033</v>
      </c>
      <c r="B186" s="16" t="s">
        <v>289</v>
      </c>
      <c r="C186" s="22" t="s">
        <v>376</v>
      </c>
      <c r="D186" s="17"/>
    </row>
    <row r="187" spans="1:4" x14ac:dyDescent="0.25">
      <c r="A187" s="16">
        <v>4034</v>
      </c>
      <c r="B187" s="16" t="s">
        <v>138</v>
      </c>
      <c r="C187" s="22" t="s">
        <v>377</v>
      </c>
      <c r="D187" s="17"/>
    </row>
    <row r="188" spans="1:4" x14ac:dyDescent="0.25">
      <c r="A188" s="16" t="s">
        <v>316</v>
      </c>
      <c r="B188" s="16" t="s">
        <v>416</v>
      </c>
      <c r="C188" s="22" t="s">
        <v>378</v>
      </c>
      <c r="D188" s="17"/>
    </row>
    <row r="189" spans="1:4" x14ac:dyDescent="0.25">
      <c r="A189" s="16">
        <v>4035</v>
      </c>
      <c r="B189" s="16" t="s">
        <v>417</v>
      </c>
      <c r="C189" s="22" t="s">
        <v>379</v>
      </c>
      <c r="D189" s="17"/>
    </row>
    <row r="190" spans="1:4" x14ac:dyDescent="0.25">
      <c r="A190" s="16">
        <f t="shared" ref="A190:A220" si="4">A189+1</f>
        <v>4036</v>
      </c>
      <c r="B190" s="16" t="s">
        <v>364</v>
      </c>
      <c r="C190" s="22" t="s">
        <v>380</v>
      </c>
      <c r="D190" s="17"/>
    </row>
    <row r="191" spans="1:4" x14ac:dyDescent="0.25">
      <c r="A191" s="16">
        <f t="shared" si="4"/>
        <v>4037</v>
      </c>
      <c r="B191" s="16" t="s">
        <v>365</v>
      </c>
      <c r="C191" s="22" t="s">
        <v>381</v>
      </c>
      <c r="D191" s="17"/>
    </row>
    <row r="192" spans="1:4" x14ac:dyDescent="0.25">
      <c r="A192" s="16">
        <f t="shared" si="4"/>
        <v>4038</v>
      </c>
      <c r="B192" s="16" t="s">
        <v>366</v>
      </c>
      <c r="C192" s="22" t="s">
        <v>382</v>
      </c>
      <c r="D192" s="17"/>
    </row>
    <row r="193" spans="1:4" x14ac:dyDescent="0.25">
      <c r="A193" s="16">
        <f t="shared" si="4"/>
        <v>4039</v>
      </c>
      <c r="B193" s="16" t="s">
        <v>367</v>
      </c>
      <c r="C193" s="22" t="s">
        <v>383</v>
      </c>
      <c r="D193" s="17"/>
    </row>
    <row r="194" spans="1:4" x14ac:dyDescent="0.25">
      <c r="A194" s="16">
        <f t="shared" si="4"/>
        <v>4040</v>
      </c>
      <c r="B194" s="16"/>
      <c r="C194" s="22"/>
      <c r="D194" s="17"/>
    </row>
    <row r="195" spans="1:4" x14ac:dyDescent="0.25">
      <c r="A195" s="16">
        <f t="shared" si="4"/>
        <v>4041</v>
      </c>
      <c r="B195" s="16"/>
      <c r="C195" s="22"/>
      <c r="D195" s="17"/>
    </row>
    <row r="196" spans="1:4" x14ac:dyDescent="0.25">
      <c r="A196" s="16">
        <f t="shared" si="4"/>
        <v>4042</v>
      </c>
      <c r="B196" s="16" t="s">
        <v>368</v>
      </c>
      <c r="C196" s="22" t="s">
        <v>384</v>
      </c>
      <c r="D196" s="17"/>
    </row>
    <row r="197" spans="1:4" x14ac:dyDescent="0.25">
      <c r="A197" s="16">
        <f t="shared" si="4"/>
        <v>4043</v>
      </c>
      <c r="B197" s="16"/>
      <c r="C197" s="22"/>
      <c r="D197" s="17"/>
    </row>
    <row r="198" spans="1:4" x14ac:dyDescent="0.25">
      <c r="A198" s="16">
        <f t="shared" si="4"/>
        <v>4044</v>
      </c>
      <c r="B198" s="16"/>
      <c r="C198" s="22"/>
      <c r="D198" s="17"/>
    </row>
    <row r="199" spans="1:4" x14ac:dyDescent="0.25">
      <c r="A199" s="16">
        <f t="shared" si="4"/>
        <v>4045</v>
      </c>
      <c r="B199" s="16"/>
      <c r="C199" s="22"/>
      <c r="D199" s="17"/>
    </row>
    <row r="200" spans="1:4" x14ac:dyDescent="0.25">
      <c r="A200" s="16">
        <f t="shared" si="4"/>
        <v>4046</v>
      </c>
      <c r="B200" s="16" t="s">
        <v>1024</v>
      </c>
      <c r="C200" s="22" t="s">
        <v>385</v>
      </c>
      <c r="D200" s="17"/>
    </row>
    <row r="201" spans="1:4" x14ac:dyDescent="0.25">
      <c r="A201" s="16">
        <f t="shared" si="4"/>
        <v>4047</v>
      </c>
      <c r="B201" s="16"/>
      <c r="C201" s="22"/>
      <c r="D201" s="17"/>
    </row>
    <row r="202" spans="1:4" x14ac:dyDescent="0.25">
      <c r="A202" s="16">
        <f t="shared" si="4"/>
        <v>4048</v>
      </c>
      <c r="B202" s="16" t="s">
        <v>1025</v>
      </c>
      <c r="C202" s="22" t="s">
        <v>386</v>
      </c>
      <c r="D202" s="17"/>
    </row>
    <row r="203" spans="1:4" x14ac:dyDescent="0.25">
      <c r="A203" s="16">
        <f t="shared" si="4"/>
        <v>4049</v>
      </c>
      <c r="B203" s="16"/>
      <c r="C203" s="22"/>
      <c r="D203" s="17"/>
    </row>
    <row r="204" spans="1:4" x14ac:dyDescent="0.25">
      <c r="A204" s="16">
        <f t="shared" si="4"/>
        <v>4050</v>
      </c>
      <c r="B204" s="16" t="s">
        <v>1026</v>
      </c>
      <c r="C204" s="22" t="s">
        <v>387</v>
      </c>
      <c r="D204" s="17"/>
    </row>
    <row r="205" spans="1:4" x14ac:dyDescent="0.25">
      <c r="A205" s="16">
        <f t="shared" si="4"/>
        <v>4051</v>
      </c>
      <c r="B205" s="16" t="s">
        <v>1027</v>
      </c>
      <c r="C205" s="22" t="s">
        <v>388</v>
      </c>
      <c r="D205" s="17"/>
    </row>
    <row r="206" spans="1:4" x14ac:dyDescent="0.25">
      <c r="A206" s="16">
        <f t="shared" si="4"/>
        <v>4052</v>
      </c>
      <c r="B206" s="16" t="s">
        <v>1028</v>
      </c>
      <c r="C206" s="22" t="s">
        <v>389</v>
      </c>
      <c r="D206" s="17"/>
    </row>
    <row r="207" spans="1:4" x14ac:dyDescent="0.25">
      <c r="A207" s="16">
        <f t="shared" si="4"/>
        <v>4053</v>
      </c>
      <c r="B207" s="16" t="s">
        <v>1029</v>
      </c>
      <c r="C207" s="22" t="s">
        <v>390</v>
      </c>
      <c r="D207" s="17"/>
    </row>
    <row r="208" spans="1:4" x14ac:dyDescent="0.25">
      <c r="A208" s="16">
        <f t="shared" si="4"/>
        <v>4054</v>
      </c>
      <c r="B208" s="16" t="s">
        <v>1030</v>
      </c>
      <c r="C208" s="22" t="s">
        <v>141</v>
      </c>
      <c r="D208" s="17"/>
    </row>
    <row r="209" spans="1:4" x14ac:dyDescent="0.25">
      <c r="A209" s="16">
        <f t="shared" si="4"/>
        <v>4055</v>
      </c>
      <c r="B209" s="16" t="s">
        <v>1031</v>
      </c>
      <c r="C209" s="22" t="s">
        <v>142</v>
      </c>
      <c r="D209" s="17"/>
    </row>
    <row r="210" spans="1:4" x14ac:dyDescent="0.25">
      <c r="A210" s="16">
        <f t="shared" si="4"/>
        <v>4056</v>
      </c>
      <c r="B210" s="16" t="s">
        <v>1032</v>
      </c>
      <c r="C210" s="22" t="s">
        <v>143</v>
      </c>
      <c r="D210" s="17"/>
    </row>
    <row r="211" spans="1:4" x14ac:dyDescent="0.25">
      <c r="A211" s="16">
        <f t="shared" si="4"/>
        <v>4057</v>
      </c>
      <c r="B211" s="16" t="s">
        <v>1033</v>
      </c>
      <c r="C211" s="22" t="s">
        <v>1307</v>
      </c>
      <c r="D211" s="17"/>
    </row>
    <row r="212" spans="1:4" x14ac:dyDescent="0.25">
      <c r="A212" s="16">
        <f t="shared" si="4"/>
        <v>4058</v>
      </c>
      <c r="B212" s="16" t="s">
        <v>1034</v>
      </c>
      <c r="C212" s="22" t="s">
        <v>1308</v>
      </c>
      <c r="D212" s="17"/>
    </row>
    <row r="213" spans="1:4" x14ac:dyDescent="0.25">
      <c r="A213" s="16">
        <f t="shared" si="4"/>
        <v>4059</v>
      </c>
      <c r="B213" s="16" t="s">
        <v>469</v>
      </c>
      <c r="C213" s="22" t="s">
        <v>1264</v>
      </c>
      <c r="D213" s="17"/>
    </row>
    <row r="214" spans="1:4" x14ac:dyDescent="0.25">
      <c r="A214" s="16">
        <f t="shared" si="4"/>
        <v>4060</v>
      </c>
      <c r="B214" s="16" t="s">
        <v>469</v>
      </c>
      <c r="C214" s="22" t="s">
        <v>1265</v>
      </c>
      <c r="D214" s="17"/>
    </row>
    <row r="215" spans="1:4" x14ac:dyDescent="0.25">
      <c r="A215" s="16">
        <f t="shared" si="4"/>
        <v>4061</v>
      </c>
      <c r="B215" s="16" t="s">
        <v>470</v>
      </c>
      <c r="C215" s="22" t="s">
        <v>1266</v>
      </c>
      <c r="D215" s="17"/>
    </row>
    <row r="216" spans="1:4" x14ac:dyDescent="0.25">
      <c r="A216" s="16">
        <f t="shared" si="4"/>
        <v>4062</v>
      </c>
      <c r="B216" s="16" t="s">
        <v>470</v>
      </c>
      <c r="C216" s="22" t="s">
        <v>1267</v>
      </c>
      <c r="D216" s="17"/>
    </row>
    <row r="217" spans="1:4" x14ac:dyDescent="0.25">
      <c r="A217" s="16">
        <f t="shared" si="4"/>
        <v>4063</v>
      </c>
      <c r="B217" s="16" t="s">
        <v>471</v>
      </c>
      <c r="C217" s="22" t="s">
        <v>1268</v>
      </c>
      <c r="D217" s="17"/>
    </row>
    <row r="218" spans="1:4" x14ac:dyDescent="0.25">
      <c r="A218" s="16">
        <f t="shared" si="4"/>
        <v>4064</v>
      </c>
      <c r="B218" s="16" t="s">
        <v>1296</v>
      </c>
      <c r="C218" s="22" t="s">
        <v>1269</v>
      </c>
      <c r="D218" s="17"/>
    </row>
    <row r="219" spans="1:4" x14ac:dyDescent="0.25">
      <c r="A219" s="16">
        <f t="shared" si="4"/>
        <v>4065</v>
      </c>
      <c r="B219" s="16"/>
      <c r="C219" s="22"/>
      <c r="D219" s="17"/>
    </row>
    <row r="220" spans="1:4" x14ac:dyDescent="0.25">
      <c r="A220" s="16">
        <f t="shared" si="4"/>
        <v>4066</v>
      </c>
      <c r="B220" s="16" t="s">
        <v>1297</v>
      </c>
      <c r="C220" s="22" t="s">
        <v>1270</v>
      </c>
      <c r="D220" s="17"/>
    </row>
    <row r="221" spans="1:4" x14ac:dyDescent="0.25">
      <c r="A221" s="16">
        <f t="shared" ref="A221:A252" si="5">A220+1</f>
        <v>4067</v>
      </c>
      <c r="B221" s="16" t="s">
        <v>1298</v>
      </c>
      <c r="C221" s="22" t="s">
        <v>1271</v>
      </c>
      <c r="D221" s="17"/>
    </row>
    <row r="222" spans="1:4" x14ac:dyDescent="0.25">
      <c r="A222" s="16">
        <f t="shared" si="5"/>
        <v>4068</v>
      </c>
      <c r="B222" s="16" t="s">
        <v>1298</v>
      </c>
      <c r="C222" s="22" t="s">
        <v>1272</v>
      </c>
      <c r="D222" s="17"/>
    </row>
    <row r="223" spans="1:4" x14ac:dyDescent="0.25">
      <c r="A223" s="16">
        <f t="shared" si="5"/>
        <v>4069</v>
      </c>
      <c r="B223" s="16" t="s">
        <v>1299</v>
      </c>
      <c r="C223" s="22" t="s">
        <v>1273</v>
      </c>
      <c r="D223" s="17"/>
    </row>
    <row r="224" spans="1:4" x14ac:dyDescent="0.25">
      <c r="A224" s="16">
        <f t="shared" si="5"/>
        <v>4070</v>
      </c>
      <c r="B224" s="16"/>
      <c r="C224" s="22"/>
      <c r="D224" s="17"/>
    </row>
    <row r="225" spans="1:4" x14ac:dyDescent="0.25">
      <c r="A225" s="16">
        <f t="shared" si="5"/>
        <v>4071</v>
      </c>
      <c r="B225" s="16"/>
      <c r="C225" s="22"/>
      <c r="D225" s="17"/>
    </row>
    <row r="226" spans="1:4" x14ac:dyDescent="0.25">
      <c r="A226" s="16">
        <f t="shared" si="5"/>
        <v>4072</v>
      </c>
      <c r="B226" s="16"/>
      <c r="C226" s="22"/>
      <c r="D226" s="17"/>
    </row>
    <row r="227" spans="1:4" x14ac:dyDescent="0.25">
      <c r="A227" s="16">
        <f t="shared" si="5"/>
        <v>4073</v>
      </c>
      <c r="B227" s="16"/>
      <c r="C227" s="22"/>
      <c r="D227" s="17"/>
    </row>
    <row r="228" spans="1:4" x14ac:dyDescent="0.25">
      <c r="A228" s="16">
        <f t="shared" si="5"/>
        <v>4074</v>
      </c>
      <c r="B228" s="16" t="s">
        <v>943</v>
      </c>
      <c r="C228" s="22" t="s">
        <v>1274</v>
      </c>
      <c r="D228" s="17"/>
    </row>
    <row r="229" spans="1:4" x14ac:dyDescent="0.25">
      <c r="A229" s="16">
        <f t="shared" si="5"/>
        <v>4075</v>
      </c>
      <c r="B229" s="16"/>
      <c r="C229" s="22"/>
      <c r="D229" s="17"/>
    </row>
    <row r="230" spans="1:4" x14ac:dyDescent="0.25">
      <c r="A230" s="16">
        <f t="shared" si="5"/>
        <v>4076</v>
      </c>
      <c r="B230" s="16"/>
      <c r="C230" s="22"/>
      <c r="D230" s="17"/>
    </row>
    <row r="231" spans="1:4" x14ac:dyDescent="0.25">
      <c r="A231" s="16">
        <f t="shared" si="5"/>
        <v>4077</v>
      </c>
      <c r="B231" s="16"/>
      <c r="C231" s="22"/>
      <c r="D231" s="17"/>
    </row>
    <row r="232" spans="1:4" x14ac:dyDescent="0.25">
      <c r="A232" s="16">
        <f t="shared" si="5"/>
        <v>4078</v>
      </c>
      <c r="B232" s="16" t="s">
        <v>944</v>
      </c>
      <c r="C232" s="22" t="s">
        <v>1275</v>
      </c>
      <c r="D232" s="17"/>
    </row>
    <row r="233" spans="1:4" x14ac:dyDescent="0.25">
      <c r="A233" s="16">
        <f t="shared" si="5"/>
        <v>4079</v>
      </c>
      <c r="B233" s="16" t="s">
        <v>944</v>
      </c>
      <c r="C233" s="22" t="s">
        <v>1276</v>
      </c>
      <c r="D233" s="17"/>
    </row>
    <row r="234" spans="1:4" x14ac:dyDescent="0.25">
      <c r="A234" s="16">
        <f t="shared" si="5"/>
        <v>4080</v>
      </c>
      <c r="B234" s="16"/>
      <c r="C234" s="22"/>
      <c r="D234" s="17"/>
    </row>
    <row r="235" spans="1:4" x14ac:dyDescent="0.25">
      <c r="A235" s="16">
        <f t="shared" si="5"/>
        <v>4081</v>
      </c>
      <c r="B235" s="16" t="s">
        <v>945</v>
      </c>
      <c r="C235" s="22" t="s">
        <v>319</v>
      </c>
      <c r="D235" s="17"/>
    </row>
    <row r="236" spans="1:4" x14ac:dyDescent="0.25">
      <c r="A236" s="16">
        <f t="shared" si="5"/>
        <v>4082</v>
      </c>
      <c r="B236" s="16"/>
      <c r="C236" s="22"/>
      <c r="D236" s="17"/>
    </row>
    <row r="237" spans="1:4" x14ac:dyDescent="0.25">
      <c r="A237" s="16">
        <f t="shared" si="5"/>
        <v>4083</v>
      </c>
      <c r="B237" s="16" t="s">
        <v>946</v>
      </c>
      <c r="C237" s="22" t="s">
        <v>320</v>
      </c>
      <c r="D237" s="17"/>
    </row>
    <row r="238" spans="1:4" x14ac:dyDescent="0.25">
      <c r="A238" s="16">
        <f t="shared" si="5"/>
        <v>4084</v>
      </c>
      <c r="B238" s="16" t="s">
        <v>946</v>
      </c>
      <c r="C238" s="22" t="s">
        <v>321</v>
      </c>
      <c r="D238" s="17"/>
    </row>
    <row r="239" spans="1:4" x14ac:dyDescent="0.25">
      <c r="A239" s="16">
        <f t="shared" si="5"/>
        <v>4085</v>
      </c>
      <c r="B239" s="16" t="s">
        <v>947</v>
      </c>
      <c r="C239" s="22" t="s">
        <v>322</v>
      </c>
      <c r="D239" s="17"/>
    </row>
    <row r="240" spans="1:4" x14ac:dyDescent="0.25">
      <c r="A240" s="16">
        <f t="shared" si="5"/>
        <v>4086</v>
      </c>
      <c r="B240" s="16" t="s">
        <v>948</v>
      </c>
      <c r="C240" s="22" t="s">
        <v>1035</v>
      </c>
      <c r="D240" s="17"/>
    </row>
    <row r="241" spans="1:4" x14ac:dyDescent="0.25">
      <c r="A241" s="16">
        <f t="shared" si="5"/>
        <v>4087</v>
      </c>
      <c r="B241" s="16" t="s">
        <v>949</v>
      </c>
      <c r="C241" s="22" t="s">
        <v>1036</v>
      </c>
      <c r="D241" s="17"/>
    </row>
    <row r="242" spans="1:4" x14ac:dyDescent="0.25">
      <c r="A242" s="16">
        <f t="shared" si="5"/>
        <v>4088</v>
      </c>
      <c r="B242" s="16" t="s">
        <v>950</v>
      </c>
      <c r="C242" s="22" t="s">
        <v>1037</v>
      </c>
      <c r="D242" s="17"/>
    </row>
    <row r="243" spans="1:4" x14ac:dyDescent="0.25">
      <c r="A243" s="16">
        <f t="shared" si="5"/>
        <v>4089</v>
      </c>
      <c r="B243" s="16" t="s">
        <v>951</v>
      </c>
      <c r="C243" s="22" t="s">
        <v>1038</v>
      </c>
      <c r="D243" s="17"/>
    </row>
    <row r="244" spans="1:4" x14ac:dyDescent="0.25">
      <c r="A244" s="16">
        <f t="shared" si="5"/>
        <v>4090</v>
      </c>
      <c r="B244" s="16" t="s">
        <v>952</v>
      </c>
      <c r="C244" s="22" t="s">
        <v>1039</v>
      </c>
      <c r="D244" s="17"/>
    </row>
    <row r="245" spans="1:4" x14ac:dyDescent="0.25">
      <c r="A245" s="16">
        <f t="shared" si="5"/>
        <v>4091</v>
      </c>
      <c r="B245" s="16" t="s">
        <v>953</v>
      </c>
      <c r="C245" s="22" t="s">
        <v>1040</v>
      </c>
      <c r="D245" s="17"/>
    </row>
    <row r="246" spans="1:4" x14ac:dyDescent="0.25">
      <c r="A246" s="16">
        <f t="shared" si="5"/>
        <v>4092</v>
      </c>
      <c r="B246" s="16" t="s">
        <v>954</v>
      </c>
      <c r="C246" s="22" t="s">
        <v>1041</v>
      </c>
      <c r="D246" s="17"/>
    </row>
    <row r="247" spans="1:4" x14ac:dyDescent="0.25">
      <c r="A247" s="16">
        <f t="shared" si="5"/>
        <v>4093</v>
      </c>
      <c r="B247" s="16" t="s">
        <v>955</v>
      </c>
      <c r="C247" s="22" t="s">
        <v>1042</v>
      </c>
      <c r="D247" s="17"/>
    </row>
    <row r="248" spans="1:4" x14ac:dyDescent="0.25">
      <c r="A248" s="16">
        <f t="shared" si="5"/>
        <v>4094</v>
      </c>
      <c r="B248" s="16" t="s">
        <v>956</v>
      </c>
      <c r="C248" s="22" t="s">
        <v>1043</v>
      </c>
      <c r="D248" s="17"/>
    </row>
    <row r="249" spans="1:4" x14ac:dyDescent="0.25">
      <c r="A249" s="16">
        <f t="shared" si="5"/>
        <v>4095</v>
      </c>
      <c r="B249" s="16" t="s">
        <v>957</v>
      </c>
      <c r="C249" s="22" t="s">
        <v>1044</v>
      </c>
      <c r="D249" s="17"/>
    </row>
    <row r="250" spans="1:4" x14ac:dyDescent="0.25">
      <c r="A250" s="16">
        <f t="shared" si="5"/>
        <v>4096</v>
      </c>
      <c r="B250" s="16" t="s">
        <v>957</v>
      </c>
      <c r="C250" s="22" t="s">
        <v>1309</v>
      </c>
      <c r="D250" s="17"/>
    </row>
    <row r="251" spans="1:4" x14ac:dyDescent="0.25">
      <c r="A251" s="16">
        <f t="shared" si="5"/>
        <v>4097</v>
      </c>
      <c r="B251" s="16" t="s">
        <v>958</v>
      </c>
      <c r="C251" s="22" t="s">
        <v>1310</v>
      </c>
      <c r="D251" s="17"/>
    </row>
    <row r="252" spans="1:4" x14ac:dyDescent="0.25">
      <c r="A252" s="16">
        <f t="shared" si="5"/>
        <v>4098</v>
      </c>
      <c r="B252" s="16" t="s">
        <v>958</v>
      </c>
      <c r="C252" s="22" t="s">
        <v>1311</v>
      </c>
      <c r="D252" s="17"/>
    </row>
    <row r="253" spans="1:4" x14ac:dyDescent="0.25">
      <c r="A253" s="16">
        <f t="shared" ref="A253:A284" si="6">A252+1</f>
        <v>4099</v>
      </c>
      <c r="B253" s="16" t="s">
        <v>959</v>
      </c>
      <c r="C253" s="22" t="s">
        <v>1312</v>
      </c>
      <c r="D253" s="17"/>
    </row>
    <row r="254" spans="1:4" x14ac:dyDescent="0.25">
      <c r="A254" s="16">
        <f t="shared" si="6"/>
        <v>4100</v>
      </c>
      <c r="B254" s="16" t="s">
        <v>960</v>
      </c>
      <c r="C254" s="22" t="s">
        <v>1313</v>
      </c>
      <c r="D254" s="17"/>
    </row>
    <row r="255" spans="1:4" x14ac:dyDescent="0.25">
      <c r="A255" s="16">
        <f t="shared" si="6"/>
        <v>4101</v>
      </c>
      <c r="B255" s="16" t="s">
        <v>961</v>
      </c>
      <c r="C255" s="22" t="s">
        <v>1314</v>
      </c>
      <c r="D255" s="17"/>
    </row>
    <row r="256" spans="1:4" x14ac:dyDescent="0.25">
      <c r="A256" s="16">
        <f t="shared" si="6"/>
        <v>4102</v>
      </c>
      <c r="B256" s="16"/>
      <c r="C256" s="22"/>
      <c r="D256" s="17"/>
    </row>
    <row r="257" spans="1:4" x14ac:dyDescent="0.25">
      <c r="A257" s="16">
        <f t="shared" si="6"/>
        <v>4103</v>
      </c>
      <c r="B257" s="16" t="s">
        <v>962</v>
      </c>
      <c r="C257" s="22" t="s">
        <v>1315</v>
      </c>
      <c r="D257" s="17"/>
    </row>
    <row r="258" spans="1:4" x14ac:dyDescent="0.25">
      <c r="A258" s="16">
        <f t="shared" si="6"/>
        <v>4104</v>
      </c>
      <c r="B258" s="16" t="s">
        <v>963</v>
      </c>
      <c r="C258" s="22" t="s">
        <v>1316</v>
      </c>
      <c r="D258" s="17"/>
    </row>
    <row r="259" spans="1:4" x14ac:dyDescent="0.25">
      <c r="A259" s="16">
        <f t="shared" si="6"/>
        <v>4105</v>
      </c>
      <c r="B259" s="16" t="s">
        <v>963</v>
      </c>
      <c r="C259" s="22" t="s">
        <v>1317</v>
      </c>
      <c r="D259" s="17"/>
    </row>
    <row r="260" spans="1:4" x14ac:dyDescent="0.25">
      <c r="A260" s="16">
        <f t="shared" si="6"/>
        <v>4106</v>
      </c>
      <c r="B260" s="16" t="s">
        <v>964</v>
      </c>
      <c r="C260" s="22" t="s">
        <v>1318</v>
      </c>
      <c r="D260" s="17"/>
    </row>
    <row r="261" spans="1:4" x14ac:dyDescent="0.25">
      <c r="A261" s="16">
        <f t="shared" si="6"/>
        <v>4107</v>
      </c>
      <c r="B261" s="16" t="s">
        <v>964</v>
      </c>
      <c r="C261" s="22" t="s">
        <v>1319</v>
      </c>
      <c r="D261" s="17"/>
    </row>
    <row r="262" spans="1:4" x14ac:dyDescent="0.25">
      <c r="A262" s="16">
        <f t="shared" si="6"/>
        <v>4108</v>
      </c>
      <c r="B262" s="16"/>
      <c r="C262" s="22"/>
      <c r="D262" s="17"/>
    </row>
    <row r="263" spans="1:4" x14ac:dyDescent="0.25">
      <c r="A263" s="16">
        <f t="shared" si="6"/>
        <v>4109</v>
      </c>
      <c r="B263" s="16" t="s">
        <v>965</v>
      </c>
      <c r="C263" s="22" t="s">
        <v>9</v>
      </c>
      <c r="D263" s="17"/>
    </row>
    <row r="264" spans="1:4" x14ac:dyDescent="0.25">
      <c r="A264" s="16">
        <f t="shared" si="6"/>
        <v>4110</v>
      </c>
      <c r="B264" s="16" t="s">
        <v>966</v>
      </c>
      <c r="C264" s="22" t="s">
        <v>785</v>
      </c>
      <c r="D264" s="17"/>
    </row>
    <row r="265" spans="1:4" x14ac:dyDescent="0.25">
      <c r="A265" s="16">
        <f t="shared" si="6"/>
        <v>4111</v>
      </c>
      <c r="B265" s="16" t="s">
        <v>967</v>
      </c>
      <c r="C265" s="22" t="s">
        <v>786</v>
      </c>
      <c r="D265" s="17"/>
    </row>
    <row r="266" spans="1:4" x14ac:dyDescent="0.25">
      <c r="A266" s="16">
        <f t="shared" si="6"/>
        <v>4112</v>
      </c>
      <c r="B266" s="16" t="s">
        <v>968</v>
      </c>
      <c r="C266" s="22" t="s">
        <v>787</v>
      </c>
      <c r="D266" s="17"/>
    </row>
    <row r="267" spans="1:4" x14ac:dyDescent="0.25">
      <c r="A267" s="16">
        <f t="shared" si="6"/>
        <v>4113</v>
      </c>
      <c r="B267" s="16" t="s">
        <v>969</v>
      </c>
      <c r="C267" s="22" t="s">
        <v>788</v>
      </c>
      <c r="D267" s="17"/>
    </row>
    <row r="268" spans="1:4" x14ac:dyDescent="0.25">
      <c r="A268" s="16">
        <f t="shared" si="6"/>
        <v>4114</v>
      </c>
      <c r="B268" s="16" t="s">
        <v>970</v>
      </c>
      <c r="C268" s="22" t="s">
        <v>789</v>
      </c>
      <c r="D268" s="17"/>
    </row>
    <row r="269" spans="1:4" x14ac:dyDescent="0.25">
      <c r="A269" s="16">
        <f t="shared" si="6"/>
        <v>4115</v>
      </c>
      <c r="B269" s="16"/>
      <c r="C269" s="22"/>
      <c r="D269" s="17"/>
    </row>
    <row r="270" spans="1:4" x14ac:dyDescent="0.25">
      <c r="A270" s="16">
        <f t="shared" si="6"/>
        <v>4116</v>
      </c>
      <c r="B270" s="16"/>
      <c r="C270" s="22"/>
      <c r="D270" s="17"/>
    </row>
    <row r="271" spans="1:4" x14ac:dyDescent="0.25">
      <c r="A271" s="16">
        <f t="shared" si="6"/>
        <v>4117</v>
      </c>
      <c r="B271" s="16" t="s">
        <v>971</v>
      </c>
      <c r="C271" s="22" t="s">
        <v>806</v>
      </c>
      <c r="D271" s="17"/>
    </row>
    <row r="272" spans="1:4" x14ac:dyDescent="0.25">
      <c r="A272" s="16">
        <f t="shared" si="6"/>
        <v>4118</v>
      </c>
      <c r="B272" s="16" t="s">
        <v>971</v>
      </c>
      <c r="C272" s="22" t="s">
        <v>807</v>
      </c>
      <c r="D272" s="17"/>
    </row>
    <row r="273" spans="1:4" x14ac:dyDescent="0.25">
      <c r="A273" s="16">
        <f t="shared" si="6"/>
        <v>4119</v>
      </c>
      <c r="B273" s="16"/>
      <c r="C273" s="22"/>
      <c r="D273" s="17"/>
    </row>
    <row r="274" spans="1:4" x14ac:dyDescent="0.25">
      <c r="A274" s="16">
        <f t="shared" si="6"/>
        <v>4120</v>
      </c>
      <c r="B274" s="16" t="s">
        <v>972</v>
      </c>
      <c r="C274" s="22" t="s">
        <v>486</v>
      </c>
      <c r="D274" s="17"/>
    </row>
    <row r="275" spans="1:4" x14ac:dyDescent="0.25">
      <c r="A275" s="16">
        <f t="shared" si="6"/>
        <v>4121</v>
      </c>
      <c r="B275" s="16" t="s">
        <v>972</v>
      </c>
      <c r="C275" s="22" t="s">
        <v>487</v>
      </c>
      <c r="D275" s="17"/>
    </row>
    <row r="276" spans="1:4" x14ac:dyDescent="0.25">
      <c r="A276" s="16">
        <f t="shared" si="6"/>
        <v>4122</v>
      </c>
      <c r="B276" s="16" t="s">
        <v>973</v>
      </c>
      <c r="C276" s="22" t="s">
        <v>488</v>
      </c>
      <c r="D276" s="17"/>
    </row>
    <row r="277" spans="1:4" x14ac:dyDescent="0.25">
      <c r="A277" s="16">
        <f t="shared" si="6"/>
        <v>4123</v>
      </c>
      <c r="B277" s="16" t="s">
        <v>974</v>
      </c>
      <c r="C277" s="22" t="s">
        <v>489</v>
      </c>
      <c r="D277" s="17"/>
    </row>
    <row r="278" spans="1:4" x14ac:dyDescent="0.25">
      <c r="A278" s="16">
        <f t="shared" si="6"/>
        <v>4124</v>
      </c>
      <c r="B278" s="16" t="s">
        <v>975</v>
      </c>
      <c r="C278" s="22" t="s">
        <v>490</v>
      </c>
      <c r="D278" s="17"/>
    </row>
    <row r="279" spans="1:4" x14ac:dyDescent="0.25">
      <c r="A279" s="16">
        <f t="shared" si="6"/>
        <v>4125</v>
      </c>
      <c r="B279" s="16" t="s">
        <v>976</v>
      </c>
      <c r="C279" s="22" t="s">
        <v>491</v>
      </c>
      <c r="D279" s="17"/>
    </row>
    <row r="280" spans="1:4" x14ac:dyDescent="0.25">
      <c r="A280" s="16">
        <f t="shared" si="6"/>
        <v>4126</v>
      </c>
      <c r="B280" s="16" t="s">
        <v>977</v>
      </c>
      <c r="C280" s="22" t="s">
        <v>492</v>
      </c>
      <c r="D280" s="17"/>
    </row>
    <row r="281" spans="1:4" x14ac:dyDescent="0.25">
      <c r="A281" s="16">
        <f t="shared" si="6"/>
        <v>4127</v>
      </c>
      <c r="B281" s="16" t="s">
        <v>978</v>
      </c>
      <c r="C281" s="22" t="s">
        <v>665</v>
      </c>
      <c r="D281" s="17"/>
    </row>
    <row r="282" spans="1:4" x14ac:dyDescent="0.25">
      <c r="A282" s="16">
        <f t="shared" si="6"/>
        <v>4128</v>
      </c>
      <c r="B282" s="16" t="s">
        <v>979</v>
      </c>
      <c r="C282" s="22" t="s">
        <v>666</v>
      </c>
      <c r="D282" s="17"/>
    </row>
    <row r="283" spans="1:4" x14ac:dyDescent="0.25">
      <c r="A283" s="16">
        <f t="shared" si="6"/>
        <v>4129</v>
      </c>
      <c r="B283" s="16" t="s">
        <v>979</v>
      </c>
      <c r="C283" s="22" t="s">
        <v>667</v>
      </c>
      <c r="D283" s="17"/>
    </row>
    <row r="284" spans="1:4" x14ac:dyDescent="0.25">
      <c r="A284" s="16">
        <f t="shared" si="6"/>
        <v>4130</v>
      </c>
      <c r="B284" s="16" t="s">
        <v>980</v>
      </c>
      <c r="C284" s="22" t="s">
        <v>668</v>
      </c>
      <c r="D284" s="17"/>
    </row>
    <row r="285" spans="1:4" x14ac:dyDescent="0.25">
      <c r="A285" s="16">
        <f t="shared" ref="A285:A309" si="7">A284+1</f>
        <v>4131</v>
      </c>
      <c r="B285" s="16" t="s">
        <v>981</v>
      </c>
      <c r="C285" s="22" t="s">
        <v>669</v>
      </c>
      <c r="D285" s="17"/>
    </row>
    <row r="286" spans="1:4" x14ac:dyDescent="0.25">
      <c r="A286" s="16">
        <f t="shared" si="7"/>
        <v>4132</v>
      </c>
      <c r="B286" s="16" t="s">
        <v>982</v>
      </c>
      <c r="C286" s="22" t="s">
        <v>670</v>
      </c>
      <c r="D286" s="17"/>
    </row>
    <row r="287" spans="1:4" x14ac:dyDescent="0.25">
      <c r="A287" s="16">
        <f t="shared" si="7"/>
        <v>4133</v>
      </c>
      <c r="B287" s="16" t="s">
        <v>982</v>
      </c>
      <c r="C287" s="22" t="s">
        <v>671</v>
      </c>
      <c r="D287" s="17"/>
    </row>
    <row r="288" spans="1:4" x14ac:dyDescent="0.25">
      <c r="A288" s="16">
        <f t="shared" si="7"/>
        <v>4134</v>
      </c>
      <c r="B288" s="16" t="s">
        <v>982</v>
      </c>
      <c r="C288" s="22" t="s">
        <v>672</v>
      </c>
      <c r="D288" s="17"/>
    </row>
    <row r="289" spans="1:4" x14ac:dyDescent="0.25">
      <c r="A289" s="16"/>
      <c r="B289" s="16" t="s">
        <v>466</v>
      </c>
      <c r="C289" s="22" t="s">
        <v>16</v>
      </c>
      <c r="D289" s="17"/>
    </row>
    <row r="290" spans="1:4" x14ac:dyDescent="0.25">
      <c r="A290" s="16">
        <f t="shared" si="7"/>
        <v>1</v>
      </c>
      <c r="B290" s="16"/>
      <c r="C290" s="22"/>
      <c r="D290" s="17"/>
    </row>
    <row r="291" spans="1:4" x14ac:dyDescent="0.25">
      <c r="A291" s="16">
        <f t="shared" si="7"/>
        <v>2</v>
      </c>
      <c r="B291" s="16" t="s">
        <v>981</v>
      </c>
      <c r="C291" s="22" t="s">
        <v>17</v>
      </c>
      <c r="D291" s="17"/>
    </row>
    <row r="292" spans="1:4" x14ac:dyDescent="0.25">
      <c r="A292" s="16">
        <f t="shared" si="7"/>
        <v>3</v>
      </c>
      <c r="B292" s="16"/>
      <c r="C292" s="22"/>
      <c r="D292" s="17"/>
    </row>
    <row r="293" spans="1:4" x14ac:dyDescent="0.25">
      <c r="A293" s="16">
        <f t="shared" si="7"/>
        <v>4</v>
      </c>
      <c r="B293" s="16"/>
      <c r="C293" s="22"/>
      <c r="D293" s="17"/>
    </row>
    <row r="294" spans="1:4" x14ac:dyDescent="0.25">
      <c r="A294" s="16">
        <f t="shared" si="7"/>
        <v>5</v>
      </c>
      <c r="B294" s="16"/>
      <c r="C294" s="22"/>
      <c r="D294" s="17"/>
    </row>
    <row r="295" spans="1:4" x14ac:dyDescent="0.25">
      <c r="A295" s="16">
        <f t="shared" si="7"/>
        <v>6</v>
      </c>
      <c r="B295" s="16"/>
      <c r="C295" s="22"/>
      <c r="D295" s="17"/>
    </row>
    <row r="296" spans="1:4" x14ac:dyDescent="0.25">
      <c r="A296" s="16">
        <f t="shared" si="7"/>
        <v>7</v>
      </c>
      <c r="B296" s="16"/>
      <c r="C296" s="22"/>
      <c r="D296" s="17"/>
    </row>
    <row r="297" spans="1:4" x14ac:dyDescent="0.25">
      <c r="A297" s="16">
        <f t="shared" si="7"/>
        <v>8</v>
      </c>
      <c r="B297" s="16"/>
      <c r="C297" s="22"/>
      <c r="D297" s="17"/>
    </row>
    <row r="298" spans="1:4" x14ac:dyDescent="0.25">
      <c r="A298" s="16">
        <f t="shared" si="7"/>
        <v>9</v>
      </c>
      <c r="B298" s="16"/>
      <c r="C298" s="22"/>
      <c r="D298" s="17"/>
    </row>
    <row r="299" spans="1:4" x14ac:dyDescent="0.25">
      <c r="A299" s="16">
        <f t="shared" si="7"/>
        <v>10</v>
      </c>
      <c r="B299" s="16"/>
      <c r="C299" s="22"/>
      <c r="D299" s="17"/>
    </row>
    <row r="300" spans="1:4" x14ac:dyDescent="0.25">
      <c r="A300" s="16">
        <f t="shared" si="7"/>
        <v>11</v>
      </c>
      <c r="B300" s="16" t="s">
        <v>982</v>
      </c>
      <c r="C300" s="22" t="s">
        <v>18</v>
      </c>
      <c r="D300" s="17"/>
    </row>
    <row r="301" spans="1:4" x14ac:dyDescent="0.25">
      <c r="A301" s="16">
        <f t="shared" si="7"/>
        <v>12</v>
      </c>
      <c r="B301" s="16" t="s">
        <v>982</v>
      </c>
      <c r="C301" s="22" t="s">
        <v>19</v>
      </c>
      <c r="D301" s="17"/>
    </row>
    <row r="302" spans="1:4" x14ac:dyDescent="0.25">
      <c r="A302" s="16">
        <f t="shared" si="7"/>
        <v>13</v>
      </c>
      <c r="B302" s="16" t="s">
        <v>982</v>
      </c>
      <c r="C302" s="22" t="s">
        <v>20</v>
      </c>
      <c r="D302" s="17"/>
    </row>
    <row r="303" spans="1:4" x14ac:dyDescent="0.25">
      <c r="A303" s="16">
        <f t="shared" si="7"/>
        <v>14</v>
      </c>
      <c r="B303" s="16"/>
      <c r="C303" s="22"/>
      <c r="D303" s="17"/>
    </row>
    <row r="304" spans="1:4" x14ac:dyDescent="0.25">
      <c r="A304" s="16">
        <f t="shared" si="7"/>
        <v>15</v>
      </c>
      <c r="B304" s="16"/>
      <c r="C304" s="22"/>
      <c r="D304" s="17"/>
    </row>
    <row r="305" spans="1:4" x14ac:dyDescent="0.25">
      <c r="A305" s="16">
        <f t="shared" si="7"/>
        <v>16</v>
      </c>
      <c r="B305" s="16" t="s">
        <v>982</v>
      </c>
      <c r="C305" s="22" t="s">
        <v>21</v>
      </c>
      <c r="D305" s="17"/>
    </row>
    <row r="306" spans="1:4" x14ac:dyDescent="0.25">
      <c r="A306" s="16">
        <f t="shared" si="7"/>
        <v>17</v>
      </c>
      <c r="B306" s="16"/>
      <c r="C306" s="22"/>
      <c r="D306" s="17"/>
    </row>
    <row r="307" spans="1:4" x14ac:dyDescent="0.25">
      <c r="A307" s="16">
        <f t="shared" si="7"/>
        <v>18</v>
      </c>
      <c r="B307" s="16"/>
      <c r="C307" s="22"/>
      <c r="D307" s="17"/>
    </row>
    <row r="308" spans="1:4" x14ac:dyDescent="0.25">
      <c r="A308" s="16">
        <f t="shared" si="7"/>
        <v>19</v>
      </c>
      <c r="B308" s="16"/>
      <c r="C308" s="22"/>
      <c r="D308" s="17"/>
    </row>
    <row r="309" spans="1:4" x14ac:dyDescent="0.25">
      <c r="A309" s="16">
        <f t="shared" si="7"/>
        <v>20</v>
      </c>
      <c r="B309" s="16"/>
      <c r="C309" s="22" t="s">
        <v>923</v>
      </c>
      <c r="D309" s="17"/>
    </row>
    <row r="310" spans="1:4" x14ac:dyDescent="0.25">
      <c r="A310" s="16"/>
      <c r="B310" s="16"/>
      <c r="C310" s="22" t="s">
        <v>538</v>
      </c>
      <c r="D310" s="17"/>
    </row>
    <row r="311" spans="1:4" x14ac:dyDescent="0.25">
      <c r="A311" s="16" t="s">
        <v>93</v>
      </c>
      <c r="B311" s="16"/>
      <c r="C311" s="22" t="s">
        <v>1260</v>
      </c>
      <c r="D311" s="17"/>
    </row>
    <row r="312" spans="1:4" x14ac:dyDescent="0.25">
      <c r="A312" s="20" t="s">
        <v>923</v>
      </c>
      <c r="B312" s="16"/>
      <c r="C312" s="22" t="s">
        <v>923</v>
      </c>
      <c r="D312" s="17"/>
    </row>
    <row r="313" spans="1:4" x14ac:dyDescent="0.25">
      <c r="A313" s="16">
        <v>5001</v>
      </c>
      <c r="B313" s="16" t="s">
        <v>467</v>
      </c>
      <c r="C313" s="22" t="s">
        <v>22</v>
      </c>
      <c r="D313" s="17"/>
    </row>
    <row r="314" spans="1:4" x14ac:dyDescent="0.25">
      <c r="A314" s="16">
        <f t="shared" ref="A314:A356" si="8">A313+1</f>
        <v>5002</v>
      </c>
      <c r="B314" s="16" t="s">
        <v>467</v>
      </c>
      <c r="C314" s="22" t="s">
        <v>23</v>
      </c>
      <c r="D314" s="17"/>
    </row>
    <row r="315" spans="1:4" x14ac:dyDescent="0.25">
      <c r="A315" s="16">
        <f t="shared" si="8"/>
        <v>5003</v>
      </c>
      <c r="B315" s="16" t="s">
        <v>467</v>
      </c>
      <c r="C315" s="22" t="s">
        <v>24</v>
      </c>
      <c r="D315" s="17"/>
    </row>
    <row r="316" spans="1:4" x14ac:dyDescent="0.25">
      <c r="A316" s="16">
        <f t="shared" si="8"/>
        <v>5004</v>
      </c>
      <c r="B316" s="16" t="s">
        <v>467</v>
      </c>
      <c r="C316" s="22" t="s">
        <v>25</v>
      </c>
      <c r="D316" s="17"/>
    </row>
    <row r="317" spans="1:4" x14ac:dyDescent="0.25">
      <c r="A317" s="16">
        <f t="shared" si="8"/>
        <v>5005</v>
      </c>
      <c r="B317" s="16"/>
      <c r="C317" s="22"/>
      <c r="D317" s="17"/>
    </row>
    <row r="318" spans="1:4" x14ac:dyDescent="0.25">
      <c r="A318" s="16">
        <f t="shared" si="8"/>
        <v>5006</v>
      </c>
      <c r="B318" s="16" t="s">
        <v>467</v>
      </c>
      <c r="C318" s="22" t="s">
        <v>26</v>
      </c>
      <c r="D318" s="17"/>
    </row>
    <row r="319" spans="1:4" x14ac:dyDescent="0.25">
      <c r="A319" s="16">
        <f t="shared" si="8"/>
        <v>5007</v>
      </c>
      <c r="B319" s="16" t="s">
        <v>467</v>
      </c>
      <c r="C319" s="22" t="s">
        <v>27</v>
      </c>
      <c r="D319" s="17"/>
    </row>
    <row r="320" spans="1:4" x14ac:dyDescent="0.25">
      <c r="A320" s="16">
        <f t="shared" si="8"/>
        <v>5008</v>
      </c>
      <c r="B320" s="16"/>
      <c r="C320" s="22"/>
      <c r="D320" s="17"/>
    </row>
    <row r="321" spans="1:4" x14ac:dyDescent="0.25">
      <c r="A321" s="16">
        <f t="shared" si="8"/>
        <v>5009</v>
      </c>
      <c r="B321" s="16" t="s">
        <v>467</v>
      </c>
      <c r="C321" s="22" t="s">
        <v>28</v>
      </c>
      <c r="D321" s="17"/>
    </row>
    <row r="322" spans="1:4" x14ac:dyDescent="0.25">
      <c r="A322" s="16">
        <f t="shared" si="8"/>
        <v>5010</v>
      </c>
      <c r="B322" s="16" t="s">
        <v>467</v>
      </c>
      <c r="C322" s="22" t="s">
        <v>29</v>
      </c>
      <c r="D322" s="17"/>
    </row>
    <row r="323" spans="1:4" x14ac:dyDescent="0.25">
      <c r="A323" s="16">
        <f t="shared" si="8"/>
        <v>5011</v>
      </c>
      <c r="B323" s="16"/>
      <c r="C323" s="22"/>
      <c r="D323" s="17"/>
    </row>
    <row r="324" spans="1:4" x14ac:dyDescent="0.25">
      <c r="A324" s="16">
        <f t="shared" si="8"/>
        <v>5012</v>
      </c>
      <c r="B324" s="16" t="s">
        <v>467</v>
      </c>
      <c r="C324" s="22" t="s">
        <v>30</v>
      </c>
      <c r="D324" s="17"/>
    </row>
    <row r="325" spans="1:4" x14ac:dyDescent="0.25">
      <c r="A325" s="16">
        <f t="shared" si="8"/>
        <v>5013</v>
      </c>
      <c r="B325" s="16" t="s">
        <v>467</v>
      </c>
      <c r="C325" s="22" t="s">
        <v>31</v>
      </c>
      <c r="D325" s="17"/>
    </row>
    <row r="326" spans="1:4" x14ac:dyDescent="0.25">
      <c r="A326" s="16">
        <f t="shared" si="8"/>
        <v>5014</v>
      </c>
      <c r="B326" s="16"/>
      <c r="C326" s="22"/>
      <c r="D326" s="17"/>
    </row>
    <row r="327" spans="1:4" x14ac:dyDescent="0.25">
      <c r="A327" s="16">
        <f t="shared" si="8"/>
        <v>5015</v>
      </c>
      <c r="B327" s="16" t="s">
        <v>467</v>
      </c>
      <c r="C327" s="22" t="s">
        <v>32</v>
      </c>
      <c r="D327" s="17"/>
    </row>
    <row r="328" spans="1:4" x14ac:dyDescent="0.25">
      <c r="A328" s="16">
        <f t="shared" si="8"/>
        <v>5016</v>
      </c>
      <c r="B328" s="16" t="s">
        <v>467</v>
      </c>
      <c r="C328" s="22" t="s">
        <v>33</v>
      </c>
      <c r="D328" s="17"/>
    </row>
    <row r="329" spans="1:4" x14ac:dyDescent="0.25">
      <c r="A329" s="16">
        <f t="shared" si="8"/>
        <v>5017</v>
      </c>
      <c r="B329" s="16"/>
      <c r="C329" s="22"/>
      <c r="D329" s="17"/>
    </row>
    <row r="330" spans="1:4" x14ac:dyDescent="0.25">
      <c r="A330" s="16">
        <f t="shared" si="8"/>
        <v>5018</v>
      </c>
      <c r="B330" s="16" t="s">
        <v>467</v>
      </c>
      <c r="C330" s="22" t="s">
        <v>34</v>
      </c>
      <c r="D330" s="17"/>
    </row>
    <row r="331" spans="1:4" x14ac:dyDescent="0.25">
      <c r="A331" s="16">
        <f t="shared" si="8"/>
        <v>5019</v>
      </c>
      <c r="B331" s="16"/>
      <c r="C331" s="22"/>
      <c r="D331" s="17"/>
    </row>
    <row r="332" spans="1:4" x14ac:dyDescent="0.25">
      <c r="A332" s="16">
        <f t="shared" si="8"/>
        <v>5020</v>
      </c>
      <c r="B332" s="16" t="s">
        <v>468</v>
      </c>
      <c r="C332" s="22" t="s">
        <v>35</v>
      </c>
      <c r="D332" s="17"/>
    </row>
    <row r="333" spans="1:4" x14ac:dyDescent="0.25">
      <c r="A333" s="16">
        <f t="shared" si="8"/>
        <v>5021</v>
      </c>
      <c r="B333" s="16" t="s">
        <v>856</v>
      </c>
      <c r="C333" s="22" t="s">
        <v>36</v>
      </c>
      <c r="D333" s="17"/>
    </row>
    <row r="334" spans="1:4" x14ac:dyDescent="0.25">
      <c r="A334" s="16">
        <f t="shared" si="8"/>
        <v>5022</v>
      </c>
      <c r="B334" s="16" t="s">
        <v>857</v>
      </c>
      <c r="C334" s="22" t="s">
        <v>37</v>
      </c>
      <c r="D334" s="17"/>
    </row>
    <row r="335" spans="1:4" x14ac:dyDescent="0.25">
      <c r="A335" s="16">
        <f t="shared" si="8"/>
        <v>5023</v>
      </c>
      <c r="B335" s="16" t="s">
        <v>468</v>
      </c>
      <c r="C335" s="22" t="s">
        <v>450</v>
      </c>
      <c r="D335" s="17"/>
    </row>
    <row r="336" spans="1:4" x14ac:dyDescent="0.25">
      <c r="A336" s="16">
        <f t="shared" si="8"/>
        <v>5024</v>
      </c>
      <c r="B336" s="16"/>
      <c r="C336" s="22"/>
      <c r="D336" s="17"/>
    </row>
    <row r="337" spans="1:4" x14ac:dyDescent="0.25">
      <c r="A337" s="16">
        <f t="shared" si="8"/>
        <v>5025</v>
      </c>
      <c r="B337" s="16"/>
      <c r="C337" s="22"/>
      <c r="D337" s="17"/>
    </row>
    <row r="338" spans="1:4" x14ac:dyDescent="0.25">
      <c r="A338" s="16">
        <f t="shared" si="8"/>
        <v>5026</v>
      </c>
      <c r="B338" s="16" t="s">
        <v>467</v>
      </c>
      <c r="C338" s="22" t="s">
        <v>451</v>
      </c>
      <c r="D338" s="17"/>
    </row>
    <row r="339" spans="1:4" x14ac:dyDescent="0.25">
      <c r="A339" s="16">
        <f t="shared" si="8"/>
        <v>5027</v>
      </c>
      <c r="B339" s="16"/>
      <c r="C339" s="22"/>
      <c r="D339" s="17"/>
    </row>
    <row r="340" spans="1:4" x14ac:dyDescent="0.25">
      <c r="A340" s="16">
        <f t="shared" si="8"/>
        <v>5028</v>
      </c>
      <c r="B340" s="16"/>
      <c r="C340" s="22"/>
      <c r="D340" s="17"/>
    </row>
    <row r="341" spans="1:4" x14ac:dyDescent="0.25">
      <c r="A341" s="16">
        <f t="shared" si="8"/>
        <v>5029</v>
      </c>
      <c r="B341" s="16" t="s">
        <v>858</v>
      </c>
      <c r="C341" s="22" t="s">
        <v>452</v>
      </c>
      <c r="D341" s="17"/>
    </row>
    <row r="342" spans="1:4" x14ac:dyDescent="0.25">
      <c r="A342" s="16">
        <f t="shared" si="8"/>
        <v>5030</v>
      </c>
      <c r="B342" s="16" t="s">
        <v>858</v>
      </c>
      <c r="C342" s="22" t="s">
        <v>453</v>
      </c>
      <c r="D342" s="17"/>
    </row>
    <row r="343" spans="1:4" x14ac:dyDescent="0.25">
      <c r="A343" s="16">
        <f t="shared" si="8"/>
        <v>5031</v>
      </c>
      <c r="B343" s="16" t="s">
        <v>858</v>
      </c>
      <c r="C343" s="22" t="s">
        <v>454</v>
      </c>
      <c r="D343" s="17"/>
    </row>
    <row r="344" spans="1:4" x14ac:dyDescent="0.25">
      <c r="A344" s="16">
        <f t="shared" si="8"/>
        <v>5032</v>
      </c>
      <c r="B344" s="16" t="s">
        <v>858</v>
      </c>
      <c r="C344" s="22" t="s">
        <v>455</v>
      </c>
      <c r="D344" s="17"/>
    </row>
    <row r="345" spans="1:4" x14ac:dyDescent="0.25">
      <c r="A345" s="16">
        <f t="shared" si="8"/>
        <v>5033</v>
      </c>
      <c r="B345" s="16"/>
      <c r="C345" s="22"/>
      <c r="D345" s="17"/>
    </row>
    <row r="346" spans="1:4" x14ac:dyDescent="0.25">
      <c r="A346" s="16">
        <f t="shared" si="8"/>
        <v>5034</v>
      </c>
      <c r="B346" s="16"/>
      <c r="C346" s="22"/>
      <c r="D346" s="17"/>
    </row>
    <row r="347" spans="1:4" x14ac:dyDescent="0.25">
      <c r="A347" s="16">
        <f t="shared" si="8"/>
        <v>5035</v>
      </c>
      <c r="B347" s="16" t="s">
        <v>859</v>
      </c>
      <c r="C347" s="22" t="s">
        <v>456</v>
      </c>
      <c r="D347" s="17"/>
    </row>
    <row r="348" spans="1:4" x14ac:dyDescent="0.25">
      <c r="A348" s="16">
        <f t="shared" si="8"/>
        <v>5036</v>
      </c>
      <c r="B348" s="16" t="s">
        <v>860</v>
      </c>
      <c r="C348" s="22" t="s">
        <v>457</v>
      </c>
      <c r="D348" s="17"/>
    </row>
    <row r="349" spans="1:4" x14ac:dyDescent="0.25">
      <c r="A349" s="16">
        <f t="shared" si="8"/>
        <v>5037</v>
      </c>
      <c r="B349" s="16"/>
      <c r="C349" s="22"/>
      <c r="D349" s="17"/>
    </row>
    <row r="350" spans="1:4" x14ac:dyDescent="0.25">
      <c r="A350" s="16">
        <f t="shared" si="8"/>
        <v>5038</v>
      </c>
      <c r="B350" s="16" t="s">
        <v>860</v>
      </c>
      <c r="C350" s="22" t="s">
        <v>458</v>
      </c>
      <c r="D350" s="17"/>
    </row>
    <row r="351" spans="1:4" x14ac:dyDescent="0.25">
      <c r="A351" s="16">
        <f t="shared" si="8"/>
        <v>5039</v>
      </c>
      <c r="B351" s="16"/>
      <c r="C351" s="22"/>
      <c r="D351" s="17"/>
    </row>
    <row r="352" spans="1:4" x14ac:dyDescent="0.25">
      <c r="A352" s="16">
        <f t="shared" si="8"/>
        <v>5040</v>
      </c>
      <c r="B352" s="16" t="s">
        <v>860</v>
      </c>
      <c r="C352" s="22" t="s">
        <v>778</v>
      </c>
      <c r="D352" s="17"/>
    </row>
    <row r="353" spans="1:4" x14ac:dyDescent="0.25">
      <c r="A353" s="16">
        <f t="shared" si="8"/>
        <v>5041</v>
      </c>
      <c r="B353" s="16"/>
      <c r="C353" s="22"/>
      <c r="D353" s="17"/>
    </row>
    <row r="354" spans="1:4" x14ac:dyDescent="0.25">
      <c r="A354" s="16">
        <f t="shared" si="8"/>
        <v>5042</v>
      </c>
      <c r="B354" s="16" t="s">
        <v>859</v>
      </c>
      <c r="C354" s="22" t="s">
        <v>779</v>
      </c>
      <c r="D354" s="17"/>
    </row>
    <row r="355" spans="1:4" x14ac:dyDescent="0.25">
      <c r="A355" s="16">
        <f t="shared" si="8"/>
        <v>5043</v>
      </c>
      <c r="B355" s="16"/>
      <c r="C355" s="22"/>
      <c r="D355" s="17"/>
    </row>
    <row r="356" spans="1:4" x14ac:dyDescent="0.25">
      <c r="A356" s="16">
        <f t="shared" si="8"/>
        <v>5044</v>
      </c>
      <c r="B356" s="16"/>
      <c r="C356" s="22"/>
      <c r="D356" s="17"/>
    </row>
    <row r="357" spans="1:4" x14ac:dyDescent="0.25">
      <c r="A357" s="17"/>
      <c r="B357" s="16"/>
      <c r="C357" s="22"/>
      <c r="D357" s="17"/>
    </row>
    <row r="358" spans="1:4" x14ac:dyDescent="0.25">
      <c r="A358" s="20" t="s">
        <v>923</v>
      </c>
      <c r="B358" s="16"/>
      <c r="C358" s="22" t="s">
        <v>923</v>
      </c>
      <c r="D358" s="17"/>
    </row>
    <row r="359" spans="1:4" x14ac:dyDescent="0.25">
      <c r="A359" s="16" t="s">
        <v>927</v>
      </c>
      <c r="B359" s="16"/>
      <c r="C359" s="22" t="s">
        <v>290</v>
      </c>
      <c r="D359" s="17"/>
    </row>
    <row r="360" spans="1:4" x14ac:dyDescent="0.25">
      <c r="A360" s="16" t="s">
        <v>93</v>
      </c>
      <c r="B360" s="16"/>
      <c r="C360" s="22" t="s">
        <v>1260</v>
      </c>
      <c r="D360" s="17"/>
    </row>
    <row r="361" spans="1:4" x14ac:dyDescent="0.25">
      <c r="A361" s="20" t="s">
        <v>923</v>
      </c>
      <c r="B361" s="16"/>
      <c r="C361" s="22" t="s">
        <v>923</v>
      </c>
      <c r="D361" s="17"/>
    </row>
    <row r="362" spans="1:4" x14ac:dyDescent="0.25">
      <c r="A362" s="16">
        <v>6001</v>
      </c>
      <c r="B362" s="16" t="s">
        <v>861</v>
      </c>
      <c r="C362" s="22" t="s">
        <v>291</v>
      </c>
      <c r="D362" s="17"/>
    </row>
    <row r="363" spans="1:4" x14ac:dyDescent="0.25">
      <c r="A363" s="16">
        <f t="shared" ref="A363:A407" si="9">A362+1</f>
        <v>6002</v>
      </c>
      <c r="B363" s="16" t="s">
        <v>862</v>
      </c>
      <c r="C363" s="22" t="s">
        <v>290</v>
      </c>
      <c r="D363" s="17"/>
    </row>
    <row r="364" spans="1:4" x14ac:dyDescent="0.25">
      <c r="A364" s="16">
        <f t="shared" si="9"/>
        <v>6003</v>
      </c>
      <c r="B364" s="16" t="s">
        <v>920</v>
      </c>
      <c r="C364" s="22" t="s">
        <v>292</v>
      </c>
      <c r="D364" s="17"/>
    </row>
    <row r="365" spans="1:4" x14ac:dyDescent="0.25">
      <c r="A365" s="16">
        <f t="shared" si="9"/>
        <v>6004</v>
      </c>
      <c r="B365" s="16" t="s">
        <v>863</v>
      </c>
      <c r="C365" s="22" t="s">
        <v>293</v>
      </c>
      <c r="D365" s="17"/>
    </row>
    <row r="366" spans="1:4" x14ac:dyDescent="0.25">
      <c r="A366" s="16">
        <f t="shared" si="9"/>
        <v>6005</v>
      </c>
      <c r="B366" s="16" t="s">
        <v>864</v>
      </c>
      <c r="C366" s="22" t="s">
        <v>294</v>
      </c>
      <c r="D366" s="17"/>
    </row>
    <row r="367" spans="1:4" x14ac:dyDescent="0.25">
      <c r="A367" s="16">
        <f t="shared" si="9"/>
        <v>6006</v>
      </c>
      <c r="B367" s="16" t="s">
        <v>864</v>
      </c>
      <c r="C367" s="22" t="s">
        <v>295</v>
      </c>
      <c r="D367" s="17"/>
    </row>
    <row r="368" spans="1:4" x14ac:dyDescent="0.25">
      <c r="A368" s="16">
        <f t="shared" si="9"/>
        <v>6007</v>
      </c>
      <c r="B368" s="16" t="s">
        <v>865</v>
      </c>
      <c r="C368" s="22" t="s">
        <v>296</v>
      </c>
      <c r="D368" s="17"/>
    </row>
    <row r="369" spans="1:4" x14ac:dyDescent="0.25">
      <c r="A369" s="16">
        <f t="shared" si="9"/>
        <v>6008</v>
      </c>
      <c r="B369" s="16" t="s">
        <v>866</v>
      </c>
      <c r="C369" s="22" t="s">
        <v>297</v>
      </c>
      <c r="D369" s="17"/>
    </row>
    <row r="370" spans="1:4" x14ac:dyDescent="0.25">
      <c r="A370" s="16">
        <f t="shared" si="9"/>
        <v>6009</v>
      </c>
      <c r="B370" s="16" t="s">
        <v>117</v>
      </c>
      <c r="C370" s="22" t="s">
        <v>298</v>
      </c>
      <c r="D370" s="17"/>
    </row>
    <row r="371" spans="1:4" x14ac:dyDescent="0.25">
      <c r="A371" s="16">
        <f t="shared" si="9"/>
        <v>6010</v>
      </c>
      <c r="B371" s="16" t="s">
        <v>867</v>
      </c>
      <c r="C371" s="22" t="s">
        <v>299</v>
      </c>
      <c r="D371" s="17"/>
    </row>
    <row r="372" spans="1:4" x14ac:dyDescent="0.25">
      <c r="A372" s="16">
        <f t="shared" si="9"/>
        <v>6011</v>
      </c>
      <c r="B372" s="16" t="s">
        <v>868</v>
      </c>
      <c r="C372" s="22" t="s">
        <v>300</v>
      </c>
      <c r="D372" s="17"/>
    </row>
    <row r="373" spans="1:4" x14ac:dyDescent="0.25">
      <c r="A373" s="16">
        <f t="shared" si="9"/>
        <v>6012</v>
      </c>
      <c r="B373" s="16" t="s">
        <v>466</v>
      </c>
      <c r="C373" s="22" t="s">
        <v>301</v>
      </c>
      <c r="D373" s="17"/>
    </row>
    <row r="374" spans="1:4" x14ac:dyDescent="0.25">
      <c r="A374" s="16">
        <f t="shared" si="9"/>
        <v>6013</v>
      </c>
      <c r="B374" s="16" t="s">
        <v>466</v>
      </c>
      <c r="C374" s="22" t="s">
        <v>302</v>
      </c>
      <c r="D374" s="17"/>
    </row>
    <row r="375" spans="1:4" x14ac:dyDescent="0.25">
      <c r="A375" s="16">
        <f t="shared" si="9"/>
        <v>6014</v>
      </c>
      <c r="B375" s="16" t="s">
        <v>921</v>
      </c>
      <c r="C375" s="22" t="s">
        <v>303</v>
      </c>
      <c r="D375" s="17"/>
    </row>
    <row r="376" spans="1:4" x14ac:dyDescent="0.25">
      <c r="A376" s="16">
        <f t="shared" si="9"/>
        <v>6015</v>
      </c>
      <c r="B376" s="16" t="s">
        <v>863</v>
      </c>
      <c r="C376" s="22" t="s">
        <v>304</v>
      </c>
      <c r="D376" s="17"/>
    </row>
    <row r="377" spans="1:4" x14ac:dyDescent="0.25">
      <c r="A377" s="16">
        <f t="shared" si="9"/>
        <v>6016</v>
      </c>
      <c r="B377" s="16" t="s">
        <v>869</v>
      </c>
      <c r="C377" s="22" t="s">
        <v>1010</v>
      </c>
      <c r="D377" s="17"/>
    </row>
    <row r="378" spans="1:4" x14ac:dyDescent="0.25">
      <c r="A378" s="16">
        <f t="shared" si="9"/>
        <v>6017</v>
      </c>
      <c r="B378" s="16" t="s">
        <v>466</v>
      </c>
      <c r="C378" s="22" t="s">
        <v>206</v>
      </c>
      <c r="D378" s="17"/>
    </row>
    <row r="379" spans="1:4" x14ac:dyDescent="0.25">
      <c r="A379" s="16">
        <f t="shared" si="9"/>
        <v>6018</v>
      </c>
      <c r="B379" s="16" t="s">
        <v>864</v>
      </c>
      <c r="C379" s="22" t="s">
        <v>207</v>
      </c>
      <c r="D379" s="17"/>
    </row>
    <row r="380" spans="1:4" x14ac:dyDescent="0.25">
      <c r="A380" s="16">
        <f t="shared" si="9"/>
        <v>6019</v>
      </c>
      <c r="B380" s="16" t="s">
        <v>864</v>
      </c>
      <c r="C380" s="22" t="s">
        <v>208</v>
      </c>
      <c r="D380" s="17"/>
    </row>
    <row r="381" spans="1:4" x14ac:dyDescent="0.25">
      <c r="A381" s="16">
        <f t="shared" si="9"/>
        <v>6020</v>
      </c>
      <c r="B381" s="16" t="s">
        <v>862</v>
      </c>
      <c r="C381" s="22" t="s">
        <v>209</v>
      </c>
      <c r="D381" s="17"/>
    </row>
    <row r="382" spans="1:4" x14ac:dyDescent="0.25">
      <c r="A382" s="16">
        <f t="shared" si="9"/>
        <v>6021</v>
      </c>
      <c r="B382" s="16" t="s">
        <v>920</v>
      </c>
      <c r="C382" s="22" t="s">
        <v>210</v>
      </c>
      <c r="D382" s="17"/>
    </row>
    <row r="383" spans="1:4" x14ac:dyDescent="0.25">
      <c r="A383" s="16">
        <f t="shared" si="9"/>
        <v>6022</v>
      </c>
      <c r="B383" s="16" t="s">
        <v>870</v>
      </c>
      <c r="C383" s="22" t="s">
        <v>211</v>
      </c>
      <c r="D383" s="17"/>
    </row>
    <row r="384" spans="1:4" x14ac:dyDescent="0.25">
      <c r="A384" s="16">
        <f t="shared" si="9"/>
        <v>6023</v>
      </c>
      <c r="B384" s="16" t="s">
        <v>871</v>
      </c>
      <c r="C384" s="22" t="s">
        <v>770</v>
      </c>
      <c r="D384" s="17"/>
    </row>
    <row r="385" spans="1:4" x14ac:dyDescent="0.25">
      <c r="A385" s="16">
        <f t="shared" si="9"/>
        <v>6024</v>
      </c>
      <c r="B385" s="16" t="s">
        <v>921</v>
      </c>
      <c r="C385" s="22" t="s">
        <v>771</v>
      </c>
      <c r="D385" s="17"/>
    </row>
    <row r="386" spans="1:4" x14ac:dyDescent="0.25">
      <c r="A386" s="16">
        <f t="shared" si="9"/>
        <v>6025</v>
      </c>
      <c r="B386" s="16" t="s">
        <v>872</v>
      </c>
      <c r="C386" s="22" t="s">
        <v>772</v>
      </c>
      <c r="D386" s="17"/>
    </row>
    <row r="387" spans="1:4" x14ac:dyDescent="0.25">
      <c r="A387" s="16">
        <f t="shared" si="9"/>
        <v>6026</v>
      </c>
      <c r="B387" s="16" t="s">
        <v>872</v>
      </c>
      <c r="C387" s="22" t="s">
        <v>773</v>
      </c>
      <c r="D387" s="17"/>
    </row>
    <row r="388" spans="1:4" x14ac:dyDescent="0.25">
      <c r="A388" s="16">
        <f t="shared" si="9"/>
        <v>6027</v>
      </c>
      <c r="B388" s="16" t="s">
        <v>872</v>
      </c>
      <c r="C388" s="22" t="s">
        <v>774</v>
      </c>
      <c r="D388" s="17"/>
    </row>
    <row r="389" spans="1:4" x14ac:dyDescent="0.25">
      <c r="A389" s="16">
        <f t="shared" si="9"/>
        <v>6028</v>
      </c>
      <c r="B389" s="16" t="s">
        <v>868</v>
      </c>
      <c r="C389" s="22" t="s">
        <v>775</v>
      </c>
      <c r="D389" s="17"/>
    </row>
    <row r="390" spans="1:4" x14ac:dyDescent="0.25">
      <c r="A390" s="16">
        <f t="shared" si="9"/>
        <v>6029</v>
      </c>
      <c r="B390" s="16" t="s">
        <v>466</v>
      </c>
      <c r="C390" s="22" t="s">
        <v>780</v>
      </c>
      <c r="D390" s="17"/>
    </row>
    <row r="391" spans="1:4" x14ac:dyDescent="0.25">
      <c r="A391" s="16">
        <f t="shared" si="9"/>
        <v>6030</v>
      </c>
      <c r="B391" s="16" t="s">
        <v>922</v>
      </c>
      <c r="C391" s="22" t="s">
        <v>781</v>
      </c>
      <c r="D391" s="17"/>
    </row>
    <row r="392" spans="1:4" x14ac:dyDescent="0.25">
      <c r="A392" s="16">
        <f t="shared" si="9"/>
        <v>6031</v>
      </c>
      <c r="B392" s="16" t="s">
        <v>873</v>
      </c>
      <c r="C392" s="22" t="s">
        <v>782</v>
      </c>
      <c r="D392" s="17"/>
    </row>
    <row r="393" spans="1:4" x14ac:dyDescent="0.25">
      <c r="A393" s="16">
        <f t="shared" si="9"/>
        <v>6032</v>
      </c>
      <c r="B393" s="16"/>
      <c r="C393" s="22"/>
      <c r="D393" s="17"/>
    </row>
    <row r="394" spans="1:4" x14ac:dyDescent="0.25">
      <c r="A394" s="16">
        <f t="shared" si="9"/>
        <v>6033</v>
      </c>
      <c r="B394" s="16" t="s">
        <v>1298</v>
      </c>
      <c r="C394" s="22" t="s">
        <v>783</v>
      </c>
      <c r="D394" s="17"/>
    </row>
    <row r="395" spans="1:4" x14ac:dyDescent="0.25">
      <c r="A395" s="16">
        <f t="shared" si="9"/>
        <v>6034</v>
      </c>
      <c r="B395" s="16" t="s">
        <v>874</v>
      </c>
      <c r="C395" s="22" t="s">
        <v>784</v>
      </c>
      <c r="D395" s="17"/>
    </row>
    <row r="396" spans="1:4" x14ac:dyDescent="0.25">
      <c r="A396" s="16">
        <f t="shared" si="9"/>
        <v>6035</v>
      </c>
      <c r="B396" s="16" t="s">
        <v>470</v>
      </c>
      <c r="C396" s="22" t="s">
        <v>1281</v>
      </c>
      <c r="D396" s="17"/>
    </row>
    <row r="397" spans="1:4" x14ac:dyDescent="0.25">
      <c r="A397" s="16">
        <f t="shared" si="9"/>
        <v>6036</v>
      </c>
      <c r="B397" s="16" t="s">
        <v>1033</v>
      </c>
      <c r="C397" s="22" t="s">
        <v>1282</v>
      </c>
      <c r="D397" s="17"/>
    </row>
    <row r="398" spans="1:4" x14ac:dyDescent="0.25">
      <c r="A398" s="16">
        <f t="shared" si="9"/>
        <v>6037</v>
      </c>
      <c r="B398" s="16" t="s">
        <v>466</v>
      </c>
      <c r="C398" s="22" t="s">
        <v>1283</v>
      </c>
      <c r="D398" s="17"/>
    </row>
    <row r="399" spans="1:4" x14ac:dyDescent="0.25">
      <c r="A399" s="16">
        <f t="shared" si="9"/>
        <v>6038</v>
      </c>
      <c r="B399" s="16" t="s">
        <v>875</v>
      </c>
      <c r="C399" s="22" t="s">
        <v>1284</v>
      </c>
      <c r="D399" s="17"/>
    </row>
    <row r="400" spans="1:4" x14ac:dyDescent="0.25">
      <c r="A400" s="16">
        <f t="shared" si="9"/>
        <v>6039</v>
      </c>
      <c r="B400" s="16" t="s">
        <v>875</v>
      </c>
      <c r="C400" s="22" t="s">
        <v>1285</v>
      </c>
      <c r="D400" s="17"/>
    </row>
    <row r="401" spans="1:4" x14ac:dyDescent="0.25">
      <c r="A401" s="16">
        <f t="shared" si="9"/>
        <v>6040</v>
      </c>
      <c r="B401" s="16" t="s">
        <v>875</v>
      </c>
      <c r="C401" s="22" t="s">
        <v>1286</v>
      </c>
      <c r="D401" s="17"/>
    </row>
    <row r="402" spans="1:4" x14ac:dyDescent="0.25">
      <c r="A402" s="16">
        <f t="shared" si="9"/>
        <v>6041</v>
      </c>
      <c r="B402" s="16" t="s">
        <v>875</v>
      </c>
      <c r="C402" s="22" t="s">
        <v>1287</v>
      </c>
      <c r="D402" s="17"/>
    </row>
    <row r="403" spans="1:4" x14ac:dyDescent="0.25">
      <c r="A403" s="16">
        <f t="shared" si="9"/>
        <v>6042</v>
      </c>
      <c r="B403" s="16" t="s">
        <v>875</v>
      </c>
      <c r="C403" s="22" t="s">
        <v>1288</v>
      </c>
      <c r="D403" s="17"/>
    </row>
    <row r="404" spans="1:4" x14ac:dyDescent="0.25">
      <c r="A404" s="16">
        <f t="shared" si="9"/>
        <v>6043</v>
      </c>
      <c r="B404" s="16" t="s">
        <v>876</v>
      </c>
      <c r="C404" s="22" t="s">
        <v>1289</v>
      </c>
      <c r="D404" s="17"/>
    </row>
    <row r="405" spans="1:4" x14ac:dyDescent="0.25">
      <c r="A405" s="16">
        <f t="shared" si="9"/>
        <v>6044</v>
      </c>
      <c r="B405" s="16"/>
      <c r="C405" s="22"/>
      <c r="D405" s="17"/>
    </row>
    <row r="406" spans="1:4" x14ac:dyDescent="0.25">
      <c r="A406" s="16">
        <f t="shared" si="9"/>
        <v>6045</v>
      </c>
      <c r="B406" s="16"/>
      <c r="C406" s="22"/>
      <c r="D406" s="17"/>
    </row>
    <row r="407" spans="1:4" x14ac:dyDescent="0.25">
      <c r="A407" s="16">
        <f t="shared" si="9"/>
        <v>6046</v>
      </c>
      <c r="B407" s="16"/>
      <c r="C407" s="22"/>
      <c r="D407" s="17"/>
    </row>
    <row r="408" spans="1:4" x14ac:dyDescent="0.25">
      <c r="A408" s="16"/>
      <c r="B408" s="16"/>
      <c r="C408" s="22"/>
      <c r="D408" s="17"/>
    </row>
    <row r="409" spans="1:4" x14ac:dyDescent="0.25">
      <c r="A409" s="20" t="s">
        <v>923</v>
      </c>
      <c r="B409" s="16"/>
      <c r="C409" s="22" t="s">
        <v>923</v>
      </c>
      <c r="D409" s="17"/>
    </row>
    <row r="410" spans="1:4" x14ac:dyDescent="0.25">
      <c r="A410" s="16" t="s">
        <v>928</v>
      </c>
      <c r="B410" s="16"/>
      <c r="C410" s="22" t="s">
        <v>1290</v>
      </c>
      <c r="D410" s="17"/>
    </row>
    <row r="411" spans="1:4" x14ac:dyDescent="0.25">
      <c r="A411" s="16"/>
      <c r="B411" s="16"/>
      <c r="C411" s="22" t="s">
        <v>1260</v>
      </c>
      <c r="D411" s="17"/>
    </row>
    <row r="412" spans="1:4" x14ac:dyDescent="0.25">
      <c r="A412" s="20" t="s">
        <v>923</v>
      </c>
      <c r="B412" s="16"/>
      <c r="C412" s="22" t="s">
        <v>923</v>
      </c>
      <c r="D412" s="17"/>
    </row>
    <row r="413" spans="1:4" x14ac:dyDescent="0.25">
      <c r="A413" s="16">
        <v>7001</v>
      </c>
      <c r="B413" s="16" t="s">
        <v>119</v>
      </c>
      <c r="C413" s="22" t="s">
        <v>1291</v>
      </c>
      <c r="D413" s="17"/>
    </row>
    <row r="414" spans="1:4" x14ac:dyDescent="0.25">
      <c r="A414" s="16">
        <f t="shared" ref="A414:A429" si="10">A413+1</f>
        <v>7002</v>
      </c>
      <c r="B414" s="16" t="s">
        <v>119</v>
      </c>
      <c r="C414" s="22" t="s">
        <v>1292</v>
      </c>
      <c r="D414" s="17"/>
    </row>
    <row r="415" spans="1:4" x14ac:dyDescent="0.25">
      <c r="A415" s="16">
        <f t="shared" si="10"/>
        <v>7003</v>
      </c>
      <c r="B415" s="16" t="s">
        <v>119</v>
      </c>
      <c r="C415" s="22" t="s">
        <v>1293</v>
      </c>
      <c r="D415" s="17"/>
    </row>
    <row r="416" spans="1:4" x14ac:dyDescent="0.25">
      <c r="A416" s="16">
        <f t="shared" si="10"/>
        <v>7004</v>
      </c>
      <c r="B416" s="16" t="s">
        <v>119</v>
      </c>
      <c r="C416" s="22" t="s">
        <v>1294</v>
      </c>
      <c r="D416" s="17"/>
    </row>
    <row r="417" spans="1:4" x14ac:dyDescent="0.25">
      <c r="A417" s="16">
        <f t="shared" si="10"/>
        <v>7005</v>
      </c>
      <c r="B417" s="16" t="s">
        <v>119</v>
      </c>
      <c r="C417" s="22" t="s">
        <v>1295</v>
      </c>
      <c r="D417" s="17"/>
    </row>
    <row r="418" spans="1:4" x14ac:dyDescent="0.25">
      <c r="A418" s="16">
        <f t="shared" si="10"/>
        <v>7006</v>
      </c>
      <c r="B418" s="16" t="s">
        <v>119</v>
      </c>
      <c r="C418" s="22" t="s">
        <v>10</v>
      </c>
      <c r="D418" s="17"/>
    </row>
    <row r="419" spans="1:4" x14ac:dyDescent="0.25">
      <c r="A419" s="16">
        <f t="shared" si="10"/>
        <v>7007</v>
      </c>
      <c r="B419" s="16" t="s">
        <v>119</v>
      </c>
      <c r="C419" s="22" t="s">
        <v>11</v>
      </c>
      <c r="D419" s="17"/>
    </row>
    <row r="420" spans="1:4" x14ac:dyDescent="0.25">
      <c r="A420" s="16">
        <f t="shared" si="10"/>
        <v>7008</v>
      </c>
      <c r="B420" s="16" t="s">
        <v>119</v>
      </c>
      <c r="C420" s="22" t="s">
        <v>12</v>
      </c>
      <c r="D420" s="17"/>
    </row>
    <row r="421" spans="1:4" x14ac:dyDescent="0.25">
      <c r="A421" s="16">
        <f t="shared" si="10"/>
        <v>7009</v>
      </c>
      <c r="B421" s="16" t="s">
        <v>119</v>
      </c>
      <c r="C421" s="22" t="s">
        <v>14</v>
      </c>
      <c r="D421" s="17"/>
    </row>
    <row r="422" spans="1:4" x14ac:dyDescent="0.25">
      <c r="A422" s="16">
        <f t="shared" si="10"/>
        <v>7010</v>
      </c>
      <c r="B422" s="16" t="s">
        <v>119</v>
      </c>
      <c r="C422" s="22" t="s">
        <v>15</v>
      </c>
      <c r="D422" s="17"/>
    </row>
    <row r="423" spans="1:4" x14ac:dyDescent="0.25">
      <c r="A423" s="16">
        <f t="shared" si="10"/>
        <v>7011</v>
      </c>
      <c r="B423" s="16" t="s">
        <v>119</v>
      </c>
      <c r="C423" s="22" t="s">
        <v>661</v>
      </c>
      <c r="D423" s="17"/>
    </row>
    <row r="424" spans="1:4" x14ac:dyDescent="0.25">
      <c r="A424" s="16">
        <f t="shared" si="10"/>
        <v>7012</v>
      </c>
      <c r="B424" s="16" t="s">
        <v>877</v>
      </c>
      <c r="C424" s="23" t="s">
        <v>662</v>
      </c>
      <c r="D424" s="17"/>
    </row>
    <row r="425" spans="1:4" x14ac:dyDescent="0.25">
      <c r="A425" s="16">
        <f t="shared" si="10"/>
        <v>7013</v>
      </c>
      <c r="B425" s="16"/>
      <c r="C425" s="24"/>
      <c r="D425" s="17"/>
    </row>
    <row r="426" spans="1:4" x14ac:dyDescent="0.25">
      <c r="A426" s="16">
        <f t="shared" si="10"/>
        <v>7014</v>
      </c>
      <c r="B426" s="16"/>
      <c r="C426" s="22"/>
      <c r="D426" s="17"/>
    </row>
    <row r="427" spans="1:4" x14ac:dyDescent="0.25">
      <c r="A427" s="16">
        <f t="shared" si="10"/>
        <v>7015</v>
      </c>
      <c r="B427" s="16"/>
      <c r="C427" s="22"/>
      <c r="D427" s="17"/>
    </row>
    <row r="428" spans="1:4" x14ac:dyDescent="0.25">
      <c r="A428" s="16">
        <f t="shared" si="10"/>
        <v>7016</v>
      </c>
      <c r="B428" s="16"/>
      <c r="C428" s="22"/>
      <c r="D428" s="17"/>
    </row>
    <row r="429" spans="1:4" x14ac:dyDescent="0.25">
      <c r="A429" s="16">
        <f t="shared" si="10"/>
        <v>7017</v>
      </c>
      <c r="B429" s="16"/>
      <c r="C429" s="22"/>
      <c r="D429" s="17"/>
    </row>
    <row r="430" spans="1:4" x14ac:dyDescent="0.25">
      <c r="A430" s="16"/>
      <c r="B430" s="16"/>
      <c r="C430" s="22"/>
      <c r="D430" s="17"/>
    </row>
    <row r="431" spans="1:4" x14ac:dyDescent="0.25">
      <c r="A431" s="20" t="s">
        <v>923</v>
      </c>
      <c r="B431" s="16"/>
      <c r="C431" s="22" t="s">
        <v>923</v>
      </c>
      <c r="D431" s="17"/>
    </row>
    <row r="432" spans="1:4" x14ac:dyDescent="0.25">
      <c r="A432" s="16" t="s">
        <v>929</v>
      </c>
      <c r="B432" s="16"/>
      <c r="C432" s="22" t="s">
        <v>663</v>
      </c>
      <c r="D432" s="17"/>
    </row>
    <row r="433" spans="1:4" x14ac:dyDescent="0.25">
      <c r="A433" s="16"/>
      <c r="B433" s="16"/>
      <c r="C433" s="22" t="s">
        <v>1260</v>
      </c>
      <c r="D433" s="17"/>
    </row>
    <row r="434" spans="1:4" x14ac:dyDescent="0.25">
      <c r="A434" s="20" t="s">
        <v>923</v>
      </c>
      <c r="B434" s="16"/>
      <c r="C434" s="22" t="s">
        <v>923</v>
      </c>
      <c r="D434" s="17"/>
    </row>
    <row r="435" spans="1:4" x14ac:dyDescent="0.25">
      <c r="A435" s="16">
        <v>8001</v>
      </c>
      <c r="B435" s="16" t="s">
        <v>878</v>
      </c>
      <c r="C435" s="22" t="s">
        <v>664</v>
      </c>
      <c r="D435" s="17"/>
    </row>
    <row r="436" spans="1:4" x14ac:dyDescent="0.25">
      <c r="A436" s="16">
        <f t="shared" ref="A436:A467" si="11">A435+1</f>
        <v>8002</v>
      </c>
      <c r="B436" s="16" t="s">
        <v>878</v>
      </c>
      <c r="C436" s="22" t="s">
        <v>398</v>
      </c>
      <c r="D436" s="17"/>
    </row>
    <row r="437" spans="1:4" x14ac:dyDescent="0.25">
      <c r="A437" s="16">
        <f t="shared" si="11"/>
        <v>8003</v>
      </c>
      <c r="B437" s="16"/>
      <c r="C437" s="22"/>
      <c r="D437" s="17"/>
    </row>
    <row r="438" spans="1:4" x14ac:dyDescent="0.25">
      <c r="A438" s="16">
        <f t="shared" si="11"/>
        <v>8004</v>
      </c>
      <c r="B438" s="16"/>
      <c r="C438" s="22"/>
      <c r="D438" s="17"/>
    </row>
    <row r="439" spans="1:4" x14ac:dyDescent="0.25">
      <c r="A439" s="16">
        <f t="shared" si="11"/>
        <v>8005</v>
      </c>
      <c r="B439" s="16" t="s">
        <v>878</v>
      </c>
      <c r="C439" s="22" t="s">
        <v>399</v>
      </c>
      <c r="D439" s="17"/>
    </row>
    <row r="440" spans="1:4" x14ac:dyDescent="0.25">
      <c r="A440" s="16">
        <f t="shared" si="11"/>
        <v>8006</v>
      </c>
      <c r="B440" s="16" t="s">
        <v>878</v>
      </c>
      <c r="C440" s="22" t="s">
        <v>400</v>
      </c>
      <c r="D440" s="17"/>
    </row>
    <row r="441" spans="1:4" x14ac:dyDescent="0.25">
      <c r="A441" s="16">
        <f t="shared" si="11"/>
        <v>8007</v>
      </c>
      <c r="B441" s="16" t="s">
        <v>879</v>
      </c>
      <c r="C441" s="22" t="s">
        <v>401</v>
      </c>
      <c r="D441" s="17"/>
    </row>
    <row r="442" spans="1:4" x14ac:dyDescent="0.25">
      <c r="A442" s="16">
        <f t="shared" si="11"/>
        <v>8008</v>
      </c>
      <c r="B442" s="16" t="s">
        <v>879</v>
      </c>
      <c r="C442" s="22" t="s">
        <v>402</v>
      </c>
      <c r="D442" s="17"/>
    </row>
    <row r="443" spans="1:4" x14ac:dyDescent="0.25">
      <c r="A443" s="16">
        <f t="shared" si="11"/>
        <v>8009</v>
      </c>
      <c r="B443" s="16" t="s">
        <v>879</v>
      </c>
      <c r="C443" s="22" t="s">
        <v>403</v>
      </c>
      <c r="D443" s="17"/>
    </row>
    <row r="444" spans="1:4" x14ac:dyDescent="0.25">
      <c r="A444" s="16">
        <f t="shared" si="11"/>
        <v>8010</v>
      </c>
      <c r="B444" s="16" t="s">
        <v>879</v>
      </c>
      <c r="C444" s="22" t="s">
        <v>404</v>
      </c>
      <c r="D444" s="17"/>
    </row>
    <row r="445" spans="1:4" x14ac:dyDescent="0.25">
      <c r="A445" s="16">
        <f t="shared" si="11"/>
        <v>8011</v>
      </c>
      <c r="B445" s="16" t="s">
        <v>879</v>
      </c>
      <c r="C445" s="22" t="s">
        <v>405</v>
      </c>
      <c r="D445" s="17"/>
    </row>
    <row r="446" spans="1:4" x14ac:dyDescent="0.25">
      <c r="A446" s="16">
        <f t="shared" si="11"/>
        <v>8012</v>
      </c>
      <c r="B446" s="16" t="s">
        <v>879</v>
      </c>
      <c r="C446" s="22" t="s">
        <v>406</v>
      </c>
      <c r="D446" s="17"/>
    </row>
    <row r="447" spans="1:4" x14ac:dyDescent="0.25">
      <c r="A447" s="16">
        <f t="shared" si="11"/>
        <v>8013</v>
      </c>
      <c r="B447" s="16" t="s">
        <v>879</v>
      </c>
      <c r="C447" s="22" t="s">
        <v>407</v>
      </c>
      <c r="D447" s="17"/>
    </row>
    <row r="448" spans="1:4" x14ac:dyDescent="0.25">
      <c r="A448" s="16">
        <f t="shared" si="11"/>
        <v>8014</v>
      </c>
      <c r="B448" s="16" t="s">
        <v>879</v>
      </c>
      <c r="C448" s="22" t="s">
        <v>408</v>
      </c>
      <c r="D448" s="17"/>
    </row>
    <row r="449" spans="1:4" x14ac:dyDescent="0.25">
      <c r="A449" s="16">
        <f t="shared" si="11"/>
        <v>8015</v>
      </c>
      <c r="B449" s="16" t="s">
        <v>878</v>
      </c>
      <c r="C449" s="22" t="s">
        <v>409</v>
      </c>
      <c r="D449" s="17"/>
    </row>
    <row r="450" spans="1:4" x14ac:dyDescent="0.25">
      <c r="A450" s="16">
        <f t="shared" si="11"/>
        <v>8016</v>
      </c>
      <c r="B450" s="16" t="s">
        <v>878</v>
      </c>
      <c r="C450" s="22" t="s">
        <v>410</v>
      </c>
      <c r="D450" s="17"/>
    </row>
    <row r="451" spans="1:4" x14ac:dyDescent="0.25">
      <c r="A451" s="16">
        <f t="shared" si="11"/>
        <v>8017</v>
      </c>
      <c r="B451" s="16" t="s">
        <v>878</v>
      </c>
      <c r="C451" s="22" t="s">
        <v>411</v>
      </c>
      <c r="D451" s="17"/>
    </row>
    <row r="452" spans="1:4" x14ac:dyDescent="0.25">
      <c r="A452" s="16">
        <f t="shared" si="11"/>
        <v>8018</v>
      </c>
      <c r="B452" s="16" t="s">
        <v>880</v>
      </c>
      <c r="C452" s="22" t="s">
        <v>187</v>
      </c>
      <c r="D452" s="17"/>
    </row>
    <row r="453" spans="1:4" x14ac:dyDescent="0.25">
      <c r="A453" s="16">
        <f t="shared" si="11"/>
        <v>8019</v>
      </c>
      <c r="B453" s="16" t="s">
        <v>880</v>
      </c>
      <c r="C453" s="22" t="s">
        <v>188</v>
      </c>
      <c r="D453" s="17"/>
    </row>
    <row r="454" spans="1:4" x14ac:dyDescent="0.25">
      <c r="A454" s="16">
        <f t="shared" si="11"/>
        <v>8020</v>
      </c>
      <c r="B454" s="16" t="s">
        <v>878</v>
      </c>
      <c r="C454" s="22" t="s">
        <v>189</v>
      </c>
      <c r="D454" s="17"/>
    </row>
    <row r="455" spans="1:4" x14ac:dyDescent="0.25">
      <c r="A455" s="16">
        <f t="shared" si="11"/>
        <v>8021</v>
      </c>
      <c r="B455" s="16" t="s">
        <v>878</v>
      </c>
      <c r="C455" s="22" t="s">
        <v>190</v>
      </c>
      <c r="D455" s="17"/>
    </row>
    <row r="456" spans="1:4" x14ac:dyDescent="0.25">
      <c r="A456" s="16">
        <f t="shared" si="11"/>
        <v>8022</v>
      </c>
      <c r="B456" s="16" t="s">
        <v>879</v>
      </c>
      <c r="C456" s="22" t="s">
        <v>191</v>
      </c>
      <c r="D456" s="17"/>
    </row>
    <row r="457" spans="1:4" x14ac:dyDescent="0.25">
      <c r="A457" s="16">
        <f t="shared" si="11"/>
        <v>8023</v>
      </c>
      <c r="B457" s="16"/>
      <c r="C457" s="22"/>
      <c r="D457" s="17"/>
    </row>
    <row r="458" spans="1:4" x14ac:dyDescent="0.25">
      <c r="A458" s="16">
        <f t="shared" si="11"/>
        <v>8024</v>
      </c>
      <c r="B458" s="16" t="s">
        <v>878</v>
      </c>
      <c r="C458" s="22" t="s">
        <v>192</v>
      </c>
      <c r="D458" s="17"/>
    </row>
    <row r="459" spans="1:4" x14ac:dyDescent="0.25">
      <c r="A459" s="16">
        <f t="shared" si="11"/>
        <v>8025</v>
      </c>
      <c r="B459" s="16" t="s">
        <v>878</v>
      </c>
      <c r="C459" s="22" t="s">
        <v>193</v>
      </c>
      <c r="D459" s="17"/>
    </row>
    <row r="460" spans="1:4" x14ac:dyDescent="0.25">
      <c r="A460" s="16">
        <f t="shared" si="11"/>
        <v>8026</v>
      </c>
      <c r="B460" s="16" t="s">
        <v>878</v>
      </c>
      <c r="C460" s="22" t="s">
        <v>194</v>
      </c>
      <c r="D460" s="17"/>
    </row>
    <row r="461" spans="1:4" x14ac:dyDescent="0.25">
      <c r="A461" s="16">
        <f t="shared" si="11"/>
        <v>8027</v>
      </c>
      <c r="B461" s="16" t="s">
        <v>878</v>
      </c>
      <c r="C461" s="22" t="s">
        <v>195</v>
      </c>
      <c r="D461" s="17"/>
    </row>
    <row r="462" spans="1:4" x14ac:dyDescent="0.25">
      <c r="A462" s="16">
        <f t="shared" si="11"/>
        <v>8028</v>
      </c>
      <c r="B462" s="16" t="s">
        <v>878</v>
      </c>
      <c r="C462" s="22" t="s">
        <v>196</v>
      </c>
      <c r="D462" s="17"/>
    </row>
    <row r="463" spans="1:4" x14ac:dyDescent="0.25">
      <c r="A463" s="16">
        <f t="shared" si="11"/>
        <v>8029</v>
      </c>
      <c r="B463" s="16" t="s">
        <v>878</v>
      </c>
      <c r="C463" s="22" t="s">
        <v>197</v>
      </c>
      <c r="D463" s="17"/>
    </row>
    <row r="464" spans="1:4" x14ac:dyDescent="0.25">
      <c r="A464" s="16">
        <f t="shared" si="11"/>
        <v>8030</v>
      </c>
      <c r="B464" s="16" t="s">
        <v>878</v>
      </c>
      <c r="C464" s="22" t="s">
        <v>198</v>
      </c>
      <c r="D464" s="17"/>
    </row>
    <row r="465" spans="1:4" x14ac:dyDescent="0.25">
      <c r="A465" s="16">
        <f t="shared" si="11"/>
        <v>8031</v>
      </c>
      <c r="B465" s="16" t="s">
        <v>878</v>
      </c>
      <c r="C465" s="22"/>
      <c r="D465" s="17"/>
    </row>
    <row r="466" spans="1:4" x14ac:dyDescent="0.25">
      <c r="A466" s="16">
        <f t="shared" si="11"/>
        <v>8032</v>
      </c>
      <c r="B466" s="16" t="s">
        <v>880</v>
      </c>
      <c r="C466" s="22" t="s">
        <v>199</v>
      </c>
      <c r="D466" s="17"/>
    </row>
    <row r="467" spans="1:4" x14ac:dyDescent="0.25">
      <c r="A467" s="16">
        <f t="shared" si="11"/>
        <v>8033</v>
      </c>
      <c r="B467" s="16"/>
      <c r="C467" s="22"/>
      <c r="D467" s="17"/>
    </row>
    <row r="468" spans="1:4" x14ac:dyDescent="0.25">
      <c r="A468" s="17"/>
      <c r="B468" s="16"/>
      <c r="C468" s="22"/>
      <c r="D468" s="17"/>
    </row>
    <row r="469" spans="1:4" x14ac:dyDescent="0.25">
      <c r="A469" s="20" t="s">
        <v>923</v>
      </c>
      <c r="B469" s="16"/>
      <c r="C469" s="22" t="s">
        <v>923</v>
      </c>
      <c r="D469" s="17"/>
    </row>
    <row r="470" spans="1:4" x14ac:dyDescent="0.25">
      <c r="A470" s="16" t="s">
        <v>930</v>
      </c>
      <c r="B470" s="16"/>
      <c r="C470" s="22" t="s">
        <v>542</v>
      </c>
      <c r="D470" s="17"/>
    </row>
    <row r="471" spans="1:4" x14ac:dyDescent="0.25">
      <c r="A471" s="17"/>
      <c r="B471" s="16"/>
      <c r="C471" s="22" t="s">
        <v>1260</v>
      </c>
      <c r="D471" s="17"/>
    </row>
    <row r="472" spans="1:4" x14ac:dyDescent="0.25">
      <c r="A472" s="20" t="s">
        <v>923</v>
      </c>
      <c r="B472" s="16"/>
      <c r="C472" s="22" t="s">
        <v>923</v>
      </c>
      <c r="D472" s="17"/>
    </row>
    <row r="473" spans="1:4" x14ac:dyDescent="0.25">
      <c r="A473" s="16">
        <v>9001</v>
      </c>
      <c r="B473" s="16" t="s">
        <v>877</v>
      </c>
      <c r="C473" s="22" t="s">
        <v>200</v>
      </c>
      <c r="D473" s="17"/>
    </row>
    <row r="474" spans="1:4" x14ac:dyDescent="0.25">
      <c r="A474" s="16">
        <f t="shared" ref="A474:A489" si="12">A473+1</f>
        <v>9002</v>
      </c>
      <c r="B474" s="16" t="s">
        <v>877</v>
      </c>
      <c r="C474" s="22" t="s">
        <v>201</v>
      </c>
      <c r="D474" s="17"/>
    </row>
    <row r="475" spans="1:4" x14ac:dyDescent="0.25">
      <c r="A475" s="16">
        <f t="shared" si="12"/>
        <v>9003</v>
      </c>
      <c r="B475" s="16" t="s">
        <v>881</v>
      </c>
      <c r="C475" s="22" t="s">
        <v>202</v>
      </c>
      <c r="D475" s="17"/>
    </row>
    <row r="476" spans="1:4" x14ac:dyDescent="0.25">
      <c r="A476" s="16">
        <f t="shared" si="12"/>
        <v>9004</v>
      </c>
      <c r="B476" s="16" t="s">
        <v>881</v>
      </c>
      <c r="C476" s="22" t="s">
        <v>203</v>
      </c>
      <c r="D476" s="17"/>
    </row>
    <row r="477" spans="1:4" x14ac:dyDescent="0.25">
      <c r="A477" s="16">
        <f t="shared" si="12"/>
        <v>9005</v>
      </c>
      <c r="B477" s="16" t="s">
        <v>881</v>
      </c>
      <c r="C477" s="22" t="s">
        <v>204</v>
      </c>
      <c r="D477" s="17"/>
    </row>
    <row r="478" spans="1:4" x14ac:dyDescent="0.25">
      <c r="A478" s="16">
        <f t="shared" si="12"/>
        <v>9006</v>
      </c>
      <c r="B478" s="16" t="s">
        <v>881</v>
      </c>
      <c r="C478" s="22" t="s">
        <v>205</v>
      </c>
      <c r="D478" s="17"/>
    </row>
    <row r="479" spans="1:4" x14ac:dyDescent="0.25">
      <c r="A479" s="16">
        <f t="shared" si="12"/>
        <v>9007</v>
      </c>
      <c r="B479" s="16" t="s">
        <v>981</v>
      </c>
      <c r="C479" s="22" t="s">
        <v>139</v>
      </c>
      <c r="D479" s="17"/>
    </row>
    <row r="480" spans="1:4" x14ac:dyDescent="0.25">
      <c r="A480" s="16">
        <f t="shared" si="12"/>
        <v>9008</v>
      </c>
      <c r="B480" s="16" t="s">
        <v>981</v>
      </c>
      <c r="C480" s="22" t="s">
        <v>140</v>
      </c>
      <c r="D480" s="17"/>
    </row>
    <row r="481" spans="1:4" x14ac:dyDescent="0.25">
      <c r="A481" s="16">
        <f t="shared" si="12"/>
        <v>9009</v>
      </c>
      <c r="B481" s="16" t="s">
        <v>981</v>
      </c>
      <c r="C481" s="22" t="s">
        <v>1277</v>
      </c>
      <c r="D481" s="17"/>
    </row>
    <row r="482" spans="1:4" x14ac:dyDescent="0.25">
      <c r="A482" s="16">
        <f t="shared" si="12"/>
        <v>9010</v>
      </c>
      <c r="B482" s="16" t="s">
        <v>882</v>
      </c>
      <c r="C482" s="22" t="s">
        <v>1278</v>
      </c>
      <c r="D482" s="17"/>
    </row>
    <row r="483" spans="1:4" x14ac:dyDescent="0.25">
      <c r="A483" s="16">
        <f t="shared" si="12"/>
        <v>9011</v>
      </c>
      <c r="B483" s="16" t="s">
        <v>881</v>
      </c>
      <c r="C483" s="22" t="s">
        <v>1279</v>
      </c>
      <c r="D483" s="17"/>
    </row>
    <row r="484" spans="1:4" x14ac:dyDescent="0.25">
      <c r="A484" s="16">
        <f t="shared" si="12"/>
        <v>9012</v>
      </c>
      <c r="B484" s="16" t="s">
        <v>981</v>
      </c>
      <c r="C484" s="22" t="s">
        <v>1280</v>
      </c>
      <c r="D484" s="17"/>
    </row>
    <row r="485" spans="1:4" x14ac:dyDescent="0.25">
      <c r="A485" s="16">
        <f t="shared" si="12"/>
        <v>9013</v>
      </c>
      <c r="B485" s="16" t="s">
        <v>882</v>
      </c>
      <c r="C485" s="22" t="s">
        <v>776</v>
      </c>
      <c r="D485" s="17"/>
    </row>
    <row r="486" spans="1:4" x14ac:dyDescent="0.25">
      <c r="A486" s="16">
        <f t="shared" si="12"/>
        <v>9014</v>
      </c>
      <c r="B486" s="16" t="s">
        <v>981</v>
      </c>
      <c r="C486" s="22" t="s">
        <v>777</v>
      </c>
      <c r="D486" s="17"/>
    </row>
    <row r="487" spans="1:4" x14ac:dyDescent="0.25">
      <c r="A487" s="16">
        <f t="shared" si="12"/>
        <v>9015</v>
      </c>
      <c r="B487" s="16"/>
      <c r="C487" s="22"/>
      <c r="D487" s="17"/>
    </row>
    <row r="488" spans="1:4" x14ac:dyDescent="0.25">
      <c r="A488" s="16">
        <f t="shared" si="12"/>
        <v>9016</v>
      </c>
      <c r="B488" s="16"/>
      <c r="C488" s="22"/>
      <c r="D488" s="17"/>
    </row>
    <row r="489" spans="1:4" x14ac:dyDescent="0.25">
      <c r="A489" s="16">
        <f t="shared" si="12"/>
        <v>9017</v>
      </c>
      <c r="B489" s="16"/>
      <c r="C489" s="22"/>
      <c r="D489" s="17"/>
    </row>
    <row r="490" spans="1:4" x14ac:dyDescent="0.25">
      <c r="A490" s="16"/>
      <c r="B490" s="16"/>
      <c r="C490" s="22"/>
      <c r="D490" s="17"/>
    </row>
    <row r="491" spans="1:4" x14ac:dyDescent="0.25">
      <c r="A491" s="20" t="s">
        <v>923</v>
      </c>
      <c r="B491" s="16"/>
      <c r="C491" s="22" t="s">
        <v>923</v>
      </c>
      <c r="D491" s="17"/>
    </row>
    <row r="492" spans="1:4" x14ac:dyDescent="0.25">
      <c r="A492" s="16" t="s">
        <v>931</v>
      </c>
      <c r="B492" s="16"/>
      <c r="C492" s="22" t="s">
        <v>557</v>
      </c>
      <c r="D492" s="17"/>
    </row>
    <row r="493" spans="1:4" x14ac:dyDescent="0.25">
      <c r="A493" s="17"/>
      <c r="B493" s="16"/>
      <c r="C493" s="22" t="s">
        <v>1260</v>
      </c>
      <c r="D493" s="17"/>
    </row>
    <row r="494" spans="1:4" x14ac:dyDescent="0.25">
      <c r="A494" s="20" t="s">
        <v>923</v>
      </c>
      <c r="B494" s="16"/>
      <c r="C494" s="22" t="s">
        <v>923</v>
      </c>
      <c r="D494" s="17"/>
    </row>
    <row r="495" spans="1:4" x14ac:dyDescent="0.25">
      <c r="A495" s="16">
        <v>10001</v>
      </c>
      <c r="B495" s="16" t="s">
        <v>883</v>
      </c>
      <c r="C495" s="22" t="s">
        <v>558</v>
      </c>
      <c r="D495" s="17"/>
    </row>
    <row r="496" spans="1:4" x14ac:dyDescent="0.25">
      <c r="A496" s="16">
        <f t="shared" ref="A496:A527" si="13">A495+1</f>
        <v>10002</v>
      </c>
      <c r="B496" s="16" t="s">
        <v>883</v>
      </c>
      <c r="C496" s="22" t="s">
        <v>559</v>
      </c>
      <c r="D496" s="17"/>
    </row>
    <row r="497" spans="1:4" x14ac:dyDescent="0.25">
      <c r="A497" s="16">
        <f t="shared" si="13"/>
        <v>10003</v>
      </c>
      <c r="B497" s="16" t="s">
        <v>883</v>
      </c>
      <c r="C497" s="22" t="s">
        <v>560</v>
      </c>
      <c r="D497" s="17"/>
    </row>
    <row r="498" spans="1:4" x14ac:dyDescent="0.25">
      <c r="A498" s="16">
        <f t="shared" si="13"/>
        <v>10004</v>
      </c>
      <c r="B498" s="16" t="s">
        <v>883</v>
      </c>
      <c r="C498" s="22" t="s">
        <v>261</v>
      </c>
      <c r="D498" s="17"/>
    </row>
    <row r="499" spans="1:4" x14ac:dyDescent="0.25">
      <c r="A499" s="16">
        <f t="shared" si="13"/>
        <v>10005</v>
      </c>
      <c r="B499" s="16" t="s">
        <v>883</v>
      </c>
      <c r="C499" s="22" t="s">
        <v>262</v>
      </c>
      <c r="D499" s="17"/>
    </row>
    <row r="500" spans="1:4" x14ac:dyDescent="0.25">
      <c r="A500" s="16">
        <f t="shared" si="13"/>
        <v>10006</v>
      </c>
      <c r="B500" s="16" t="s">
        <v>883</v>
      </c>
      <c r="C500" s="22" t="s">
        <v>263</v>
      </c>
      <c r="D500" s="17"/>
    </row>
    <row r="501" spans="1:4" x14ac:dyDescent="0.25">
      <c r="A501" s="16">
        <f t="shared" si="13"/>
        <v>10007</v>
      </c>
      <c r="B501" s="16" t="s">
        <v>883</v>
      </c>
      <c r="C501" s="22" t="s">
        <v>264</v>
      </c>
      <c r="D501" s="17"/>
    </row>
    <row r="502" spans="1:4" x14ac:dyDescent="0.25">
      <c r="A502" s="16">
        <f t="shared" si="13"/>
        <v>10008</v>
      </c>
      <c r="B502" s="16"/>
      <c r="C502" s="22"/>
      <c r="D502" s="17"/>
    </row>
    <row r="503" spans="1:4" x14ac:dyDescent="0.25">
      <c r="A503" s="16">
        <f t="shared" si="13"/>
        <v>10009</v>
      </c>
      <c r="B503" s="16" t="s">
        <v>884</v>
      </c>
      <c r="C503" s="22" t="s">
        <v>265</v>
      </c>
      <c r="D503" s="17"/>
    </row>
    <row r="504" spans="1:4" x14ac:dyDescent="0.25">
      <c r="A504" s="16">
        <f t="shared" si="13"/>
        <v>10010</v>
      </c>
      <c r="B504" s="16" t="s">
        <v>884</v>
      </c>
      <c r="C504" s="22" t="s">
        <v>99</v>
      </c>
      <c r="D504" s="17"/>
    </row>
    <row r="505" spans="1:4" x14ac:dyDescent="0.25">
      <c r="A505" s="16">
        <f t="shared" si="13"/>
        <v>10011</v>
      </c>
      <c r="B505" s="16" t="s">
        <v>884</v>
      </c>
      <c r="C505" s="22" t="s">
        <v>100</v>
      </c>
      <c r="D505" s="17"/>
    </row>
    <row r="506" spans="1:4" x14ac:dyDescent="0.25">
      <c r="A506" s="16">
        <f t="shared" si="13"/>
        <v>10012</v>
      </c>
      <c r="B506" s="16" t="s">
        <v>884</v>
      </c>
      <c r="C506" s="22" t="s">
        <v>101</v>
      </c>
      <c r="D506" s="17"/>
    </row>
    <row r="507" spans="1:4" x14ac:dyDescent="0.25">
      <c r="A507" s="16">
        <f t="shared" si="13"/>
        <v>10013</v>
      </c>
      <c r="B507" s="16" t="s">
        <v>885</v>
      </c>
      <c r="C507" s="22" t="s">
        <v>102</v>
      </c>
      <c r="D507" s="17"/>
    </row>
    <row r="508" spans="1:4" x14ac:dyDescent="0.25">
      <c r="A508" s="16">
        <f t="shared" si="13"/>
        <v>10014</v>
      </c>
      <c r="B508" s="16" t="s">
        <v>886</v>
      </c>
      <c r="C508" s="22" t="s">
        <v>103</v>
      </c>
      <c r="D508" s="17"/>
    </row>
    <row r="509" spans="1:4" x14ac:dyDescent="0.25">
      <c r="A509" s="16">
        <f t="shared" si="13"/>
        <v>10015</v>
      </c>
      <c r="B509" s="16"/>
      <c r="C509" s="22"/>
      <c r="D509" s="17"/>
    </row>
    <row r="510" spans="1:4" x14ac:dyDescent="0.25">
      <c r="A510" s="16">
        <f t="shared" si="13"/>
        <v>10016</v>
      </c>
      <c r="B510" s="16" t="s">
        <v>884</v>
      </c>
      <c r="C510" s="22" t="s">
        <v>104</v>
      </c>
      <c r="D510" s="17"/>
    </row>
    <row r="511" spans="1:4" x14ac:dyDescent="0.25">
      <c r="A511" s="16">
        <f t="shared" si="13"/>
        <v>10017</v>
      </c>
      <c r="B511" s="16" t="s">
        <v>883</v>
      </c>
      <c r="C511" s="22" t="s">
        <v>105</v>
      </c>
      <c r="D511" s="17"/>
    </row>
    <row r="512" spans="1:4" x14ac:dyDescent="0.25">
      <c r="A512" s="16">
        <f t="shared" si="13"/>
        <v>10018</v>
      </c>
      <c r="B512" s="16" t="s">
        <v>887</v>
      </c>
      <c r="C512" s="22" t="s">
        <v>106</v>
      </c>
      <c r="D512" s="17"/>
    </row>
    <row r="513" spans="1:4" x14ac:dyDescent="0.25">
      <c r="A513" s="16">
        <f t="shared" si="13"/>
        <v>10019</v>
      </c>
      <c r="B513" s="16" t="s">
        <v>887</v>
      </c>
      <c r="C513" s="22" t="s">
        <v>107</v>
      </c>
      <c r="D513" s="17"/>
    </row>
    <row r="514" spans="1:4" x14ac:dyDescent="0.25">
      <c r="A514" s="16">
        <f t="shared" si="13"/>
        <v>10020</v>
      </c>
      <c r="B514" s="16" t="s">
        <v>887</v>
      </c>
      <c r="C514" s="22" t="s">
        <v>108</v>
      </c>
      <c r="D514" s="17"/>
    </row>
    <row r="515" spans="1:4" x14ac:dyDescent="0.25">
      <c r="A515" s="16">
        <f t="shared" si="13"/>
        <v>10021</v>
      </c>
      <c r="B515" s="16" t="s">
        <v>887</v>
      </c>
      <c r="C515" s="22" t="s">
        <v>109</v>
      </c>
      <c r="D515" s="17"/>
    </row>
    <row r="516" spans="1:4" x14ac:dyDescent="0.25">
      <c r="A516" s="16">
        <f t="shared" si="13"/>
        <v>10022</v>
      </c>
      <c r="B516" s="16"/>
      <c r="C516" s="22"/>
      <c r="D516" s="17"/>
    </row>
    <row r="517" spans="1:4" x14ac:dyDescent="0.25">
      <c r="A517" s="16">
        <f t="shared" si="13"/>
        <v>10023</v>
      </c>
      <c r="B517" s="16" t="s">
        <v>888</v>
      </c>
      <c r="C517" s="22" t="s">
        <v>110</v>
      </c>
      <c r="D517" s="17"/>
    </row>
    <row r="518" spans="1:4" x14ac:dyDescent="0.25">
      <c r="A518" s="16">
        <f t="shared" si="13"/>
        <v>10024</v>
      </c>
      <c r="B518" s="16" t="s">
        <v>888</v>
      </c>
      <c r="C518" s="22" t="s">
        <v>111</v>
      </c>
      <c r="D518" s="17"/>
    </row>
    <row r="519" spans="1:4" x14ac:dyDescent="0.25">
      <c r="A519" s="16">
        <f t="shared" si="13"/>
        <v>10025</v>
      </c>
      <c r="B519" s="16" t="s">
        <v>888</v>
      </c>
      <c r="C519" s="22" t="s">
        <v>112</v>
      </c>
      <c r="D519" s="17"/>
    </row>
    <row r="520" spans="1:4" x14ac:dyDescent="0.25">
      <c r="A520" s="16">
        <f t="shared" si="13"/>
        <v>10026</v>
      </c>
      <c r="B520" s="16"/>
      <c r="C520" s="22"/>
      <c r="D520" s="17"/>
    </row>
    <row r="521" spans="1:4" x14ac:dyDescent="0.25">
      <c r="A521" s="16">
        <f t="shared" si="13"/>
        <v>10027</v>
      </c>
      <c r="B521" s="16" t="s">
        <v>889</v>
      </c>
      <c r="C521" s="22" t="s">
        <v>113</v>
      </c>
      <c r="D521" s="17"/>
    </row>
    <row r="522" spans="1:4" x14ac:dyDescent="0.25">
      <c r="A522" s="16">
        <f t="shared" si="13"/>
        <v>10028</v>
      </c>
      <c r="B522" s="16"/>
      <c r="C522" s="22"/>
      <c r="D522" s="17"/>
    </row>
    <row r="523" spans="1:4" x14ac:dyDescent="0.25">
      <c r="A523" s="16">
        <f t="shared" si="13"/>
        <v>10029</v>
      </c>
      <c r="B523" s="16" t="s">
        <v>889</v>
      </c>
      <c r="C523" s="22" t="s">
        <v>592</v>
      </c>
      <c r="D523" s="17"/>
    </row>
    <row r="524" spans="1:4" x14ac:dyDescent="0.25">
      <c r="A524" s="16">
        <f t="shared" si="13"/>
        <v>10030</v>
      </c>
      <c r="B524" s="16"/>
      <c r="C524" s="22"/>
      <c r="D524" s="17"/>
    </row>
    <row r="525" spans="1:4" x14ac:dyDescent="0.25">
      <c r="A525" s="16">
        <f t="shared" si="13"/>
        <v>10031</v>
      </c>
      <c r="B525" s="16" t="s">
        <v>890</v>
      </c>
      <c r="C525" s="22" t="s">
        <v>704</v>
      </c>
      <c r="D525" s="17"/>
    </row>
    <row r="526" spans="1:4" x14ac:dyDescent="0.25">
      <c r="A526" s="16">
        <f t="shared" si="13"/>
        <v>10032</v>
      </c>
      <c r="B526" s="16" t="s">
        <v>890</v>
      </c>
      <c r="C526" s="22" t="s">
        <v>705</v>
      </c>
      <c r="D526" s="17"/>
    </row>
    <row r="527" spans="1:4" x14ac:dyDescent="0.25">
      <c r="A527" s="16">
        <f t="shared" si="13"/>
        <v>10033</v>
      </c>
      <c r="B527" s="16" t="s">
        <v>890</v>
      </c>
      <c r="C527" s="22" t="s">
        <v>706</v>
      </c>
      <c r="D527" s="17"/>
    </row>
    <row r="528" spans="1:4" x14ac:dyDescent="0.25">
      <c r="A528" s="16">
        <f t="shared" ref="A528:A546" si="14">A527+1</f>
        <v>10034</v>
      </c>
      <c r="B528" s="16" t="s">
        <v>890</v>
      </c>
      <c r="C528" s="22" t="s">
        <v>707</v>
      </c>
      <c r="D528" s="17"/>
    </row>
    <row r="529" spans="1:4" x14ac:dyDescent="0.25">
      <c r="A529" s="16">
        <f t="shared" si="14"/>
        <v>10035</v>
      </c>
      <c r="B529" s="16" t="s">
        <v>890</v>
      </c>
      <c r="C529" s="22" t="s">
        <v>708</v>
      </c>
      <c r="D529" s="17"/>
    </row>
    <row r="530" spans="1:4" x14ac:dyDescent="0.25">
      <c r="A530" s="16">
        <f t="shared" si="14"/>
        <v>10036</v>
      </c>
      <c r="B530" s="16" t="s">
        <v>890</v>
      </c>
      <c r="C530" s="22" t="s">
        <v>709</v>
      </c>
      <c r="D530" s="17"/>
    </row>
    <row r="531" spans="1:4" x14ac:dyDescent="0.25">
      <c r="A531" s="16">
        <f t="shared" si="14"/>
        <v>10037</v>
      </c>
      <c r="B531" s="16" t="s">
        <v>890</v>
      </c>
      <c r="C531" s="22" t="s">
        <v>710</v>
      </c>
      <c r="D531" s="17"/>
    </row>
    <row r="532" spans="1:4" x14ac:dyDescent="0.25">
      <c r="A532" s="16">
        <f t="shared" si="14"/>
        <v>10038</v>
      </c>
      <c r="B532" s="16" t="s">
        <v>890</v>
      </c>
      <c r="C532" s="22" t="s">
        <v>711</v>
      </c>
      <c r="D532" s="17"/>
    </row>
    <row r="533" spans="1:4" x14ac:dyDescent="0.25">
      <c r="A533" s="16">
        <f t="shared" si="14"/>
        <v>10039</v>
      </c>
      <c r="B533" s="16" t="s">
        <v>921</v>
      </c>
      <c r="C533" s="22" t="s">
        <v>712</v>
      </c>
      <c r="D533" s="17"/>
    </row>
    <row r="534" spans="1:4" x14ac:dyDescent="0.25">
      <c r="A534" s="16">
        <f t="shared" si="14"/>
        <v>10040</v>
      </c>
      <c r="B534" s="16" t="s">
        <v>890</v>
      </c>
      <c r="C534" s="22" t="s">
        <v>713</v>
      </c>
      <c r="D534" s="17"/>
    </row>
    <row r="535" spans="1:4" x14ac:dyDescent="0.25">
      <c r="A535" s="16">
        <f t="shared" si="14"/>
        <v>10041</v>
      </c>
      <c r="B535" s="16" t="s">
        <v>890</v>
      </c>
      <c r="C535" s="22" t="s">
        <v>714</v>
      </c>
      <c r="D535" s="17"/>
    </row>
    <row r="536" spans="1:4" x14ac:dyDescent="0.25">
      <c r="A536" s="16">
        <f t="shared" si="14"/>
        <v>10042</v>
      </c>
      <c r="B536" s="16" t="s">
        <v>890</v>
      </c>
      <c r="C536" s="22" t="s">
        <v>715</v>
      </c>
      <c r="D536" s="17"/>
    </row>
    <row r="537" spans="1:4" x14ac:dyDescent="0.25">
      <c r="A537" s="16">
        <f t="shared" si="14"/>
        <v>10043</v>
      </c>
      <c r="B537" s="16" t="s">
        <v>890</v>
      </c>
      <c r="C537" s="22" t="s">
        <v>716</v>
      </c>
      <c r="D537" s="17"/>
    </row>
    <row r="538" spans="1:4" x14ac:dyDescent="0.25">
      <c r="A538" s="16">
        <f t="shared" si="14"/>
        <v>10044</v>
      </c>
      <c r="B538" s="16"/>
      <c r="C538" s="22"/>
      <c r="D538" s="17"/>
    </row>
    <row r="539" spans="1:4" x14ac:dyDescent="0.25">
      <c r="A539" s="16">
        <f t="shared" si="14"/>
        <v>10045</v>
      </c>
      <c r="B539" s="16" t="s">
        <v>890</v>
      </c>
      <c r="C539" s="22" t="s">
        <v>717</v>
      </c>
      <c r="D539" s="17"/>
    </row>
    <row r="540" spans="1:4" x14ac:dyDescent="0.25">
      <c r="A540" s="16">
        <f t="shared" si="14"/>
        <v>10046</v>
      </c>
      <c r="B540" s="16" t="s">
        <v>890</v>
      </c>
      <c r="C540" s="22" t="s">
        <v>718</v>
      </c>
      <c r="D540" s="17"/>
    </row>
    <row r="541" spans="1:4" x14ac:dyDescent="0.25">
      <c r="A541" s="16">
        <f t="shared" si="14"/>
        <v>10047</v>
      </c>
      <c r="B541" s="16" t="s">
        <v>890</v>
      </c>
      <c r="C541" s="22" t="s">
        <v>719</v>
      </c>
      <c r="D541" s="17"/>
    </row>
    <row r="542" spans="1:4" x14ac:dyDescent="0.25">
      <c r="A542" s="16">
        <f t="shared" si="14"/>
        <v>10048</v>
      </c>
      <c r="B542" s="16" t="s">
        <v>890</v>
      </c>
      <c r="C542" s="22" t="s">
        <v>720</v>
      </c>
      <c r="D542" s="17"/>
    </row>
    <row r="543" spans="1:4" x14ac:dyDescent="0.25">
      <c r="A543" s="16">
        <f t="shared" si="14"/>
        <v>10049</v>
      </c>
      <c r="B543" s="16" t="s">
        <v>890</v>
      </c>
      <c r="C543" s="22" t="s">
        <v>721</v>
      </c>
      <c r="D543" s="17"/>
    </row>
    <row r="544" spans="1:4" x14ac:dyDescent="0.25">
      <c r="A544" s="16">
        <f t="shared" si="14"/>
        <v>10050</v>
      </c>
      <c r="B544" s="16" t="s">
        <v>890</v>
      </c>
      <c r="C544" s="22" t="s">
        <v>722</v>
      </c>
      <c r="D544" s="17"/>
    </row>
    <row r="545" spans="1:4" x14ac:dyDescent="0.25">
      <c r="A545" s="16">
        <f t="shared" si="14"/>
        <v>10051</v>
      </c>
      <c r="B545" s="16" t="s">
        <v>890</v>
      </c>
      <c r="C545" s="22" t="s">
        <v>723</v>
      </c>
      <c r="D545" s="17"/>
    </row>
    <row r="546" spans="1:4" x14ac:dyDescent="0.25">
      <c r="A546" s="16">
        <f t="shared" si="14"/>
        <v>10052</v>
      </c>
      <c r="B546" s="16" t="s">
        <v>890</v>
      </c>
      <c r="C546" s="22" t="s">
        <v>724</v>
      </c>
      <c r="D546" s="17"/>
    </row>
    <row r="547" spans="1:4" x14ac:dyDescent="0.25">
      <c r="A547" s="17"/>
      <c r="B547" s="16"/>
      <c r="C547" s="22"/>
      <c r="D547" s="17"/>
    </row>
    <row r="548" spans="1:4" x14ac:dyDescent="0.25">
      <c r="A548" s="20" t="s">
        <v>923</v>
      </c>
      <c r="B548" s="16"/>
      <c r="C548" s="22" t="s">
        <v>923</v>
      </c>
      <c r="D548" s="17"/>
    </row>
    <row r="549" spans="1:4" x14ac:dyDescent="0.25">
      <c r="A549" s="16" t="s">
        <v>932</v>
      </c>
      <c r="B549" s="16"/>
      <c r="C549" s="22" t="s">
        <v>544</v>
      </c>
      <c r="D549" s="17"/>
    </row>
    <row r="550" spans="1:4" x14ac:dyDescent="0.25">
      <c r="A550" s="17"/>
      <c r="B550" s="16"/>
      <c r="C550" s="22" t="s">
        <v>1260</v>
      </c>
      <c r="D550" s="17"/>
    </row>
    <row r="551" spans="1:4" x14ac:dyDescent="0.25">
      <c r="A551" s="20" t="s">
        <v>923</v>
      </c>
      <c r="B551" s="16"/>
      <c r="C551" s="22" t="s">
        <v>923</v>
      </c>
      <c r="D551" s="17"/>
    </row>
    <row r="552" spans="1:4" x14ac:dyDescent="0.25">
      <c r="A552" s="16">
        <v>11001</v>
      </c>
      <c r="B552" s="16" t="s">
        <v>891</v>
      </c>
      <c r="C552" s="22" t="s">
        <v>725</v>
      </c>
      <c r="D552" s="17"/>
    </row>
    <row r="553" spans="1:4" x14ac:dyDescent="0.25">
      <c r="A553" s="16">
        <f t="shared" ref="A553:A584" si="15">A552+1</f>
        <v>11002</v>
      </c>
      <c r="B553" s="16" t="s">
        <v>891</v>
      </c>
      <c r="C553" s="22" t="s">
        <v>726</v>
      </c>
      <c r="D553" s="17"/>
    </row>
    <row r="554" spans="1:4" x14ac:dyDescent="0.25">
      <c r="A554" s="16">
        <f t="shared" si="15"/>
        <v>11003</v>
      </c>
      <c r="B554" s="16" t="s">
        <v>892</v>
      </c>
      <c r="C554" s="22" t="s">
        <v>727</v>
      </c>
      <c r="D554" s="17"/>
    </row>
    <row r="555" spans="1:4" x14ac:dyDescent="0.25">
      <c r="A555" s="16">
        <f t="shared" si="15"/>
        <v>11004</v>
      </c>
      <c r="B555" s="16" t="s">
        <v>891</v>
      </c>
      <c r="C555" s="22" t="s">
        <v>728</v>
      </c>
      <c r="D555" s="17"/>
    </row>
    <row r="556" spans="1:4" x14ac:dyDescent="0.25">
      <c r="A556" s="16">
        <f t="shared" si="15"/>
        <v>11005</v>
      </c>
      <c r="B556" s="16"/>
      <c r="C556" s="22"/>
      <c r="D556" s="17"/>
    </row>
    <row r="557" spans="1:4" x14ac:dyDescent="0.25">
      <c r="A557" s="16">
        <f t="shared" si="15"/>
        <v>11006</v>
      </c>
      <c r="B557" s="16"/>
      <c r="C557" s="22" t="s">
        <v>93</v>
      </c>
      <c r="D557" s="17"/>
    </row>
    <row r="558" spans="1:4" x14ac:dyDescent="0.25">
      <c r="A558" s="16">
        <f t="shared" si="15"/>
        <v>11007</v>
      </c>
      <c r="B558" s="16" t="s">
        <v>893</v>
      </c>
      <c r="C558" s="22" t="s">
        <v>729</v>
      </c>
      <c r="D558" s="17"/>
    </row>
    <row r="559" spans="1:4" x14ac:dyDescent="0.25">
      <c r="A559" s="16">
        <f t="shared" si="15"/>
        <v>11008</v>
      </c>
      <c r="B559" s="16" t="s">
        <v>893</v>
      </c>
      <c r="C559" s="22" t="s">
        <v>730</v>
      </c>
      <c r="D559" s="17"/>
    </row>
    <row r="560" spans="1:4" x14ac:dyDescent="0.25">
      <c r="A560" s="16">
        <f t="shared" si="15"/>
        <v>11009</v>
      </c>
      <c r="B560" s="16" t="s">
        <v>893</v>
      </c>
      <c r="C560" s="22" t="s">
        <v>731</v>
      </c>
      <c r="D560" s="17"/>
    </row>
    <row r="561" spans="1:4" x14ac:dyDescent="0.25">
      <c r="A561" s="16">
        <f t="shared" si="15"/>
        <v>11010</v>
      </c>
      <c r="B561" s="16" t="s">
        <v>893</v>
      </c>
      <c r="C561" s="22" t="s">
        <v>732</v>
      </c>
      <c r="D561" s="17"/>
    </row>
    <row r="562" spans="1:4" x14ac:dyDescent="0.25">
      <c r="A562" s="16">
        <f t="shared" si="15"/>
        <v>11011</v>
      </c>
      <c r="B562" s="16" t="s">
        <v>893</v>
      </c>
      <c r="C562" s="22" t="s">
        <v>733</v>
      </c>
      <c r="D562" s="17"/>
    </row>
    <row r="563" spans="1:4" x14ac:dyDescent="0.25">
      <c r="A563" s="16">
        <f t="shared" si="15"/>
        <v>11012</v>
      </c>
      <c r="B563" s="16" t="s">
        <v>893</v>
      </c>
      <c r="C563" s="22" t="s">
        <v>734</v>
      </c>
      <c r="D563" s="17"/>
    </row>
    <row r="564" spans="1:4" x14ac:dyDescent="0.25">
      <c r="A564" s="16">
        <f t="shared" si="15"/>
        <v>11013</v>
      </c>
      <c r="B564" s="16" t="s">
        <v>893</v>
      </c>
      <c r="C564" s="22" t="s">
        <v>735</v>
      </c>
      <c r="D564" s="17"/>
    </row>
    <row r="565" spans="1:4" x14ac:dyDescent="0.25">
      <c r="A565" s="16">
        <f t="shared" si="15"/>
        <v>11014</v>
      </c>
      <c r="B565" s="16" t="s">
        <v>893</v>
      </c>
      <c r="C565" s="22" t="s">
        <v>736</v>
      </c>
      <c r="D565" s="17"/>
    </row>
    <row r="566" spans="1:4" x14ac:dyDescent="0.25">
      <c r="A566" s="16">
        <f t="shared" si="15"/>
        <v>11015</v>
      </c>
      <c r="B566" s="16" t="s">
        <v>890</v>
      </c>
      <c r="C566" s="22" t="s">
        <v>737</v>
      </c>
      <c r="D566" s="17"/>
    </row>
    <row r="567" spans="1:4" x14ac:dyDescent="0.25">
      <c r="A567" s="16">
        <f t="shared" si="15"/>
        <v>11016</v>
      </c>
      <c r="B567" s="16" t="s">
        <v>893</v>
      </c>
      <c r="C567" s="22" t="s">
        <v>738</v>
      </c>
      <c r="D567" s="17"/>
    </row>
    <row r="568" spans="1:4" x14ac:dyDescent="0.25">
      <c r="A568" s="16">
        <f t="shared" si="15"/>
        <v>11017</v>
      </c>
      <c r="B568" s="16" t="s">
        <v>894</v>
      </c>
      <c r="C568" s="22" t="s">
        <v>739</v>
      </c>
      <c r="D568" s="17"/>
    </row>
    <row r="569" spans="1:4" x14ac:dyDescent="0.25">
      <c r="A569" s="16">
        <f t="shared" si="15"/>
        <v>11018</v>
      </c>
      <c r="B569" s="16"/>
      <c r="C569" s="22"/>
      <c r="D569" s="17"/>
    </row>
    <row r="570" spans="1:4" x14ac:dyDescent="0.25">
      <c r="A570" s="16">
        <f t="shared" si="15"/>
        <v>11019</v>
      </c>
      <c r="B570" s="16" t="s">
        <v>894</v>
      </c>
      <c r="C570" s="22" t="s">
        <v>740</v>
      </c>
      <c r="D570" s="17"/>
    </row>
    <row r="571" spans="1:4" x14ac:dyDescent="0.25">
      <c r="A571" s="16">
        <f t="shared" si="15"/>
        <v>11020</v>
      </c>
      <c r="B571" s="16" t="s">
        <v>895</v>
      </c>
      <c r="C571" s="22" t="s">
        <v>741</v>
      </c>
      <c r="D571" s="17"/>
    </row>
    <row r="572" spans="1:4" x14ac:dyDescent="0.25">
      <c r="A572" s="16">
        <f t="shared" si="15"/>
        <v>11021</v>
      </c>
      <c r="B572" s="16" t="s">
        <v>895</v>
      </c>
      <c r="C572" s="22" t="s">
        <v>742</v>
      </c>
      <c r="D572" s="17"/>
    </row>
    <row r="573" spans="1:4" x14ac:dyDescent="0.25">
      <c r="A573" s="16">
        <f t="shared" si="15"/>
        <v>11022</v>
      </c>
      <c r="B573" s="16"/>
      <c r="C573" s="22"/>
      <c r="D573" s="17"/>
    </row>
    <row r="574" spans="1:4" x14ac:dyDescent="0.25">
      <c r="A574" s="16">
        <f t="shared" si="15"/>
        <v>11023</v>
      </c>
      <c r="B574" s="16"/>
      <c r="C574" s="22"/>
      <c r="D574" s="17"/>
    </row>
    <row r="575" spans="1:4" x14ac:dyDescent="0.25">
      <c r="A575" s="16">
        <f t="shared" si="15"/>
        <v>11024</v>
      </c>
      <c r="B575" s="16" t="s">
        <v>891</v>
      </c>
      <c r="C575" s="22" t="s">
        <v>743</v>
      </c>
      <c r="D575" s="17"/>
    </row>
    <row r="576" spans="1:4" x14ac:dyDescent="0.25">
      <c r="A576" s="16">
        <f t="shared" si="15"/>
        <v>11025</v>
      </c>
      <c r="B576" s="16" t="s">
        <v>891</v>
      </c>
      <c r="C576" s="22" t="s">
        <v>744</v>
      </c>
      <c r="D576" s="17"/>
    </row>
    <row r="577" spans="1:4" x14ac:dyDescent="0.25">
      <c r="A577" s="16">
        <f t="shared" si="15"/>
        <v>11026</v>
      </c>
      <c r="B577" s="16" t="s">
        <v>891</v>
      </c>
      <c r="C577" s="22" t="s">
        <v>745</v>
      </c>
      <c r="D577" s="17"/>
    </row>
    <row r="578" spans="1:4" x14ac:dyDescent="0.25">
      <c r="A578" s="16">
        <f t="shared" si="15"/>
        <v>11027</v>
      </c>
      <c r="B578" s="16" t="s">
        <v>896</v>
      </c>
      <c r="C578" s="22" t="s">
        <v>746</v>
      </c>
      <c r="D578" s="17"/>
    </row>
    <row r="579" spans="1:4" x14ac:dyDescent="0.25">
      <c r="A579" s="16">
        <f t="shared" si="15"/>
        <v>11028</v>
      </c>
      <c r="B579" s="16" t="s">
        <v>897</v>
      </c>
      <c r="C579" s="22" t="s">
        <v>747</v>
      </c>
      <c r="D579" s="17"/>
    </row>
    <row r="580" spans="1:4" x14ac:dyDescent="0.25">
      <c r="A580" s="16">
        <f t="shared" si="15"/>
        <v>11029</v>
      </c>
      <c r="B580" s="16" t="s">
        <v>897</v>
      </c>
      <c r="C580" s="22" t="s">
        <v>748</v>
      </c>
      <c r="D580" s="17"/>
    </row>
    <row r="581" spans="1:4" x14ac:dyDescent="0.25">
      <c r="A581" s="16">
        <f t="shared" si="15"/>
        <v>11030</v>
      </c>
      <c r="B581" s="16" t="s">
        <v>897</v>
      </c>
      <c r="C581" s="22" t="s">
        <v>749</v>
      </c>
      <c r="D581" s="17"/>
    </row>
    <row r="582" spans="1:4" x14ac:dyDescent="0.25">
      <c r="A582" s="16">
        <f t="shared" si="15"/>
        <v>11031</v>
      </c>
      <c r="B582" s="16" t="s">
        <v>898</v>
      </c>
      <c r="C582" s="22" t="s">
        <v>750</v>
      </c>
      <c r="D582" s="17"/>
    </row>
    <row r="583" spans="1:4" x14ac:dyDescent="0.25">
      <c r="A583" s="16">
        <f t="shared" si="15"/>
        <v>11032</v>
      </c>
      <c r="B583" s="16"/>
      <c r="C583" s="22"/>
      <c r="D583" s="17"/>
    </row>
    <row r="584" spans="1:4" x14ac:dyDescent="0.25">
      <c r="A584" s="16">
        <f t="shared" si="15"/>
        <v>11033</v>
      </c>
      <c r="B584" s="16" t="s">
        <v>899</v>
      </c>
      <c r="C584" s="22" t="s">
        <v>751</v>
      </c>
      <c r="D584" s="17"/>
    </row>
    <row r="585" spans="1:4" x14ac:dyDescent="0.25">
      <c r="A585" s="16">
        <f t="shared" ref="A585:A616" si="16">A584+1</f>
        <v>11034</v>
      </c>
      <c r="B585" s="16" t="s">
        <v>900</v>
      </c>
      <c r="C585" s="22" t="s">
        <v>752</v>
      </c>
      <c r="D585" s="17"/>
    </row>
    <row r="586" spans="1:4" x14ac:dyDescent="0.25">
      <c r="A586" s="16">
        <f t="shared" si="16"/>
        <v>11035</v>
      </c>
      <c r="B586" s="16" t="s">
        <v>901</v>
      </c>
      <c r="C586" s="22" t="s">
        <v>753</v>
      </c>
      <c r="D586" s="17"/>
    </row>
    <row r="587" spans="1:4" x14ac:dyDescent="0.25">
      <c r="A587" s="16">
        <f t="shared" si="16"/>
        <v>11036</v>
      </c>
      <c r="B587" s="16" t="s">
        <v>901</v>
      </c>
      <c r="C587" s="22" t="s">
        <v>754</v>
      </c>
      <c r="D587" s="17"/>
    </row>
    <row r="588" spans="1:4" x14ac:dyDescent="0.25">
      <c r="A588" s="16">
        <f t="shared" si="16"/>
        <v>11037</v>
      </c>
      <c r="B588" s="16" t="s">
        <v>903</v>
      </c>
      <c r="C588" s="22" t="s">
        <v>472</v>
      </c>
      <c r="D588" s="17"/>
    </row>
    <row r="589" spans="1:4" x14ac:dyDescent="0.25">
      <c r="A589" s="16">
        <f t="shared" si="16"/>
        <v>11038</v>
      </c>
      <c r="B589" s="16" t="s">
        <v>903</v>
      </c>
      <c r="C589" s="22" t="s">
        <v>473</v>
      </c>
      <c r="D589" s="17"/>
    </row>
    <row r="590" spans="1:4" x14ac:dyDescent="0.25">
      <c r="A590" s="16">
        <f t="shared" si="16"/>
        <v>11039</v>
      </c>
      <c r="B590" s="16" t="s">
        <v>904</v>
      </c>
      <c r="C590" s="22" t="s">
        <v>474</v>
      </c>
      <c r="D590" s="17"/>
    </row>
    <row r="591" spans="1:4" x14ac:dyDescent="0.25">
      <c r="A591" s="16">
        <f t="shared" si="16"/>
        <v>11040</v>
      </c>
      <c r="B591" s="16" t="s">
        <v>904</v>
      </c>
      <c r="C591" s="22" t="s">
        <v>241</v>
      </c>
      <c r="D591" s="17"/>
    </row>
    <row r="592" spans="1:4" x14ac:dyDescent="0.25">
      <c r="A592" s="16">
        <f t="shared" si="16"/>
        <v>11041</v>
      </c>
      <c r="B592" s="16" t="s">
        <v>905</v>
      </c>
      <c r="C592" s="22" t="s">
        <v>242</v>
      </c>
      <c r="D592" s="17"/>
    </row>
    <row r="593" spans="1:4" x14ac:dyDescent="0.25">
      <c r="A593" s="16">
        <f t="shared" si="16"/>
        <v>11042</v>
      </c>
      <c r="B593" s="16" t="s">
        <v>905</v>
      </c>
      <c r="C593" s="22" t="s">
        <v>243</v>
      </c>
      <c r="D593" s="17"/>
    </row>
    <row r="594" spans="1:4" x14ac:dyDescent="0.25">
      <c r="A594" s="16">
        <f t="shared" si="16"/>
        <v>11043</v>
      </c>
      <c r="B594" s="16" t="s">
        <v>906</v>
      </c>
      <c r="C594" s="22" t="s">
        <v>244</v>
      </c>
      <c r="D594" s="17"/>
    </row>
    <row r="595" spans="1:4" x14ac:dyDescent="0.25">
      <c r="A595" s="16">
        <f t="shared" si="16"/>
        <v>11044</v>
      </c>
      <c r="B595" s="16" t="s">
        <v>891</v>
      </c>
      <c r="C595" s="22" t="s">
        <v>245</v>
      </c>
      <c r="D595" s="17"/>
    </row>
    <row r="596" spans="1:4" x14ac:dyDescent="0.25">
      <c r="A596" s="16">
        <f t="shared" si="16"/>
        <v>11045</v>
      </c>
      <c r="B596" s="16" t="s">
        <v>907</v>
      </c>
      <c r="C596" s="22" t="s">
        <v>246</v>
      </c>
      <c r="D596" s="17"/>
    </row>
    <row r="597" spans="1:4" x14ac:dyDescent="0.25">
      <c r="A597" s="16">
        <f t="shared" si="16"/>
        <v>11046</v>
      </c>
      <c r="B597" s="16" t="s">
        <v>908</v>
      </c>
      <c r="C597" s="22" t="s">
        <v>247</v>
      </c>
      <c r="D597" s="17"/>
    </row>
    <row r="598" spans="1:4" x14ac:dyDescent="0.25">
      <c r="A598" s="16">
        <f t="shared" si="16"/>
        <v>11047</v>
      </c>
      <c r="B598" s="16" t="s">
        <v>909</v>
      </c>
      <c r="C598" s="22" t="s">
        <v>248</v>
      </c>
      <c r="D598" s="17"/>
    </row>
    <row r="599" spans="1:4" x14ac:dyDescent="0.25">
      <c r="A599" s="16">
        <f t="shared" si="16"/>
        <v>11048</v>
      </c>
      <c r="B599" s="16" t="s">
        <v>910</v>
      </c>
      <c r="C599" s="22" t="s">
        <v>249</v>
      </c>
      <c r="D599" s="17"/>
    </row>
    <row r="600" spans="1:4" x14ac:dyDescent="0.25">
      <c r="A600" s="16">
        <f t="shared" si="16"/>
        <v>11049</v>
      </c>
      <c r="B600" s="16" t="s">
        <v>910</v>
      </c>
      <c r="C600" s="22" t="s">
        <v>250</v>
      </c>
      <c r="D600" s="17"/>
    </row>
    <row r="601" spans="1:4" x14ac:dyDescent="0.25">
      <c r="A601" s="16">
        <f t="shared" si="16"/>
        <v>11050</v>
      </c>
      <c r="B601" s="16" t="s">
        <v>911</v>
      </c>
      <c r="C601" s="22" t="s">
        <v>251</v>
      </c>
      <c r="D601" s="17"/>
    </row>
    <row r="602" spans="1:4" x14ac:dyDescent="0.25">
      <c r="A602" s="16">
        <f t="shared" si="16"/>
        <v>11051</v>
      </c>
      <c r="B602" s="16" t="s">
        <v>911</v>
      </c>
      <c r="C602" s="22" t="s">
        <v>252</v>
      </c>
      <c r="D602" s="17"/>
    </row>
    <row r="603" spans="1:4" x14ac:dyDescent="0.25">
      <c r="A603" s="16">
        <f t="shared" si="16"/>
        <v>11052</v>
      </c>
      <c r="B603" s="16" t="s">
        <v>912</v>
      </c>
      <c r="C603" s="22" t="s">
        <v>253</v>
      </c>
      <c r="D603" s="17"/>
    </row>
    <row r="604" spans="1:4" x14ac:dyDescent="0.25">
      <c r="A604" s="16">
        <f t="shared" si="16"/>
        <v>11053</v>
      </c>
      <c r="B604" s="16" t="s">
        <v>912</v>
      </c>
      <c r="C604" s="22" t="s">
        <v>254</v>
      </c>
      <c r="D604" s="17"/>
    </row>
    <row r="605" spans="1:4" x14ac:dyDescent="0.25">
      <c r="A605" s="16">
        <f t="shared" si="16"/>
        <v>11054</v>
      </c>
      <c r="B605" s="16" t="s">
        <v>913</v>
      </c>
      <c r="C605" s="22" t="s">
        <v>629</v>
      </c>
      <c r="D605" s="17"/>
    </row>
    <row r="606" spans="1:4" x14ac:dyDescent="0.25">
      <c r="A606" s="16">
        <f t="shared" si="16"/>
        <v>11055</v>
      </c>
      <c r="B606" s="16" t="s">
        <v>913</v>
      </c>
      <c r="C606" s="22" t="s">
        <v>630</v>
      </c>
      <c r="D606" s="17"/>
    </row>
    <row r="607" spans="1:4" x14ac:dyDescent="0.25">
      <c r="A607" s="16">
        <f t="shared" si="16"/>
        <v>11056</v>
      </c>
      <c r="B607" s="16" t="s">
        <v>914</v>
      </c>
      <c r="C607" s="22" t="s">
        <v>631</v>
      </c>
      <c r="D607" s="17"/>
    </row>
    <row r="608" spans="1:4" x14ac:dyDescent="0.25">
      <c r="A608" s="16">
        <f t="shared" si="16"/>
        <v>11057</v>
      </c>
      <c r="B608" s="16" t="s">
        <v>915</v>
      </c>
      <c r="C608" s="22" t="s">
        <v>459</v>
      </c>
      <c r="D608" s="17"/>
    </row>
    <row r="609" spans="1:4" x14ac:dyDescent="0.25">
      <c r="A609" s="16">
        <f t="shared" si="16"/>
        <v>11058</v>
      </c>
      <c r="B609" s="16" t="s">
        <v>915</v>
      </c>
      <c r="C609" s="22" t="s">
        <v>460</v>
      </c>
      <c r="D609" s="17"/>
    </row>
    <row r="610" spans="1:4" x14ac:dyDescent="0.25">
      <c r="A610" s="16">
        <f t="shared" si="16"/>
        <v>11059</v>
      </c>
      <c r="B610" s="16" t="s">
        <v>916</v>
      </c>
      <c r="C610" s="22" t="s">
        <v>461</v>
      </c>
      <c r="D610" s="17"/>
    </row>
    <row r="611" spans="1:4" x14ac:dyDescent="0.25">
      <c r="A611" s="16">
        <f t="shared" si="16"/>
        <v>11060</v>
      </c>
      <c r="B611" s="16" t="s">
        <v>917</v>
      </c>
      <c r="C611" s="22" t="s">
        <v>462</v>
      </c>
      <c r="D611" s="17"/>
    </row>
    <row r="612" spans="1:4" x14ac:dyDescent="0.25">
      <c r="A612" s="16">
        <f t="shared" si="16"/>
        <v>11061</v>
      </c>
      <c r="B612" s="16" t="s">
        <v>891</v>
      </c>
      <c r="C612" s="22" t="s">
        <v>114</v>
      </c>
      <c r="D612" s="17"/>
    </row>
    <row r="613" spans="1:4" x14ac:dyDescent="0.25">
      <c r="A613" s="16">
        <f t="shared" si="16"/>
        <v>11062</v>
      </c>
      <c r="B613" s="16" t="s">
        <v>892</v>
      </c>
      <c r="C613" s="22" t="s">
        <v>115</v>
      </c>
      <c r="D613" s="17"/>
    </row>
    <row r="614" spans="1:4" x14ac:dyDescent="0.25">
      <c r="A614" s="16">
        <f t="shared" si="16"/>
        <v>11063</v>
      </c>
      <c r="B614" s="16" t="s">
        <v>892</v>
      </c>
      <c r="C614" s="22" t="s">
        <v>212</v>
      </c>
      <c r="D614" s="17"/>
    </row>
    <row r="615" spans="1:4" x14ac:dyDescent="0.25">
      <c r="A615" s="16">
        <f t="shared" si="16"/>
        <v>11064</v>
      </c>
      <c r="B615" s="16" t="s">
        <v>891</v>
      </c>
      <c r="C615" s="22" t="s">
        <v>213</v>
      </c>
      <c r="D615" s="17"/>
    </row>
    <row r="616" spans="1:4" x14ac:dyDescent="0.25">
      <c r="A616" s="16">
        <f t="shared" si="16"/>
        <v>11065</v>
      </c>
      <c r="B616" s="16"/>
      <c r="C616" s="22"/>
      <c r="D616" s="17"/>
    </row>
    <row r="617" spans="1:4" x14ac:dyDescent="0.25">
      <c r="A617" s="16">
        <f t="shared" ref="A617:A641" si="17">A616+1</f>
        <v>11066</v>
      </c>
      <c r="B617" s="16"/>
      <c r="C617" s="22"/>
      <c r="D617" s="17"/>
    </row>
    <row r="618" spans="1:4" x14ac:dyDescent="0.25">
      <c r="A618" s="16">
        <f t="shared" si="17"/>
        <v>11067</v>
      </c>
      <c r="B618" s="16" t="s">
        <v>659</v>
      </c>
      <c r="C618" s="22" t="s">
        <v>214</v>
      </c>
      <c r="D618" s="17"/>
    </row>
    <row r="619" spans="1:4" x14ac:dyDescent="0.25">
      <c r="A619" s="16">
        <f t="shared" si="17"/>
        <v>11068</v>
      </c>
      <c r="B619" s="16" t="s">
        <v>659</v>
      </c>
      <c r="C619" s="22" t="s">
        <v>215</v>
      </c>
      <c r="D619" s="17"/>
    </row>
    <row r="620" spans="1:4" x14ac:dyDescent="0.25">
      <c r="A620" s="16">
        <f t="shared" si="17"/>
        <v>11069</v>
      </c>
      <c r="B620" s="16" t="s">
        <v>660</v>
      </c>
      <c r="C620" s="22" t="s">
        <v>323</v>
      </c>
      <c r="D620" s="17"/>
    </row>
    <row r="621" spans="1:4" x14ac:dyDescent="0.25">
      <c r="A621" s="16">
        <f t="shared" si="17"/>
        <v>11070</v>
      </c>
      <c r="B621" s="16" t="s">
        <v>659</v>
      </c>
      <c r="C621" s="22" t="s">
        <v>324</v>
      </c>
      <c r="D621" s="17"/>
    </row>
    <row r="622" spans="1:4" x14ac:dyDescent="0.25">
      <c r="A622" s="16">
        <f t="shared" si="17"/>
        <v>11071</v>
      </c>
      <c r="B622" s="16" t="s">
        <v>912</v>
      </c>
      <c r="C622" s="22" t="s">
        <v>325</v>
      </c>
      <c r="D622" s="17"/>
    </row>
    <row r="623" spans="1:4" x14ac:dyDescent="0.25">
      <c r="A623" s="16">
        <f t="shared" si="17"/>
        <v>11072</v>
      </c>
      <c r="B623" s="16"/>
      <c r="C623" s="22"/>
      <c r="D623" s="17"/>
    </row>
    <row r="624" spans="1:4" x14ac:dyDescent="0.25">
      <c r="A624" s="16">
        <f t="shared" si="17"/>
        <v>11073</v>
      </c>
      <c r="B624" s="16"/>
      <c r="C624" s="22"/>
      <c r="D624" s="17"/>
    </row>
    <row r="625" spans="1:4" x14ac:dyDescent="0.25">
      <c r="A625" s="16">
        <f t="shared" si="17"/>
        <v>11074</v>
      </c>
      <c r="B625" s="16" t="s">
        <v>855</v>
      </c>
      <c r="C625" s="22" t="s">
        <v>326</v>
      </c>
      <c r="D625" s="17"/>
    </row>
    <row r="626" spans="1:4" x14ac:dyDescent="0.25">
      <c r="A626" s="16">
        <f t="shared" si="17"/>
        <v>11075</v>
      </c>
      <c r="B626" s="16" t="s">
        <v>855</v>
      </c>
      <c r="C626" s="22" t="s">
        <v>327</v>
      </c>
      <c r="D626" s="17"/>
    </row>
    <row r="627" spans="1:4" x14ac:dyDescent="0.25">
      <c r="A627" s="16">
        <f t="shared" si="17"/>
        <v>11076</v>
      </c>
      <c r="B627" s="16" t="s">
        <v>81</v>
      </c>
      <c r="C627" s="22" t="s">
        <v>328</v>
      </c>
      <c r="D627" s="17"/>
    </row>
    <row r="628" spans="1:4" x14ac:dyDescent="0.25">
      <c r="A628" s="16">
        <f t="shared" si="17"/>
        <v>11077</v>
      </c>
      <c r="B628" s="16" t="s">
        <v>81</v>
      </c>
      <c r="C628" s="22" t="s">
        <v>637</v>
      </c>
      <c r="D628" s="17"/>
    </row>
    <row r="629" spans="1:4" x14ac:dyDescent="0.25">
      <c r="A629" s="16">
        <f t="shared" si="17"/>
        <v>11078</v>
      </c>
      <c r="B629" s="16" t="s">
        <v>891</v>
      </c>
      <c r="C629" s="22" t="s">
        <v>638</v>
      </c>
      <c r="D629" s="17"/>
    </row>
    <row r="630" spans="1:4" x14ac:dyDescent="0.25">
      <c r="A630" s="16">
        <f t="shared" si="17"/>
        <v>11079</v>
      </c>
      <c r="B630" s="16" t="s">
        <v>891</v>
      </c>
      <c r="C630" s="22" t="s">
        <v>639</v>
      </c>
      <c r="D630" s="17"/>
    </row>
    <row r="631" spans="1:4" x14ac:dyDescent="0.25">
      <c r="A631" s="16">
        <f t="shared" si="17"/>
        <v>11080</v>
      </c>
      <c r="B631" s="16" t="s">
        <v>891</v>
      </c>
      <c r="C631" s="22" t="s">
        <v>640</v>
      </c>
      <c r="D631" s="17"/>
    </row>
    <row r="632" spans="1:4" x14ac:dyDescent="0.25">
      <c r="A632" s="16">
        <f t="shared" si="17"/>
        <v>11081</v>
      </c>
      <c r="B632" s="16" t="s">
        <v>891</v>
      </c>
      <c r="C632" s="22" t="s">
        <v>641</v>
      </c>
      <c r="D632" s="17"/>
    </row>
    <row r="633" spans="1:4" x14ac:dyDescent="0.25">
      <c r="A633" s="16">
        <f t="shared" si="17"/>
        <v>11082</v>
      </c>
      <c r="B633" s="16" t="s">
        <v>891</v>
      </c>
      <c r="C633" s="22" t="s">
        <v>642</v>
      </c>
      <c r="D633" s="17"/>
    </row>
    <row r="634" spans="1:4" x14ac:dyDescent="0.25">
      <c r="A634" s="16">
        <f t="shared" si="17"/>
        <v>11083</v>
      </c>
      <c r="B634" s="16" t="s">
        <v>891</v>
      </c>
      <c r="C634" s="22" t="s">
        <v>643</v>
      </c>
      <c r="D634" s="17"/>
    </row>
    <row r="635" spans="1:4" x14ac:dyDescent="0.25">
      <c r="A635" s="16">
        <f t="shared" si="17"/>
        <v>11084</v>
      </c>
      <c r="B635" s="16" t="s">
        <v>891</v>
      </c>
      <c r="C635" s="22" t="s">
        <v>644</v>
      </c>
      <c r="D635" s="17"/>
    </row>
    <row r="636" spans="1:4" x14ac:dyDescent="0.25">
      <c r="A636" s="16">
        <f t="shared" si="17"/>
        <v>11085</v>
      </c>
      <c r="B636" s="16" t="s">
        <v>892</v>
      </c>
      <c r="C636" s="22" t="s">
        <v>645</v>
      </c>
      <c r="D636" s="17"/>
    </row>
    <row r="637" spans="1:4" x14ac:dyDescent="0.25">
      <c r="A637" s="16">
        <f t="shared" si="17"/>
        <v>11086</v>
      </c>
      <c r="B637" s="16"/>
      <c r="C637" s="22"/>
      <c r="D637" s="17"/>
    </row>
    <row r="638" spans="1:4" x14ac:dyDescent="0.25">
      <c r="A638" s="16">
        <f t="shared" si="17"/>
        <v>11087</v>
      </c>
      <c r="B638" s="16" t="s">
        <v>891</v>
      </c>
      <c r="C638" s="22" t="s">
        <v>646</v>
      </c>
      <c r="D638" s="17"/>
    </row>
    <row r="639" spans="1:4" x14ac:dyDescent="0.25">
      <c r="A639" s="16">
        <f t="shared" si="17"/>
        <v>11088</v>
      </c>
      <c r="B639" s="16" t="s">
        <v>892</v>
      </c>
      <c r="C639" s="22" t="s">
        <v>647</v>
      </c>
      <c r="D639" s="17"/>
    </row>
    <row r="640" spans="1:4" x14ac:dyDescent="0.25">
      <c r="A640" s="16">
        <f t="shared" si="17"/>
        <v>11089</v>
      </c>
      <c r="B640" s="16" t="s">
        <v>891</v>
      </c>
      <c r="C640" s="22" t="s">
        <v>648</v>
      </c>
      <c r="D640" s="17"/>
    </row>
    <row r="641" spans="1:4" x14ac:dyDescent="0.25">
      <c r="A641" s="16">
        <f t="shared" si="17"/>
        <v>11090</v>
      </c>
      <c r="B641" s="16"/>
      <c r="C641" s="22"/>
      <c r="D641" s="17"/>
    </row>
    <row r="642" spans="1:4" x14ac:dyDescent="0.25">
      <c r="A642" s="17"/>
      <c r="B642" s="16"/>
      <c r="C642" s="22"/>
      <c r="D642" s="17"/>
    </row>
    <row r="643" spans="1:4" x14ac:dyDescent="0.25">
      <c r="A643" s="20" t="s">
        <v>923</v>
      </c>
      <c r="B643" s="16"/>
      <c r="C643" s="22" t="s">
        <v>923</v>
      </c>
      <c r="D643" s="17"/>
    </row>
    <row r="644" spans="1:4" x14ac:dyDescent="0.25">
      <c r="A644" s="16" t="s">
        <v>933</v>
      </c>
      <c r="B644" s="16"/>
      <c r="C644" s="22" t="s">
        <v>545</v>
      </c>
      <c r="D644" s="17"/>
    </row>
    <row r="645" spans="1:4" x14ac:dyDescent="0.25">
      <c r="A645" s="16" t="s">
        <v>93</v>
      </c>
      <c r="B645" s="16"/>
      <c r="C645" s="22" t="s">
        <v>1260</v>
      </c>
      <c r="D645" s="17"/>
    </row>
    <row r="646" spans="1:4" x14ac:dyDescent="0.25">
      <c r="A646" s="20" t="s">
        <v>923</v>
      </c>
      <c r="B646" s="16"/>
      <c r="C646" s="22" t="s">
        <v>923</v>
      </c>
      <c r="D646" s="17"/>
    </row>
    <row r="647" spans="1:4" x14ac:dyDescent="0.25">
      <c r="A647" s="16">
        <v>12001</v>
      </c>
      <c r="B647" s="16" t="s">
        <v>82</v>
      </c>
      <c r="C647" s="22" t="s">
        <v>649</v>
      </c>
      <c r="D647" s="17"/>
    </row>
    <row r="648" spans="1:4" x14ac:dyDescent="0.25">
      <c r="A648" s="16">
        <f t="shared" ref="A648:A679" si="18">A647+1</f>
        <v>12002</v>
      </c>
      <c r="B648" s="16"/>
      <c r="C648" s="22"/>
      <c r="D648" s="17"/>
    </row>
    <row r="649" spans="1:4" x14ac:dyDescent="0.25">
      <c r="A649" s="16">
        <f t="shared" si="18"/>
        <v>12003</v>
      </c>
      <c r="B649" s="16" t="s">
        <v>82</v>
      </c>
      <c r="C649" s="22" t="s">
        <v>331</v>
      </c>
      <c r="D649" s="17"/>
    </row>
    <row r="650" spans="1:4" x14ac:dyDescent="0.25">
      <c r="A650" s="16">
        <f t="shared" si="18"/>
        <v>12004</v>
      </c>
      <c r="B650" s="16" t="s">
        <v>82</v>
      </c>
      <c r="C650" s="22" t="s">
        <v>332</v>
      </c>
      <c r="D650" s="17"/>
    </row>
    <row r="651" spans="1:4" x14ac:dyDescent="0.25">
      <c r="A651" s="16">
        <f t="shared" si="18"/>
        <v>12005</v>
      </c>
      <c r="B651" s="16" t="s">
        <v>82</v>
      </c>
      <c r="C651" s="22" t="s">
        <v>333</v>
      </c>
      <c r="D651" s="17"/>
    </row>
    <row r="652" spans="1:4" x14ac:dyDescent="0.25">
      <c r="A652" s="16">
        <f t="shared" si="18"/>
        <v>12006</v>
      </c>
      <c r="B652" s="16" t="s">
        <v>82</v>
      </c>
      <c r="C652" s="22" t="s">
        <v>334</v>
      </c>
      <c r="D652" s="17"/>
    </row>
    <row r="653" spans="1:4" x14ac:dyDescent="0.25">
      <c r="A653" s="16">
        <f t="shared" si="18"/>
        <v>12007</v>
      </c>
      <c r="B653" s="16" t="s">
        <v>82</v>
      </c>
      <c r="C653" s="22" t="s">
        <v>335</v>
      </c>
      <c r="D653" s="17"/>
    </row>
    <row r="654" spans="1:4" x14ac:dyDescent="0.25">
      <c r="A654" s="16">
        <f t="shared" si="18"/>
        <v>12008</v>
      </c>
      <c r="B654" s="16" t="s">
        <v>82</v>
      </c>
      <c r="C654" s="22" t="s">
        <v>336</v>
      </c>
      <c r="D654" s="17"/>
    </row>
    <row r="655" spans="1:4" x14ac:dyDescent="0.25">
      <c r="A655" s="16">
        <f t="shared" si="18"/>
        <v>12009</v>
      </c>
      <c r="B655" s="16" t="s">
        <v>82</v>
      </c>
      <c r="C655" s="22" t="s">
        <v>337</v>
      </c>
      <c r="D655" s="17"/>
    </row>
    <row r="656" spans="1:4" x14ac:dyDescent="0.25">
      <c r="A656" s="16">
        <f t="shared" si="18"/>
        <v>12010</v>
      </c>
      <c r="B656" s="16" t="s">
        <v>82</v>
      </c>
      <c r="C656" s="22" t="s">
        <v>338</v>
      </c>
      <c r="D656" s="17"/>
    </row>
    <row r="657" spans="1:4" x14ac:dyDescent="0.25">
      <c r="A657" s="16">
        <f t="shared" si="18"/>
        <v>12011</v>
      </c>
      <c r="B657" s="16" t="s">
        <v>82</v>
      </c>
      <c r="C657" s="22" t="s">
        <v>339</v>
      </c>
      <c r="D657" s="17"/>
    </row>
    <row r="658" spans="1:4" x14ac:dyDescent="0.25">
      <c r="A658" s="16">
        <f t="shared" si="18"/>
        <v>12012</v>
      </c>
      <c r="B658" s="16" t="s">
        <v>83</v>
      </c>
      <c r="C658" s="22" t="s">
        <v>145</v>
      </c>
      <c r="D658" s="17"/>
    </row>
    <row r="659" spans="1:4" x14ac:dyDescent="0.25">
      <c r="A659" s="16">
        <f t="shared" si="18"/>
        <v>12013</v>
      </c>
      <c r="B659" s="16" t="s">
        <v>82</v>
      </c>
      <c r="C659" s="22" t="s">
        <v>146</v>
      </c>
      <c r="D659" s="17"/>
    </row>
    <row r="660" spans="1:4" x14ac:dyDescent="0.25">
      <c r="A660" s="16">
        <f t="shared" si="18"/>
        <v>12014</v>
      </c>
      <c r="B660" s="16" t="s">
        <v>82</v>
      </c>
      <c r="C660" s="22" t="s">
        <v>147</v>
      </c>
      <c r="D660" s="17"/>
    </row>
    <row r="661" spans="1:4" x14ac:dyDescent="0.25">
      <c r="A661" s="16">
        <f t="shared" si="18"/>
        <v>12015</v>
      </c>
      <c r="B661" s="16" t="s">
        <v>82</v>
      </c>
      <c r="C661" s="22" t="s">
        <v>148</v>
      </c>
      <c r="D661" s="17"/>
    </row>
    <row r="662" spans="1:4" x14ac:dyDescent="0.25">
      <c r="A662" s="16">
        <f t="shared" si="18"/>
        <v>12016</v>
      </c>
      <c r="B662" s="16"/>
      <c r="C662" s="22"/>
      <c r="D662" s="17"/>
    </row>
    <row r="663" spans="1:4" x14ac:dyDescent="0.25">
      <c r="A663" s="16">
        <f t="shared" si="18"/>
        <v>12017</v>
      </c>
      <c r="B663" s="16" t="s">
        <v>82</v>
      </c>
      <c r="C663" s="22" t="s">
        <v>149</v>
      </c>
      <c r="D663" s="17"/>
    </row>
    <row r="664" spans="1:4" x14ac:dyDescent="0.25">
      <c r="A664" s="16">
        <f t="shared" si="18"/>
        <v>12018</v>
      </c>
      <c r="B664" s="16" t="s">
        <v>119</v>
      </c>
      <c r="C664" s="22" t="s">
        <v>150</v>
      </c>
      <c r="D664" s="17"/>
    </row>
    <row r="665" spans="1:4" x14ac:dyDescent="0.25">
      <c r="A665" s="16">
        <f t="shared" si="18"/>
        <v>12019</v>
      </c>
      <c r="B665" s="16"/>
      <c r="C665" s="22"/>
      <c r="D665" s="17"/>
    </row>
    <row r="666" spans="1:4" x14ac:dyDescent="0.25">
      <c r="A666" s="16">
        <f t="shared" si="18"/>
        <v>12020</v>
      </c>
      <c r="B666" s="16"/>
      <c r="C666" s="22"/>
      <c r="D666" s="17"/>
    </row>
    <row r="667" spans="1:4" x14ac:dyDescent="0.25">
      <c r="A667" s="16">
        <f t="shared" si="18"/>
        <v>12021</v>
      </c>
      <c r="B667" s="16" t="s">
        <v>84</v>
      </c>
      <c r="C667" s="22" t="s">
        <v>120</v>
      </c>
      <c r="D667" s="17"/>
    </row>
    <row r="668" spans="1:4" x14ac:dyDescent="0.25">
      <c r="A668" s="16">
        <f t="shared" si="18"/>
        <v>12022</v>
      </c>
      <c r="B668" s="16" t="s">
        <v>84</v>
      </c>
      <c r="C668" s="22" t="s">
        <v>121</v>
      </c>
      <c r="D668" s="17"/>
    </row>
    <row r="669" spans="1:4" x14ac:dyDescent="0.25">
      <c r="A669" s="16">
        <f t="shared" si="18"/>
        <v>12023</v>
      </c>
      <c r="B669" s="16" t="s">
        <v>84</v>
      </c>
      <c r="C669" s="22" t="s">
        <v>122</v>
      </c>
      <c r="D669" s="17"/>
    </row>
    <row r="670" spans="1:4" x14ac:dyDescent="0.25">
      <c r="A670" s="16">
        <f t="shared" si="18"/>
        <v>12024</v>
      </c>
      <c r="B670" s="16"/>
      <c r="C670" s="22"/>
      <c r="D670" s="17"/>
    </row>
    <row r="671" spans="1:4" x14ac:dyDescent="0.25">
      <c r="A671" s="16">
        <f t="shared" si="18"/>
        <v>12025</v>
      </c>
      <c r="B671" s="16"/>
      <c r="C671" s="22"/>
      <c r="D671" s="17"/>
    </row>
    <row r="672" spans="1:4" x14ac:dyDescent="0.25">
      <c r="A672" s="16">
        <f t="shared" si="18"/>
        <v>12026</v>
      </c>
      <c r="B672" s="16" t="s">
        <v>84</v>
      </c>
      <c r="C672" s="22" t="s">
        <v>123</v>
      </c>
      <c r="D672" s="17"/>
    </row>
    <row r="673" spans="1:4" x14ac:dyDescent="0.25">
      <c r="A673" s="16">
        <f t="shared" si="18"/>
        <v>12027</v>
      </c>
      <c r="B673" s="16" t="s">
        <v>84</v>
      </c>
      <c r="C673" s="22" t="s">
        <v>124</v>
      </c>
      <c r="D673" s="17"/>
    </row>
    <row r="674" spans="1:4" x14ac:dyDescent="0.25">
      <c r="A674" s="16">
        <f t="shared" si="18"/>
        <v>12028</v>
      </c>
      <c r="B674" s="16" t="s">
        <v>999</v>
      </c>
      <c r="C674" s="22" t="s">
        <v>125</v>
      </c>
      <c r="D674" s="17"/>
    </row>
    <row r="675" spans="1:4" x14ac:dyDescent="0.25">
      <c r="A675" s="16">
        <f t="shared" si="18"/>
        <v>12029</v>
      </c>
      <c r="B675" s="16"/>
      <c r="C675" s="22"/>
      <c r="D675" s="17"/>
    </row>
    <row r="676" spans="1:4" x14ac:dyDescent="0.25">
      <c r="A676" s="16">
        <f t="shared" si="18"/>
        <v>12030</v>
      </c>
      <c r="B676" s="16" t="s">
        <v>84</v>
      </c>
      <c r="C676" s="22" t="s">
        <v>126</v>
      </c>
      <c r="D676" s="17"/>
    </row>
    <row r="677" spans="1:4" x14ac:dyDescent="0.25">
      <c r="A677" s="16">
        <f t="shared" si="18"/>
        <v>12031</v>
      </c>
      <c r="B677" s="16" t="s">
        <v>999</v>
      </c>
      <c r="C677" s="22" t="s">
        <v>127</v>
      </c>
      <c r="D677" s="17"/>
    </row>
    <row r="678" spans="1:4" x14ac:dyDescent="0.25">
      <c r="A678" s="16">
        <f t="shared" si="18"/>
        <v>12032</v>
      </c>
      <c r="B678" s="16"/>
      <c r="C678" s="22"/>
      <c r="D678" s="17"/>
    </row>
    <row r="679" spans="1:4" x14ac:dyDescent="0.25">
      <c r="A679" s="16">
        <f t="shared" si="18"/>
        <v>12033</v>
      </c>
      <c r="B679" s="16"/>
      <c r="C679" s="22"/>
      <c r="D679" s="17"/>
    </row>
    <row r="680" spans="1:4" x14ac:dyDescent="0.25">
      <c r="A680" s="16">
        <f t="shared" ref="A680:A711" si="19">A679+1</f>
        <v>12034</v>
      </c>
      <c r="B680" s="16" t="s">
        <v>84</v>
      </c>
      <c r="C680" s="22" t="s">
        <v>128</v>
      </c>
      <c r="D680" s="17"/>
    </row>
    <row r="681" spans="1:4" x14ac:dyDescent="0.25">
      <c r="A681" s="16">
        <f t="shared" si="19"/>
        <v>12035</v>
      </c>
      <c r="B681" s="16" t="s">
        <v>119</v>
      </c>
      <c r="C681" s="22" t="s">
        <v>129</v>
      </c>
      <c r="D681" s="17"/>
    </row>
    <row r="682" spans="1:4" x14ac:dyDescent="0.25">
      <c r="A682" s="16">
        <f t="shared" si="19"/>
        <v>12036</v>
      </c>
      <c r="B682" s="16" t="s">
        <v>119</v>
      </c>
      <c r="C682" s="22" t="s">
        <v>130</v>
      </c>
      <c r="D682" s="17"/>
    </row>
    <row r="683" spans="1:4" x14ac:dyDescent="0.25">
      <c r="A683" s="16">
        <f t="shared" si="19"/>
        <v>12037</v>
      </c>
      <c r="B683" s="16"/>
      <c r="C683" s="22"/>
      <c r="D683" s="17"/>
    </row>
    <row r="684" spans="1:4" x14ac:dyDescent="0.25">
      <c r="A684" s="16">
        <f t="shared" si="19"/>
        <v>12038</v>
      </c>
      <c r="B684" s="16"/>
      <c r="C684" s="22"/>
      <c r="D684" s="17"/>
    </row>
    <row r="685" spans="1:4" x14ac:dyDescent="0.25">
      <c r="A685" s="16">
        <f t="shared" si="19"/>
        <v>12039</v>
      </c>
      <c r="B685" s="16" t="s">
        <v>1000</v>
      </c>
      <c r="C685" s="22" t="s">
        <v>131</v>
      </c>
      <c r="D685" s="17"/>
    </row>
    <row r="686" spans="1:4" x14ac:dyDescent="0.25">
      <c r="A686" s="16">
        <f t="shared" si="19"/>
        <v>12040</v>
      </c>
      <c r="B686" s="16" t="s">
        <v>84</v>
      </c>
      <c r="C686" s="22" t="s">
        <v>132</v>
      </c>
      <c r="D686" s="17"/>
    </row>
    <row r="687" spans="1:4" x14ac:dyDescent="0.25">
      <c r="A687" s="16">
        <f t="shared" si="19"/>
        <v>12041</v>
      </c>
      <c r="B687" s="16" t="s">
        <v>366</v>
      </c>
      <c r="C687" s="22" t="s">
        <v>133</v>
      </c>
      <c r="D687" s="17"/>
    </row>
    <row r="688" spans="1:4" x14ac:dyDescent="0.25">
      <c r="A688" s="16">
        <f t="shared" si="19"/>
        <v>12042</v>
      </c>
      <c r="B688" s="16" t="s">
        <v>366</v>
      </c>
      <c r="C688" s="22" t="s">
        <v>134</v>
      </c>
      <c r="D688" s="17"/>
    </row>
    <row r="689" spans="1:4" x14ac:dyDescent="0.25">
      <c r="A689" s="16">
        <f t="shared" si="19"/>
        <v>12043</v>
      </c>
      <c r="B689" s="16" t="s">
        <v>1001</v>
      </c>
      <c r="C689" s="22" t="s">
        <v>135</v>
      </c>
      <c r="D689" s="17"/>
    </row>
    <row r="690" spans="1:4" x14ac:dyDescent="0.25">
      <c r="A690" s="16">
        <f t="shared" si="19"/>
        <v>12044</v>
      </c>
      <c r="B690" s="16" t="s">
        <v>1002</v>
      </c>
      <c r="C690" s="22" t="s">
        <v>136</v>
      </c>
      <c r="D690" s="17"/>
    </row>
    <row r="691" spans="1:4" x14ac:dyDescent="0.25">
      <c r="A691" s="16">
        <f t="shared" si="19"/>
        <v>12045</v>
      </c>
      <c r="B691" s="16" t="s">
        <v>1003</v>
      </c>
      <c r="C691" s="22" t="s">
        <v>137</v>
      </c>
      <c r="D691" s="17"/>
    </row>
    <row r="692" spans="1:4" x14ac:dyDescent="0.25">
      <c r="A692" s="16">
        <f t="shared" si="19"/>
        <v>12046</v>
      </c>
      <c r="B692" s="16" t="s">
        <v>1003</v>
      </c>
      <c r="C692" s="22" t="s">
        <v>463</v>
      </c>
      <c r="D692" s="17"/>
    </row>
    <row r="693" spans="1:4" x14ac:dyDescent="0.25">
      <c r="A693" s="16">
        <f t="shared" si="19"/>
        <v>12047</v>
      </c>
      <c r="B693" s="16" t="s">
        <v>367</v>
      </c>
      <c r="C693" s="22" t="s">
        <v>383</v>
      </c>
      <c r="D693" s="17"/>
    </row>
    <row r="694" spans="1:4" x14ac:dyDescent="0.25">
      <c r="A694" s="16">
        <f t="shared" si="19"/>
        <v>12048</v>
      </c>
      <c r="B694" s="16" t="s">
        <v>1004</v>
      </c>
      <c r="C694" s="22" t="s">
        <v>464</v>
      </c>
      <c r="D694" s="17"/>
    </row>
    <row r="695" spans="1:4" x14ac:dyDescent="0.25">
      <c r="A695" s="16">
        <f t="shared" si="19"/>
        <v>12049</v>
      </c>
      <c r="B695" s="16" t="s">
        <v>1002</v>
      </c>
      <c r="C695" s="22" t="s">
        <v>465</v>
      </c>
      <c r="D695" s="17"/>
    </row>
    <row r="696" spans="1:4" x14ac:dyDescent="0.25">
      <c r="A696" s="16">
        <f t="shared" si="19"/>
        <v>12050</v>
      </c>
      <c r="B696" s="16" t="s">
        <v>1002</v>
      </c>
      <c r="C696" s="22" t="s">
        <v>340</v>
      </c>
      <c r="D696" s="17"/>
    </row>
    <row r="697" spans="1:4" x14ac:dyDescent="0.25">
      <c r="A697" s="16">
        <f t="shared" si="19"/>
        <v>12051</v>
      </c>
      <c r="B697" s="16" t="s">
        <v>1002</v>
      </c>
      <c r="C697" s="22" t="s">
        <v>341</v>
      </c>
      <c r="D697" s="17"/>
    </row>
    <row r="698" spans="1:4" x14ac:dyDescent="0.25">
      <c r="A698" s="16">
        <f t="shared" si="19"/>
        <v>12052</v>
      </c>
      <c r="B698" s="16" t="s">
        <v>1002</v>
      </c>
      <c r="C698" s="22" t="s">
        <v>342</v>
      </c>
      <c r="D698" s="17"/>
    </row>
    <row r="699" spans="1:4" x14ac:dyDescent="0.25">
      <c r="A699" s="16">
        <f t="shared" si="19"/>
        <v>12053</v>
      </c>
      <c r="B699" s="16" t="s">
        <v>1005</v>
      </c>
      <c r="C699" s="22" t="s">
        <v>343</v>
      </c>
      <c r="D699" s="17"/>
    </row>
    <row r="700" spans="1:4" x14ac:dyDescent="0.25">
      <c r="A700" s="16">
        <f t="shared" si="19"/>
        <v>12054</v>
      </c>
      <c r="B700" s="16" t="s">
        <v>1002</v>
      </c>
      <c r="C700" s="22" t="s">
        <v>344</v>
      </c>
      <c r="D700" s="17"/>
    </row>
    <row r="701" spans="1:4" x14ac:dyDescent="0.25">
      <c r="A701" s="16">
        <f t="shared" si="19"/>
        <v>12055</v>
      </c>
      <c r="B701" s="16" t="s">
        <v>1006</v>
      </c>
      <c r="C701" s="22" t="s">
        <v>345</v>
      </c>
      <c r="D701" s="17"/>
    </row>
    <row r="702" spans="1:4" x14ac:dyDescent="0.25">
      <c r="A702" s="16">
        <f t="shared" si="19"/>
        <v>12056</v>
      </c>
      <c r="B702" s="16"/>
      <c r="C702" s="22"/>
      <c r="D702" s="17"/>
    </row>
    <row r="703" spans="1:4" x14ac:dyDescent="0.25">
      <c r="A703" s="16">
        <f t="shared" si="19"/>
        <v>12057</v>
      </c>
      <c r="B703" s="16"/>
      <c r="C703" s="22"/>
      <c r="D703" s="17"/>
    </row>
    <row r="704" spans="1:4" x14ac:dyDescent="0.25">
      <c r="A704" s="16">
        <f t="shared" si="19"/>
        <v>12058</v>
      </c>
      <c r="B704" s="16"/>
      <c r="C704" s="22"/>
      <c r="D704" s="17"/>
    </row>
    <row r="705" spans="1:4" x14ac:dyDescent="0.25">
      <c r="A705" s="16">
        <f t="shared" si="19"/>
        <v>12059</v>
      </c>
      <c r="B705" s="16" t="s">
        <v>1002</v>
      </c>
      <c r="C705" s="22" t="s">
        <v>346</v>
      </c>
      <c r="D705" s="17"/>
    </row>
    <row r="706" spans="1:4" x14ac:dyDescent="0.25">
      <c r="A706" s="16">
        <f t="shared" si="19"/>
        <v>12060</v>
      </c>
      <c r="B706" s="16" t="s">
        <v>1002</v>
      </c>
      <c r="C706" s="22" t="s">
        <v>347</v>
      </c>
      <c r="D706" s="17"/>
    </row>
    <row r="707" spans="1:4" x14ac:dyDescent="0.25">
      <c r="A707" s="16">
        <f t="shared" si="19"/>
        <v>12061</v>
      </c>
      <c r="B707" s="16" t="s">
        <v>1006</v>
      </c>
      <c r="C707" s="22" t="s">
        <v>348</v>
      </c>
      <c r="D707" s="17"/>
    </row>
    <row r="708" spans="1:4" x14ac:dyDescent="0.25">
      <c r="A708" s="16">
        <f t="shared" si="19"/>
        <v>12062</v>
      </c>
      <c r="B708" s="16" t="s">
        <v>1002</v>
      </c>
      <c r="C708" s="22" t="s">
        <v>349</v>
      </c>
      <c r="D708" s="17"/>
    </row>
    <row r="709" spans="1:4" x14ac:dyDescent="0.25">
      <c r="A709" s="16">
        <f t="shared" si="19"/>
        <v>12063</v>
      </c>
      <c r="B709" s="16" t="s">
        <v>1002</v>
      </c>
      <c r="C709" s="22" t="s">
        <v>350</v>
      </c>
      <c r="D709" s="17"/>
    </row>
    <row r="710" spans="1:4" x14ac:dyDescent="0.25">
      <c r="A710" s="16">
        <f t="shared" si="19"/>
        <v>12064</v>
      </c>
      <c r="B710" s="16" t="s">
        <v>1002</v>
      </c>
      <c r="C710" s="22" t="s">
        <v>351</v>
      </c>
      <c r="D710" s="17"/>
    </row>
    <row r="711" spans="1:4" x14ac:dyDescent="0.25">
      <c r="A711" s="16">
        <f t="shared" si="19"/>
        <v>12065</v>
      </c>
      <c r="B711" s="16" t="s">
        <v>1002</v>
      </c>
      <c r="C711" s="22" t="s">
        <v>352</v>
      </c>
      <c r="D711" s="17"/>
    </row>
    <row r="712" spans="1:4" x14ac:dyDescent="0.25">
      <c r="A712" s="16">
        <f t="shared" ref="A712:A718" si="20">A711+1</f>
        <v>12066</v>
      </c>
      <c r="B712" s="16" t="s">
        <v>1002</v>
      </c>
      <c r="C712" s="22" t="s">
        <v>353</v>
      </c>
      <c r="D712" s="17"/>
    </row>
    <row r="713" spans="1:4" x14ac:dyDescent="0.25">
      <c r="A713" s="16">
        <f t="shared" si="20"/>
        <v>12067</v>
      </c>
      <c r="B713" s="16" t="s">
        <v>1002</v>
      </c>
      <c r="C713" s="22" t="s">
        <v>354</v>
      </c>
      <c r="D713" s="17"/>
    </row>
    <row r="714" spans="1:4" x14ac:dyDescent="0.25">
      <c r="A714" s="16">
        <f t="shared" si="20"/>
        <v>12068</v>
      </c>
      <c r="B714" s="16" t="s">
        <v>1002</v>
      </c>
      <c r="C714" s="22" t="s">
        <v>355</v>
      </c>
      <c r="D714" s="17"/>
    </row>
    <row r="715" spans="1:4" x14ac:dyDescent="0.25">
      <c r="A715" s="16">
        <f t="shared" si="20"/>
        <v>12069</v>
      </c>
      <c r="B715" s="16" t="s">
        <v>999</v>
      </c>
      <c r="C715" s="22" t="s">
        <v>356</v>
      </c>
      <c r="D715" s="17"/>
    </row>
    <row r="716" spans="1:4" x14ac:dyDescent="0.25">
      <c r="A716" s="16">
        <f t="shared" si="20"/>
        <v>12070</v>
      </c>
      <c r="B716" s="16" t="s">
        <v>999</v>
      </c>
      <c r="C716" s="22" t="s">
        <v>357</v>
      </c>
      <c r="D716" s="17"/>
    </row>
    <row r="717" spans="1:4" x14ac:dyDescent="0.25">
      <c r="A717" s="16">
        <f t="shared" si="20"/>
        <v>12071</v>
      </c>
      <c r="B717" s="16" t="s">
        <v>999</v>
      </c>
      <c r="C717" s="22" t="s">
        <v>358</v>
      </c>
      <c r="D717" s="17"/>
    </row>
    <row r="718" spans="1:4" x14ac:dyDescent="0.25">
      <c r="A718" s="16">
        <f t="shared" si="20"/>
        <v>12072</v>
      </c>
      <c r="B718" s="16"/>
      <c r="C718" s="22"/>
      <c r="D718" s="17"/>
    </row>
    <row r="719" spans="1:4" x14ac:dyDescent="0.25">
      <c r="A719" s="17"/>
      <c r="B719" s="16"/>
      <c r="C719" s="22"/>
      <c r="D719" s="17"/>
    </row>
    <row r="720" spans="1:4" x14ac:dyDescent="0.25">
      <c r="A720" s="20" t="s">
        <v>923</v>
      </c>
      <c r="B720" s="16"/>
      <c r="C720" s="22" t="s">
        <v>923</v>
      </c>
      <c r="D720" s="17"/>
    </row>
    <row r="721" spans="1:4" x14ac:dyDescent="0.25">
      <c r="A721" s="16" t="s">
        <v>934</v>
      </c>
      <c r="B721" s="16"/>
      <c r="C721" s="22" t="s">
        <v>546</v>
      </c>
      <c r="D721" s="17"/>
    </row>
    <row r="722" spans="1:4" x14ac:dyDescent="0.25">
      <c r="A722" s="17"/>
      <c r="B722" s="16"/>
      <c r="C722" s="22" t="s">
        <v>1260</v>
      </c>
      <c r="D722" s="17"/>
    </row>
    <row r="723" spans="1:4" x14ac:dyDescent="0.25">
      <c r="A723" s="20" t="s">
        <v>923</v>
      </c>
      <c r="B723" s="16"/>
      <c r="C723" s="22" t="s">
        <v>923</v>
      </c>
      <c r="D723" s="17"/>
    </row>
    <row r="724" spans="1:4" x14ac:dyDescent="0.25">
      <c r="A724" s="16">
        <v>13001</v>
      </c>
      <c r="B724" s="16"/>
      <c r="C724" s="22"/>
      <c r="D724" s="17"/>
    </row>
    <row r="725" spans="1:4" x14ac:dyDescent="0.25">
      <c r="A725" s="16">
        <f t="shared" ref="A725:A767" si="21">A724+1</f>
        <v>13002</v>
      </c>
      <c r="B725" s="16"/>
      <c r="C725" s="22"/>
      <c r="D725" s="17"/>
    </row>
    <row r="726" spans="1:4" x14ac:dyDescent="0.25">
      <c r="A726" s="16">
        <f t="shared" si="21"/>
        <v>13003</v>
      </c>
      <c r="B726" s="16" t="s">
        <v>1007</v>
      </c>
      <c r="C726" s="22" t="s">
        <v>359</v>
      </c>
      <c r="D726" s="17"/>
    </row>
    <row r="727" spans="1:4" x14ac:dyDescent="0.25">
      <c r="A727" s="16">
        <f t="shared" si="21"/>
        <v>13004</v>
      </c>
      <c r="B727" s="16" t="s">
        <v>1007</v>
      </c>
      <c r="C727" s="22" t="s">
        <v>360</v>
      </c>
      <c r="D727" s="17"/>
    </row>
    <row r="728" spans="1:4" x14ac:dyDescent="0.25">
      <c r="A728" s="16">
        <f t="shared" si="21"/>
        <v>13005</v>
      </c>
      <c r="B728" s="16" t="s">
        <v>1007</v>
      </c>
      <c r="C728" s="22" t="s">
        <v>361</v>
      </c>
      <c r="D728" s="17"/>
    </row>
    <row r="729" spans="1:4" x14ac:dyDescent="0.25">
      <c r="A729" s="16">
        <f t="shared" si="21"/>
        <v>13006</v>
      </c>
      <c r="B729" s="16"/>
      <c r="C729" s="22"/>
      <c r="D729" s="17"/>
    </row>
    <row r="730" spans="1:4" x14ac:dyDescent="0.25">
      <c r="A730" s="16">
        <f t="shared" si="21"/>
        <v>13007</v>
      </c>
      <c r="B730" s="16"/>
      <c r="C730" s="22"/>
      <c r="D730" s="17"/>
    </row>
    <row r="731" spans="1:4" x14ac:dyDescent="0.25">
      <c r="A731" s="16">
        <f t="shared" si="21"/>
        <v>13008</v>
      </c>
      <c r="B731" s="16"/>
      <c r="C731" s="22"/>
      <c r="D731" s="17"/>
    </row>
    <row r="732" spans="1:4" x14ac:dyDescent="0.25">
      <c r="A732" s="16">
        <f t="shared" si="21"/>
        <v>13009</v>
      </c>
      <c r="B732" s="16"/>
      <c r="C732" s="22"/>
      <c r="D732" s="17"/>
    </row>
    <row r="733" spans="1:4" x14ac:dyDescent="0.25">
      <c r="A733" s="16">
        <f t="shared" si="21"/>
        <v>13010</v>
      </c>
      <c r="B733" s="16"/>
      <c r="C733" s="22"/>
      <c r="D733" s="17"/>
    </row>
    <row r="734" spans="1:4" x14ac:dyDescent="0.25">
      <c r="A734" s="16">
        <f t="shared" si="21"/>
        <v>13011</v>
      </c>
      <c r="B734" s="16" t="s">
        <v>1007</v>
      </c>
      <c r="C734" s="22" t="s">
        <v>362</v>
      </c>
      <c r="D734" s="17"/>
    </row>
    <row r="735" spans="1:4" x14ac:dyDescent="0.25">
      <c r="A735" s="16">
        <f t="shared" si="21"/>
        <v>13012</v>
      </c>
      <c r="B735" s="16" t="s">
        <v>1007</v>
      </c>
      <c r="C735" s="22" t="s">
        <v>363</v>
      </c>
      <c r="D735" s="17"/>
    </row>
    <row r="736" spans="1:4" x14ac:dyDescent="0.25">
      <c r="A736" s="16">
        <f t="shared" si="21"/>
        <v>13013</v>
      </c>
      <c r="B736" s="16" t="s">
        <v>1007</v>
      </c>
      <c r="C736" s="22" t="s">
        <v>514</v>
      </c>
      <c r="D736" s="17"/>
    </row>
    <row r="737" spans="1:4" x14ac:dyDescent="0.25">
      <c r="A737" s="16">
        <f t="shared" si="21"/>
        <v>13014</v>
      </c>
      <c r="B737" s="16"/>
      <c r="C737" s="22"/>
      <c r="D737" s="17"/>
    </row>
    <row r="738" spans="1:4" x14ac:dyDescent="0.25">
      <c r="A738" s="16">
        <f t="shared" si="21"/>
        <v>13015</v>
      </c>
      <c r="B738" s="16" t="s">
        <v>1007</v>
      </c>
      <c r="C738" s="22" t="s">
        <v>515</v>
      </c>
      <c r="D738" s="17"/>
    </row>
    <row r="739" spans="1:4" x14ac:dyDescent="0.25">
      <c r="A739" s="16">
        <f t="shared" si="21"/>
        <v>13016</v>
      </c>
      <c r="B739" s="16" t="s">
        <v>1008</v>
      </c>
      <c r="C739" s="22" t="s">
        <v>516</v>
      </c>
      <c r="D739" s="17"/>
    </row>
    <row r="740" spans="1:4" x14ac:dyDescent="0.25">
      <c r="A740" s="16">
        <f t="shared" si="21"/>
        <v>13017</v>
      </c>
      <c r="B740" s="16" t="s">
        <v>1008</v>
      </c>
      <c r="C740" s="22" t="s">
        <v>517</v>
      </c>
      <c r="D740" s="17"/>
    </row>
    <row r="741" spans="1:4" x14ac:dyDescent="0.25">
      <c r="A741" s="16">
        <f t="shared" si="21"/>
        <v>13018</v>
      </c>
      <c r="B741" s="16" t="s">
        <v>1008</v>
      </c>
      <c r="C741" s="22" t="s">
        <v>518</v>
      </c>
      <c r="D741" s="17"/>
    </row>
    <row r="742" spans="1:4" x14ac:dyDescent="0.25">
      <c r="A742" s="16">
        <f t="shared" si="21"/>
        <v>13019</v>
      </c>
      <c r="B742" s="16" t="s">
        <v>1008</v>
      </c>
      <c r="C742" s="22" t="s">
        <v>519</v>
      </c>
      <c r="D742" s="17"/>
    </row>
    <row r="743" spans="1:4" x14ac:dyDescent="0.25">
      <c r="A743" s="16">
        <f t="shared" si="21"/>
        <v>13020</v>
      </c>
      <c r="B743" s="16" t="s">
        <v>1008</v>
      </c>
      <c r="C743" s="22" t="s">
        <v>520</v>
      </c>
      <c r="D743" s="17"/>
    </row>
    <row r="744" spans="1:4" x14ac:dyDescent="0.25">
      <c r="A744" s="16">
        <f t="shared" si="21"/>
        <v>13021</v>
      </c>
      <c r="B744" s="16" t="s">
        <v>1008</v>
      </c>
      <c r="C744" s="22" t="s">
        <v>521</v>
      </c>
      <c r="D744" s="17"/>
    </row>
    <row r="745" spans="1:4" x14ac:dyDescent="0.25">
      <c r="A745" s="16">
        <f t="shared" si="21"/>
        <v>13022</v>
      </c>
      <c r="B745" s="16" t="s">
        <v>1008</v>
      </c>
      <c r="C745" s="22" t="s">
        <v>522</v>
      </c>
      <c r="D745" s="17"/>
    </row>
    <row r="746" spans="1:4" x14ac:dyDescent="0.25">
      <c r="A746" s="16">
        <f t="shared" si="21"/>
        <v>13023</v>
      </c>
      <c r="B746" s="16" t="s">
        <v>1008</v>
      </c>
      <c r="C746" s="22" t="s">
        <v>183</v>
      </c>
      <c r="D746" s="17"/>
    </row>
    <row r="747" spans="1:4" x14ac:dyDescent="0.25">
      <c r="A747" s="16">
        <f t="shared" si="21"/>
        <v>13024</v>
      </c>
      <c r="B747" s="16" t="s">
        <v>1008</v>
      </c>
      <c r="C747" s="22" t="s">
        <v>184</v>
      </c>
      <c r="D747" s="17"/>
    </row>
    <row r="748" spans="1:4" x14ac:dyDescent="0.25">
      <c r="A748" s="16">
        <f t="shared" si="21"/>
        <v>13025</v>
      </c>
      <c r="B748" s="16" t="s">
        <v>1008</v>
      </c>
      <c r="C748" s="22" t="s">
        <v>185</v>
      </c>
      <c r="D748" s="17"/>
    </row>
    <row r="749" spans="1:4" x14ac:dyDescent="0.25">
      <c r="A749" s="16">
        <f t="shared" si="21"/>
        <v>13026</v>
      </c>
      <c r="B749" s="16"/>
      <c r="C749" s="22"/>
      <c r="D749" s="17"/>
    </row>
    <row r="750" spans="1:4" x14ac:dyDescent="0.25">
      <c r="A750" s="16">
        <f t="shared" si="21"/>
        <v>13027</v>
      </c>
      <c r="B750" s="16"/>
      <c r="C750" s="22"/>
      <c r="D750" s="17"/>
    </row>
    <row r="751" spans="1:4" x14ac:dyDescent="0.25">
      <c r="A751" s="16">
        <f t="shared" si="21"/>
        <v>13028</v>
      </c>
      <c r="B751" s="16"/>
      <c r="C751" s="22"/>
      <c r="D751" s="17"/>
    </row>
    <row r="752" spans="1:4" x14ac:dyDescent="0.25">
      <c r="A752" s="16">
        <f t="shared" si="21"/>
        <v>13029</v>
      </c>
      <c r="B752" s="16"/>
      <c r="C752" s="22"/>
      <c r="D752" s="17"/>
    </row>
    <row r="753" spans="1:4" x14ac:dyDescent="0.25">
      <c r="A753" s="16">
        <f t="shared" si="21"/>
        <v>13030</v>
      </c>
      <c r="B753" s="16"/>
      <c r="C753" s="22"/>
      <c r="D753" s="17"/>
    </row>
    <row r="754" spans="1:4" x14ac:dyDescent="0.25">
      <c r="A754" s="16">
        <f t="shared" si="21"/>
        <v>13031</v>
      </c>
      <c r="B754" s="16"/>
      <c r="C754" s="22"/>
      <c r="D754" s="17"/>
    </row>
    <row r="755" spans="1:4" x14ac:dyDescent="0.25">
      <c r="A755" s="16">
        <f t="shared" si="21"/>
        <v>13032</v>
      </c>
      <c r="B755" s="16"/>
      <c r="C755" s="22"/>
      <c r="D755" s="17"/>
    </row>
    <row r="756" spans="1:4" x14ac:dyDescent="0.25">
      <c r="A756" s="16">
        <f t="shared" si="21"/>
        <v>13033</v>
      </c>
      <c r="B756" s="16" t="s">
        <v>1008</v>
      </c>
      <c r="C756" s="22" t="s">
        <v>186</v>
      </c>
      <c r="D756" s="17"/>
    </row>
    <row r="757" spans="1:4" x14ac:dyDescent="0.25">
      <c r="A757" s="16">
        <f t="shared" si="21"/>
        <v>13034</v>
      </c>
      <c r="B757" s="16" t="s">
        <v>1008</v>
      </c>
      <c r="C757" s="22" t="s">
        <v>936</v>
      </c>
      <c r="D757" s="17"/>
    </row>
    <row r="758" spans="1:4" x14ac:dyDescent="0.25">
      <c r="A758" s="16">
        <f t="shared" si="21"/>
        <v>13035</v>
      </c>
      <c r="B758" s="16"/>
      <c r="C758" s="22"/>
      <c r="D758" s="17"/>
    </row>
    <row r="759" spans="1:4" x14ac:dyDescent="0.25">
      <c r="A759" s="16">
        <f t="shared" si="21"/>
        <v>13036</v>
      </c>
      <c r="B759" s="16"/>
      <c r="C759" s="22"/>
      <c r="D759" s="17"/>
    </row>
    <row r="760" spans="1:4" x14ac:dyDescent="0.25">
      <c r="A760" s="16">
        <f t="shared" si="21"/>
        <v>13037</v>
      </c>
      <c r="B760" s="16"/>
      <c r="C760" s="22"/>
      <c r="D760" s="17"/>
    </row>
    <row r="761" spans="1:4" x14ac:dyDescent="0.25">
      <c r="A761" s="16">
        <f t="shared" si="21"/>
        <v>13038</v>
      </c>
      <c r="B761" s="16" t="s">
        <v>1007</v>
      </c>
      <c r="C761" s="22" t="s">
        <v>937</v>
      </c>
      <c r="D761" s="17"/>
    </row>
    <row r="762" spans="1:4" x14ac:dyDescent="0.25">
      <c r="A762" s="16">
        <f t="shared" si="21"/>
        <v>13039</v>
      </c>
      <c r="B762" s="16"/>
      <c r="C762" s="22"/>
      <c r="D762" s="17"/>
    </row>
    <row r="763" spans="1:4" x14ac:dyDescent="0.25">
      <c r="A763" s="16">
        <f t="shared" si="21"/>
        <v>13040</v>
      </c>
      <c r="B763" s="16"/>
      <c r="C763" s="22"/>
      <c r="D763" s="17"/>
    </row>
    <row r="764" spans="1:4" x14ac:dyDescent="0.25">
      <c r="A764" s="16">
        <f t="shared" si="21"/>
        <v>13041</v>
      </c>
      <c r="B764" s="16"/>
      <c r="C764" s="22"/>
      <c r="D764" s="17"/>
    </row>
    <row r="765" spans="1:4" x14ac:dyDescent="0.25">
      <c r="A765" s="16">
        <f t="shared" si="21"/>
        <v>13042</v>
      </c>
      <c r="B765" s="16"/>
      <c r="C765" s="22"/>
      <c r="D765" s="17"/>
    </row>
    <row r="766" spans="1:4" x14ac:dyDescent="0.25">
      <c r="A766" s="16">
        <f t="shared" si="21"/>
        <v>13043</v>
      </c>
      <c r="B766" s="16"/>
      <c r="C766" s="22"/>
      <c r="D766" s="17"/>
    </row>
    <row r="767" spans="1:4" x14ac:dyDescent="0.25">
      <c r="A767" s="16">
        <f t="shared" si="21"/>
        <v>13044</v>
      </c>
      <c r="B767" s="16"/>
      <c r="C767" s="22"/>
      <c r="D767" s="17"/>
    </row>
    <row r="768" spans="1:4" x14ac:dyDescent="0.25">
      <c r="A768" s="17"/>
      <c r="B768" s="16"/>
      <c r="C768" s="22"/>
      <c r="D768" s="17"/>
    </row>
    <row r="769" spans="1:4" x14ac:dyDescent="0.25">
      <c r="A769" s="20" t="s">
        <v>923</v>
      </c>
      <c r="B769" s="16"/>
      <c r="C769" s="22" t="s">
        <v>923</v>
      </c>
      <c r="D769" s="17"/>
    </row>
    <row r="770" spans="1:4" x14ac:dyDescent="0.25">
      <c r="A770" s="16" t="s">
        <v>935</v>
      </c>
      <c r="B770" s="16"/>
      <c r="C770" s="22" t="s">
        <v>547</v>
      </c>
      <c r="D770" s="17"/>
    </row>
    <row r="771" spans="1:4" x14ac:dyDescent="0.25">
      <c r="A771" s="17"/>
      <c r="B771" s="16"/>
      <c r="C771" s="22" t="s">
        <v>1260</v>
      </c>
      <c r="D771" s="17"/>
    </row>
    <row r="772" spans="1:4" x14ac:dyDescent="0.25">
      <c r="A772" s="20" t="s">
        <v>923</v>
      </c>
      <c r="B772" s="16"/>
      <c r="C772" s="22" t="s">
        <v>923</v>
      </c>
      <c r="D772" s="17"/>
    </row>
    <row r="773" spans="1:4" x14ac:dyDescent="0.25">
      <c r="A773" s="16">
        <v>14001</v>
      </c>
      <c r="B773" s="16"/>
      <c r="C773" s="22"/>
      <c r="D773" s="17"/>
    </row>
    <row r="774" spans="1:4" x14ac:dyDescent="0.25">
      <c r="A774" s="16">
        <f t="shared" ref="A774:A805" si="22">A773+1</f>
        <v>14002</v>
      </c>
      <c r="B774" s="16"/>
      <c r="C774" s="22"/>
      <c r="D774" s="17"/>
    </row>
    <row r="775" spans="1:4" x14ac:dyDescent="0.25">
      <c r="A775" s="16">
        <f t="shared" si="22"/>
        <v>14003</v>
      </c>
      <c r="B775" s="16"/>
      <c r="C775" s="22"/>
      <c r="D775" s="17"/>
    </row>
    <row r="776" spans="1:4" x14ac:dyDescent="0.25">
      <c r="A776" s="16">
        <f t="shared" si="22"/>
        <v>14004</v>
      </c>
      <c r="B776" s="16"/>
      <c r="C776" s="22"/>
      <c r="D776" s="17"/>
    </row>
    <row r="777" spans="1:4" x14ac:dyDescent="0.25">
      <c r="A777" s="16">
        <f t="shared" si="22"/>
        <v>14005</v>
      </c>
      <c r="B777" s="16"/>
      <c r="C777" s="22"/>
      <c r="D777" s="17"/>
    </row>
    <row r="778" spans="1:4" x14ac:dyDescent="0.25">
      <c r="A778" s="16">
        <f t="shared" si="22"/>
        <v>14006</v>
      </c>
      <c r="B778" s="16"/>
      <c r="C778" s="22"/>
      <c r="D778" s="17"/>
    </row>
    <row r="779" spans="1:4" x14ac:dyDescent="0.25">
      <c r="A779" s="16">
        <f t="shared" si="22"/>
        <v>14007</v>
      </c>
      <c r="B779" s="16"/>
      <c r="C779" s="22"/>
      <c r="D779" s="17"/>
    </row>
    <row r="780" spans="1:4" x14ac:dyDescent="0.25">
      <c r="A780" s="16">
        <f t="shared" si="22"/>
        <v>14008</v>
      </c>
      <c r="B780" s="16"/>
      <c r="C780" s="22"/>
      <c r="D780" s="17"/>
    </row>
    <row r="781" spans="1:4" x14ac:dyDescent="0.25">
      <c r="A781" s="16">
        <f t="shared" si="22"/>
        <v>14009</v>
      </c>
      <c r="B781" s="16"/>
      <c r="C781" s="22"/>
      <c r="D781" s="17"/>
    </row>
    <row r="782" spans="1:4" x14ac:dyDescent="0.25">
      <c r="A782" s="16">
        <f t="shared" si="22"/>
        <v>14010</v>
      </c>
      <c r="B782" s="16"/>
      <c r="C782" s="22"/>
      <c r="D782" s="17"/>
    </row>
    <row r="783" spans="1:4" x14ac:dyDescent="0.25">
      <c r="A783" s="16">
        <f t="shared" si="22"/>
        <v>14011</v>
      </c>
      <c r="B783" s="16"/>
      <c r="C783" s="22"/>
      <c r="D783" s="17"/>
    </row>
    <row r="784" spans="1:4" x14ac:dyDescent="0.25">
      <c r="A784" s="16">
        <f t="shared" si="22"/>
        <v>14012</v>
      </c>
      <c r="B784" s="16"/>
      <c r="C784" s="22"/>
      <c r="D784" s="17"/>
    </row>
    <row r="785" spans="1:4" x14ac:dyDescent="0.25">
      <c r="A785" s="16">
        <f t="shared" si="22"/>
        <v>14013</v>
      </c>
      <c r="B785" s="16"/>
      <c r="C785" s="22"/>
      <c r="D785" s="17"/>
    </row>
    <row r="786" spans="1:4" x14ac:dyDescent="0.25">
      <c r="A786" s="16">
        <f t="shared" si="22"/>
        <v>14014</v>
      </c>
      <c r="B786" s="16"/>
      <c r="C786" s="22"/>
      <c r="D786" s="17"/>
    </row>
    <row r="787" spans="1:4" x14ac:dyDescent="0.25">
      <c r="A787" s="16">
        <f t="shared" si="22"/>
        <v>14015</v>
      </c>
      <c r="B787" s="16"/>
      <c r="C787" s="22"/>
      <c r="D787" s="17"/>
    </row>
    <row r="788" spans="1:4" x14ac:dyDescent="0.25">
      <c r="A788" s="16">
        <f t="shared" si="22"/>
        <v>14016</v>
      </c>
      <c r="B788" s="16"/>
      <c r="C788" s="22"/>
      <c r="D788" s="17"/>
    </row>
    <row r="789" spans="1:4" x14ac:dyDescent="0.25">
      <c r="A789" s="16">
        <f t="shared" si="22"/>
        <v>14017</v>
      </c>
      <c r="B789" s="16"/>
      <c r="C789" s="22"/>
      <c r="D789" s="17"/>
    </row>
    <row r="790" spans="1:4" x14ac:dyDescent="0.25">
      <c r="A790" s="16">
        <f t="shared" si="22"/>
        <v>14018</v>
      </c>
      <c r="B790" s="16"/>
      <c r="C790" s="22"/>
      <c r="D790" s="17"/>
    </row>
    <row r="791" spans="1:4" x14ac:dyDescent="0.25">
      <c r="A791" s="16">
        <f t="shared" si="22"/>
        <v>14019</v>
      </c>
      <c r="B791" s="16"/>
      <c r="C791" s="22"/>
      <c r="D791" s="17"/>
    </row>
    <row r="792" spans="1:4" x14ac:dyDescent="0.25">
      <c r="A792" s="16">
        <f t="shared" si="22"/>
        <v>14020</v>
      </c>
      <c r="B792" s="16"/>
      <c r="C792" s="22"/>
      <c r="D792" s="17"/>
    </row>
    <row r="793" spans="1:4" x14ac:dyDescent="0.25">
      <c r="A793" s="16">
        <f t="shared" si="22"/>
        <v>14021</v>
      </c>
      <c r="B793" s="16"/>
      <c r="C793" s="22"/>
      <c r="D793" s="17"/>
    </row>
    <row r="794" spans="1:4" x14ac:dyDescent="0.25">
      <c r="A794" s="16">
        <f t="shared" si="22"/>
        <v>14022</v>
      </c>
      <c r="B794" s="16"/>
      <c r="C794" s="22"/>
      <c r="D794" s="17"/>
    </row>
    <row r="795" spans="1:4" x14ac:dyDescent="0.25">
      <c r="A795" s="16">
        <f t="shared" si="22"/>
        <v>14023</v>
      </c>
      <c r="B795" s="16"/>
      <c r="C795" s="22"/>
      <c r="D795" s="17"/>
    </row>
    <row r="796" spans="1:4" x14ac:dyDescent="0.25">
      <c r="A796" s="16">
        <f t="shared" si="22"/>
        <v>14024</v>
      </c>
      <c r="B796" s="16"/>
      <c r="C796" s="22"/>
      <c r="D796" s="17"/>
    </row>
    <row r="797" spans="1:4" x14ac:dyDescent="0.25">
      <c r="A797" s="16">
        <f t="shared" si="22"/>
        <v>14025</v>
      </c>
      <c r="B797" s="16"/>
      <c r="C797" s="22"/>
      <c r="D797" s="17"/>
    </row>
    <row r="798" spans="1:4" x14ac:dyDescent="0.25">
      <c r="A798" s="16">
        <f t="shared" si="22"/>
        <v>14026</v>
      </c>
      <c r="B798" s="16"/>
      <c r="C798" s="22"/>
      <c r="D798" s="17"/>
    </row>
    <row r="799" spans="1:4" x14ac:dyDescent="0.25">
      <c r="A799" s="16">
        <f t="shared" si="22"/>
        <v>14027</v>
      </c>
      <c r="B799" s="16"/>
      <c r="C799" s="22"/>
      <c r="D799" s="17"/>
    </row>
    <row r="800" spans="1:4" x14ac:dyDescent="0.25">
      <c r="A800" s="16">
        <f t="shared" si="22"/>
        <v>14028</v>
      </c>
      <c r="B800" s="16"/>
      <c r="C800" s="22"/>
      <c r="D800" s="17"/>
    </row>
    <row r="801" spans="1:4" x14ac:dyDescent="0.25">
      <c r="A801" s="16">
        <f t="shared" si="22"/>
        <v>14029</v>
      </c>
      <c r="B801" s="16"/>
      <c r="C801" s="22"/>
      <c r="D801" s="17"/>
    </row>
    <row r="802" spans="1:4" x14ac:dyDescent="0.25">
      <c r="A802" s="16">
        <f t="shared" si="22"/>
        <v>14030</v>
      </c>
      <c r="B802" s="16"/>
      <c r="C802" s="22"/>
      <c r="D802" s="17"/>
    </row>
    <row r="803" spans="1:4" x14ac:dyDescent="0.25">
      <c r="A803" s="16">
        <f t="shared" si="22"/>
        <v>14031</v>
      </c>
      <c r="B803" s="16"/>
      <c r="C803" s="22"/>
      <c r="D803" s="17"/>
    </row>
    <row r="804" spans="1:4" x14ac:dyDescent="0.25">
      <c r="A804" s="16">
        <f t="shared" si="22"/>
        <v>14032</v>
      </c>
      <c r="B804" s="16"/>
      <c r="C804" s="22"/>
      <c r="D804" s="17"/>
    </row>
    <row r="805" spans="1:4" x14ac:dyDescent="0.25">
      <c r="A805" s="16">
        <f t="shared" si="22"/>
        <v>14033</v>
      </c>
      <c r="B805" s="16" t="s">
        <v>878</v>
      </c>
      <c r="C805" s="22" t="s">
        <v>938</v>
      </c>
      <c r="D805" s="17"/>
    </row>
    <row r="806" spans="1:4" x14ac:dyDescent="0.25">
      <c r="A806" s="16">
        <f t="shared" ref="A806:A837" si="23">A805+1</f>
        <v>14034</v>
      </c>
      <c r="B806" s="16"/>
      <c r="C806" s="22"/>
      <c r="D806" s="17"/>
    </row>
    <row r="807" spans="1:4" x14ac:dyDescent="0.25">
      <c r="A807" s="16">
        <f t="shared" si="23"/>
        <v>14035</v>
      </c>
      <c r="B807" s="16"/>
      <c r="C807" s="22"/>
      <c r="D807" s="17"/>
    </row>
    <row r="808" spans="1:4" x14ac:dyDescent="0.25">
      <c r="A808" s="16">
        <f t="shared" si="23"/>
        <v>14036</v>
      </c>
      <c r="B808" s="16"/>
      <c r="C808" s="22"/>
      <c r="D808" s="17"/>
    </row>
    <row r="809" spans="1:4" x14ac:dyDescent="0.25">
      <c r="A809" s="16">
        <f t="shared" si="23"/>
        <v>14037</v>
      </c>
      <c r="B809" s="16" t="s">
        <v>1009</v>
      </c>
      <c r="C809" s="22" t="s">
        <v>939</v>
      </c>
      <c r="D809" s="17"/>
    </row>
    <row r="810" spans="1:4" x14ac:dyDescent="0.25">
      <c r="A810" s="16">
        <f t="shared" si="23"/>
        <v>14038</v>
      </c>
      <c r="B810" s="16" t="s">
        <v>1009</v>
      </c>
      <c r="C810" s="22" t="s">
        <v>940</v>
      </c>
      <c r="D810" s="17"/>
    </row>
    <row r="811" spans="1:4" x14ac:dyDescent="0.25">
      <c r="A811" s="16">
        <f t="shared" si="23"/>
        <v>14039</v>
      </c>
      <c r="B811" s="16" t="s">
        <v>1009</v>
      </c>
      <c r="C811" s="22" t="s">
        <v>942</v>
      </c>
      <c r="D811" s="17"/>
    </row>
    <row r="812" spans="1:4" x14ac:dyDescent="0.25">
      <c r="A812" s="16">
        <f t="shared" si="23"/>
        <v>14040</v>
      </c>
      <c r="B812" s="16" t="s">
        <v>523</v>
      </c>
      <c r="C812" s="22" t="s">
        <v>941</v>
      </c>
      <c r="D812" s="17"/>
    </row>
    <row r="813" spans="1:4" x14ac:dyDescent="0.25">
      <c r="A813" s="16">
        <f t="shared" si="23"/>
        <v>14041</v>
      </c>
      <c r="B813" s="16" t="s">
        <v>523</v>
      </c>
      <c r="C813" s="22" t="s">
        <v>216</v>
      </c>
      <c r="D813" s="17"/>
    </row>
    <row r="814" spans="1:4" x14ac:dyDescent="0.25">
      <c r="A814" s="16">
        <f t="shared" si="23"/>
        <v>14042</v>
      </c>
      <c r="B814" s="16" t="s">
        <v>1009</v>
      </c>
      <c r="C814" s="22" t="s">
        <v>217</v>
      </c>
      <c r="D814" s="17"/>
    </row>
    <row r="815" spans="1:4" x14ac:dyDescent="0.25">
      <c r="A815" s="16">
        <f t="shared" si="23"/>
        <v>14043</v>
      </c>
      <c r="B815" s="16" t="s">
        <v>1009</v>
      </c>
      <c r="C815" s="22" t="s">
        <v>218</v>
      </c>
      <c r="D815" s="17"/>
    </row>
    <row r="816" spans="1:4" x14ac:dyDescent="0.25">
      <c r="A816" s="16">
        <f t="shared" si="23"/>
        <v>14044</v>
      </c>
      <c r="B816" s="16" t="s">
        <v>523</v>
      </c>
      <c r="C816" s="22" t="s">
        <v>219</v>
      </c>
      <c r="D816" s="17"/>
    </row>
    <row r="817" spans="1:4" x14ac:dyDescent="0.25">
      <c r="A817" s="16">
        <f t="shared" si="23"/>
        <v>14045</v>
      </c>
      <c r="B817" s="16" t="s">
        <v>523</v>
      </c>
      <c r="C817" s="22" t="s">
        <v>220</v>
      </c>
      <c r="D817" s="17"/>
    </row>
    <row r="818" spans="1:4" x14ac:dyDescent="0.25">
      <c r="A818" s="16">
        <f t="shared" si="23"/>
        <v>14046</v>
      </c>
      <c r="B818" s="16" t="s">
        <v>1009</v>
      </c>
      <c r="C818" s="22" t="s">
        <v>221</v>
      </c>
      <c r="D818" s="17"/>
    </row>
    <row r="819" spans="1:4" x14ac:dyDescent="0.25">
      <c r="A819" s="16">
        <f t="shared" si="23"/>
        <v>14047</v>
      </c>
      <c r="B819" s="16" t="s">
        <v>1009</v>
      </c>
      <c r="C819" s="22" t="s">
        <v>222</v>
      </c>
      <c r="D819" s="17"/>
    </row>
    <row r="820" spans="1:4" x14ac:dyDescent="0.25">
      <c r="A820" s="16">
        <f t="shared" si="23"/>
        <v>14048</v>
      </c>
      <c r="B820" s="16" t="s">
        <v>523</v>
      </c>
      <c r="C820" s="22" t="s">
        <v>223</v>
      </c>
      <c r="D820" s="17"/>
    </row>
    <row r="821" spans="1:4" x14ac:dyDescent="0.25">
      <c r="A821" s="16">
        <f t="shared" si="23"/>
        <v>14049</v>
      </c>
      <c r="B821" s="16" t="s">
        <v>523</v>
      </c>
      <c r="C821" s="22" t="s">
        <v>224</v>
      </c>
      <c r="D821" s="17"/>
    </row>
    <row r="822" spans="1:4" x14ac:dyDescent="0.25">
      <c r="A822" s="16">
        <f t="shared" si="23"/>
        <v>14050</v>
      </c>
      <c r="B822" s="16" t="s">
        <v>1009</v>
      </c>
      <c r="C822" s="22" t="s">
        <v>225</v>
      </c>
      <c r="D822" s="17"/>
    </row>
    <row r="823" spans="1:4" x14ac:dyDescent="0.25">
      <c r="A823" s="16">
        <f t="shared" si="23"/>
        <v>14051</v>
      </c>
      <c r="B823" s="16" t="s">
        <v>1009</v>
      </c>
      <c r="C823" s="22" t="s">
        <v>226</v>
      </c>
      <c r="D823" s="17"/>
    </row>
    <row r="824" spans="1:4" x14ac:dyDescent="0.25">
      <c r="A824" s="16">
        <f t="shared" si="23"/>
        <v>14052</v>
      </c>
      <c r="B824" s="16" t="s">
        <v>1009</v>
      </c>
      <c r="C824" s="22" t="s">
        <v>227</v>
      </c>
      <c r="D824" s="17"/>
    </row>
    <row r="825" spans="1:4" x14ac:dyDescent="0.25">
      <c r="A825" s="16">
        <f t="shared" si="23"/>
        <v>14053</v>
      </c>
      <c r="B825" s="16" t="s">
        <v>1009</v>
      </c>
      <c r="C825" s="22" t="s">
        <v>228</v>
      </c>
      <c r="D825" s="17"/>
    </row>
    <row r="826" spans="1:4" x14ac:dyDescent="0.25">
      <c r="A826" s="16">
        <f t="shared" si="23"/>
        <v>14054</v>
      </c>
      <c r="B826" s="16" t="s">
        <v>523</v>
      </c>
      <c r="C826" s="22" t="s">
        <v>229</v>
      </c>
      <c r="D826" s="17"/>
    </row>
    <row r="827" spans="1:4" x14ac:dyDescent="0.25">
      <c r="A827" s="16">
        <f t="shared" si="23"/>
        <v>14055</v>
      </c>
      <c r="B827" s="16" t="s">
        <v>1009</v>
      </c>
      <c r="C827" s="22" t="s">
        <v>230</v>
      </c>
      <c r="D827" s="17"/>
    </row>
    <row r="828" spans="1:4" x14ac:dyDescent="0.25">
      <c r="A828" s="16">
        <f t="shared" si="23"/>
        <v>14056</v>
      </c>
      <c r="B828" s="16" t="s">
        <v>1009</v>
      </c>
      <c r="C828" s="22" t="s">
        <v>231</v>
      </c>
      <c r="D828" s="17"/>
    </row>
    <row r="829" spans="1:4" x14ac:dyDescent="0.25">
      <c r="A829" s="16">
        <f t="shared" si="23"/>
        <v>14057</v>
      </c>
      <c r="B829" s="16" t="s">
        <v>523</v>
      </c>
      <c r="C829" s="22" t="s">
        <v>232</v>
      </c>
      <c r="D829" s="17"/>
    </row>
    <row r="830" spans="1:4" x14ac:dyDescent="0.25">
      <c r="A830" s="16">
        <f t="shared" si="23"/>
        <v>14058</v>
      </c>
      <c r="B830" s="16" t="s">
        <v>1009</v>
      </c>
      <c r="C830" s="22" t="s">
        <v>233</v>
      </c>
      <c r="D830" s="17"/>
    </row>
    <row r="831" spans="1:4" x14ac:dyDescent="0.25">
      <c r="A831" s="16">
        <f t="shared" si="23"/>
        <v>14059</v>
      </c>
      <c r="B831" s="16" t="s">
        <v>1009</v>
      </c>
      <c r="C831" s="22" t="s">
        <v>234</v>
      </c>
      <c r="D831" s="17"/>
    </row>
    <row r="832" spans="1:4" x14ac:dyDescent="0.25">
      <c r="A832" s="16">
        <f t="shared" si="23"/>
        <v>14060</v>
      </c>
      <c r="B832" s="16" t="s">
        <v>1009</v>
      </c>
      <c r="C832" s="22" t="s">
        <v>235</v>
      </c>
      <c r="D832" s="17"/>
    </row>
    <row r="833" spans="1:4" x14ac:dyDescent="0.25">
      <c r="A833" s="16">
        <f t="shared" si="23"/>
        <v>14061</v>
      </c>
      <c r="B833" s="16" t="s">
        <v>1009</v>
      </c>
      <c r="C833" s="22" t="s">
        <v>236</v>
      </c>
      <c r="D833" s="17"/>
    </row>
    <row r="834" spans="1:4" x14ac:dyDescent="0.25">
      <c r="A834" s="16">
        <f t="shared" si="23"/>
        <v>14062</v>
      </c>
      <c r="B834" s="16" t="s">
        <v>1009</v>
      </c>
      <c r="C834" s="22" t="s">
        <v>237</v>
      </c>
      <c r="D834" s="17"/>
    </row>
    <row r="835" spans="1:4" x14ac:dyDescent="0.25">
      <c r="A835" s="16">
        <f t="shared" si="23"/>
        <v>14063</v>
      </c>
      <c r="B835" s="16" t="s">
        <v>523</v>
      </c>
      <c r="C835" s="22" t="s">
        <v>238</v>
      </c>
      <c r="D835" s="17"/>
    </row>
    <row r="836" spans="1:4" x14ac:dyDescent="0.25">
      <c r="A836" s="16">
        <f t="shared" si="23"/>
        <v>14064</v>
      </c>
      <c r="B836" s="16" t="s">
        <v>1009</v>
      </c>
      <c r="C836" s="22" t="s">
        <v>239</v>
      </c>
      <c r="D836" s="17"/>
    </row>
    <row r="837" spans="1:4" x14ac:dyDescent="0.25">
      <c r="A837" s="16">
        <f t="shared" si="23"/>
        <v>14065</v>
      </c>
      <c r="B837" s="16" t="s">
        <v>1009</v>
      </c>
      <c r="C837" s="22" t="s">
        <v>240</v>
      </c>
      <c r="D837" s="17"/>
    </row>
    <row r="838" spans="1:4" x14ac:dyDescent="0.25">
      <c r="A838" s="16">
        <f t="shared" ref="A838:A844" si="24">A837+1</f>
        <v>14066</v>
      </c>
      <c r="B838" s="16" t="s">
        <v>524</v>
      </c>
      <c r="C838" s="22" t="s">
        <v>1019</v>
      </c>
      <c r="D838" s="17"/>
    </row>
    <row r="839" spans="1:4" x14ac:dyDescent="0.25">
      <c r="A839" s="16">
        <f t="shared" si="24"/>
        <v>14067</v>
      </c>
      <c r="B839" s="16" t="s">
        <v>524</v>
      </c>
      <c r="C839" s="22" t="s">
        <v>1020</v>
      </c>
      <c r="D839" s="17"/>
    </row>
    <row r="840" spans="1:4" x14ac:dyDescent="0.25">
      <c r="A840" s="16">
        <f t="shared" si="24"/>
        <v>14068</v>
      </c>
      <c r="B840" s="16" t="s">
        <v>1009</v>
      </c>
      <c r="C840" s="22" t="s">
        <v>1021</v>
      </c>
      <c r="D840" s="17"/>
    </row>
    <row r="841" spans="1:4" x14ac:dyDescent="0.25">
      <c r="A841" s="16">
        <f t="shared" si="24"/>
        <v>14069</v>
      </c>
      <c r="B841" s="16" t="s">
        <v>1009</v>
      </c>
      <c r="C841" s="22" t="s">
        <v>1022</v>
      </c>
      <c r="D841" s="17"/>
    </row>
    <row r="842" spans="1:4" x14ac:dyDescent="0.25">
      <c r="A842" s="16">
        <f t="shared" si="24"/>
        <v>14070</v>
      </c>
      <c r="B842" s="16" t="s">
        <v>1009</v>
      </c>
      <c r="C842" s="22" t="s">
        <v>1023</v>
      </c>
      <c r="D842" s="17"/>
    </row>
    <row r="843" spans="1:4" x14ac:dyDescent="0.25">
      <c r="A843" s="16">
        <f t="shared" si="24"/>
        <v>14071</v>
      </c>
      <c r="B843" s="16" t="s">
        <v>1009</v>
      </c>
      <c r="C843" s="22" t="s">
        <v>418</v>
      </c>
      <c r="D843" s="17"/>
    </row>
    <row r="844" spans="1:4" x14ac:dyDescent="0.25">
      <c r="A844" s="16">
        <f t="shared" si="24"/>
        <v>14072</v>
      </c>
      <c r="B844" s="16"/>
      <c r="C844" s="22"/>
      <c r="D844" s="17"/>
    </row>
    <row r="845" spans="1:4" x14ac:dyDescent="0.25">
      <c r="A845" s="17"/>
      <c r="B845" s="16"/>
      <c r="C845" s="22"/>
      <c r="D845" s="17"/>
    </row>
    <row r="846" spans="1:4" x14ac:dyDescent="0.25">
      <c r="A846" s="20" t="s">
        <v>923</v>
      </c>
      <c r="B846" s="16"/>
      <c r="C846" s="22" t="s">
        <v>923</v>
      </c>
      <c r="D846" s="17"/>
    </row>
    <row r="847" spans="1:4" x14ac:dyDescent="0.25">
      <c r="A847" s="16" t="s">
        <v>391</v>
      </c>
      <c r="B847" s="16"/>
      <c r="C847" s="22" t="s">
        <v>419</v>
      </c>
      <c r="D847" s="17"/>
    </row>
    <row r="848" spans="1:4" x14ac:dyDescent="0.25">
      <c r="A848" s="17"/>
      <c r="B848" s="16"/>
      <c r="C848" s="22" t="s">
        <v>1260</v>
      </c>
      <c r="D848" s="17"/>
    </row>
    <row r="849" spans="1:4" x14ac:dyDescent="0.25">
      <c r="A849" s="20" t="s">
        <v>923</v>
      </c>
      <c r="B849" s="16"/>
      <c r="C849" s="22" t="s">
        <v>923</v>
      </c>
      <c r="D849" s="17"/>
    </row>
    <row r="850" spans="1:4" x14ac:dyDescent="0.25">
      <c r="A850" s="16">
        <v>15001</v>
      </c>
      <c r="B850" s="16" t="s">
        <v>525</v>
      </c>
      <c r="C850" s="22" t="s">
        <v>420</v>
      </c>
      <c r="D850" s="17"/>
    </row>
    <row r="851" spans="1:4" x14ac:dyDescent="0.25">
      <c r="A851" s="16">
        <f t="shared" ref="A851:A882" si="25">A850+1</f>
        <v>15002</v>
      </c>
      <c r="B851" s="16"/>
      <c r="C851" s="22"/>
      <c r="D851" s="17"/>
    </row>
    <row r="852" spans="1:4" x14ac:dyDescent="0.25">
      <c r="A852" s="16">
        <f t="shared" si="25"/>
        <v>15003</v>
      </c>
      <c r="B852" s="16" t="s">
        <v>525</v>
      </c>
      <c r="C852" s="22" t="s">
        <v>421</v>
      </c>
      <c r="D852" s="17"/>
    </row>
    <row r="853" spans="1:4" x14ac:dyDescent="0.25">
      <c r="A853" s="16">
        <f t="shared" si="25"/>
        <v>15004</v>
      </c>
      <c r="B853" s="16" t="s">
        <v>525</v>
      </c>
      <c r="C853" s="22" t="s">
        <v>422</v>
      </c>
      <c r="D853" s="17"/>
    </row>
    <row r="854" spans="1:4" x14ac:dyDescent="0.25">
      <c r="A854" s="16">
        <f t="shared" si="25"/>
        <v>15005</v>
      </c>
      <c r="B854" s="16" t="s">
        <v>525</v>
      </c>
      <c r="C854" s="22" t="s">
        <v>423</v>
      </c>
      <c r="D854" s="17"/>
    </row>
    <row r="855" spans="1:4" x14ac:dyDescent="0.25">
      <c r="A855" s="16">
        <f t="shared" si="25"/>
        <v>15006</v>
      </c>
      <c r="B855" s="16" t="s">
        <v>525</v>
      </c>
      <c r="C855" s="22" t="s">
        <v>424</v>
      </c>
      <c r="D855" s="17"/>
    </row>
    <row r="856" spans="1:4" x14ac:dyDescent="0.25">
      <c r="A856" s="16">
        <f t="shared" si="25"/>
        <v>15007</v>
      </c>
      <c r="B856" s="16"/>
      <c r="C856" s="22"/>
      <c r="D856" s="17"/>
    </row>
    <row r="857" spans="1:4" x14ac:dyDescent="0.25">
      <c r="A857" s="16">
        <f t="shared" si="25"/>
        <v>15008</v>
      </c>
      <c r="B857" s="16" t="s">
        <v>525</v>
      </c>
      <c r="C857" s="22" t="s">
        <v>425</v>
      </c>
      <c r="D857" s="17"/>
    </row>
    <row r="858" spans="1:4" x14ac:dyDescent="0.25">
      <c r="A858" s="16">
        <f t="shared" si="25"/>
        <v>15009</v>
      </c>
      <c r="B858" s="16" t="s">
        <v>525</v>
      </c>
      <c r="C858" s="22" t="s">
        <v>426</v>
      </c>
      <c r="D858" s="17"/>
    </row>
    <row r="859" spans="1:4" x14ac:dyDescent="0.25">
      <c r="A859" s="16">
        <f t="shared" si="25"/>
        <v>15010</v>
      </c>
      <c r="B859" s="16"/>
      <c r="C859" s="22"/>
      <c r="D859" s="17"/>
    </row>
    <row r="860" spans="1:4" x14ac:dyDescent="0.25">
      <c r="A860" s="16">
        <f t="shared" si="25"/>
        <v>15011</v>
      </c>
      <c r="B860" s="16" t="s">
        <v>525</v>
      </c>
      <c r="C860" s="22" t="s">
        <v>427</v>
      </c>
      <c r="D860" s="17"/>
    </row>
    <row r="861" spans="1:4" x14ac:dyDescent="0.25">
      <c r="A861" s="16">
        <f t="shared" si="25"/>
        <v>15012</v>
      </c>
      <c r="B861" s="16" t="s">
        <v>525</v>
      </c>
      <c r="C861" s="22" t="s">
        <v>428</v>
      </c>
      <c r="D861" s="17"/>
    </row>
    <row r="862" spans="1:4" x14ac:dyDescent="0.25">
      <c r="A862" s="16">
        <f t="shared" si="25"/>
        <v>15013</v>
      </c>
      <c r="B862" s="16" t="s">
        <v>525</v>
      </c>
      <c r="C862" s="22" t="s">
        <v>429</v>
      </c>
      <c r="D862" s="17"/>
    </row>
    <row r="863" spans="1:4" x14ac:dyDescent="0.25">
      <c r="A863" s="16">
        <f t="shared" si="25"/>
        <v>15014</v>
      </c>
      <c r="B863" s="16" t="s">
        <v>525</v>
      </c>
      <c r="C863" s="22" t="s">
        <v>838</v>
      </c>
      <c r="D863" s="17"/>
    </row>
    <row r="864" spans="1:4" x14ac:dyDescent="0.25">
      <c r="A864" s="16">
        <f t="shared" si="25"/>
        <v>15015</v>
      </c>
      <c r="B864" s="16" t="s">
        <v>525</v>
      </c>
      <c r="C864" s="22" t="s">
        <v>839</v>
      </c>
      <c r="D864" s="17"/>
    </row>
    <row r="865" spans="1:4" x14ac:dyDescent="0.25">
      <c r="A865" s="16">
        <f t="shared" si="25"/>
        <v>15016</v>
      </c>
      <c r="B865" s="16"/>
      <c r="C865" s="22"/>
      <c r="D865" s="17"/>
    </row>
    <row r="866" spans="1:4" x14ac:dyDescent="0.25">
      <c r="A866" s="16">
        <f t="shared" si="25"/>
        <v>15017</v>
      </c>
      <c r="B866" s="16" t="s">
        <v>525</v>
      </c>
      <c r="C866" s="22" t="s">
        <v>840</v>
      </c>
      <c r="D866" s="17"/>
    </row>
    <row r="867" spans="1:4" x14ac:dyDescent="0.25">
      <c r="A867" s="16">
        <f t="shared" si="25"/>
        <v>15018</v>
      </c>
      <c r="B867" s="16" t="s">
        <v>525</v>
      </c>
      <c r="C867" s="22" t="s">
        <v>841</v>
      </c>
      <c r="D867" s="17"/>
    </row>
    <row r="868" spans="1:4" x14ac:dyDescent="0.25">
      <c r="A868" s="16">
        <f t="shared" si="25"/>
        <v>15019</v>
      </c>
      <c r="B868" s="16"/>
      <c r="C868" s="22"/>
      <c r="D868" s="17"/>
    </row>
    <row r="869" spans="1:4" x14ac:dyDescent="0.25">
      <c r="A869" s="16">
        <f t="shared" si="25"/>
        <v>15020</v>
      </c>
      <c r="B869" s="16" t="s">
        <v>525</v>
      </c>
      <c r="C869" s="22" t="s">
        <v>842</v>
      </c>
      <c r="D869" s="17"/>
    </row>
    <row r="870" spans="1:4" x14ac:dyDescent="0.25">
      <c r="A870" s="16">
        <f t="shared" si="25"/>
        <v>15021</v>
      </c>
      <c r="B870" s="16" t="s">
        <v>525</v>
      </c>
      <c r="C870" s="22" t="s">
        <v>843</v>
      </c>
      <c r="D870" s="17"/>
    </row>
    <row r="871" spans="1:4" x14ac:dyDescent="0.25">
      <c r="A871" s="16">
        <f t="shared" si="25"/>
        <v>15022</v>
      </c>
      <c r="B871" s="16"/>
      <c r="C871" s="22"/>
      <c r="D871" s="17"/>
    </row>
    <row r="872" spans="1:4" x14ac:dyDescent="0.25">
      <c r="A872" s="16">
        <f t="shared" si="25"/>
        <v>15023</v>
      </c>
      <c r="B872" s="16" t="s">
        <v>525</v>
      </c>
      <c r="C872" s="22" t="s">
        <v>844</v>
      </c>
      <c r="D872" s="17"/>
    </row>
    <row r="873" spans="1:4" x14ac:dyDescent="0.25">
      <c r="A873" s="16">
        <f t="shared" si="25"/>
        <v>15024</v>
      </c>
      <c r="B873" s="16" t="s">
        <v>525</v>
      </c>
      <c r="C873" s="22" t="s">
        <v>845</v>
      </c>
      <c r="D873" s="17"/>
    </row>
    <row r="874" spans="1:4" x14ac:dyDescent="0.25">
      <c r="A874" s="16">
        <f t="shared" si="25"/>
        <v>15025</v>
      </c>
      <c r="B874" s="16"/>
      <c r="C874" s="22"/>
      <c r="D874" s="17"/>
    </row>
    <row r="875" spans="1:4" x14ac:dyDescent="0.25">
      <c r="A875" s="16">
        <f t="shared" si="25"/>
        <v>15026</v>
      </c>
      <c r="B875" s="16" t="s">
        <v>525</v>
      </c>
      <c r="C875" s="22" t="s">
        <v>846</v>
      </c>
      <c r="D875" s="17"/>
    </row>
    <row r="876" spans="1:4" x14ac:dyDescent="0.25">
      <c r="A876" s="16">
        <f t="shared" si="25"/>
        <v>15027</v>
      </c>
      <c r="B876" s="16" t="s">
        <v>525</v>
      </c>
      <c r="C876" s="22" t="s">
        <v>847</v>
      </c>
      <c r="D876" s="17"/>
    </row>
    <row r="877" spans="1:4" x14ac:dyDescent="0.25">
      <c r="A877" s="16">
        <f t="shared" si="25"/>
        <v>15028</v>
      </c>
      <c r="B877" s="16" t="s">
        <v>525</v>
      </c>
      <c r="C877" s="22" t="s">
        <v>603</v>
      </c>
      <c r="D877" s="17"/>
    </row>
    <row r="878" spans="1:4" x14ac:dyDescent="0.25">
      <c r="A878" s="16">
        <f t="shared" si="25"/>
        <v>15029</v>
      </c>
      <c r="B878" s="16" t="s">
        <v>525</v>
      </c>
      <c r="C878" s="22" t="s">
        <v>604</v>
      </c>
      <c r="D878" s="17"/>
    </row>
    <row r="879" spans="1:4" x14ac:dyDescent="0.25">
      <c r="A879" s="16">
        <f t="shared" si="25"/>
        <v>15030</v>
      </c>
      <c r="B879" s="16"/>
      <c r="C879" s="22"/>
      <c r="D879" s="17"/>
    </row>
    <row r="880" spans="1:4" x14ac:dyDescent="0.25">
      <c r="A880" s="16">
        <f t="shared" si="25"/>
        <v>15031</v>
      </c>
      <c r="B880" s="16" t="s">
        <v>525</v>
      </c>
      <c r="C880" s="22" t="s">
        <v>605</v>
      </c>
      <c r="D880" s="17"/>
    </row>
    <row r="881" spans="1:4" x14ac:dyDescent="0.25">
      <c r="A881" s="16">
        <f t="shared" si="25"/>
        <v>15032</v>
      </c>
      <c r="B881" s="16" t="s">
        <v>525</v>
      </c>
      <c r="C881" s="22" t="s">
        <v>606</v>
      </c>
      <c r="D881" s="17"/>
    </row>
    <row r="882" spans="1:4" x14ac:dyDescent="0.25">
      <c r="A882" s="16">
        <f t="shared" si="25"/>
        <v>15033</v>
      </c>
      <c r="B882" s="16" t="s">
        <v>525</v>
      </c>
      <c r="C882" s="22" t="s">
        <v>607</v>
      </c>
      <c r="D882" s="17"/>
    </row>
    <row r="883" spans="1:4" x14ac:dyDescent="0.25">
      <c r="A883" s="16">
        <f t="shared" ref="A883:A914" si="26">A882+1</f>
        <v>15034</v>
      </c>
      <c r="B883" s="16"/>
      <c r="C883" s="22"/>
      <c r="D883" s="17"/>
    </row>
    <row r="884" spans="1:4" x14ac:dyDescent="0.25">
      <c r="A884" s="16">
        <f t="shared" si="26"/>
        <v>15035</v>
      </c>
      <c r="B884" s="16"/>
      <c r="C884" s="22"/>
      <c r="D884" s="17"/>
    </row>
    <row r="885" spans="1:4" x14ac:dyDescent="0.25">
      <c r="A885" s="16">
        <f t="shared" si="26"/>
        <v>15036</v>
      </c>
      <c r="B885" s="16"/>
      <c r="C885" s="22"/>
      <c r="D885" s="17"/>
    </row>
    <row r="886" spans="1:4" x14ac:dyDescent="0.25">
      <c r="A886" s="16">
        <f t="shared" si="26"/>
        <v>15037</v>
      </c>
      <c r="B886" s="16"/>
      <c r="C886" s="22"/>
      <c r="D886" s="17"/>
    </row>
    <row r="887" spans="1:4" x14ac:dyDescent="0.25">
      <c r="A887" s="16">
        <f t="shared" si="26"/>
        <v>15038</v>
      </c>
      <c r="B887" s="16"/>
      <c r="C887" s="22"/>
      <c r="D887" s="17"/>
    </row>
    <row r="888" spans="1:4" x14ac:dyDescent="0.25">
      <c r="A888" s="16">
        <f t="shared" si="26"/>
        <v>15039</v>
      </c>
      <c r="B888" s="16"/>
      <c r="C888" s="22"/>
      <c r="D888" s="17"/>
    </row>
    <row r="889" spans="1:4" x14ac:dyDescent="0.25">
      <c r="A889" s="16">
        <f t="shared" si="26"/>
        <v>15040</v>
      </c>
      <c r="B889" s="16" t="s">
        <v>525</v>
      </c>
      <c r="C889" s="22" t="s">
        <v>608</v>
      </c>
      <c r="D889" s="17"/>
    </row>
    <row r="890" spans="1:4" x14ac:dyDescent="0.25">
      <c r="A890" s="16">
        <f t="shared" si="26"/>
        <v>15041</v>
      </c>
      <c r="B890" s="16" t="s">
        <v>525</v>
      </c>
      <c r="C890" s="22" t="s">
        <v>609</v>
      </c>
      <c r="D890" s="17"/>
    </row>
    <row r="891" spans="1:4" x14ac:dyDescent="0.25">
      <c r="A891" s="16">
        <f t="shared" si="26"/>
        <v>15042</v>
      </c>
      <c r="B891" s="16" t="s">
        <v>525</v>
      </c>
      <c r="C891" s="22" t="s">
        <v>610</v>
      </c>
      <c r="D891" s="17"/>
    </row>
    <row r="892" spans="1:4" x14ac:dyDescent="0.25">
      <c r="A892" s="16">
        <f t="shared" si="26"/>
        <v>15043</v>
      </c>
      <c r="B892" s="16" t="s">
        <v>525</v>
      </c>
      <c r="C892" s="22" t="s">
        <v>1261</v>
      </c>
      <c r="D892" s="17"/>
    </row>
    <row r="893" spans="1:4" x14ac:dyDescent="0.25">
      <c r="A893" s="16">
        <f t="shared" si="26"/>
        <v>15044</v>
      </c>
      <c r="B893" s="16" t="s">
        <v>525</v>
      </c>
      <c r="C893" s="22" t="s">
        <v>1262</v>
      </c>
      <c r="D893" s="17"/>
    </row>
    <row r="894" spans="1:4" x14ac:dyDescent="0.25">
      <c r="A894" s="16">
        <f t="shared" si="26"/>
        <v>15045</v>
      </c>
      <c r="B894" s="16" t="s">
        <v>525</v>
      </c>
      <c r="C894" s="22" t="s">
        <v>1263</v>
      </c>
      <c r="D894" s="17"/>
    </row>
    <row r="895" spans="1:4" x14ac:dyDescent="0.25">
      <c r="A895" s="16">
        <f t="shared" si="26"/>
        <v>15046</v>
      </c>
      <c r="B895" s="16"/>
      <c r="C895" s="22"/>
      <c r="D895" s="17"/>
    </row>
    <row r="896" spans="1:4" x14ac:dyDescent="0.25">
      <c r="A896" s="16">
        <f t="shared" si="26"/>
        <v>15047</v>
      </c>
      <c r="B896" s="16" t="s">
        <v>525</v>
      </c>
      <c r="C896" s="22" t="s">
        <v>255</v>
      </c>
      <c r="D896" s="17"/>
    </row>
    <row r="897" spans="1:4" x14ac:dyDescent="0.25">
      <c r="A897" s="16">
        <f t="shared" si="26"/>
        <v>15048</v>
      </c>
      <c r="B897" s="16" t="s">
        <v>525</v>
      </c>
      <c r="C897" s="22" t="s">
        <v>256</v>
      </c>
      <c r="D897" s="17"/>
    </row>
    <row r="898" spans="1:4" x14ac:dyDescent="0.25">
      <c r="A898" s="16">
        <f t="shared" si="26"/>
        <v>15049</v>
      </c>
      <c r="B898" s="16"/>
      <c r="C898" s="22"/>
      <c r="D898" s="17"/>
    </row>
    <row r="899" spans="1:4" x14ac:dyDescent="0.25">
      <c r="A899" s="16">
        <f t="shared" si="26"/>
        <v>15050</v>
      </c>
      <c r="B899" s="16" t="s">
        <v>525</v>
      </c>
      <c r="C899" s="22" t="s">
        <v>257</v>
      </c>
      <c r="D899" s="17"/>
    </row>
    <row r="900" spans="1:4" x14ac:dyDescent="0.25">
      <c r="A900" s="16">
        <f t="shared" si="26"/>
        <v>15051</v>
      </c>
      <c r="B900" s="16" t="s">
        <v>525</v>
      </c>
      <c r="C900" s="22" t="s">
        <v>258</v>
      </c>
      <c r="D900" s="17"/>
    </row>
    <row r="901" spans="1:4" x14ac:dyDescent="0.25">
      <c r="A901" s="16">
        <f t="shared" si="26"/>
        <v>15052</v>
      </c>
      <c r="B901" s="16"/>
      <c r="C901" s="22"/>
      <c r="D901" s="17"/>
    </row>
    <row r="902" spans="1:4" x14ac:dyDescent="0.25">
      <c r="A902" s="16">
        <f t="shared" si="26"/>
        <v>15053</v>
      </c>
      <c r="B902" s="16"/>
      <c r="C902" s="22"/>
      <c r="D902" s="17"/>
    </row>
    <row r="903" spans="1:4" x14ac:dyDescent="0.25">
      <c r="A903" s="16">
        <f t="shared" si="26"/>
        <v>15054</v>
      </c>
      <c r="B903" s="16" t="s">
        <v>525</v>
      </c>
      <c r="C903" s="22" t="s">
        <v>259</v>
      </c>
      <c r="D903" s="17"/>
    </row>
    <row r="904" spans="1:4" x14ac:dyDescent="0.25">
      <c r="A904" s="16">
        <f t="shared" si="26"/>
        <v>15055</v>
      </c>
      <c r="B904" s="16"/>
      <c r="C904" s="22"/>
      <c r="D904" s="17"/>
    </row>
    <row r="905" spans="1:4" x14ac:dyDescent="0.25">
      <c r="A905" s="16">
        <f t="shared" si="26"/>
        <v>15056</v>
      </c>
      <c r="B905" s="16"/>
      <c r="C905" s="22"/>
      <c r="D905" s="17"/>
    </row>
    <row r="906" spans="1:4" x14ac:dyDescent="0.25">
      <c r="A906" s="16">
        <f t="shared" si="26"/>
        <v>15057</v>
      </c>
      <c r="B906" s="16"/>
      <c r="C906" s="22"/>
      <c r="D906" s="17"/>
    </row>
    <row r="907" spans="1:4" x14ac:dyDescent="0.25">
      <c r="A907" s="16">
        <f t="shared" si="26"/>
        <v>15058</v>
      </c>
      <c r="B907" s="16"/>
      <c r="C907" s="22"/>
      <c r="D907" s="17"/>
    </row>
    <row r="908" spans="1:4" x14ac:dyDescent="0.25">
      <c r="A908" s="16">
        <f t="shared" si="26"/>
        <v>15059</v>
      </c>
      <c r="B908" s="16"/>
      <c r="C908" s="22"/>
      <c r="D908" s="17"/>
    </row>
    <row r="909" spans="1:4" x14ac:dyDescent="0.25">
      <c r="A909" s="16">
        <f t="shared" si="26"/>
        <v>15060</v>
      </c>
      <c r="B909" s="16"/>
      <c r="C909" s="22"/>
      <c r="D909" s="17"/>
    </row>
    <row r="910" spans="1:4" x14ac:dyDescent="0.25">
      <c r="A910" s="16">
        <f t="shared" si="26"/>
        <v>15061</v>
      </c>
      <c r="B910" s="16"/>
      <c r="C910" s="22"/>
      <c r="D910" s="17"/>
    </row>
    <row r="911" spans="1:4" x14ac:dyDescent="0.25">
      <c r="A911" s="16">
        <f t="shared" si="26"/>
        <v>15062</v>
      </c>
      <c r="B911" s="16"/>
      <c r="C911" s="22"/>
      <c r="D911" s="17"/>
    </row>
    <row r="912" spans="1:4" x14ac:dyDescent="0.25">
      <c r="A912" s="16">
        <f t="shared" si="26"/>
        <v>15063</v>
      </c>
      <c r="B912" s="16"/>
      <c r="C912" s="22"/>
      <c r="D912" s="17"/>
    </row>
    <row r="913" spans="1:4" x14ac:dyDescent="0.25">
      <c r="A913" s="16">
        <f t="shared" si="26"/>
        <v>15064</v>
      </c>
      <c r="B913" s="16"/>
      <c r="C913" s="22"/>
      <c r="D913" s="17"/>
    </row>
    <row r="914" spans="1:4" x14ac:dyDescent="0.25">
      <c r="A914" s="16">
        <f t="shared" si="26"/>
        <v>15065</v>
      </c>
      <c r="B914" s="16"/>
      <c r="C914" s="22"/>
      <c r="D914" s="17"/>
    </row>
    <row r="915" spans="1:4" x14ac:dyDescent="0.25">
      <c r="A915" s="16">
        <f t="shared" ref="A915:A946" si="27">A914+1</f>
        <v>15066</v>
      </c>
      <c r="B915" s="16"/>
      <c r="C915" s="22"/>
      <c r="D915" s="17"/>
    </row>
    <row r="916" spans="1:4" x14ac:dyDescent="0.25">
      <c r="A916" s="16">
        <f t="shared" si="27"/>
        <v>15067</v>
      </c>
      <c r="B916" s="16"/>
      <c r="C916" s="22"/>
      <c r="D916" s="17"/>
    </row>
    <row r="917" spans="1:4" x14ac:dyDescent="0.25">
      <c r="A917" s="16">
        <f t="shared" si="27"/>
        <v>15068</v>
      </c>
      <c r="B917" s="16"/>
      <c r="C917" s="22"/>
      <c r="D917" s="17"/>
    </row>
    <row r="918" spans="1:4" x14ac:dyDescent="0.25">
      <c r="A918" s="16">
        <f t="shared" si="27"/>
        <v>15069</v>
      </c>
      <c r="B918" s="16"/>
      <c r="C918" s="22"/>
      <c r="D918" s="17"/>
    </row>
    <row r="919" spans="1:4" x14ac:dyDescent="0.25">
      <c r="A919" s="16">
        <f t="shared" si="27"/>
        <v>15070</v>
      </c>
      <c r="B919" s="16"/>
      <c r="C919" s="22"/>
      <c r="D919" s="17"/>
    </row>
    <row r="920" spans="1:4" x14ac:dyDescent="0.25">
      <c r="A920" s="16">
        <f t="shared" si="27"/>
        <v>15071</v>
      </c>
      <c r="B920" s="16"/>
      <c r="C920" s="22"/>
      <c r="D920" s="17"/>
    </row>
    <row r="921" spans="1:4" x14ac:dyDescent="0.25">
      <c r="A921" s="16">
        <f t="shared" si="27"/>
        <v>15072</v>
      </c>
      <c r="B921" s="16"/>
      <c r="C921" s="22"/>
      <c r="D921" s="17"/>
    </row>
    <row r="922" spans="1:4" x14ac:dyDescent="0.25">
      <c r="A922" s="16">
        <f t="shared" si="27"/>
        <v>15073</v>
      </c>
      <c r="B922" s="16"/>
      <c r="C922" s="22"/>
      <c r="D922" s="17"/>
    </row>
    <row r="923" spans="1:4" x14ac:dyDescent="0.25">
      <c r="A923" s="16">
        <f t="shared" si="27"/>
        <v>15074</v>
      </c>
      <c r="B923" s="16"/>
      <c r="C923" s="22"/>
      <c r="D923" s="17"/>
    </row>
    <row r="924" spans="1:4" x14ac:dyDescent="0.25">
      <c r="A924" s="16">
        <f t="shared" si="27"/>
        <v>15075</v>
      </c>
      <c r="B924" s="16"/>
      <c r="C924" s="22"/>
      <c r="D924" s="17"/>
    </row>
    <row r="925" spans="1:4" x14ac:dyDescent="0.25">
      <c r="A925" s="16">
        <f t="shared" si="27"/>
        <v>15076</v>
      </c>
      <c r="B925" s="16"/>
      <c r="C925" s="22"/>
      <c r="D925" s="17"/>
    </row>
    <row r="926" spans="1:4" x14ac:dyDescent="0.25">
      <c r="A926" s="16">
        <f t="shared" si="27"/>
        <v>15077</v>
      </c>
      <c r="B926" s="16"/>
      <c r="C926" s="22"/>
      <c r="D926" s="17"/>
    </row>
    <row r="927" spans="1:4" x14ac:dyDescent="0.25">
      <c r="A927" s="16">
        <f t="shared" si="27"/>
        <v>15078</v>
      </c>
      <c r="B927" s="16"/>
      <c r="C927" s="22"/>
      <c r="D927" s="17"/>
    </row>
    <row r="928" spans="1:4" x14ac:dyDescent="0.25">
      <c r="A928" s="16">
        <f t="shared" si="27"/>
        <v>15079</v>
      </c>
      <c r="B928" s="16"/>
      <c r="C928" s="22"/>
      <c r="D928" s="17"/>
    </row>
    <row r="929" spans="1:4" x14ac:dyDescent="0.25">
      <c r="A929" s="16">
        <f t="shared" si="27"/>
        <v>15080</v>
      </c>
      <c r="B929" s="16"/>
      <c r="C929" s="22"/>
      <c r="D929" s="17"/>
    </row>
    <row r="930" spans="1:4" x14ac:dyDescent="0.25">
      <c r="A930" s="16">
        <f t="shared" si="27"/>
        <v>15081</v>
      </c>
      <c r="B930" s="16"/>
      <c r="C930" s="22"/>
      <c r="D930" s="17"/>
    </row>
    <row r="931" spans="1:4" x14ac:dyDescent="0.25">
      <c r="A931" s="16">
        <f t="shared" si="27"/>
        <v>15082</v>
      </c>
      <c r="B931" s="16"/>
      <c r="C931" s="22"/>
      <c r="D931" s="17"/>
    </row>
    <row r="932" spans="1:4" x14ac:dyDescent="0.25">
      <c r="A932" s="16">
        <f t="shared" si="27"/>
        <v>15083</v>
      </c>
      <c r="B932" s="16"/>
      <c r="C932" s="22"/>
      <c r="D932" s="17"/>
    </row>
    <row r="933" spans="1:4" x14ac:dyDescent="0.25">
      <c r="A933" s="16">
        <f t="shared" si="27"/>
        <v>15084</v>
      </c>
      <c r="B933" s="16"/>
      <c r="C933" s="22"/>
      <c r="D933" s="17"/>
    </row>
    <row r="934" spans="1:4" x14ac:dyDescent="0.25">
      <c r="A934" s="16">
        <f t="shared" si="27"/>
        <v>15085</v>
      </c>
      <c r="B934" s="16"/>
      <c r="C934" s="22"/>
      <c r="D934" s="17"/>
    </row>
    <row r="935" spans="1:4" x14ac:dyDescent="0.25">
      <c r="A935" s="16">
        <f t="shared" si="27"/>
        <v>15086</v>
      </c>
      <c r="B935" s="16"/>
      <c r="C935" s="22"/>
      <c r="D935" s="17"/>
    </row>
    <row r="936" spans="1:4" x14ac:dyDescent="0.25">
      <c r="A936" s="16">
        <f t="shared" si="27"/>
        <v>15087</v>
      </c>
      <c r="B936" s="16"/>
      <c r="C936" s="22"/>
      <c r="D936" s="17"/>
    </row>
    <row r="937" spans="1:4" x14ac:dyDescent="0.25">
      <c r="A937" s="16">
        <f t="shared" si="27"/>
        <v>15088</v>
      </c>
      <c r="B937" s="16"/>
      <c r="C937" s="22"/>
      <c r="D937" s="17"/>
    </row>
    <row r="938" spans="1:4" x14ac:dyDescent="0.25">
      <c r="A938" s="16">
        <f t="shared" si="27"/>
        <v>15089</v>
      </c>
      <c r="B938" s="16"/>
      <c r="C938" s="22"/>
      <c r="D938" s="17"/>
    </row>
    <row r="939" spans="1:4" x14ac:dyDescent="0.25">
      <c r="A939" s="16">
        <f t="shared" si="27"/>
        <v>15090</v>
      </c>
      <c r="B939" s="16"/>
      <c r="C939" s="22"/>
      <c r="D939" s="17"/>
    </row>
    <row r="940" spans="1:4" x14ac:dyDescent="0.25">
      <c r="A940" s="16">
        <f t="shared" si="27"/>
        <v>15091</v>
      </c>
      <c r="B940" s="16"/>
      <c r="C940" s="22"/>
      <c r="D940" s="17"/>
    </row>
    <row r="941" spans="1:4" x14ac:dyDescent="0.25">
      <c r="A941" s="16">
        <f t="shared" si="27"/>
        <v>15092</v>
      </c>
      <c r="B941" s="16"/>
      <c r="C941" s="22"/>
      <c r="D941" s="17"/>
    </row>
    <row r="942" spans="1:4" x14ac:dyDescent="0.25">
      <c r="A942" s="16">
        <f t="shared" si="27"/>
        <v>15093</v>
      </c>
      <c r="B942" s="16"/>
      <c r="C942" s="22"/>
      <c r="D942" s="17"/>
    </row>
    <row r="943" spans="1:4" x14ac:dyDescent="0.25">
      <c r="A943" s="16">
        <f t="shared" si="27"/>
        <v>15094</v>
      </c>
      <c r="B943" s="16"/>
      <c r="C943" s="22"/>
      <c r="D943" s="17"/>
    </row>
    <row r="944" spans="1:4" x14ac:dyDescent="0.25">
      <c r="A944" s="16">
        <f t="shared" si="27"/>
        <v>15095</v>
      </c>
      <c r="B944" s="16"/>
      <c r="C944" s="22"/>
      <c r="D944" s="17"/>
    </row>
    <row r="945" spans="1:4" x14ac:dyDescent="0.25">
      <c r="A945" s="16">
        <f t="shared" si="27"/>
        <v>15096</v>
      </c>
      <c r="B945" s="16"/>
      <c r="C945" s="22"/>
      <c r="D945" s="17"/>
    </row>
    <row r="946" spans="1:4" x14ac:dyDescent="0.25">
      <c r="A946" s="16">
        <f t="shared" si="27"/>
        <v>15097</v>
      </c>
      <c r="B946" s="16"/>
      <c r="C946" s="22"/>
      <c r="D946" s="17"/>
    </row>
    <row r="947" spans="1:4" x14ac:dyDescent="0.25">
      <c r="A947" s="16">
        <f t="shared" ref="A947:A964" si="28">A946+1</f>
        <v>15098</v>
      </c>
      <c r="B947" s="16"/>
      <c r="C947" s="22"/>
      <c r="D947" s="17"/>
    </row>
    <row r="948" spans="1:4" x14ac:dyDescent="0.25">
      <c r="A948" s="16">
        <f t="shared" si="28"/>
        <v>15099</v>
      </c>
      <c r="B948" s="16"/>
      <c r="C948" s="22"/>
      <c r="D948" s="17"/>
    </row>
    <row r="949" spans="1:4" x14ac:dyDescent="0.25">
      <c r="A949" s="16">
        <f t="shared" si="28"/>
        <v>15100</v>
      </c>
      <c r="B949" s="16"/>
      <c r="C949" s="22"/>
      <c r="D949" s="17"/>
    </row>
    <row r="950" spans="1:4" x14ac:dyDescent="0.25">
      <c r="A950" s="16">
        <f t="shared" si="28"/>
        <v>15101</v>
      </c>
      <c r="B950" s="16"/>
      <c r="C950" s="22"/>
      <c r="D950" s="17"/>
    </row>
    <row r="951" spans="1:4" x14ac:dyDescent="0.25">
      <c r="A951" s="16">
        <f t="shared" si="28"/>
        <v>15102</v>
      </c>
      <c r="B951" s="16"/>
      <c r="C951" s="22"/>
      <c r="D951" s="17"/>
    </row>
    <row r="952" spans="1:4" x14ac:dyDescent="0.25">
      <c r="A952" s="16">
        <f t="shared" si="28"/>
        <v>15103</v>
      </c>
      <c r="B952" s="16"/>
      <c r="C952" s="22"/>
      <c r="D952" s="17"/>
    </row>
    <row r="953" spans="1:4" x14ac:dyDescent="0.25">
      <c r="A953" s="16">
        <f t="shared" si="28"/>
        <v>15104</v>
      </c>
      <c r="B953" s="16"/>
      <c r="C953" s="22"/>
      <c r="D953" s="17"/>
    </row>
    <row r="954" spans="1:4" x14ac:dyDescent="0.25">
      <c r="A954" s="16">
        <f t="shared" si="28"/>
        <v>15105</v>
      </c>
      <c r="B954" s="16" t="s">
        <v>526</v>
      </c>
      <c r="C954" s="22" t="s">
        <v>260</v>
      </c>
      <c r="D954" s="17"/>
    </row>
    <row r="955" spans="1:4" x14ac:dyDescent="0.25">
      <c r="A955" s="16">
        <f t="shared" si="28"/>
        <v>15106</v>
      </c>
      <c r="B955" s="16"/>
      <c r="C955" s="22"/>
      <c r="D955" s="17"/>
    </row>
    <row r="956" spans="1:4" x14ac:dyDescent="0.25">
      <c r="A956" s="16">
        <f t="shared" si="28"/>
        <v>15107</v>
      </c>
      <c r="B956" s="16" t="s">
        <v>526</v>
      </c>
      <c r="C956" s="22" t="s">
        <v>818</v>
      </c>
      <c r="D956" s="17"/>
    </row>
    <row r="957" spans="1:4" x14ac:dyDescent="0.25">
      <c r="A957" s="16">
        <f t="shared" si="28"/>
        <v>15108</v>
      </c>
      <c r="B957" s="16" t="s">
        <v>526</v>
      </c>
      <c r="C957" s="22" t="s">
        <v>819</v>
      </c>
      <c r="D957" s="17"/>
    </row>
    <row r="958" spans="1:4" x14ac:dyDescent="0.25">
      <c r="A958" s="16">
        <f t="shared" si="28"/>
        <v>15109</v>
      </c>
      <c r="B958" s="16" t="s">
        <v>526</v>
      </c>
      <c r="C958" s="22" t="s">
        <v>820</v>
      </c>
      <c r="D958" s="17"/>
    </row>
    <row r="959" spans="1:4" x14ac:dyDescent="0.25">
      <c r="A959" s="16">
        <f t="shared" si="28"/>
        <v>15110</v>
      </c>
      <c r="B959" s="16" t="s">
        <v>526</v>
      </c>
      <c r="C959" s="22" t="s">
        <v>821</v>
      </c>
      <c r="D959" s="17"/>
    </row>
    <row r="960" spans="1:4" x14ac:dyDescent="0.25">
      <c r="A960" s="16">
        <f t="shared" si="28"/>
        <v>15111</v>
      </c>
      <c r="B960" s="16"/>
      <c r="C960" s="22"/>
      <c r="D960" s="17"/>
    </row>
    <row r="961" spans="1:4" x14ac:dyDescent="0.25">
      <c r="A961" s="16">
        <f t="shared" si="28"/>
        <v>15112</v>
      </c>
      <c r="B961" s="16"/>
      <c r="C961" s="22"/>
      <c r="D961" s="17"/>
    </row>
    <row r="962" spans="1:4" x14ac:dyDescent="0.25">
      <c r="A962" s="16">
        <f t="shared" si="28"/>
        <v>15113</v>
      </c>
      <c r="B962" s="16"/>
      <c r="C962" s="22"/>
      <c r="D962" s="17"/>
    </row>
    <row r="963" spans="1:4" x14ac:dyDescent="0.25">
      <c r="A963" s="16">
        <f t="shared" si="28"/>
        <v>15114</v>
      </c>
      <c r="B963" s="16"/>
      <c r="C963" s="22"/>
      <c r="D963" s="17"/>
    </row>
    <row r="964" spans="1:4" x14ac:dyDescent="0.25">
      <c r="A964" s="16">
        <f t="shared" si="28"/>
        <v>15115</v>
      </c>
      <c r="B964" s="16"/>
      <c r="C964" s="22"/>
      <c r="D964" s="17"/>
    </row>
    <row r="965" spans="1:4" x14ac:dyDescent="0.25">
      <c r="A965" s="17"/>
      <c r="B965" s="16"/>
      <c r="C965" s="22"/>
      <c r="D965" s="17"/>
    </row>
    <row r="966" spans="1:4" x14ac:dyDescent="0.25">
      <c r="A966" s="20" t="s">
        <v>923</v>
      </c>
      <c r="B966" s="16"/>
      <c r="C966" s="22" t="s">
        <v>923</v>
      </c>
      <c r="D966" s="17"/>
    </row>
    <row r="967" spans="1:4" x14ac:dyDescent="0.25">
      <c r="A967" s="16" t="s">
        <v>392</v>
      </c>
      <c r="B967" s="16"/>
      <c r="C967" s="22" t="s">
        <v>822</v>
      </c>
      <c r="D967" s="17"/>
    </row>
    <row r="968" spans="1:4" x14ac:dyDescent="0.25">
      <c r="A968" s="17"/>
      <c r="B968" s="16"/>
      <c r="C968" s="22" t="s">
        <v>1260</v>
      </c>
      <c r="D968" s="17"/>
    </row>
    <row r="969" spans="1:4" x14ac:dyDescent="0.25">
      <c r="A969" s="20" t="s">
        <v>923</v>
      </c>
      <c r="B969" s="16"/>
      <c r="C969" s="22" t="s">
        <v>923</v>
      </c>
      <c r="D969" s="17"/>
    </row>
    <row r="970" spans="1:4" x14ac:dyDescent="0.25">
      <c r="A970" s="16">
        <v>16001</v>
      </c>
      <c r="B970" s="16" t="s">
        <v>527</v>
      </c>
      <c r="C970" s="22" t="s">
        <v>823</v>
      </c>
      <c r="D970" s="17"/>
    </row>
    <row r="971" spans="1:4" x14ac:dyDescent="0.25">
      <c r="A971" s="16">
        <f t="shared" ref="A971:A994" si="29">A970+1</f>
        <v>16002</v>
      </c>
      <c r="B971" s="16" t="s">
        <v>527</v>
      </c>
      <c r="C971" s="22" t="s">
        <v>824</v>
      </c>
      <c r="D971" s="17"/>
    </row>
    <row r="972" spans="1:4" x14ac:dyDescent="0.25">
      <c r="A972" s="16">
        <f t="shared" si="29"/>
        <v>16003</v>
      </c>
      <c r="B972" s="16" t="s">
        <v>527</v>
      </c>
      <c r="C972" s="22" t="s">
        <v>825</v>
      </c>
      <c r="D972" s="17"/>
    </row>
    <row r="973" spans="1:4" x14ac:dyDescent="0.25">
      <c r="A973" s="16">
        <f t="shared" si="29"/>
        <v>16004</v>
      </c>
      <c r="B973" s="16" t="s">
        <v>527</v>
      </c>
      <c r="C973" s="22" t="s">
        <v>826</v>
      </c>
      <c r="D973" s="17"/>
    </row>
    <row r="974" spans="1:4" x14ac:dyDescent="0.25">
      <c r="A974" s="16">
        <f t="shared" si="29"/>
        <v>16005</v>
      </c>
      <c r="B974" s="16" t="s">
        <v>527</v>
      </c>
      <c r="C974" s="22" t="s">
        <v>827</v>
      </c>
      <c r="D974" s="17"/>
    </row>
    <row r="975" spans="1:4" x14ac:dyDescent="0.25">
      <c r="A975" s="16">
        <f t="shared" si="29"/>
        <v>16006</v>
      </c>
      <c r="B975" s="16" t="s">
        <v>527</v>
      </c>
      <c r="C975" s="22" t="s">
        <v>828</v>
      </c>
      <c r="D975" s="17"/>
    </row>
    <row r="976" spans="1:4" x14ac:dyDescent="0.25">
      <c r="A976" s="16">
        <f t="shared" si="29"/>
        <v>16007</v>
      </c>
      <c r="B976" s="16" t="s">
        <v>528</v>
      </c>
      <c r="C976" s="22" t="s">
        <v>829</v>
      </c>
      <c r="D976" s="17"/>
    </row>
    <row r="977" spans="1:4" x14ac:dyDescent="0.25">
      <c r="A977" s="16">
        <f t="shared" si="29"/>
        <v>16008</v>
      </c>
      <c r="B977" s="16" t="s">
        <v>528</v>
      </c>
      <c r="C977" s="22" t="s">
        <v>830</v>
      </c>
      <c r="D977" s="17"/>
    </row>
    <row r="978" spans="1:4" x14ac:dyDescent="0.25">
      <c r="A978" s="16">
        <f t="shared" si="29"/>
        <v>16009</v>
      </c>
      <c r="B978" s="16" t="s">
        <v>527</v>
      </c>
      <c r="C978" s="22" t="s">
        <v>831</v>
      </c>
      <c r="D978" s="17"/>
    </row>
    <row r="979" spans="1:4" x14ac:dyDescent="0.25">
      <c r="A979" s="16">
        <f t="shared" si="29"/>
        <v>16010</v>
      </c>
      <c r="B979" s="16" t="s">
        <v>527</v>
      </c>
      <c r="C979" s="22" t="s">
        <v>832</v>
      </c>
      <c r="D979" s="17"/>
    </row>
    <row r="980" spans="1:4" x14ac:dyDescent="0.25">
      <c r="A980" s="16">
        <f t="shared" si="29"/>
        <v>16011</v>
      </c>
      <c r="B980" s="16" t="s">
        <v>527</v>
      </c>
      <c r="C980" s="22" t="s">
        <v>833</v>
      </c>
      <c r="D980" s="17"/>
    </row>
    <row r="981" spans="1:4" x14ac:dyDescent="0.25">
      <c r="A981" s="16">
        <f t="shared" si="29"/>
        <v>16012</v>
      </c>
      <c r="B981" s="16" t="s">
        <v>527</v>
      </c>
      <c r="C981" s="22" t="s">
        <v>834</v>
      </c>
      <c r="D981" s="17"/>
    </row>
    <row r="982" spans="1:4" x14ac:dyDescent="0.25">
      <c r="A982" s="16">
        <f t="shared" si="29"/>
        <v>16013</v>
      </c>
      <c r="B982" s="16" t="s">
        <v>527</v>
      </c>
      <c r="C982" s="22" t="s">
        <v>835</v>
      </c>
      <c r="D982" s="17"/>
    </row>
    <row r="983" spans="1:4" x14ac:dyDescent="0.25">
      <c r="A983" s="16">
        <f t="shared" si="29"/>
        <v>16014</v>
      </c>
      <c r="B983" s="16" t="s">
        <v>527</v>
      </c>
      <c r="C983" s="22" t="s">
        <v>836</v>
      </c>
      <c r="D983" s="17"/>
    </row>
    <row r="984" spans="1:4" x14ac:dyDescent="0.25">
      <c r="A984" s="16">
        <f t="shared" si="29"/>
        <v>16015</v>
      </c>
      <c r="B984" s="16" t="s">
        <v>527</v>
      </c>
      <c r="C984" s="22" t="s">
        <v>837</v>
      </c>
      <c r="D984" s="17"/>
    </row>
    <row r="985" spans="1:4" x14ac:dyDescent="0.25">
      <c r="A985" s="16">
        <f t="shared" si="29"/>
        <v>16016</v>
      </c>
      <c r="B985" s="16" t="s">
        <v>527</v>
      </c>
      <c r="C985" s="22" t="s">
        <v>673</v>
      </c>
      <c r="D985" s="17"/>
    </row>
    <row r="986" spans="1:4" x14ac:dyDescent="0.25">
      <c r="A986" s="16">
        <f t="shared" si="29"/>
        <v>16017</v>
      </c>
      <c r="B986" s="16" t="s">
        <v>527</v>
      </c>
      <c r="C986" s="22" t="s">
        <v>674</v>
      </c>
      <c r="D986" s="17"/>
    </row>
    <row r="987" spans="1:4" x14ac:dyDescent="0.25">
      <c r="A987" s="16">
        <f t="shared" si="29"/>
        <v>16018</v>
      </c>
      <c r="B987" s="16" t="s">
        <v>527</v>
      </c>
      <c r="C987" s="22" t="s">
        <v>675</v>
      </c>
      <c r="D987" s="17"/>
    </row>
    <row r="988" spans="1:4" x14ac:dyDescent="0.25">
      <c r="A988" s="16">
        <f t="shared" si="29"/>
        <v>16019</v>
      </c>
      <c r="B988" s="16" t="s">
        <v>527</v>
      </c>
      <c r="C988" s="22" t="s">
        <v>676</v>
      </c>
      <c r="D988" s="17"/>
    </row>
    <row r="989" spans="1:4" x14ac:dyDescent="0.25">
      <c r="A989" s="16">
        <f t="shared" si="29"/>
        <v>16020</v>
      </c>
      <c r="B989" s="16" t="s">
        <v>527</v>
      </c>
      <c r="C989" s="22" t="s">
        <v>611</v>
      </c>
      <c r="D989" s="17"/>
    </row>
    <row r="990" spans="1:4" x14ac:dyDescent="0.25">
      <c r="A990" s="16">
        <f t="shared" si="29"/>
        <v>16021</v>
      </c>
      <c r="B990" s="16" t="s">
        <v>528</v>
      </c>
      <c r="C990" s="22" t="s">
        <v>612</v>
      </c>
      <c r="D990" s="17"/>
    </row>
    <row r="991" spans="1:4" x14ac:dyDescent="0.25">
      <c r="A991" s="16">
        <f t="shared" si="29"/>
        <v>16022</v>
      </c>
      <c r="B991" s="16"/>
      <c r="C991" s="22"/>
      <c r="D991" s="17"/>
    </row>
    <row r="992" spans="1:4" x14ac:dyDescent="0.25">
      <c r="A992" s="16">
        <f t="shared" si="29"/>
        <v>16023</v>
      </c>
      <c r="B992" s="16"/>
      <c r="C992" s="22"/>
      <c r="D992" s="17"/>
    </row>
    <row r="993" spans="1:4" x14ac:dyDescent="0.25">
      <c r="A993" s="16">
        <f t="shared" si="29"/>
        <v>16024</v>
      </c>
      <c r="B993" s="16"/>
      <c r="C993" s="22"/>
      <c r="D993" s="17"/>
    </row>
    <row r="994" spans="1:4" x14ac:dyDescent="0.25">
      <c r="A994" s="16">
        <f t="shared" si="29"/>
        <v>16025</v>
      </c>
      <c r="B994" s="16"/>
      <c r="C994" s="22"/>
      <c r="D994" s="17"/>
    </row>
    <row r="995" spans="1:4" x14ac:dyDescent="0.25">
      <c r="A995" s="17"/>
      <c r="B995" s="16"/>
      <c r="C995" s="22"/>
      <c r="D995" s="17"/>
    </row>
    <row r="996" spans="1:4" x14ac:dyDescent="0.25">
      <c r="A996" s="20" t="s">
        <v>923</v>
      </c>
      <c r="B996" s="16"/>
      <c r="C996" s="22" t="s">
        <v>923</v>
      </c>
      <c r="D996" s="17"/>
    </row>
    <row r="997" spans="1:4" x14ac:dyDescent="0.25">
      <c r="A997" s="16" t="s">
        <v>650</v>
      </c>
      <c r="B997" s="16"/>
      <c r="C997" s="22" t="s">
        <v>550</v>
      </c>
      <c r="D997" s="17"/>
    </row>
    <row r="998" spans="1:4" x14ac:dyDescent="0.25">
      <c r="A998" s="16" t="s">
        <v>93</v>
      </c>
      <c r="B998" s="16"/>
      <c r="C998" s="22" t="s">
        <v>1260</v>
      </c>
      <c r="D998" s="17"/>
    </row>
    <row r="999" spans="1:4" x14ac:dyDescent="0.25">
      <c r="A999" s="20" t="s">
        <v>923</v>
      </c>
      <c r="B999" s="16"/>
      <c r="C999" s="22" t="s">
        <v>923</v>
      </c>
      <c r="D999" s="17"/>
    </row>
    <row r="1000" spans="1:4" x14ac:dyDescent="0.25">
      <c r="A1000" s="16">
        <v>17001</v>
      </c>
      <c r="B1000" s="16" t="s">
        <v>529</v>
      </c>
      <c r="C1000" s="22" t="s">
        <v>809</v>
      </c>
      <c r="D1000" s="17"/>
    </row>
    <row r="1001" spans="1:4" x14ac:dyDescent="0.25">
      <c r="A1001" s="16">
        <f t="shared" ref="A1001:A1019" si="30">A1000+1</f>
        <v>17002</v>
      </c>
      <c r="B1001" s="16" t="s">
        <v>529</v>
      </c>
      <c r="C1001" s="22" t="s">
        <v>811</v>
      </c>
      <c r="D1001" s="17"/>
    </row>
    <row r="1002" spans="1:4" x14ac:dyDescent="0.25">
      <c r="A1002" s="16">
        <f t="shared" si="30"/>
        <v>17003</v>
      </c>
      <c r="B1002" s="16" t="s">
        <v>529</v>
      </c>
      <c r="C1002" s="22" t="s">
        <v>812</v>
      </c>
      <c r="D1002" s="17"/>
    </row>
    <row r="1003" spans="1:4" x14ac:dyDescent="0.25">
      <c r="A1003" s="16">
        <f t="shared" si="30"/>
        <v>17004</v>
      </c>
      <c r="B1003" s="16" t="s">
        <v>529</v>
      </c>
      <c r="C1003" s="22" t="s">
        <v>813</v>
      </c>
      <c r="D1003" s="17"/>
    </row>
    <row r="1004" spans="1:4" x14ac:dyDescent="0.25">
      <c r="A1004" s="16">
        <f t="shared" si="30"/>
        <v>17005</v>
      </c>
      <c r="B1004" s="16" t="s">
        <v>529</v>
      </c>
      <c r="C1004" s="22" t="s">
        <v>814</v>
      </c>
      <c r="D1004" s="17"/>
    </row>
    <row r="1005" spans="1:4" x14ac:dyDescent="0.25">
      <c r="A1005" s="16">
        <f t="shared" si="30"/>
        <v>17006</v>
      </c>
      <c r="B1005" s="16" t="s">
        <v>529</v>
      </c>
      <c r="C1005" s="22" t="s">
        <v>815</v>
      </c>
      <c r="D1005" s="17"/>
    </row>
    <row r="1006" spans="1:4" x14ac:dyDescent="0.25">
      <c r="A1006" s="16">
        <f t="shared" si="30"/>
        <v>17007</v>
      </c>
      <c r="B1006" s="16" t="s">
        <v>529</v>
      </c>
      <c r="C1006" s="22" t="s">
        <v>816</v>
      </c>
      <c r="D1006" s="17"/>
    </row>
    <row r="1007" spans="1:4" x14ac:dyDescent="0.25">
      <c r="A1007" s="16">
        <f t="shared" si="30"/>
        <v>17008</v>
      </c>
      <c r="B1007" s="16" t="s">
        <v>529</v>
      </c>
      <c r="C1007" s="22" t="s">
        <v>817</v>
      </c>
      <c r="D1007" s="17"/>
    </row>
    <row r="1008" spans="1:4" x14ac:dyDescent="0.25">
      <c r="A1008" s="16">
        <f t="shared" si="30"/>
        <v>17009</v>
      </c>
      <c r="B1008" s="16" t="s">
        <v>529</v>
      </c>
      <c r="C1008" s="22" t="s">
        <v>329</v>
      </c>
      <c r="D1008" s="17"/>
    </row>
    <row r="1009" spans="1:4" x14ac:dyDescent="0.25">
      <c r="A1009" s="16">
        <f t="shared" si="30"/>
        <v>17010</v>
      </c>
      <c r="B1009" s="16" t="s">
        <v>529</v>
      </c>
      <c r="C1009" s="22" t="s">
        <v>330</v>
      </c>
      <c r="D1009" s="17"/>
    </row>
    <row r="1010" spans="1:4" x14ac:dyDescent="0.25">
      <c r="A1010" s="16">
        <f t="shared" si="30"/>
        <v>17011</v>
      </c>
      <c r="B1010" s="16" t="s">
        <v>530</v>
      </c>
      <c r="C1010" s="22" t="s">
        <v>430</v>
      </c>
      <c r="D1010" s="17"/>
    </row>
    <row r="1011" spans="1:4" x14ac:dyDescent="0.25">
      <c r="A1011" s="16">
        <f t="shared" si="30"/>
        <v>17012</v>
      </c>
      <c r="B1011" s="16" t="s">
        <v>530</v>
      </c>
      <c r="C1011" s="22" t="s">
        <v>431</v>
      </c>
      <c r="D1011" s="17"/>
    </row>
    <row r="1012" spans="1:4" x14ac:dyDescent="0.25">
      <c r="A1012" s="16">
        <f t="shared" si="30"/>
        <v>17013</v>
      </c>
      <c r="B1012" s="16" t="s">
        <v>529</v>
      </c>
      <c r="C1012" s="22" t="s">
        <v>432</v>
      </c>
      <c r="D1012" s="17"/>
    </row>
    <row r="1013" spans="1:4" x14ac:dyDescent="0.25">
      <c r="A1013" s="16">
        <f t="shared" si="30"/>
        <v>17014</v>
      </c>
      <c r="B1013" s="16" t="s">
        <v>529</v>
      </c>
      <c r="C1013" s="22" t="s">
        <v>433</v>
      </c>
      <c r="D1013" s="17"/>
    </row>
    <row r="1014" spans="1:4" x14ac:dyDescent="0.25">
      <c r="A1014" s="16">
        <f t="shared" si="30"/>
        <v>17015</v>
      </c>
      <c r="B1014" s="16" t="s">
        <v>529</v>
      </c>
      <c r="C1014" s="22" t="s">
        <v>434</v>
      </c>
      <c r="D1014" s="17"/>
    </row>
    <row r="1015" spans="1:4" x14ac:dyDescent="0.25">
      <c r="A1015" s="16">
        <f t="shared" si="30"/>
        <v>17016</v>
      </c>
      <c r="B1015" s="16" t="s">
        <v>529</v>
      </c>
      <c r="C1015" s="22" t="s">
        <v>435</v>
      </c>
      <c r="D1015" s="17"/>
    </row>
    <row r="1016" spans="1:4" x14ac:dyDescent="0.25">
      <c r="A1016" s="16">
        <f t="shared" si="30"/>
        <v>17017</v>
      </c>
      <c r="B1016" s="16" t="s">
        <v>529</v>
      </c>
      <c r="C1016" s="22" t="s">
        <v>436</v>
      </c>
      <c r="D1016" s="17"/>
    </row>
    <row r="1017" spans="1:4" x14ac:dyDescent="0.25">
      <c r="A1017" s="16">
        <f t="shared" si="30"/>
        <v>17018</v>
      </c>
      <c r="B1017" s="16" t="s">
        <v>529</v>
      </c>
      <c r="C1017" s="22" t="s">
        <v>437</v>
      </c>
      <c r="D1017" s="17"/>
    </row>
    <row r="1018" spans="1:4" x14ac:dyDescent="0.25">
      <c r="A1018" s="16">
        <f t="shared" si="30"/>
        <v>17019</v>
      </c>
      <c r="B1018" s="16" t="s">
        <v>529</v>
      </c>
      <c r="C1018" s="22" t="s">
        <v>438</v>
      </c>
      <c r="D1018" s="17"/>
    </row>
    <row r="1019" spans="1:4" x14ac:dyDescent="0.25">
      <c r="A1019" s="16">
        <f t="shared" si="30"/>
        <v>17020</v>
      </c>
      <c r="B1019" s="16" t="s">
        <v>529</v>
      </c>
      <c r="C1019" s="22" t="s">
        <v>439</v>
      </c>
      <c r="D1019" s="17"/>
    </row>
    <row r="1020" spans="1:4" x14ac:dyDescent="0.25">
      <c r="A1020" s="17"/>
      <c r="B1020" s="16"/>
      <c r="C1020" s="22"/>
      <c r="D1020" s="17"/>
    </row>
    <row r="1021" spans="1:4" x14ac:dyDescent="0.25">
      <c r="A1021" s="20" t="s">
        <v>923</v>
      </c>
      <c r="B1021" s="16"/>
      <c r="C1021" s="22" t="s">
        <v>923</v>
      </c>
      <c r="D1021" s="17"/>
    </row>
    <row r="1022" spans="1:4" x14ac:dyDescent="0.25">
      <c r="A1022" s="16" t="s">
        <v>654</v>
      </c>
      <c r="B1022" s="16"/>
      <c r="C1022" s="22" t="s">
        <v>440</v>
      </c>
      <c r="D1022" s="17"/>
    </row>
    <row r="1023" spans="1:4" x14ac:dyDescent="0.25">
      <c r="A1023" s="17"/>
      <c r="B1023" s="16"/>
      <c r="C1023" s="22" t="s">
        <v>1260</v>
      </c>
      <c r="D1023" s="17"/>
    </row>
    <row r="1024" spans="1:4" x14ac:dyDescent="0.25">
      <c r="A1024" s="20" t="s">
        <v>923</v>
      </c>
      <c r="B1024" s="16"/>
      <c r="C1024" s="22" t="s">
        <v>923</v>
      </c>
      <c r="D1024" s="17"/>
    </row>
    <row r="1025" spans="1:4" x14ac:dyDescent="0.25">
      <c r="A1025" s="16">
        <v>18001</v>
      </c>
      <c r="B1025" s="16" t="s">
        <v>531</v>
      </c>
      <c r="C1025" s="22" t="s">
        <v>441</v>
      </c>
      <c r="D1025" s="17"/>
    </row>
    <row r="1026" spans="1:4" x14ac:dyDescent="0.25">
      <c r="A1026" s="16">
        <f t="shared" ref="A1026:A1044" si="31">A1025+1</f>
        <v>18002</v>
      </c>
      <c r="B1026" s="16" t="s">
        <v>531</v>
      </c>
      <c r="C1026" s="22" t="s">
        <v>442</v>
      </c>
      <c r="D1026" s="17"/>
    </row>
    <row r="1027" spans="1:4" x14ac:dyDescent="0.25">
      <c r="A1027" s="16">
        <f t="shared" si="31"/>
        <v>18003</v>
      </c>
      <c r="B1027" s="16" t="s">
        <v>531</v>
      </c>
      <c r="C1027" s="22" t="s">
        <v>443</v>
      </c>
      <c r="D1027" s="17"/>
    </row>
    <row r="1028" spans="1:4" x14ac:dyDescent="0.25">
      <c r="A1028" s="16">
        <f t="shared" si="31"/>
        <v>18004</v>
      </c>
      <c r="B1028" s="16" t="s">
        <v>531</v>
      </c>
      <c r="C1028" s="22" t="s">
        <v>444</v>
      </c>
      <c r="D1028" s="17"/>
    </row>
    <row r="1029" spans="1:4" x14ac:dyDescent="0.25">
      <c r="A1029" s="16">
        <f t="shared" si="31"/>
        <v>18005</v>
      </c>
      <c r="B1029" s="16" t="s">
        <v>531</v>
      </c>
      <c r="C1029" s="22" t="s">
        <v>445</v>
      </c>
      <c r="D1029" s="17"/>
    </row>
    <row r="1030" spans="1:4" x14ac:dyDescent="0.25">
      <c r="A1030" s="16">
        <f t="shared" si="31"/>
        <v>18006</v>
      </c>
      <c r="B1030" s="16" t="s">
        <v>531</v>
      </c>
      <c r="C1030" s="22" t="s">
        <v>755</v>
      </c>
      <c r="D1030" s="17"/>
    </row>
    <row r="1031" spans="1:4" x14ac:dyDescent="0.25">
      <c r="A1031" s="16">
        <f t="shared" si="31"/>
        <v>18007</v>
      </c>
      <c r="B1031" s="16" t="s">
        <v>531</v>
      </c>
      <c r="C1031" s="22" t="s">
        <v>493</v>
      </c>
      <c r="D1031" s="17"/>
    </row>
    <row r="1032" spans="1:4" x14ac:dyDescent="0.25">
      <c r="A1032" s="16">
        <f t="shared" si="31"/>
        <v>18008</v>
      </c>
      <c r="B1032" s="16" t="s">
        <v>531</v>
      </c>
      <c r="C1032" s="22" t="s">
        <v>494</v>
      </c>
      <c r="D1032" s="17"/>
    </row>
    <row r="1033" spans="1:4" x14ac:dyDescent="0.25">
      <c r="A1033" s="16">
        <f t="shared" si="31"/>
        <v>18009</v>
      </c>
      <c r="B1033" s="16" t="s">
        <v>532</v>
      </c>
      <c r="C1033" s="22" t="s">
        <v>495</v>
      </c>
      <c r="D1033" s="17"/>
    </row>
    <row r="1034" spans="1:4" x14ac:dyDescent="0.25">
      <c r="A1034" s="16">
        <f t="shared" si="31"/>
        <v>18010</v>
      </c>
      <c r="B1034" s="16" t="s">
        <v>531</v>
      </c>
      <c r="C1034" s="22" t="s">
        <v>496</v>
      </c>
      <c r="D1034" s="17"/>
    </row>
    <row r="1035" spans="1:4" x14ac:dyDescent="0.25">
      <c r="A1035" s="16">
        <f t="shared" si="31"/>
        <v>18011</v>
      </c>
      <c r="B1035" s="16" t="s">
        <v>531</v>
      </c>
      <c r="C1035" s="22" t="s">
        <v>497</v>
      </c>
      <c r="D1035" s="17"/>
    </row>
    <row r="1036" spans="1:4" x14ac:dyDescent="0.25">
      <c r="A1036" s="16">
        <f t="shared" si="31"/>
        <v>18012</v>
      </c>
      <c r="B1036" s="16" t="s">
        <v>531</v>
      </c>
      <c r="C1036" s="22" t="s">
        <v>498</v>
      </c>
      <c r="D1036" s="17"/>
    </row>
    <row r="1037" spans="1:4" x14ac:dyDescent="0.25">
      <c r="A1037" s="16">
        <f t="shared" si="31"/>
        <v>18013</v>
      </c>
      <c r="B1037" s="16" t="s">
        <v>531</v>
      </c>
      <c r="C1037" s="22" t="s">
        <v>499</v>
      </c>
      <c r="D1037" s="17"/>
    </row>
    <row r="1038" spans="1:4" x14ac:dyDescent="0.25">
      <c r="A1038" s="16">
        <f t="shared" si="31"/>
        <v>18014</v>
      </c>
      <c r="B1038" s="16" t="s">
        <v>531</v>
      </c>
      <c r="C1038" s="22" t="s">
        <v>500</v>
      </c>
      <c r="D1038" s="17"/>
    </row>
    <row r="1039" spans="1:4" x14ac:dyDescent="0.25">
      <c r="A1039" s="16">
        <f t="shared" si="31"/>
        <v>18015</v>
      </c>
      <c r="B1039" s="16" t="s">
        <v>531</v>
      </c>
      <c r="C1039" s="22" t="s">
        <v>501</v>
      </c>
      <c r="D1039" s="17"/>
    </row>
    <row r="1040" spans="1:4" x14ac:dyDescent="0.25">
      <c r="A1040" s="16">
        <f t="shared" si="31"/>
        <v>18016</v>
      </c>
      <c r="B1040" s="16" t="s">
        <v>532</v>
      </c>
      <c r="C1040" s="22" t="s">
        <v>502</v>
      </c>
      <c r="D1040" s="17"/>
    </row>
    <row r="1041" spans="1:4" x14ac:dyDescent="0.25">
      <c r="A1041" s="16">
        <f t="shared" si="31"/>
        <v>18017</v>
      </c>
      <c r="B1041" s="16" t="s">
        <v>532</v>
      </c>
      <c r="C1041" s="22" t="s">
        <v>503</v>
      </c>
      <c r="D1041" s="17"/>
    </row>
    <row r="1042" spans="1:4" x14ac:dyDescent="0.25">
      <c r="A1042" s="16">
        <f t="shared" si="31"/>
        <v>18018</v>
      </c>
      <c r="B1042" s="16"/>
      <c r="C1042" s="22"/>
      <c r="D1042" s="17"/>
    </row>
    <row r="1043" spans="1:4" x14ac:dyDescent="0.25">
      <c r="A1043" s="16">
        <f t="shared" si="31"/>
        <v>18019</v>
      </c>
      <c r="B1043" s="16"/>
      <c r="C1043" s="22"/>
      <c r="D1043" s="17"/>
    </row>
    <row r="1044" spans="1:4" x14ac:dyDescent="0.25">
      <c r="A1044" s="16">
        <f t="shared" si="31"/>
        <v>18020</v>
      </c>
      <c r="B1044" s="16"/>
      <c r="C1044" s="22"/>
      <c r="D1044" s="17"/>
    </row>
    <row r="1045" spans="1:4" x14ac:dyDescent="0.25">
      <c r="A1045" s="17"/>
      <c r="B1045" s="16"/>
      <c r="C1045" s="22"/>
      <c r="D1045" s="17"/>
    </row>
    <row r="1046" spans="1:4" x14ac:dyDescent="0.25">
      <c r="A1046" s="20" t="s">
        <v>923</v>
      </c>
      <c r="B1046" s="16"/>
      <c r="C1046" s="22" t="s">
        <v>923</v>
      </c>
      <c r="D1046" s="17"/>
    </row>
    <row r="1047" spans="1:4" x14ac:dyDescent="0.25">
      <c r="A1047" s="16" t="s">
        <v>652</v>
      </c>
      <c r="B1047" s="16"/>
      <c r="C1047" s="22" t="s">
        <v>504</v>
      </c>
      <c r="D1047" s="17"/>
    </row>
    <row r="1048" spans="1:4" x14ac:dyDescent="0.25">
      <c r="A1048" s="17"/>
      <c r="B1048" s="16"/>
      <c r="C1048" s="22" t="s">
        <v>1260</v>
      </c>
      <c r="D1048" s="17"/>
    </row>
    <row r="1049" spans="1:4" x14ac:dyDescent="0.25">
      <c r="A1049" s="20" t="s">
        <v>923</v>
      </c>
      <c r="B1049" s="16"/>
      <c r="C1049" s="22" t="s">
        <v>923</v>
      </c>
      <c r="D1049" s="17"/>
    </row>
    <row r="1050" spans="1:4" x14ac:dyDescent="0.25">
      <c r="A1050" s="16">
        <v>19001</v>
      </c>
      <c r="B1050" s="16" t="s">
        <v>873</v>
      </c>
      <c r="C1050" s="22" t="s">
        <v>505</v>
      </c>
      <c r="D1050" s="17"/>
    </row>
    <row r="1051" spans="1:4" x14ac:dyDescent="0.25">
      <c r="A1051" s="16">
        <f t="shared" ref="A1051:A1098" si="32">A1050+1</f>
        <v>19002</v>
      </c>
      <c r="B1051" s="16" t="s">
        <v>873</v>
      </c>
      <c r="C1051" s="22" t="s">
        <v>506</v>
      </c>
      <c r="D1051" s="17"/>
    </row>
    <row r="1052" spans="1:4" x14ac:dyDescent="0.25">
      <c r="A1052" s="16">
        <f t="shared" si="32"/>
        <v>19003</v>
      </c>
      <c r="B1052" s="16" t="s">
        <v>873</v>
      </c>
      <c r="C1052" s="22" t="s">
        <v>507</v>
      </c>
      <c r="D1052" s="17"/>
    </row>
    <row r="1053" spans="1:4" x14ac:dyDescent="0.25">
      <c r="A1053" s="16">
        <f t="shared" si="32"/>
        <v>19004</v>
      </c>
      <c r="B1053" s="16" t="s">
        <v>873</v>
      </c>
      <c r="C1053" s="22" t="s">
        <v>508</v>
      </c>
      <c r="D1053" s="17"/>
    </row>
    <row r="1054" spans="1:4" x14ac:dyDescent="0.25">
      <c r="A1054" s="16">
        <f t="shared" si="32"/>
        <v>19005</v>
      </c>
      <c r="B1054" s="16" t="s">
        <v>873</v>
      </c>
      <c r="C1054" s="22" t="s">
        <v>509</v>
      </c>
      <c r="D1054" s="17"/>
    </row>
    <row r="1055" spans="1:4" x14ac:dyDescent="0.25">
      <c r="A1055" s="16">
        <f t="shared" si="32"/>
        <v>19006</v>
      </c>
      <c r="B1055" s="16" t="s">
        <v>873</v>
      </c>
      <c r="C1055" s="22" t="s">
        <v>510</v>
      </c>
      <c r="D1055" s="17"/>
    </row>
    <row r="1056" spans="1:4" x14ac:dyDescent="0.25">
      <c r="A1056" s="16">
        <f t="shared" si="32"/>
        <v>19007</v>
      </c>
      <c r="B1056" s="16" t="s">
        <v>873</v>
      </c>
      <c r="C1056" s="22" t="s">
        <v>511</v>
      </c>
      <c r="D1056" s="17"/>
    </row>
    <row r="1057" spans="1:4" x14ac:dyDescent="0.25">
      <c r="A1057" s="16">
        <f t="shared" si="32"/>
        <v>19008</v>
      </c>
      <c r="B1057" s="16" t="s">
        <v>873</v>
      </c>
      <c r="C1057" s="22" t="s">
        <v>512</v>
      </c>
      <c r="D1057" s="17"/>
    </row>
    <row r="1058" spans="1:4" x14ac:dyDescent="0.25">
      <c r="A1058" s="16">
        <f t="shared" si="32"/>
        <v>19009</v>
      </c>
      <c r="B1058" s="16" t="s">
        <v>873</v>
      </c>
      <c r="C1058" s="22" t="s">
        <v>513</v>
      </c>
      <c r="D1058" s="17"/>
    </row>
    <row r="1059" spans="1:4" x14ac:dyDescent="0.25">
      <c r="A1059" s="16">
        <f t="shared" si="32"/>
        <v>19010</v>
      </c>
      <c r="B1059" s="16" t="s">
        <v>873</v>
      </c>
      <c r="C1059" s="22" t="s">
        <v>677</v>
      </c>
      <c r="D1059" s="17"/>
    </row>
    <row r="1060" spans="1:4" x14ac:dyDescent="0.25">
      <c r="A1060" s="16">
        <f t="shared" si="32"/>
        <v>19011</v>
      </c>
      <c r="B1060" s="16" t="s">
        <v>873</v>
      </c>
      <c r="C1060" s="22" t="s">
        <v>678</v>
      </c>
      <c r="D1060" s="17"/>
    </row>
    <row r="1061" spans="1:4" x14ac:dyDescent="0.25">
      <c r="A1061" s="16">
        <f t="shared" si="32"/>
        <v>19012</v>
      </c>
      <c r="B1061" s="16"/>
      <c r="C1061" s="22" t="s">
        <v>93</v>
      </c>
      <c r="D1061" s="17"/>
    </row>
    <row r="1062" spans="1:4" x14ac:dyDescent="0.25">
      <c r="A1062" s="16">
        <f t="shared" si="32"/>
        <v>19013</v>
      </c>
      <c r="B1062" s="16"/>
      <c r="C1062" s="22"/>
      <c r="D1062" s="17"/>
    </row>
    <row r="1063" spans="1:4" x14ac:dyDescent="0.25">
      <c r="A1063" s="16">
        <f t="shared" si="32"/>
        <v>19014</v>
      </c>
      <c r="B1063" s="16"/>
      <c r="C1063" s="22"/>
      <c r="D1063" s="17"/>
    </row>
    <row r="1064" spans="1:4" x14ac:dyDescent="0.25">
      <c r="A1064" s="16">
        <f t="shared" si="32"/>
        <v>19015</v>
      </c>
      <c r="B1064" s="16"/>
      <c r="C1064" s="22"/>
      <c r="D1064" s="17"/>
    </row>
    <row r="1065" spans="1:4" x14ac:dyDescent="0.25">
      <c r="A1065" s="16">
        <f t="shared" si="32"/>
        <v>19016</v>
      </c>
      <c r="B1065" s="16"/>
      <c r="C1065" s="22"/>
      <c r="D1065" s="17"/>
    </row>
    <row r="1066" spans="1:4" x14ac:dyDescent="0.25">
      <c r="A1066" s="16">
        <f t="shared" si="32"/>
        <v>19017</v>
      </c>
      <c r="B1066" s="16"/>
      <c r="C1066" s="22"/>
      <c r="D1066" s="17"/>
    </row>
    <row r="1067" spans="1:4" x14ac:dyDescent="0.25">
      <c r="A1067" s="16">
        <f t="shared" si="32"/>
        <v>19018</v>
      </c>
      <c r="B1067" s="16" t="s">
        <v>533</v>
      </c>
      <c r="C1067" s="22" t="s">
        <v>679</v>
      </c>
      <c r="D1067" s="17"/>
    </row>
    <row r="1068" spans="1:4" x14ac:dyDescent="0.25">
      <c r="A1068" s="16">
        <f t="shared" si="32"/>
        <v>19019</v>
      </c>
      <c r="B1068" s="16" t="s">
        <v>533</v>
      </c>
      <c r="C1068" s="22" t="s">
        <v>680</v>
      </c>
      <c r="D1068" s="17"/>
    </row>
    <row r="1069" spans="1:4" x14ac:dyDescent="0.25">
      <c r="A1069" s="16">
        <f t="shared" si="32"/>
        <v>19020</v>
      </c>
      <c r="B1069" s="16" t="s">
        <v>533</v>
      </c>
      <c r="C1069" s="22" t="s">
        <v>681</v>
      </c>
      <c r="D1069" s="17"/>
    </row>
    <row r="1070" spans="1:4" x14ac:dyDescent="0.25">
      <c r="A1070" s="16">
        <f t="shared" si="32"/>
        <v>19021</v>
      </c>
      <c r="B1070" s="16" t="s">
        <v>533</v>
      </c>
      <c r="C1070" s="22" t="s">
        <v>682</v>
      </c>
      <c r="D1070" s="17"/>
    </row>
    <row r="1071" spans="1:4" x14ac:dyDescent="0.25">
      <c r="A1071" s="16">
        <f t="shared" si="32"/>
        <v>19022</v>
      </c>
      <c r="B1071" s="16"/>
      <c r="C1071" s="22"/>
      <c r="D1071" s="17"/>
    </row>
    <row r="1072" spans="1:4" x14ac:dyDescent="0.25">
      <c r="A1072" s="16">
        <f t="shared" si="32"/>
        <v>19023</v>
      </c>
      <c r="B1072" s="16"/>
      <c r="C1072" s="22"/>
      <c r="D1072" s="17"/>
    </row>
    <row r="1073" spans="1:4" x14ac:dyDescent="0.25">
      <c r="A1073" s="16">
        <f t="shared" si="32"/>
        <v>19024</v>
      </c>
      <c r="B1073" s="16"/>
      <c r="C1073" s="22"/>
      <c r="D1073" s="17"/>
    </row>
    <row r="1074" spans="1:4" x14ac:dyDescent="0.25">
      <c r="A1074" s="16">
        <f t="shared" si="32"/>
        <v>19025</v>
      </c>
      <c r="B1074" s="16"/>
      <c r="C1074" s="22"/>
      <c r="D1074" s="17"/>
    </row>
    <row r="1075" spans="1:4" x14ac:dyDescent="0.25">
      <c r="A1075" s="16">
        <f t="shared" si="32"/>
        <v>19026</v>
      </c>
      <c r="B1075" s="16"/>
      <c r="C1075" s="22"/>
      <c r="D1075" s="17"/>
    </row>
    <row r="1076" spans="1:4" x14ac:dyDescent="0.25">
      <c r="A1076" s="16">
        <f t="shared" si="32"/>
        <v>19027</v>
      </c>
      <c r="B1076" s="16" t="s">
        <v>873</v>
      </c>
      <c r="C1076" s="22" t="s">
        <v>683</v>
      </c>
      <c r="D1076" s="17"/>
    </row>
    <row r="1077" spans="1:4" x14ac:dyDescent="0.25">
      <c r="A1077" s="16">
        <f t="shared" si="32"/>
        <v>19028</v>
      </c>
      <c r="B1077" s="16" t="s">
        <v>873</v>
      </c>
      <c r="C1077" s="22" t="s">
        <v>684</v>
      </c>
      <c r="D1077" s="17"/>
    </row>
    <row r="1078" spans="1:4" x14ac:dyDescent="0.25">
      <c r="A1078" s="16">
        <f t="shared" si="32"/>
        <v>19029</v>
      </c>
      <c r="B1078" s="16" t="s">
        <v>873</v>
      </c>
      <c r="C1078" s="22" t="s">
        <v>685</v>
      </c>
      <c r="D1078" s="17"/>
    </row>
    <row r="1079" spans="1:4" x14ac:dyDescent="0.25">
      <c r="A1079" s="16">
        <f t="shared" si="32"/>
        <v>19030</v>
      </c>
      <c r="B1079" s="16" t="s">
        <v>873</v>
      </c>
      <c r="C1079" s="22" t="s">
        <v>686</v>
      </c>
      <c r="D1079" s="17"/>
    </row>
    <row r="1080" spans="1:4" x14ac:dyDescent="0.25">
      <c r="A1080" s="16">
        <f t="shared" si="32"/>
        <v>19031</v>
      </c>
      <c r="B1080" s="16" t="s">
        <v>873</v>
      </c>
      <c r="C1080" s="22" t="s">
        <v>687</v>
      </c>
      <c r="D1080" s="17"/>
    </row>
    <row r="1081" spans="1:4" x14ac:dyDescent="0.25">
      <c r="A1081" s="16">
        <f t="shared" si="32"/>
        <v>19032</v>
      </c>
      <c r="B1081" s="16" t="s">
        <v>873</v>
      </c>
      <c r="C1081" s="22" t="s">
        <v>688</v>
      </c>
      <c r="D1081" s="17"/>
    </row>
    <row r="1082" spans="1:4" x14ac:dyDescent="0.25">
      <c r="A1082" s="16">
        <f t="shared" si="32"/>
        <v>19033</v>
      </c>
      <c r="B1082" s="16" t="s">
        <v>873</v>
      </c>
      <c r="C1082" s="22" t="s">
        <v>689</v>
      </c>
      <c r="D1082" s="17"/>
    </row>
    <row r="1083" spans="1:4" x14ac:dyDescent="0.25">
      <c r="A1083" s="16">
        <f t="shared" si="32"/>
        <v>19034</v>
      </c>
      <c r="B1083" s="16" t="s">
        <v>873</v>
      </c>
      <c r="C1083" s="22" t="s">
        <v>690</v>
      </c>
      <c r="D1083" s="17"/>
    </row>
    <row r="1084" spans="1:4" x14ac:dyDescent="0.25">
      <c r="A1084" s="16">
        <f t="shared" si="32"/>
        <v>19035</v>
      </c>
      <c r="B1084" s="16" t="s">
        <v>873</v>
      </c>
      <c r="C1084" s="22" t="s">
        <v>691</v>
      </c>
      <c r="D1084" s="17"/>
    </row>
    <row r="1085" spans="1:4" x14ac:dyDescent="0.25">
      <c r="A1085" s="16">
        <f t="shared" si="32"/>
        <v>19036</v>
      </c>
      <c r="B1085" s="16"/>
      <c r="C1085" s="22"/>
      <c r="D1085" s="17"/>
    </row>
    <row r="1086" spans="1:4" x14ac:dyDescent="0.25">
      <c r="A1086" s="16">
        <f t="shared" si="32"/>
        <v>19037</v>
      </c>
      <c r="B1086" s="16" t="s">
        <v>873</v>
      </c>
      <c r="C1086" s="22" t="s">
        <v>692</v>
      </c>
      <c r="D1086" s="17"/>
    </row>
    <row r="1087" spans="1:4" x14ac:dyDescent="0.25">
      <c r="A1087" s="16">
        <f t="shared" si="32"/>
        <v>19038</v>
      </c>
      <c r="B1087" s="16" t="s">
        <v>873</v>
      </c>
      <c r="C1087" s="22" t="s">
        <v>693</v>
      </c>
      <c r="D1087" s="17"/>
    </row>
    <row r="1088" spans="1:4" x14ac:dyDescent="0.25">
      <c r="A1088" s="16">
        <f t="shared" si="32"/>
        <v>19039</v>
      </c>
      <c r="B1088" s="16" t="s">
        <v>873</v>
      </c>
      <c r="C1088" s="22" t="s">
        <v>694</v>
      </c>
      <c r="D1088" s="17"/>
    </row>
    <row r="1089" spans="1:4" x14ac:dyDescent="0.25">
      <c r="A1089" s="16">
        <f t="shared" si="32"/>
        <v>19040</v>
      </c>
      <c r="B1089" s="16" t="s">
        <v>873</v>
      </c>
      <c r="C1089" s="22" t="s">
        <v>695</v>
      </c>
      <c r="D1089" s="17"/>
    </row>
    <row r="1090" spans="1:4" x14ac:dyDescent="0.25">
      <c r="A1090" s="16">
        <f t="shared" si="32"/>
        <v>19041</v>
      </c>
      <c r="B1090" s="16" t="s">
        <v>873</v>
      </c>
      <c r="C1090" s="22" t="s">
        <v>696</v>
      </c>
      <c r="D1090" s="17"/>
    </row>
    <row r="1091" spans="1:4" x14ac:dyDescent="0.25">
      <c r="A1091" s="16">
        <f t="shared" si="32"/>
        <v>19042</v>
      </c>
      <c r="B1091" s="16" t="s">
        <v>873</v>
      </c>
      <c r="C1091" s="22" t="s">
        <v>697</v>
      </c>
      <c r="D1091" s="17"/>
    </row>
    <row r="1092" spans="1:4" x14ac:dyDescent="0.25">
      <c r="A1092" s="16">
        <f t="shared" si="32"/>
        <v>19043</v>
      </c>
      <c r="B1092" s="16" t="s">
        <v>873</v>
      </c>
      <c r="C1092" s="22" t="s">
        <v>698</v>
      </c>
      <c r="D1092" s="17"/>
    </row>
    <row r="1093" spans="1:4" x14ac:dyDescent="0.25">
      <c r="A1093" s="16">
        <f t="shared" si="32"/>
        <v>19044</v>
      </c>
      <c r="B1093" s="16" t="s">
        <v>873</v>
      </c>
      <c r="C1093" s="22" t="s">
        <v>699</v>
      </c>
      <c r="D1093" s="17"/>
    </row>
    <row r="1094" spans="1:4" x14ac:dyDescent="0.25">
      <c r="A1094" s="16">
        <f t="shared" si="32"/>
        <v>19045</v>
      </c>
      <c r="B1094" s="16" t="s">
        <v>873</v>
      </c>
      <c r="C1094" s="22" t="s">
        <v>700</v>
      </c>
      <c r="D1094" s="17"/>
    </row>
    <row r="1095" spans="1:4" x14ac:dyDescent="0.25">
      <c r="A1095" s="16">
        <f t="shared" si="32"/>
        <v>19046</v>
      </c>
      <c r="B1095" s="16" t="s">
        <v>873</v>
      </c>
      <c r="C1095" s="22" t="s">
        <v>701</v>
      </c>
      <c r="D1095" s="17"/>
    </row>
    <row r="1096" spans="1:4" x14ac:dyDescent="0.25">
      <c r="A1096" s="16">
        <f t="shared" si="32"/>
        <v>19047</v>
      </c>
      <c r="B1096" s="16" t="s">
        <v>873</v>
      </c>
      <c r="C1096" s="22" t="s">
        <v>702</v>
      </c>
      <c r="D1096" s="17"/>
    </row>
    <row r="1097" spans="1:4" x14ac:dyDescent="0.25">
      <c r="A1097" s="16">
        <f t="shared" si="32"/>
        <v>19048</v>
      </c>
      <c r="B1097" s="16" t="s">
        <v>873</v>
      </c>
      <c r="C1097" s="22" t="s">
        <v>703</v>
      </c>
      <c r="D1097" s="17"/>
    </row>
    <row r="1098" spans="1:4" x14ac:dyDescent="0.25">
      <c r="A1098" s="16">
        <f t="shared" si="32"/>
        <v>19049</v>
      </c>
      <c r="B1098" s="16" t="s">
        <v>873</v>
      </c>
      <c r="C1098" s="22" t="s">
        <v>52</v>
      </c>
      <c r="D1098" s="17"/>
    </row>
    <row r="1099" spans="1:4" x14ac:dyDescent="0.25">
      <c r="A1099" s="17"/>
      <c r="B1099" s="16"/>
      <c r="C1099" s="22"/>
      <c r="D1099" s="17"/>
    </row>
    <row r="1100" spans="1:4" x14ac:dyDescent="0.25">
      <c r="A1100" s="20" t="s">
        <v>923</v>
      </c>
      <c r="B1100" s="16"/>
      <c r="C1100" s="22" t="s">
        <v>923</v>
      </c>
      <c r="D1100" s="17"/>
    </row>
    <row r="1101" spans="1:4" x14ac:dyDescent="0.25">
      <c r="A1101" s="16" t="s">
        <v>653</v>
      </c>
      <c r="B1101" s="16"/>
      <c r="C1101" s="22" t="s">
        <v>53</v>
      </c>
      <c r="D1101" s="17"/>
    </row>
    <row r="1102" spans="1:4" x14ac:dyDescent="0.25">
      <c r="A1102" s="17"/>
      <c r="B1102" s="16"/>
      <c r="C1102" s="22" t="s">
        <v>1260</v>
      </c>
      <c r="D1102" s="17"/>
    </row>
    <row r="1103" spans="1:4" x14ac:dyDescent="0.25">
      <c r="A1103" s="20" t="s">
        <v>923</v>
      </c>
      <c r="B1103" s="16"/>
      <c r="C1103" s="22" t="s">
        <v>923</v>
      </c>
      <c r="D1103" s="17"/>
    </row>
    <row r="1104" spans="1:4" x14ac:dyDescent="0.25">
      <c r="A1104" s="16">
        <v>20001</v>
      </c>
      <c r="B1104" s="16" t="s">
        <v>873</v>
      </c>
      <c r="C1104" s="22" t="s">
        <v>54</v>
      </c>
      <c r="D1104" s="17"/>
    </row>
    <row r="1105" spans="1:4" x14ac:dyDescent="0.25">
      <c r="A1105" s="16">
        <f t="shared" ref="A1105:A1138" si="33">A1104+1</f>
        <v>20002</v>
      </c>
      <c r="B1105" s="16" t="s">
        <v>873</v>
      </c>
      <c r="C1105" s="22" t="s">
        <v>55</v>
      </c>
      <c r="D1105" s="17"/>
    </row>
    <row r="1106" spans="1:4" x14ac:dyDescent="0.25">
      <c r="A1106" s="16">
        <f t="shared" si="33"/>
        <v>20003</v>
      </c>
      <c r="B1106" s="16" t="s">
        <v>873</v>
      </c>
      <c r="C1106" s="22" t="s">
        <v>79</v>
      </c>
      <c r="D1106" s="17"/>
    </row>
    <row r="1107" spans="1:4" x14ac:dyDescent="0.25">
      <c r="A1107" s="16">
        <f t="shared" si="33"/>
        <v>20004</v>
      </c>
      <c r="B1107" s="16" t="s">
        <v>873</v>
      </c>
      <c r="C1107" s="22" t="s">
        <v>56</v>
      </c>
      <c r="D1107" s="17"/>
    </row>
    <row r="1108" spans="1:4" x14ac:dyDescent="0.25">
      <c r="A1108" s="16">
        <f t="shared" si="33"/>
        <v>20005</v>
      </c>
      <c r="B1108" s="16" t="s">
        <v>873</v>
      </c>
      <c r="C1108" s="22" t="s">
        <v>57</v>
      </c>
      <c r="D1108" s="17"/>
    </row>
    <row r="1109" spans="1:4" x14ac:dyDescent="0.25">
      <c r="A1109" s="16">
        <f t="shared" si="33"/>
        <v>20006</v>
      </c>
      <c r="B1109" s="16" t="s">
        <v>873</v>
      </c>
      <c r="C1109" s="22" t="s">
        <v>58</v>
      </c>
      <c r="D1109" s="17"/>
    </row>
    <row r="1110" spans="1:4" x14ac:dyDescent="0.25">
      <c r="A1110" s="16">
        <f t="shared" si="33"/>
        <v>20007</v>
      </c>
      <c r="B1110" s="16" t="s">
        <v>873</v>
      </c>
      <c r="C1110" s="22" t="s">
        <v>59</v>
      </c>
      <c r="D1110" s="17"/>
    </row>
    <row r="1111" spans="1:4" x14ac:dyDescent="0.25">
      <c r="A1111" s="16">
        <f t="shared" si="33"/>
        <v>20008</v>
      </c>
      <c r="B1111" s="16" t="s">
        <v>873</v>
      </c>
      <c r="C1111" s="22" t="s">
        <v>60</v>
      </c>
      <c r="D1111" s="17"/>
    </row>
    <row r="1112" spans="1:4" x14ac:dyDescent="0.25">
      <c r="A1112" s="16">
        <f t="shared" si="33"/>
        <v>20009</v>
      </c>
      <c r="B1112" s="16" t="s">
        <v>873</v>
      </c>
      <c r="C1112" s="22" t="s">
        <v>61</v>
      </c>
      <c r="D1112" s="17"/>
    </row>
    <row r="1113" spans="1:4" x14ac:dyDescent="0.25">
      <c r="A1113" s="16">
        <f t="shared" si="33"/>
        <v>20010</v>
      </c>
      <c r="B1113" s="16" t="s">
        <v>873</v>
      </c>
      <c r="C1113" s="22" t="s">
        <v>62</v>
      </c>
      <c r="D1113" s="17"/>
    </row>
    <row r="1114" spans="1:4" x14ac:dyDescent="0.25">
      <c r="A1114" s="16">
        <f t="shared" si="33"/>
        <v>20011</v>
      </c>
      <c r="B1114" s="16" t="s">
        <v>873</v>
      </c>
      <c r="C1114" s="22" t="s">
        <v>63</v>
      </c>
      <c r="D1114" s="17"/>
    </row>
    <row r="1115" spans="1:4" x14ac:dyDescent="0.25">
      <c r="A1115" s="16">
        <f t="shared" si="33"/>
        <v>20012</v>
      </c>
      <c r="B1115" s="16" t="s">
        <v>873</v>
      </c>
      <c r="C1115" s="22" t="s">
        <v>64</v>
      </c>
      <c r="D1115" s="17"/>
    </row>
    <row r="1116" spans="1:4" x14ac:dyDescent="0.25">
      <c r="A1116" s="16">
        <f t="shared" si="33"/>
        <v>20013</v>
      </c>
      <c r="B1116" s="16" t="s">
        <v>873</v>
      </c>
      <c r="C1116" s="22" t="s">
        <v>65</v>
      </c>
      <c r="D1116" s="17"/>
    </row>
    <row r="1117" spans="1:4" x14ac:dyDescent="0.25">
      <c r="A1117" s="16">
        <f t="shared" si="33"/>
        <v>20014</v>
      </c>
      <c r="B1117" s="16" t="s">
        <v>873</v>
      </c>
      <c r="C1117" s="22" t="s">
        <v>66</v>
      </c>
      <c r="D1117" s="17"/>
    </row>
    <row r="1118" spans="1:4" x14ac:dyDescent="0.25">
      <c r="A1118" s="16">
        <f t="shared" si="33"/>
        <v>20015</v>
      </c>
      <c r="B1118" s="16"/>
      <c r="C1118" s="22"/>
      <c r="D1118" s="17"/>
    </row>
    <row r="1119" spans="1:4" x14ac:dyDescent="0.25">
      <c r="A1119" s="16">
        <f t="shared" si="33"/>
        <v>20016</v>
      </c>
      <c r="B1119" s="16"/>
      <c r="C1119" s="22"/>
      <c r="D1119" s="17"/>
    </row>
    <row r="1120" spans="1:4" x14ac:dyDescent="0.25">
      <c r="A1120" s="16">
        <f t="shared" si="33"/>
        <v>20017</v>
      </c>
      <c r="B1120" s="16" t="s">
        <v>873</v>
      </c>
      <c r="C1120" s="22" t="s">
        <v>67</v>
      </c>
      <c r="D1120" s="17"/>
    </row>
    <row r="1121" spans="1:4" x14ac:dyDescent="0.25">
      <c r="A1121" s="16">
        <f t="shared" si="33"/>
        <v>20018</v>
      </c>
      <c r="B1121" s="16" t="s">
        <v>873</v>
      </c>
      <c r="C1121" s="22" t="s">
        <v>68</v>
      </c>
      <c r="D1121" s="17"/>
    </row>
    <row r="1122" spans="1:4" x14ac:dyDescent="0.25">
      <c r="A1122" s="16">
        <f t="shared" si="33"/>
        <v>20019</v>
      </c>
      <c r="B1122" s="16" t="s">
        <v>873</v>
      </c>
      <c r="C1122" s="22" t="s">
        <v>69</v>
      </c>
      <c r="D1122" s="17"/>
    </row>
    <row r="1123" spans="1:4" x14ac:dyDescent="0.25">
      <c r="A1123" s="16">
        <f t="shared" si="33"/>
        <v>20020</v>
      </c>
      <c r="B1123" s="16" t="s">
        <v>873</v>
      </c>
      <c r="C1123" s="22" t="s">
        <v>561</v>
      </c>
      <c r="D1123" s="17"/>
    </row>
    <row r="1124" spans="1:4" x14ac:dyDescent="0.25">
      <c r="A1124" s="16">
        <f t="shared" si="33"/>
        <v>20021</v>
      </c>
      <c r="B1124" s="16" t="s">
        <v>873</v>
      </c>
      <c r="C1124" s="22" t="s">
        <v>562</v>
      </c>
      <c r="D1124" s="17"/>
    </row>
    <row r="1125" spans="1:4" x14ac:dyDescent="0.25">
      <c r="A1125" s="16">
        <f t="shared" si="33"/>
        <v>20022</v>
      </c>
      <c r="B1125" s="16" t="s">
        <v>873</v>
      </c>
      <c r="C1125" s="22" t="s">
        <v>563</v>
      </c>
      <c r="D1125" s="17"/>
    </row>
    <row r="1126" spans="1:4" x14ac:dyDescent="0.25">
      <c r="A1126" s="16">
        <f t="shared" si="33"/>
        <v>20023</v>
      </c>
      <c r="B1126" s="16" t="s">
        <v>873</v>
      </c>
      <c r="C1126" s="22" t="s">
        <v>564</v>
      </c>
      <c r="D1126" s="17"/>
    </row>
    <row r="1127" spans="1:4" x14ac:dyDescent="0.25">
      <c r="A1127" s="16">
        <f t="shared" si="33"/>
        <v>20024</v>
      </c>
      <c r="B1127" s="16" t="s">
        <v>873</v>
      </c>
      <c r="C1127" s="22" t="s">
        <v>565</v>
      </c>
      <c r="D1127" s="17"/>
    </row>
    <row r="1128" spans="1:4" x14ac:dyDescent="0.25">
      <c r="A1128" s="16">
        <f t="shared" si="33"/>
        <v>20025</v>
      </c>
      <c r="B1128" s="16" t="s">
        <v>873</v>
      </c>
      <c r="C1128" s="22" t="s">
        <v>566</v>
      </c>
      <c r="D1128" s="17"/>
    </row>
    <row r="1129" spans="1:4" x14ac:dyDescent="0.25">
      <c r="A1129" s="16">
        <f t="shared" si="33"/>
        <v>20026</v>
      </c>
      <c r="B1129" s="16" t="s">
        <v>873</v>
      </c>
      <c r="C1129" s="22" t="s">
        <v>567</v>
      </c>
      <c r="D1129" s="17"/>
    </row>
    <row r="1130" spans="1:4" x14ac:dyDescent="0.25">
      <c r="A1130" s="16">
        <f t="shared" si="33"/>
        <v>20027</v>
      </c>
      <c r="B1130" s="16" t="s">
        <v>873</v>
      </c>
      <c r="C1130" s="22" t="s">
        <v>568</v>
      </c>
      <c r="D1130" s="17"/>
    </row>
    <row r="1131" spans="1:4" x14ac:dyDescent="0.25">
      <c r="A1131" s="16">
        <f t="shared" si="33"/>
        <v>20028</v>
      </c>
      <c r="B1131" s="16" t="s">
        <v>873</v>
      </c>
      <c r="C1131" s="22" t="s">
        <v>569</v>
      </c>
      <c r="D1131" s="17"/>
    </row>
    <row r="1132" spans="1:4" x14ac:dyDescent="0.25">
      <c r="A1132" s="16">
        <f t="shared" si="33"/>
        <v>20029</v>
      </c>
      <c r="B1132" s="16" t="s">
        <v>873</v>
      </c>
      <c r="C1132" s="22" t="s">
        <v>570</v>
      </c>
      <c r="D1132" s="17"/>
    </row>
    <row r="1133" spans="1:4" x14ac:dyDescent="0.25">
      <c r="A1133" s="16">
        <f t="shared" si="33"/>
        <v>20030</v>
      </c>
      <c r="B1133" s="16" t="s">
        <v>873</v>
      </c>
      <c r="C1133" s="22" t="s">
        <v>571</v>
      </c>
      <c r="D1133" s="17"/>
    </row>
    <row r="1134" spans="1:4" x14ac:dyDescent="0.25">
      <c r="A1134" s="16">
        <f t="shared" si="33"/>
        <v>20031</v>
      </c>
      <c r="B1134" s="16" t="s">
        <v>873</v>
      </c>
      <c r="C1134" s="22" t="s">
        <v>572</v>
      </c>
      <c r="D1134" s="17"/>
    </row>
    <row r="1135" spans="1:4" x14ac:dyDescent="0.25">
      <c r="A1135" s="16">
        <f t="shared" si="33"/>
        <v>20032</v>
      </c>
      <c r="B1135" s="16" t="s">
        <v>873</v>
      </c>
      <c r="C1135" s="22" t="s">
        <v>475</v>
      </c>
      <c r="D1135" s="17"/>
    </row>
    <row r="1136" spans="1:4" x14ac:dyDescent="0.25">
      <c r="A1136" s="16">
        <f t="shared" si="33"/>
        <v>20033</v>
      </c>
      <c r="B1136" s="16" t="s">
        <v>873</v>
      </c>
      <c r="C1136" s="22" t="s">
        <v>476</v>
      </c>
      <c r="D1136" s="17"/>
    </row>
    <row r="1137" spans="1:4" x14ac:dyDescent="0.25">
      <c r="A1137" s="16">
        <f t="shared" si="33"/>
        <v>20034</v>
      </c>
      <c r="B1137" s="16" t="s">
        <v>873</v>
      </c>
      <c r="C1137" s="22" t="s">
        <v>477</v>
      </c>
      <c r="D1137" s="17"/>
    </row>
    <row r="1138" spans="1:4" x14ac:dyDescent="0.25">
      <c r="A1138" s="16">
        <f t="shared" si="33"/>
        <v>20035</v>
      </c>
      <c r="B1138" s="16" t="s">
        <v>873</v>
      </c>
      <c r="C1138" s="22" t="s">
        <v>478</v>
      </c>
      <c r="D1138" s="17"/>
    </row>
  </sheetData>
  <phoneticPr fontId="41" type="noConversion"/>
  <pageMargins left="0.50486111111111109" right="0.31458333333333333" top="0.2" bottom="0.62569444444444444" header="0" footer="0"/>
  <pageSetup scale="98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5"/>
  <dimension ref="B1:N43"/>
  <sheetViews>
    <sheetView zoomScale="84" workbookViewId="0">
      <selection activeCell="F24" sqref="F24"/>
    </sheetView>
  </sheetViews>
  <sheetFormatPr baseColWidth="10" defaultColWidth="11.54296875" defaultRowHeight="15" x14ac:dyDescent="0.25"/>
  <cols>
    <col min="1" max="16384" width="11.54296875" style="563"/>
  </cols>
  <sheetData>
    <row r="1" spans="2:14" x14ac:dyDescent="0.25">
      <c r="D1" s="563" t="s">
        <v>1260</v>
      </c>
    </row>
    <row r="2" spans="2:14" x14ac:dyDescent="0.25">
      <c r="B2" s="563" t="s">
        <v>1573</v>
      </c>
      <c r="D2" s="564" t="s">
        <v>619</v>
      </c>
      <c r="H2" s="563" t="s">
        <v>1574</v>
      </c>
      <c r="J2" s="564">
        <v>90322</v>
      </c>
    </row>
    <row r="4" spans="2:14" x14ac:dyDescent="0.25">
      <c r="B4" s="563" t="s">
        <v>1575</v>
      </c>
      <c r="D4" s="565" t="s">
        <v>1536</v>
      </c>
      <c r="H4" s="563" t="s">
        <v>1576</v>
      </c>
      <c r="J4" s="564">
        <v>25460</v>
      </c>
    </row>
    <row r="6" spans="2:14" x14ac:dyDescent="0.25">
      <c r="D6" s="563" t="s">
        <v>1596</v>
      </c>
      <c r="J6" s="566">
        <v>10000</v>
      </c>
    </row>
    <row r="7" spans="2:14" x14ac:dyDescent="0.25">
      <c r="F7" s="563" t="s">
        <v>1597</v>
      </c>
      <c r="J7" s="566">
        <v>10000</v>
      </c>
    </row>
    <row r="8" spans="2:14" x14ac:dyDescent="0.25">
      <c r="H8" s="563" t="s">
        <v>1577</v>
      </c>
      <c r="J8" s="566">
        <f>SUM(J6-J7)/J6*100</f>
        <v>0</v>
      </c>
    </row>
    <row r="10" spans="2:14" x14ac:dyDescent="0.25">
      <c r="B10" s="563" t="s">
        <v>1578</v>
      </c>
    </row>
    <row r="12" spans="2:14" x14ac:dyDescent="0.25">
      <c r="B12" s="563" t="s">
        <v>1579</v>
      </c>
      <c r="H12" s="566">
        <v>427</v>
      </c>
    </row>
    <row r="13" spans="2:14" x14ac:dyDescent="0.25">
      <c r="B13" s="563" t="s">
        <v>1580</v>
      </c>
      <c r="H13" s="566">
        <v>573</v>
      </c>
      <c r="J13" s="563" t="s">
        <v>1581</v>
      </c>
      <c r="N13" s="563">
        <f>SUM(H15-M15)/H13*100*J24</f>
        <v>33.019197207678893</v>
      </c>
    </row>
    <row r="15" spans="2:14" x14ac:dyDescent="0.25">
      <c r="B15" s="563" t="s">
        <v>1582</v>
      </c>
      <c r="H15" s="566">
        <f>SUM(H12:H13)</f>
        <v>1000</v>
      </c>
      <c r="J15" s="563" t="s">
        <v>1583</v>
      </c>
      <c r="M15" s="566">
        <v>810.8</v>
      </c>
    </row>
    <row r="16" spans="2:14" x14ac:dyDescent="0.25">
      <c r="B16" s="563" t="s">
        <v>1584</v>
      </c>
      <c r="H16" s="563">
        <f>SUM(H15-M15)/H15*100</f>
        <v>18.920000000000002</v>
      </c>
    </row>
    <row r="18" spans="2:12" x14ac:dyDescent="0.25">
      <c r="L18" s="566" t="s">
        <v>1585</v>
      </c>
    </row>
    <row r="20" spans="2:12" x14ac:dyDescent="0.25">
      <c r="I20" s="563" t="s">
        <v>923</v>
      </c>
    </row>
    <row r="21" spans="2:12" x14ac:dyDescent="0.25">
      <c r="C21" s="562" t="s">
        <v>1586</v>
      </c>
      <c r="D21" s="563" t="s">
        <v>1587</v>
      </c>
      <c r="E21" s="563" t="s">
        <v>1587</v>
      </c>
      <c r="F21" s="563" t="s">
        <v>1588</v>
      </c>
      <c r="G21" s="563" t="s">
        <v>1589</v>
      </c>
      <c r="H21" s="563" t="s">
        <v>1590</v>
      </c>
      <c r="I21" s="563" t="s">
        <v>1587</v>
      </c>
    </row>
    <row r="22" spans="2:12" x14ac:dyDescent="0.25">
      <c r="C22" s="562" t="s">
        <v>1591</v>
      </c>
      <c r="D22" s="562" t="s">
        <v>1592</v>
      </c>
      <c r="E22" s="563" t="s">
        <v>1593</v>
      </c>
      <c r="F22" s="563" t="s">
        <v>1594</v>
      </c>
      <c r="G22" s="563" t="s">
        <v>1590</v>
      </c>
      <c r="H22" s="563" t="s">
        <v>1595</v>
      </c>
      <c r="I22" s="563" t="s">
        <v>1595</v>
      </c>
    </row>
    <row r="23" spans="2:12" x14ac:dyDescent="0.25">
      <c r="B23" s="563" t="s">
        <v>923</v>
      </c>
      <c r="C23" s="563" t="s">
        <v>923</v>
      </c>
      <c r="D23" s="563" t="s">
        <v>923</v>
      </c>
      <c r="E23" s="563" t="s">
        <v>923</v>
      </c>
      <c r="F23" s="563" t="s">
        <v>923</v>
      </c>
      <c r="G23" s="563" t="s">
        <v>923</v>
      </c>
      <c r="H23" s="563" t="s">
        <v>923</v>
      </c>
      <c r="I23" s="563" t="s">
        <v>923</v>
      </c>
    </row>
    <row r="24" spans="2:12" x14ac:dyDescent="0.25">
      <c r="B24" s="563" t="s">
        <v>74</v>
      </c>
      <c r="C24" s="567">
        <f>+I51</f>
        <v>0</v>
      </c>
      <c r="D24" s="563">
        <f t="shared" ref="D24:D41" si="0">+SUM(I24-H24)/$H$13*100</f>
        <v>-0.49183246073298426</v>
      </c>
      <c r="E24" s="563">
        <f>SUM(100-$J$8)/100*D24</f>
        <v>-0.49183246073298426</v>
      </c>
      <c r="F24" s="563">
        <f t="shared" ref="F24:F43" si="1">SUM(E24/L24)*100</f>
        <v>-0.73428869202709757</v>
      </c>
      <c r="G24" s="566">
        <v>0.66</v>
      </c>
      <c r="H24" s="563">
        <f>SUM(G24*H12)/100</f>
        <v>2.8182</v>
      </c>
      <c r="I24" s="563">
        <f>SUM(C24*M15)/100</f>
        <v>0</v>
      </c>
      <c r="J24" s="563">
        <f>SUM(100-J8)/100</f>
        <v>1</v>
      </c>
      <c r="L24" s="563">
        <f>SUM(100-(N13+J8))</f>
        <v>66.9808027923211</v>
      </c>
    </row>
    <row r="25" spans="2:12" x14ac:dyDescent="0.25">
      <c r="B25" s="563" t="s">
        <v>75</v>
      </c>
      <c r="C25" s="567">
        <f>+M51</f>
        <v>0</v>
      </c>
      <c r="D25" s="563">
        <f t="shared" si="0"/>
        <v>-0.64087260034904003</v>
      </c>
      <c r="E25" s="563">
        <f t="shared" ref="E25:E43" si="2">SUM(100-$J$8)/100*D25</f>
        <v>-0.64087260034904003</v>
      </c>
      <c r="F25" s="563">
        <f t="shared" si="1"/>
        <v>-0.95680041688379369</v>
      </c>
      <c r="G25" s="566">
        <v>0.86</v>
      </c>
      <c r="H25" s="563">
        <f>SUM(G25*H12)/100</f>
        <v>3.6721999999999997</v>
      </c>
      <c r="I25" s="563">
        <f>SUM(C25*M15)/100</f>
        <v>0</v>
      </c>
      <c r="L25" s="563">
        <f>SUM(100-(N13+J8))</f>
        <v>66.9808027923211</v>
      </c>
    </row>
    <row r="26" spans="2:12" x14ac:dyDescent="0.25">
      <c r="B26" s="563" t="s">
        <v>76</v>
      </c>
      <c r="C26" s="567">
        <f>+K51</f>
        <v>0</v>
      </c>
      <c r="D26" s="563">
        <f t="shared" si="0"/>
        <v>-0.5663525305410122</v>
      </c>
      <c r="E26" s="563">
        <f t="shared" si="2"/>
        <v>-0.5663525305410122</v>
      </c>
      <c r="F26" s="563">
        <f t="shared" si="1"/>
        <v>-0.84554455445544574</v>
      </c>
      <c r="G26" s="566">
        <v>0.76</v>
      </c>
      <c r="H26" s="563">
        <f>SUM(G26*H12)/100</f>
        <v>3.2451999999999996</v>
      </c>
      <c r="I26" s="563">
        <f>SUM(C26*M15)/100</f>
        <v>0</v>
      </c>
      <c r="L26" s="563">
        <f>SUM(100-(N13+J8))</f>
        <v>66.9808027923211</v>
      </c>
    </row>
    <row r="27" spans="2:12" x14ac:dyDescent="0.25">
      <c r="B27" s="563" t="s">
        <v>77</v>
      </c>
      <c r="C27" s="567">
        <f>+Q51</f>
        <v>0</v>
      </c>
      <c r="D27" s="563">
        <f t="shared" si="0"/>
        <v>-1.3413612565445023E-2</v>
      </c>
      <c r="E27" s="563">
        <f t="shared" si="2"/>
        <v>-1.3413612565445023E-2</v>
      </c>
      <c r="F27" s="563">
        <f t="shared" si="1"/>
        <v>-2.0026055237102654E-2</v>
      </c>
      <c r="G27" s="566">
        <v>1.7999999999999999E-2</v>
      </c>
      <c r="H27" s="563">
        <f>SUM(G27*H12)/100</f>
        <v>7.6859999999999984E-2</v>
      </c>
      <c r="I27" s="563">
        <f>SUM(C27*M15)/100</f>
        <v>0</v>
      </c>
      <c r="L27" s="563">
        <f>SUM(100-(N13+J8))</f>
        <v>66.9808027923211</v>
      </c>
    </row>
    <row r="28" spans="2:12" x14ac:dyDescent="0.25">
      <c r="B28" s="563" t="s">
        <v>78</v>
      </c>
      <c r="C28" s="567">
        <f>+O51</f>
        <v>0</v>
      </c>
      <c r="D28" s="563">
        <f t="shared" si="0"/>
        <v>-1.7139616055846421E-2</v>
      </c>
      <c r="E28" s="563">
        <f t="shared" si="2"/>
        <v>-1.7139616055846421E-2</v>
      </c>
      <c r="F28" s="563">
        <f t="shared" si="1"/>
        <v>-2.5588848358520065E-2</v>
      </c>
      <c r="G28" s="566">
        <v>2.3E-2</v>
      </c>
      <c r="H28" s="563">
        <f>SUM(G28*H12)/100</f>
        <v>9.8209999999999992E-2</v>
      </c>
      <c r="I28" s="563">
        <f>SUM(C28*M15)/100</f>
        <v>0</v>
      </c>
      <c r="L28" s="563">
        <f>SUM(100-(N13+J8))</f>
        <v>66.9808027923211</v>
      </c>
    </row>
    <row r="29" spans="2:12" x14ac:dyDescent="0.25">
      <c r="B29" s="563" t="s">
        <v>79</v>
      </c>
      <c r="C29" s="567">
        <f>+AC51</f>
        <v>0</v>
      </c>
      <c r="D29" s="563">
        <f t="shared" si="0"/>
        <v>-9.6876090750436308E-2</v>
      </c>
      <c r="E29" s="563">
        <f t="shared" si="2"/>
        <v>-9.6876090750436308E-2</v>
      </c>
      <c r="F29" s="563">
        <f t="shared" si="1"/>
        <v>-0.14463262115685258</v>
      </c>
      <c r="G29" s="566">
        <v>0.13</v>
      </c>
      <c r="H29" s="563">
        <f>SUM(G29*H12)/100</f>
        <v>0.55510000000000004</v>
      </c>
      <c r="I29" s="563">
        <f>SUM(C29*M15)/100</f>
        <v>0</v>
      </c>
      <c r="L29" s="563">
        <f>SUM(100-(N13+J8))</f>
        <v>66.9808027923211</v>
      </c>
    </row>
    <row r="30" spans="2:12" x14ac:dyDescent="0.25">
      <c r="B30" s="563" t="s">
        <v>80</v>
      </c>
      <c r="C30" s="567"/>
      <c r="D30" s="563">
        <f t="shared" si="0"/>
        <v>0</v>
      </c>
      <c r="E30" s="563">
        <f t="shared" si="2"/>
        <v>0</v>
      </c>
      <c r="F30" s="563">
        <f t="shared" si="1"/>
        <v>0</v>
      </c>
      <c r="G30" s="566">
        <v>0</v>
      </c>
      <c r="H30" s="563">
        <f>SUM(G30*H12)/100</f>
        <v>0</v>
      </c>
      <c r="I30" s="563">
        <f>SUM(C30*M15)/100</f>
        <v>0</v>
      </c>
      <c r="L30" s="563">
        <f>SUM(100-(N13+J8))</f>
        <v>66.9808027923211</v>
      </c>
    </row>
    <row r="31" spans="2:12" x14ac:dyDescent="0.25">
      <c r="B31" s="563" t="s">
        <v>1047</v>
      </c>
      <c r="C31" s="567">
        <f>+W51</f>
        <v>0</v>
      </c>
      <c r="D31" s="563">
        <f t="shared" si="0"/>
        <v>-5.2164048865619553E-2</v>
      </c>
      <c r="E31" s="563">
        <f t="shared" si="2"/>
        <v>-5.2164048865619553E-2</v>
      </c>
      <c r="F31" s="563">
        <f t="shared" si="1"/>
        <v>-7.7879103699843702E-2</v>
      </c>
      <c r="G31" s="566">
        <v>7.0000000000000007E-2</v>
      </c>
      <c r="H31" s="563">
        <f>SUM(G31*H12)/100</f>
        <v>0.29890000000000005</v>
      </c>
      <c r="I31" s="563">
        <f>SUM(C31*M15)/100</f>
        <v>0</v>
      </c>
      <c r="L31" s="563">
        <f>SUM(100-(N13+J8))</f>
        <v>66.9808027923211</v>
      </c>
    </row>
    <row r="32" spans="2:12" x14ac:dyDescent="0.25">
      <c r="B32" s="563" t="s">
        <v>1048</v>
      </c>
      <c r="C32" s="567">
        <f>+S51</f>
        <v>0</v>
      </c>
      <c r="D32" s="563">
        <f t="shared" si="0"/>
        <v>-0.16394415357766146</v>
      </c>
      <c r="E32" s="563">
        <f t="shared" si="2"/>
        <v>-0.16394415357766146</v>
      </c>
      <c r="F32" s="563">
        <f t="shared" si="1"/>
        <v>-0.24476289734236592</v>
      </c>
      <c r="G32" s="566">
        <v>0.22</v>
      </c>
      <c r="H32" s="563">
        <f>SUM(G32*H12)/100</f>
        <v>0.93940000000000001</v>
      </c>
      <c r="I32" s="563">
        <f>SUM(C32*M15)/100</f>
        <v>0</v>
      </c>
      <c r="L32" s="563">
        <f>SUM(100-(N13+J8))</f>
        <v>66.9808027923211</v>
      </c>
    </row>
    <row r="33" spans="2:12" x14ac:dyDescent="0.25">
      <c r="B33" s="563" t="s">
        <v>1049</v>
      </c>
      <c r="C33" s="567">
        <f>+AA51</f>
        <v>0</v>
      </c>
      <c r="D33" s="563">
        <f t="shared" si="0"/>
        <v>-1.4904013961605586E-2</v>
      </c>
      <c r="E33" s="563">
        <f t="shared" si="2"/>
        <v>-1.4904013961605586E-2</v>
      </c>
      <c r="F33" s="563">
        <f t="shared" si="1"/>
        <v>-2.2251172485669626E-2</v>
      </c>
      <c r="G33" s="566">
        <v>0.02</v>
      </c>
      <c r="H33" s="563">
        <f>SUM(G33*H12)/100</f>
        <v>8.5400000000000004E-2</v>
      </c>
      <c r="I33" s="563">
        <f>SUM(C33*M15)/100</f>
        <v>0</v>
      </c>
      <c r="L33" s="563">
        <f>SUM(100-(N13+J8))</f>
        <v>66.9808027923211</v>
      </c>
    </row>
    <row r="34" spans="2:12" x14ac:dyDescent="0.25">
      <c r="B34" s="563" t="s">
        <v>1050</v>
      </c>
      <c r="C34" s="567">
        <f>+AK51</f>
        <v>0</v>
      </c>
      <c r="D34" s="563">
        <f t="shared" si="0"/>
        <v>-7.4520069808027929E-3</v>
      </c>
      <c r="E34" s="563">
        <f t="shared" si="2"/>
        <v>-7.4520069808027929E-3</v>
      </c>
      <c r="F34" s="563">
        <f t="shared" si="1"/>
        <v>-1.1125586242834813E-2</v>
      </c>
      <c r="G34" s="566">
        <v>0.01</v>
      </c>
      <c r="H34" s="563">
        <f>SUM(G34*H12)/100</f>
        <v>4.2700000000000002E-2</v>
      </c>
      <c r="I34" s="563">
        <f>SUM(C34*M15)/100</f>
        <v>0</v>
      </c>
      <c r="L34" s="563">
        <f>SUM(100-(N13+J8))</f>
        <v>66.9808027923211</v>
      </c>
    </row>
    <row r="35" spans="2:12" x14ac:dyDescent="0.25">
      <c r="B35" s="563" t="s">
        <v>1051</v>
      </c>
      <c r="C35" s="567">
        <f>+AI51</f>
        <v>0</v>
      </c>
      <c r="D35" s="563">
        <f t="shared" si="0"/>
        <v>-3.7260034904013964E-3</v>
      </c>
      <c r="E35" s="563">
        <f t="shared" si="2"/>
        <v>-3.7260034904013964E-3</v>
      </c>
      <c r="F35" s="563">
        <f t="shared" si="1"/>
        <v>-5.5627931214174064E-3</v>
      </c>
      <c r="G35" s="566">
        <v>5.0000000000000001E-3</v>
      </c>
      <c r="H35" s="563">
        <f>SUM(G35*H12)/100</f>
        <v>2.1350000000000001E-2</v>
      </c>
      <c r="I35" s="563">
        <f>SUM(C35*M15)/100</f>
        <v>0</v>
      </c>
      <c r="L35" s="563">
        <f>SUM(100-(N13+J8))</f>
        <v>66.9808027923211</v>
      </c>
    </row>
    <row r="36" spans="2:12" x14ac:dyDescent="0.25">
      <c r="B36" s="563" t="s">
        <v>1052</v>
      </c>
      <c r="C36" s="567">
        <f>+U51</f>
        <v>0</v>
      </c>
      <c r="D36" s="563">
        <f t="shared" si="0"/>
        <v>-1.4904013961605586E-2</v>
      </c>
      <c r="E36" s="563">
        <f t="shared" si="2"/>
        <v>-1.4904013961605586E-2</v>
      </c>
      <c r="F36" s="563">
        <f t="shared" si="1"/>
        <v>-2.2251172485669626E-2</v>
      </c>
      <c r="G36" s="566">
        <v>0.02</v>
      </c>
      <c r="H36" s="563">
        <f>SUM(G36*H12)/100</f>
        <v>8.5400000000000004E-2</v>
      </c>
      <c r="I36" s="563">
        <f>SUM(C36*M15)/100</f>
        <v>0</v>
      </c>
      <c r="L36" s="563">
        <f>SUM(100-(N13+J8))</f>
        <v>66.9808027923211</v>
      </c>
    </row>
    <row r="37" spans="2:12" x14ac:dyDescent="0.25">
      <c r="B37" s="563" t="s">
        <v>1250</v>
      </c>
      <c r="C37" s="567">
        <f>+AO51</f>
        <v>0</v>
      </c>
      <c r="D37" s="563">
        <f t="shared" si="0"/>
        <v>-2.086561954624782E-2</v>
      </c>
      <c r="E37" s="563">
        <f t="shared" si="2"/>
        <v>-2.086561954624782E-2</v>
      </c>
      <c r="F37" s="563">
        <f t="shared" si="1"/>
        <v>-3.1151641479937476E-2</v>
      </c>
      <c r="G37" s="566">
        <v>2.8000000000000001E-2</v>
      </c>
      <c r="H37" s="563">
        <f>SUM(G37*H12)/100</f>
        <v>0.11956</v>
      </c>
      <c r="I37" s="563">
        <f>SUM(C37*M15)/100</f>
        <v>0</v>
      </c>
      <c r="L37" s="563">
        <f>SUM(100-(N13+J8))</f>
        <v>66.9808027923211</v>
      </c>
    </row>
    <row r="38" spans="2:12" x14ac:dyDescent="0.25">
      <c r="B38" s="563" t="s">
        <v>1251</v>
      </c>
      <c r="C38" s="567">
        <f>+AM51</f>
        <v>0</v>
      </c>
      <c r="D38" s="563">
        <f t="shared" si="0"/>
        <v>0</v>
      </c>
      <c r="E38" s="563">
        <f t="shared" si="2"/>
        <v>0</v>
      </c>
      <c r="F38" s="563">
        <f t="shared" si="1"/>
        <v>0</v>
      </c>
      <c r="G38" s="566">
        <v>0</v>
      </c>
      <c r="H38" s="563">
        <f>SUM(G38*H12)/100</f>
        <v>0</v>
      </c>
      <c r="I38" s="563">
        <f>SUM(C38*M15)/100</f>
        <v>0</v>
      </c>
      <c r="L38" s="563">
        <f>SUM(100-(N13+J8))</f>
        <v>66.9808027923211</v>
      </c>
    </row>
    <row r="39" spans="2:12" x14ac:dyDescent="0.25">
      <c r="B39" s="563" t="s">
        <v>1252</v>
      </c>
      <c r="C39" s="567">
        <f>+Y51</f>
        <v>0</v>
      </c>
      <c r="D39" s="563">
        <f t="shared" si="0"/>
        <v>0</v>
      </c>
      <c r="E39" s="563">
        <f t="shared" si="2"/>
        <v>0</v>
      </c>
      <c r="F39" s="563">
        <f t="shared" si="1"/>
        <v>0</v>
      </c>
      <c r="G39" s="566">
        <v>0</v>
      </c>
      <c r="H39" s="563">
        <f>SUM(G39*H12)/100</f>
        <v>0</v>
      </c>
      <c r="I39" s="563">
        <f>SUM(C39*M15)/100</f>
        <v>0</v>
      </c>
      <c r="L39" s="563">
        <f>SUM(100-(N13+J8))</f>
        <v>66.9808027923211</v>
      </c>
    </row>
    <row r="40" spans="2:12" x14ac:dyDescent="0.25">
      <c r="B40" s="563" t="s">
        <v>1253</v>
      </c>
      <c r="C40" s="567">
        <f>+AE51</f>
        <v>0</v>
      </c>
      <c r="D40" s="563">
        <f t="shared" si="0"/>
        <v>0</v>
      </c>
      <c r="E40" s="563">
        <f t="shared" si="2"/>
        <v>0</v>
      </c>
      <c r="F40" s="563">
        <f t="shared" si="1"/>
        <v>0</v>
      </c>
      <c r="G40" s="566">
        <v>0</v>
      </c>
      <c r="H40" s="563">
        <f>SUM(G40*H12)/100</f>
        <v>0</v>
      </c>
      <c r="I40" s="563">
        <f>SUM(C40*M15)/100</f>
        <v>0</v>
      </c>
      <c r="L40" s="563">
        <f>SUM(100-(N13+J8))</f>
        <v>66.9808027923211</v>
      </c>
    </row>
    <row r="41" spans="2:12" x14ac:dyDescent="0.25">
      <c r="B41" s="563" t="s">
        <v>1254</v>
      </c>
      <c r="C41" s="567">
        <f>+AG51</f>
        <v>0</v>
      </c>
      <c r="D41" s="563">
        <f t="shared" si="0"/>
        <v>0</v>
      </c>
      <c r="E41" s="563">
        <f t="shared" si="2"/>
        <v>0</v>
      </c>
      <c r="F41" s="563">
        <f t="shared" si="1"/>
        <v>0</v>
      </c>
      <c r="G41" s="566">
        <v>0</v>
      </c>
      <c r="H41" s="563">
        <f>SUM(G41*H12)/100</f>
        <v>0</v>
      </c>
      <c r="I41" s="563">
        <f>SUM(C41*M15)/100</f>
        <v>0</v>
      </c>
      <c r="L41" s="563">
        <f>SUM(100-(N13+J8))</f>
        <v>66.9808027923211</v>
      </c>
    </row>
    <row r="42" spans="2:12" x14ac:dyDescent="0.25">
      <c r="B42" s="563" t="s">
        <v>1255</v>
      </c>
      <c r="E42" s="563">
        <f t="shared" si="2"/>
        <v>0</v>
      </c>
      <c r="F42" s="563">
        <f t="shared" si="1"/>
        <v>0</v>
      </c>
      <c r="G42" s="566">
        <v>0</v>
      </c>
      <c r="H42" s="563">
        <f>SUM(G42*H12)/100</f>
        <v>0</v>
      </c>
      <c r="I42" s="563">
        <f>SUM(C42*M15)/100</f>
        <v>0</v>
      </c>
      <c r="L42" s="563">
        <f>SUM(100-(N13+J8))</f>
        <v>66.9808027923211</v>
      </c>
    </row>
    <row r="43" spans="2:12" x14ac:dyDescent="0.25">
      <c r="B43" s="563" t="s">
        <v>266</v>
      </c>
      <c r="E43" s="563">
        <f t="shared" si="2"/>
        <v>0</v>
      </c>
      <c r="F43" s="563">
        <f t="shared" si="1"/>
        <v>0</v>
      </c>
      <c r="G43" s="566">
        <v>0</v>
      </c>
      <c r="H43" s="563">
        <f>SUM(G43*H12)/100</f>
        <v>0</v>
      </c>
      <c r="I43" s="563">
        <f>SUM(C43*M15)/100</f>
        <v>0</v>
      </c>
      <c r="L43" s="563">
        <f>SUM(100-(N13+J8))</f>
        <v>66.9808027923211</v>
      </c>
    </row>
  </sheetData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3" name="Button 1">
              <controlPr defaultSize="0" print="0" autoFill="0" autoPict="0" macro="[0]!DILUTION">
                <anchor moveWithCells="1" sizeWithCells="1">
                  <from>
                    <xdr:col>11</xdr:col>
                    <xdr:colOff>0</xdr:colOff>
                    <xdr:row>2</xdr:row>
                    <xdr:rowOff>106680</xdr:rowOff>
                  </from>
                  <to>
                    <xdr:col>12</xdr:col>
                    <xdr:colOff>914400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22</vt:i4>
      </vt:variant>
    </vt:vector>
  </HeadingPairs>
  <TitlesOfParts>
    <vt:vector size="35" baseType="lpstr">
      <vt:lpstr>Bordereau</vt:lpstr>
      <vt:lpstr>Analyse</vt:lpstr>
      <vt:lpstr>BASE ETALON</vt:lpstr>
      <vt:lpstr>Test macro</vt:lpstr>
      <vt:lpstr>Feuil1</vt:lpstr>
      <vt:lpstr>Dilution 3 lingots</vt:lpstr>
      <vt:lpstr>Demande2</vt:lpstr>
      <vt:lpstr>Bordereaubis</vt:lpstr>
      <vt:lpstr>dilution (1)</vt:lpstr>
      <vt:lpstr>TOURNURES</vt:lpstr>
      <vt:lpstr>Demande</vt:lpstr>
      <vt:lpstr>Codici</vt:lpstr>
      <vt:lpstr>copie ne pas toucher</vt:lpstr>
      <vt:lpstr>Bordereaubis!bordereau</vt:lpstr>
      <vt:lpstr>bordereau</vt:lpstr>
      <vt:lpstr>bordereauBIS</vt:lpstr>
      <vt:lpstr>COMMENCER</vt:lpstr>
      <vt:lpstr>Demande!Criteres</vt:lpstr>
      <vt:lpstr>critersorsto</vt:lpstr>
      <vt:lpstr>Et</vt:lpstr>
      <vt:lpstr>Ett</vt:lpstr>
      <vt:lpstr>Demande!Extraire</vt:lpstr>
      <vt:lpstr>Bordereaubis!IMPRIM</vt:lpstr>
      <vt:lpstr>IMPRIM</vt:lpstr>
      <vt:lpstr>Liste</vt:lpstr>
      <vt:lpstr>LISTE2</vt:lpstr>
      <vt:lpstr>Liste3</vt:lpstr>
      <vt:lpstr>listesorsto</vt:lpstr>
      <vt:lpstr>selectionsorsto</vt:lpstr>
      <vt:lpstr>Superliste</vt:lpstr>
      <vt:lpstr>ZONE_BORDEREAUBIS</vt:lpstr>
      <vt:lpstr>Bordereau!Zone_d_impression</vt:lpstr>
      <vt:lpstr>Bordereaubis!Zone_d_impression</vt:lpstr>
      <vt:lpstr>'Dilution 3 lingots'!Zone_d_impression</vt:lpstr>
      <vt:lpstr>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Administrateur</dc:creator>
  <cp:keywords/>
  <dc:description/>
  <cp:lastModifiedBy>Jean-Paul</cp:lastModifiedBy>
  <cp:lastPrinted>2017-07-04T06:57:49Z</cp:lastPrinted>
  <dcterms:created xsi:type="dcterms:W3CDTF">2004-03-10T13:43:13Z</dcterms:created>
  <dcterms:modified xsi:type="dcterms:W3CDTF">2017-09-07T11:59:55Z</dcterms:modified>
</cp:coreProperties>
</file>