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770B512-8C40-4EBE-A9B0-224D88264A7A}" xr6:coauthVersionLast="46" xr6:coauthVersionMax="47" xr10:uidLastSave="{00000000-0000-0000-0000-000000000000}"/>
  <bookViews>
    <workbookView xWindow="360" yWindow="210" windowWidth="23640" windowHeight="12690" activeTab="1" xr2:uid="{EF810488-DB10-4773-9966-B45566FE6DEE}"/>
  </bookViews>
  <sheets>
    <sheet name="Tableau d'amortissement" sheetId="8" r:id="rId1"/>
    <sheet name="Controle" sheetId="7" r:id="rId2"/>
    <sheet name="Raw Vente" sheetId="4" state="hidden" r:id="rId3"/>
    <sheet name="Raw Fournisseur" sheetId="5" state="hidden" r:id="rId4"/>
  </sheets>
  <definedNames>
    <definedName name="_xlnm._FilterDatabase" localSheetId="0" hidden="1">'Tableau d''amortissement'!$B$1:$H$1</definedName>
    <definedName name="Layout">#REF!</definedName>
    <definedName name="Layout1">'Raw Vente'!$A$1:$E$1102</definedName>
    <definedName name="Layout2">#REF!</definedName>
    <definedName name="Layout3">'Raw Fournisseur'!$A$1:$D$7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7" l="1"/>
  <c r="I1" i="8"/>
  <c r="E24" i="7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3" i="5"/>
  <c r="C4" i="5"/>
  <c r="C5" i="5"/>
  <c r="C6" i="5"/>
  <c r="C7" i="5"/>
  <c r="A25" i="7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E35" i="7" s="1"/>
  <c r="B25" i="7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20" i="7"/>
  <c r="B21" i="7" s="1"/>
  <c r="B7" i="7"/>
  <c r="E7" i="7" s="1"/>
  <c r="F7" i="7" s="1"/>
  <c r="E6" i="7"/>
  <c r="F6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F1" i="8"/>
  <c r="G21" i="7"/>
  <c r="G24" i="7"/>
  <c r="G22" i="7"/>
  <c r="G23" i="7"/>
  <c r="G20" i="7"/>
  <c r="G19" i="7"/>
  <c r="I140" i="8" l="1"/>
  <c r="I134" i="8"/>
  <c r="I128" i="8"/>
  <c r="I122" i="8"/>
  <c r="I116" i="8"/>
  <c r="I110" i="8"/>
  <c r="I104" i="8"/>
  <c r="I139" i="8"/>
  <c r="I133" i="8"/>
  <c r="I127" i="8"/>
  <c r="I121" i="8"/>
  <c r="I115" i="8"/>
  <c r="I109" i="8"/>
  <c r="I103" i="8"/>
  <c r="I138" i="8"/>
  <c r="I132" i="8"/>
  <c r="I126" i="8"/>
  <c r="I120" i="8"/>
  <c r="I114" i="8"/>
  <c r="I108" i="8"/>
  <c r="I102" i="8"/>
  <c r="I137" i="8"/>
  <c r="I131" i="8"/>
  <c r="I125" i="8"/>
  <c r="I119" i="8"/>
  <c r="I113" i="8"/>
  <c r="I107" i="8"/>
  <c r="I101" i="8"/>
  <c r="I95" i="8"/>
  <c r="I89" i="8"/>
  <c r="I83" i="8"/>
  <c r="I77" i="8"/>
  <c r="I71" i="8"/>
  <c r="I135" i="8"/>
  <c r="I117" i="8"/>
  <c r="I70" i="8"/>
  <c r="I69" i="8"/>
  <c r="I68" i="8"/>
  <c r="I62" i="8"/>
  <c r="I56" i="8"/>
  <c r="I50" i="8"/>
  <c r="I44" i="8"/>
  <c r="I38" i="8"/>
  <c r="I123" i="8"/>
  <c r="I105" i="8"/>
  <c r="I94" i="8"/>
  <c r="I93" i="8"/>
  <c r="I92" i="8"/>
  <c r="I91" i="8"/>
  <c r="I90" i="8"/>
  <c r="I64" i="8"/>
  <c r="I58" i="8"/>
  <c r="I52" i="8"/>
  <c r="I46" i="8"/>
  <c r="I40" i="8"/>
  <c r="I118" i="8"/>
  <c r="I106" i="8"/>
  <c r="I86" i="8"/>
  <c r="I75" i="8"/>
  <c r="I72" i="8"/>
  <c r="I65" i="8"/>
  <c r="I61" i="8"/>
  <c r="I47" i="8"/>
  <c r="I43" i="8"/>
  <c r="I31" i="8"/>
  <c r="I25" i="8"/>
  <c r="I19" i="8"/>
  <c r="I13" i="8"/>
  <c r="I136" i="8"/>
  <c r="I100" i="8"/>
  <c r="I98" i="8"/>
  <c r="I87" i="8"/>
  <c r="I74" i="8"/>
  <c r="I53" i="8"/>
  <c r="I18" i="8"/>
  <c r="I17" i="8"/>
  <c r="I16" i="8"/>
  <c r="I15" i="8"/>
  <c r="I14" i="8"/>
  <c r="I11" i="8"/>
  <c r="I5" i="8"/>
  <c r="I112" i="8"/>
  <c r="I96" i="8"/>
  <c r="I85" i="8"/>
  <c r="I81" i="8"/>
  <c r="I59" i="8"/>
  <c r="I48" i="8"/>
  <c r="I45" i="8"/>
  <c r="I42" i="8"/>
  <c r="I39" i="8"/>
  <c r="I24" i="8"/>
  <c r="I23" i="8"/>
  <c r="I22" i="8"/>
  <c r="I21" i="8"/>
  <c r="I20" i="8"/>
  <c r="I10" i="8"/>
  <c r="I4" i="8"/>
  <c r="I130" i="8"/>
  <c r="I79" i="8"/>
  <c r="I57" i="8"/>
  <c r="I54" i="8"/>
  <c r="I51" i="8"/>
  <c r="I30" i="8"/>
  <c r="I29" i="8"/>
  <c r="I28" i="8"/>
  <c r="I27" i="8"/>
  <c r="I26" i="8"/>
  <c r="I9" i="8"/>
  <c r="I3" i="8"/>
  <c r="I129" i="8"/>
  <c r="I124" i="8"/>
  <c r="I111" i="8"/>
  <c r="I99" i="8"/>
  <c r="I88" i="8"/>
  <c r="I73" i="8"/>
  <c r="I66" i="8"/>
  <c r="I63" i="8"/>
  <c r="I60" i="8"/>
  <c r="I49" i="8"/>
  <c r="I36" i="8"/>
  <c r="I35" i="8"/>
  <c r="I34" i="8"/>
  <c r="I33" i="8"/>
  <c r="I32" i="8"/>
  <c r="I8" i="8"/>
  <c r="I2" i="8"/>
  <c r="J1" i="8"/>
  <c r="I97" i="8"/>
  <c r="I84" i="8"/>
  <c r="I82" i="8"/>
  <c r="I55" i="8"/>
  <c r="I37" i="8"/>
  <c r="I7" i="8"/>
  <c r="I80" i="8"/>
  <c r="I78" i="8"/>
  <c r="I76" i="8"/>
  <c r="I67" i="8"/>
  <c r="I41" i="8"/>
  <c r="I12" i="8"/>
  <c r="I6" i="8"/>
  <c r="E20" i="7"/>
  <c r="E33" i="7"/>
  <c r="E27" i="7"/>
  <c r="E21" i="7"/>
  <c r="E32" i="7"/>
  <c r="E26" i="7"/>
  <c r="E31" i="7"/>
  <c r="E25" i="7"/>
  <c r="E30" i="7"/>
  <c r="E29" i="7"/>
  <c r="E19" i="7"/>
  <c r="E34" i="7"/>
  <c r="E28" i="7"/>
  <c r="G1" i="8"/>
  <c r="H1" i="8" s="1"/>
  <c r="B8" i="7"/>
  <c r="B9" i="7" s="1"/>
  <c r="B10" i="7" s="1"/>
  <c r="B22" i="7"/>
  <c r="B23" i="7" s="1"/>
  <c r="E23" i="7" s="1"/>
  <c r="E9" i="7"/>
  <c r="F9" i="7" s="1"/>
  <c r="E8" i="7"/>
  <c r="F8" i="7" s="1"/>
  <c r="J139" i="8" l="1"/>
  <c r="J133" i="8"/>
  <c r="J127" i="8"/>
  <c r="J121" i="8"/>
  <c r="J115" i="8"/>
  <c r="J109" i="8"/>
  <c r="J103" i="8"/>
  <c r="J138" i="8"/>
  <c r="J132" i="8"/>
  <c r="J126" i="8"/>
  <c r="J120" i="8"/>
  <c r="J114" i="8"/>
  <c r="J108" i="8"/>
  <c r="J102" i="8"/>
  <c r="J137" i="8"/>
  <c r="J131" i="8"/>
  <c r="J125" i="8"/>
  <c r="J119" i="8"/>
  <c r="J113" i="8"/>
  <c r="J107" i="8"/>
  <c r="J101" i="8"/>
  <c r="J136" i="8"/>
  <c r="J130" i="8"/>
  <c r="J124" i="8"/>
  <c r="J118" i="8"/>
  <c r="J112" i="8"/>
  <c r="J106" i="8"/>
  <c r="J100" i="8"/>
  <c r="J94" i="8"/>
  <c r="J88" i="8"/>
  <c r="J82" i="8"/>
  <c r="J76" i="8"/>
  <c r="J70" i="8"/>
  <c r="J140" i="8"/>
  <c r="J122" i="8"/>
  <c r="J104" i="8"/>
  <c r="J75" i="8"/>
  <c r="J74" i="8"/>
  <c r="J73" i="8"/>
  <c r="J72" i="8"/>
  <c r="J71" i="8"/>
  <c r="J67" i="8"/>
  <c r="J61" i="8"/>
  <c r="J55" i="8"/>
  <c r="J49" i="8"/>
  <c r="J43" i="8"/>
  <c r="J37" i="8"/>
  <c r="J128" i="8"/>
  <c r="J110" i="8"/>
  <c r="J99" i="8"/>
  <c r="J98" i="8"/>
  <c r="J97" i="8"/>
  <c r="J96" i="8"/>
  <c r="J95" i="8"/>
  <c r="J63" i="8"/>
  <c r="J57" i="8"/>
  <c r="J51" i="8"/>
  <c r="J45" i="8"/>
  <c r="J129" i="8"/>
  <c r="J92" i="8"/>
  <c r="J89" i="8"/>
  <c r="J81" i="8"/>
  <c r="J78" i="8"/>
  <c r="J66" i="8"/>
  <c r="J52" i="8"/>
  <c r="J48" i="8"/>
  <c r="J36" i="8"/>
  <c r="J30" i="8"/>
  <c r="J24" i="8"/>
  <c r="J18" i="8"/>
  <c r="J12" i="8"/>
  <c r="J117" i="8"/>
  <c r="J85" i="8"/>
  <c r="J62" i="8"/>
  <c r="J59" i="8"/>
  <c r="J56" i="8"/>
  <c r="J42" i="8"/>
  <c r="J39" i="8"/>
  <c r="J23" i="8"/>
  <c r="J22" i="8"/>
  <c r="J21" i="8"/>
  <c r="J20" i="8"/>
  <c r="J19" i="8"/>
  <c r="J10" i="8"/>
  <c r="J4" i="8"/>
  <c r="J135" i="8"/>
  <c r="J83" i="8"/>
  <c r="J79" i="8"/>
  <c r="J68" i="8"/>
  <c r="J65" i="8"/>
  <c r="J54" i="8"/>
  <c r="J29" i="8"/>
  <c r="J28" i="8"/>
  <c r="J27" i="8"/>
  <c r="J26" i="8"/>
  <c r="J25" i="8"/>
  <c r="J9" i="8"/>
  <c r="J3" i="8"/>
  <c r="J116" i="8"/>
  <c r="J111" i="8"/>
  <c r="J90" i="8"/>
  <c r="J77" i="8"/>
  <c r="J60" i="8"/>
  <c r="J40" i="8"/>
  <c r="J35" i="8"/>
  <c r="J34" i="8"/>
  <c r="J33" i="8"/>
  <c r="J32" i="8"/>
  <c r="J31" i="8"/>
  <c r="J8" i="8"/>
  <c r="J2" i="8"/>
  <c r="K1" i="8"/>
  <c r="J134" i="8"/>
  <c r="J86" i="8"/>
  <c r="J84" i="8"/>
  <c r="J46" i="8"/>
  <c r="J7" i="8"/>
  <c r="J105" i="8"/>
  <c r="J93" i="8"/>
  <c r="J80" i="8"/>
  <c r="J69" i="8"/>
  <c r="J58" i="8"/>
  <c r="J44" i="8"/>
  <c r="J41" i="8"/>
  <c r="J6" i="8"/>
  <c r="J123" i="8"/>
  <c r="J91" i="8"/>
  <c r="J87" i="8"/>
  <c r="J64" i="8"/>
  <c r="J53" i="8"/>
  <c r="J50" i="8"/>
  <c r="J47" i="8"/>
  <c r="J38" i="8"/>
  <c r="J17" i="8"/>
  <c r="J16" i="8"/>
  <c r="J15" i="8"/>
  <c r="J14" i="8"/>
  <c r="J13" i="8"/>
  <c r="J11" i="8"/>
  <c r="J5" i="8"/>
  <c r="E22" i="7"/>
  <c r="E10" i="7"/>
  <c r="F10" i="7" s="1"/>
  <c r="B11" i="7"/>
  <c r="K138" i="8" l="1"/>
  <c r="K132" i="8"/>
  <c r="K126" i="8"/>
  <c r="K120" i="8"/>
  <c r="K114" i="8"/>
  <c r="K108" i="8"/>
  <c r="K102" i="8"/>
  <c r="K137" i="8"/>
  <c r="K131" i="8"/>
  <c r="K125" i="8"/>
  <c r="K119" i="8"/>
  <c r="K113" i="8"/>
  <c r="K107" i="8"/>
  <c r="K101" i="8"/>
  <c r="K136" i="8"/>
  <c r="K130" i="8"/>
  <c r="K124" i="8"/>
  <c r="K118" i="8"/>
  <c r="K112" i="8"/>
  <c r="K106" i="8"/>
  <c r="K135" i="8"/>
  <c r="K129" i="8"/>
  <c r="K123" i="8"/>
  <c r="K117" i="8"/>
  <c r="K111" i="8"/>
  <c r="K105" i="8"/>
  <c r="K99" i="8"/>
  <c r="K93" i="8"/>
  <c r="K87" i="8"/>
  <c r="K81" i="8"/>
  <c r="K75" i="8"/>
  <c r="K69" i="8"/>
  <c r="K127" i="8"/>
  <c r="K109" i="8"/>
  <c r="K80" i="8"/>
  <c r="K79" i="8"/>
  <c r="K78" i="8"/>
  <c r="K77" i="8"/>
  <c r="K76" i="8"/>
  <c r="K66" i="8"/>
  <c r="K60" i="8"/>
  <c r="K54" i="8"/>
  <c r="K48" i="8"/>
  <c r="K42" i="8"/>
  <c r="K36" i="8"/>
  <c r="K133" i="8"/>
  <c r="K115" i="8"/>
  <c r="K100" i="8"/>
  <c r="K68" i="8"/>
  <c r="K62" i="8"/>
  <c r="K56" i="8"/>
  <c r="K50" i="8"/>
  <c r="K44" i="8"/>
  <c r="K110" i="8"/>
  <c r="K98" i="8"/>
  <c r="K95" i="8"/>
  <c r="K84" i="8"/>
  <c r="K57" i="8"/>
  <c r="K53" i="8"/>
  <c r="K39" i="8"/>
  <c r="K38" i="8"/>
  <c r="K37" i="8"/>
  <c r="K35" i="8"/>
  <c r="K29" i="8"/>
  <c r="K23" i="8"/>
  <c r="K17" i="8"/>
  <c r="K140" i="8"/>
  <c r="K122" i="8"/>
  <c r="K96" i="8"/>
  <c r="K83" i="8"/>
  <c r="K72" i="8"/>
  <c r="K70" i="8"/>
  <c r="K65" i="8"/>
  <c r="K45" i="8"/>
  <c r="K28" i="8"/>
  <c r="K27" i="8"/>
  <c r="K26" i="8"/>
  <c r="K25" i="8"/>
  <c r="K24" i="8"/>
  <c r="K9" i="8"/>
  <c r="K3" i="8"/>
  <c r="K12" i="8"/>
  <c r="K121" i="8"/>
  <c r="K116" i="8"/>
  <c r="K103" i="8"/>
  <c r="K94" i="8"/>
  <c r="K92" i="8"/>
  <c r="K90" i="8"/>
  <c r="K51" i="8"/>
  <c r="K40" i="8"/>
  <c r="K34" i="8"/>
  <c r="K33" i="8"/>
  <c r="K32" i="8"/>
  <c r="K31" i="8"/>
  <c r="K30" i="8"/>
  <c r="K8" i="8"/>
  <c r="K2" i="8"/>
  <c r="L1" i="8"/>
  <c r="K13" i="8"/>
  <c r="K139" i="8"/>
  <c r="K134" i="8"/>
  <c r="K88" i="8"/>
  <c r="K86" i="8"/>
  <c r="K73" i="8"/>
  <c r="K63" i="8"/>
  <c r="K49" i="8"/>
  <c r="K46" i="8"/>
  <c r="K43" i="8"/>
  <c r="K7" i="8"/>
  <c r="K15" i="8"/>
  <c r="K97" i="8"/>
  <c r="K82" i="8"/>
  <c r="K71" i="8"/>
  <c r="K58" i="8"/>
  <c r="K55" i="8"/>
  <c r="K52" i="8"/>
  <c r="K41" i="8"/>
  <c r="K6" i="8"/>
  <c r="K128" i="8"/>
  <c r="K91" i="8"/>
  <c r="K67" i="8"/>
  <c r="K64" i="8"/>
  <c r="K61" i="8"/>
  <c r="K47" i="8"/>
  <c r="K16" i="8"/>
  <c r="K14" i="8"/>
  <c r="K11" i="8"/>
  <c r="K5" i="8"/>
  <c r="K104" i="8"/>
  <c r="K89" i="8"/>
  <c r="K85" i="8"/>
  <c r="K74" i="8"/>
  <c r="K59" i="8"/>
  <c r="K22" i="8"/>
  <c r="K21" i="8"/>
  <c r="K20" i="8"/>
  <c r="K19" i="8"/>
  <c r="K18" i="8"/>
  <c r="K10" i="8"/>
  <c r="K4" i="8"/>
  <c r="B12" i="7"/>
  <c r="E11" i="7"/>
  <c r="F11" i="7" s="1"/>
  <c r="L137" i="8" l="1"/>
  <c r="L131" i="8"/>
  <c r="L125" i="8"/>
  <c r="L119" i="8"/>
  <c r="L113" i="8"/>
  <c r="L107" i="8"/>
  <c r="L101" i="8"/>
  <c r="L136" i="8"/>
  <c r="L130" i="8"/>
  <c r="L124" i="8"/>
  <c r="L118" i="8"/>
  <c r="L112" i="8"/>
  <c r="L106" i="8"/>
  <c r="L100" i="8"/>
  <c r="L135" i="8"/>
  <c r="L129" i="8"/>
  <c r="L123" i="8"/>
  <c r="L117" i="8"/>
  <c r="L111" i="8"/>
  <c r="L105" i="8"/>
  <c r="L140" i="8"/>
  <c r="L134" i="8"/>
  <c r="L128" i="8"/>
  <c r="L122" i="8"/>
  <c r="L116" i="8"/>
  <c r="L110" i="8"/>
  <c r="L104" i="8"/>
  <c r="L98" i="8"/>
  <c r="L92" i="8"/>
  <c r="L86" i="8"/>
  <c r="L80" i="8"/>
  <c r="L74" i="8"/>
  <c r="L68" i="8"/>
  <c r="L132" i="8"/>
  <c r="L114" i="8"/>
  <c r="L85" i="8"/>
  <c r="L84" i="8"/>
  <c r="L83" i="8"/>
  <c r="L82" i="8"/>
  <c r="L81" i="8"/>
  <c r="L65" i="8"/>
  <c r="L59" i="8"/>
  <c r="L53" i="8"/>
  <c r="L47" i="8"/>
  <c r="L41" i="8"/>
  <c r="L138" i="8"/>
  <c r="L120" i="8"/>
  <c r="L102" i="8"/>
  <c r="L73" i="8"/>
  <c r="L72" i="8"/>
  <c r="L71" i="8"/>
  <c r="L70" i="8"/>
  <c r="L69" i="8"/>
  <c r="L67" i="8"/>
  <c r="L61" i="8"/>
  <c r="L55" i="8"/>
  <c r="L49" i="8"/>
  <c r="L43" i="8"/>
  <c r="L133" i="8"/>
  <c r="L121" i="8"/>
  <c r="L90" i="8"/>
  <c r="L87" i="8"/>
  <c r="L62" i="8"/>
  <c r="L58" i="8"/>
  <c r="L44" i="8"/>
  <c r="L40" i="8"/>
  <c r="L34" i="8"/>
  <c r="L28" i="8"/>
  <c r="L22" i="8"/>
  <c r="L16" i="8"/>
  <c r="L108" i="8"/>
  <c r="L103" i="8"/>
  <c r="L94" i="8"/>
  <c r="L79" i="8"/>
  <c r="L54" i="8"/>
  <c r="L51" i="8"/>
  <c r="L48" i="8"/>
  <c r="L33" i="8"/>
  <c r="L32" i="8"/>
  <c r="L31" i="8"/>
  <c r="L30" i="8"/>
  <c r="L29" i="8"/>
  <c r="L8" i="8"/>
  <c r="L2" i="8"/>
  <c r="M1" i="8"/>
  <c r="L139" i="8"/>
  <c r="L126" i="8"/>
  <c r="L88" i="8"/>
  <c r="L77" i="8"/>
  <c r="L63" i="8"/>
  <c r="L60" i="8"/>
  <c r="L57" i="8"/>
  <c r="L46" i="8"/>
  <c r="L35" i="8"/>
  <c r="L7" i="8"/>
  <c r="L99" i="8"/>
  <c r="L97" i="8"/>
  <c r="L75" i="8"/>
  <c r="L66" i="8"/>
  <c r="L52" i="8"/>
  <c r="L36" i="8"/>
  <c r="L6" i="8"/>
  <c r="L115" i="8"/>
  <c r="L95" i="8"/>
  <c r="L93" i="8"/>
  <c r="L91" i="8"/>
  <c r="L64" i="8"/>
  <c r="L37" i="8"/>
  <c r="L15" i="8"/>
  <c r="L14" i="8"/>
  <c r="L13" i="8"/>
  <c r="L12" i="8"/>
  <c r="L11" i="8"/>
  <c r="L5" i="8"/>
  <c r="L19" i="8"/>
  <c r="L109" i="8"/>
  <c r="L89" i="8"/>
  <c r="L78" i="8"/>
  <c r="L76" i="8"/>
  <c r="L50" i="8"/>
  <c r="L38" i="8"/>
  <c r="L21" i="8"/>
  <c r="L20" i="8"/>
  <c r="L18" i="8"/>
  <c r="L10" i="8"/>
  <c r="L4" i="8"/>
  <c r="L127" i="8"/>
  <c r="L96" i="8"/>
  <c r="L56" i="8"/>
  <c r="L45" i="8"/>
  <c r="L42" i="8"/>
  <c r="L39" i="8"/>
  <c r="L27" i="8"/>
  <c r="L26" i="8"/>
  <c r="L25" i="8"/>
  <c r="L24" i="8"/>
  <c r="L23" i="8"/>
  <c r="L9" i="8"/>
  <c r="L3" i="8"/>
  <c r="L17" i="8"/>
  <c r="B13" i="7"/>
  <c r="E12" i="7"/>
  <c r="F12" i="7" s="1"/>
  <c r="M136" i="8" l="1"/>
  <c r="M130" i="8"/>
  <c r="M124" i="8"/>
  <c r="M118" i="8"/>
  <c r="M112" i="8"/>
  <c r="M106" i="8"/>
  <c r="M135" i="8"/>
  <c r="M129" i="8"/>
  <c r="M123" i="8"/>
  <c r="M117" i="8"/>
  <c r="M111" i="8"/>
  <c r="M105" i="8"/>
  <c r="M140" i="8"/>
  <c r="M134" i="8"/>
  <c r="M128" i="8"/>
  <c r="M122" i="8"/>
  <c r="M116" i="8"/>
  <c r="M110" i="8"/>
  <c r="M104" i="8"/>
  <c r="M139" i="8"/>
  <c r="M133" i="8"/>
  <c r="M127" i="8"/>
  <c r="M121" i="8"/>
  <c r="M115" i="8"/>
  <c r="M109" i="8"/>
  <c r="M103" i="8"/>
  <c r="M97" i="8"/>
  <c r="M91" i="8"/>
  <c r="M85" i="8"/>
  <c r="M79" i="8"/>
  <c r="M73" i="8"/>
  <c r="M137" i="8"/>
  <c r="M119" i="8"/>
  <c r="M101" i="8"/>
  <c r="M90" i="8"/>
  <c r="M89" i="8"/>
  <c r="M88" i="8"/>
  <c r="M87" i="8"/>
  <c r="M86" i="8"/>
  <c r="M64" i="8"/>
  <c r="M58" i="8"/>
  <c r="M52" i="8"/>
  <c r="M46" i="8"/>
  <c r="M40" i="8"/>
  <c r="M125" i="8"/>
  <c r="M107" i="8"/>
  <c r="M78" i="8"/>
  <c r="M77" i="8"/>
  <c r="M76" i="8"/>
  <c r="M75" i="8"/>
  <c r="M74" i="8"/>
  <c r="M66" i="8"/>
  <c r="M60" i="8"/>
  <c r="M54" i="8"/>
  <c r="M48" i="8"/>
  <c r="M42" i="8"/>
  <c r="M102" i="8"/>
  <c r="M96" i="8"/>
  <c r="M93" i="8"/>
  <c r="M70" i="8"/>
  <c r="M67" i="8"/>
  <c r="M63" i="8"/>
  <c r="M49" i="8"/>
  <c r="M45" i="8"/>
  <c r="M33" i="8"/>
  <c r="M27" i="8"/>
  <c r="M21" i="8"/>
  <c r="M15" i="8"/>
  <c r="M131" i="8"/>
  <c r="M126" i="8"/>
  <c r="M92" i="8"/>
  <c r="M81" i="8"/>
  <c r="M68" i="8"/>
  <c r="M57" i="8"/>
  <c r="M35" i="8"/>
  <c r="M34" i="8"/>
  <c r="M7" i="8"/>
  <c r="M99" i="8"/>
  <c r="M43" i="8"/>
  <c r="M36" i="8"/>
  <c r="M6" i="8"/>
  <c r="M120" i="8"/>
  <c r="M95" i="8"/>
  <c r="M84" i="8"/>
  <c r="M82" i="8"/>
  <c r="M71" i="8"/>
  <c r="M55" i="8"/>
  <c r="M41" i="8"/>
  <c r="M37" i="8"/>
  <c r="M14" i="8"/>
  <c r="M13" i="8"/>
  <c r="M12" i="8"/>
  <c r="M11" i="8"/>
  <c r="M5" i="8"/>
  <c r="M138" i="8"/>
  <c r="M80" i="8"/>
  <c r="M69" i="8"/>
  <c r="M61" i="8"/>
  <c r="M50" i="8"/>
  <c r="M47" i="8"/>
  <c r="M44" i="8"/>
  <c r="M38" i="8"/>
  <c r="M20" i="8"/>
  <c r="M19" i="8"/>
  <c r="M18" i="8"/>
  <c r="M17" i="8"/>
  <c r="M16" i="8"/>
  <c r="M10" i="8"/>
  <c r="M4" i="8"/>
  <c r="M132" i="8"/>
  <c r="M114" i="8"/>
  <c r="M59" i="8"/>
  <c r="M56" i="8"/>
  <c r="M53" i="8"/>
  <c r="M39" i="8"/>
  <c r="M26" i="8"/>
  <c r="M25" i="8"/>
  <c r="M24" i="8"/>
  <c r="M23" i="8"/>
  <c r="M22" i="8"/>
  <c r="M9" i="8"/>
  <c r="M3" i="8"/>
  <c r="M113" i="8"/>
  <c r="M108" i="8"/>
  <c r="M100" i="8"/>
  <c r="M98" i="8"/>
  <c r="M94" i="8"/>
  <c r="M83" i="8"/>
  <c r="M72" i="8"/>
  <c r="M65" i="8"/>
  <c r="M62" i="8"/>
  <c r="M51" i="8"/>
  <c r="M32" i="8"/>
  <c r="M31" i="8"/>
  <c r="M30" i="8"/>
  <c r="M29" i="8"/>
  <c r="M28" i="8"/>
  <c r="M8" i="8"/>
  <c r="M2" i="8"/>
  <c r="N1" i="8"/>
  <c r="E13" i="7"/>
  <c r="F13" i="7" s="1"/>
  <c r="B14" i="7"/>
  <c r="N135" i="8" l="1"/>
  <c r="N129" i="8"/>
  <c r="N123" i="8"/>
  <c r="N117" i="8"/>
  <c r="N111" i="8"/>
  <c r="N105" i="8"/>
  <c r="N140" i="8"/>
  <c r="N134" i="8"/>
  <c r="N128" i="8"/>
  <c r="N122" i="8"/>
  <c r="N116" i="8"/>
  <c r="N110" i="8"/>
  <c r="N104" i="8"/>
  <c r="N139" i="8"/>
  <c r="N133" i="8"/>
  <c r="N127" i="8"/>
  <c r="N121" i="8"/>
  <c r="N115" i="8"/>
  <c r="N109" i="8"/>
  <c r="N103" i="8"/>
  <c r="N138" i="8"/>
  <c r="N132" i="8"/>
  <c r="N126" i="8"/>
  <c r="N120" i="8"/>
  <c r="N114" i="8"/>
  <c r="N108" i="8"/>
  <c r="N102" i="8"/>
  <c r="N96" i="8"/>
  <c r="N90" i="8"/>
  <c r="N84" i="8"/>
  <c r="N78" i="8"/>
  <c r="N72" i="8"/>
  <c r="N124" i="8"/>
  <c r="N106" i="8"/>
  <c r="N95" i="8"/>
  <c r="N94" i="8"/>
  <c r="N93" i="8"/>
  <c r="N92" i="8"/>
  <c r="N91" i="8"/>
  <c r="N63" i="8"/>
  <c r="N57" i="8"/>
  <c r="N51" i="8"/>
  <c r="N45" i="8"/>
  <c r="N39" i="8"/>
  <c r="N130" i="8"/>
  <c r="N112" i="8"/>
  <c r="N83" i="8"/>
  <c r="N82" i="8"/>
  <c r="N81" i="8"/>
  <c r="N80" i="8"/>
  <c r="N79" i="8"/>
  <c r="N65" i="8"/>
  <c r="N59" i="8"/>
  <c r="N53" i="8"/>
  <c r="N47" i="8"/>
  <c r="N41" i="8"/>
  <c r="N125" i="8"/>
  <c r="N113" i="8"/>
  <c r="N99" i="8"/>
  <c r="N76" i="8"/>
  <c r="N73" i="8"/>
  <c r="N54" i="8"/>
  <c r="N50" i="8"/>
  <c r="N32" i="8"/>
  <c r="N26" i="8"/>
  <c r="N20" i="8"/>
  <c r="N14" i="8"/>
  <c r="N88" i="8"/>
  <c r="N77" i="8"/>
  <c r="N60" i="8"/>
  <c r="N46" i="8"/>
  <c r="N43" i="8"/>
  <c r="N40" i="8"/>
  <c r="N36" i="8"/>
  <c r="N6" i="8"/>
  <c r="N107" i="8"/>
  <c r="N97" i="8"/>
  <c r="N86" i="8"/>
  <c r="N75" i="8"/>
  <c r="N71" i="8"/>
  <c r="N66" i="8"/>
  <c r="N55" i="8"/>
  <c r="N52" i="8"/>
  <c r="N49" i="8"/>
  <c r="N37" i="8"/>
  <c r="N13" i="8"/>
  <c r="N12" i="8"/>
  <c r="N11" i="8"/>
  <c r="N5" i="8"/>
  <c r="N101" i="8"/>
  <c r="N69" i="8"/>
  <c r="N64" i="8"/>
  <c r="N61" i="8"/>
  <c r="N58" i="8"/>
  <c r="N44" i="8"/>
  <c r="N38" i="8"/>
  <c r="N19" i="8"/>
  <c r="N18" i="8"/>
  <c r="N17" i="8"/>
  <c r="N16" i="8"/>
  <c r="N15" i="8"/>
  <c r="N10" i="8"/>
  <c r="N4" i="8"/>
  <c r="N119" i="8"/>
  <c r="N89" i="8"/>
  <c r="N67" i="8"/>
  <c r="N56" i="8"/>
  <c r="N25" i="8"/>
  <c r="N24" i="8"/>
  <c r="N23" i="8"/>
  <c r="N22" i="8"/>
  <c r="N21" i="8"/>
  <c r="N9" i="8"/>
  <c r="N3" i="8"/>
  <c r="N137" i="8"/>
  <c r="N100" i="8"/>
  <c r="N98" i="8"/>
  <c r="N87" i="8"/>
  <c r="N85" i="8"/>
  <c r="N74" i="8"/>
  <c r="N62" i="8"/>
  <c r="N42" i="8"/>
  <c r="N31" i="8"/>
  <c r="N30" i="8"/>
  <c r="N29" i="8"/>
  <c r="N28" i="8"/>
  <c r="N27" i="8"/>
  <c r="N8" i="8"/>
  <c r="N2" i="8"/>
  <c r="O1" i="8"/>
  <c r="N136" i="8"/>
  <c r="N131" i="8"/>
  <c r="N118" i="8"/>
  <c r="N70" i="8"/>
  <c r="N68" i="8"/>
  <c r="N48" i="8"/>
  <c r="N35" i="8"/>
  <c r="N34" i="8"/>
  <c r="N33" i="8"/>
  <c r="N7" i="8"/>
  <c r="B15" i="7"/>
  <c r="E14" i="7"/>
  <c r="F14" i="7" s="1"/>
  <c r="O140" i="8" l="1"/>
  <c r="O134" i="8"/>
  <c r="O128" i="8"/>
  <c r="O122" i="8"/>
  <c r="O116" i="8"/>
  <c r="O110" i="8"/>
  <c r="O104" i="8"/>
  <c r="O139" i="8"/>
  <c r="O133" i="8"/>
  <c r="O127" i="8"/>
  <c r="O121" i="8"/>
  <c r="O115" i="8"/>
  <c r="O109" i="8"/>
  <c r="O103" i="8"/>
  <c r="O138" i="8"/>
  <c r="O132" i="8"/>
  <c r="O126" i="8"/>
  <c r="O120" i="8"/>
  <c r="O114" i="8"/>
  <c r="O108" i="8"/>
  <c r="O102" i="8"/>
  <c r="O137" i="8"/>
  <c r="O131" i="8"/>
  <c r="O125" i="8"/>
  <c r="O119" i="8"/>
  <c r="O113" i="8"/>
  <c r="O107" i="8"/>
  <c r="O101" i="8"/>
  <c r="O95" i="8"/>
  <c r="O89" i="8"/>
  <c r="O83" i="8"/>
  <c r="O77" i="8"/>
  <c r="O71" i="8"/>
  <c r="O129" i="8"/>
  <c r="O111" i="8"/>
  <c r="O99" i="8"/>
  <c r="O98" i="8"/>
  <c r="O97" i="8"/>
  <c r="O96" i="8"/>
  <c r="O62" i="8"/>
  <c r="O56" i="8"/>
  <c r="O50" i="8"/>
  <c r="O44" i="8"/>
  <c r="O38" i="8"/>
  <c r="O135" i="8"/>
  <c r="O117" i="8"/>
  <c r="O88" i="8"/>
  <c r="O87" i="8"/>
  <c r="O86" i="8"/>
  <c r="O85" i="8"/>
  <c r="O84" i="8"/>
  <c r="O64" i="8"/>
  <c r="O58" i="8"/>
  <c r="O52" i="8"/>
  <c r="O46" i="8"/>
  <c r="O40" i="8"/>
  <c r="O136" i="8"/>
  <c r="O82" i="8"/>
  <c r="O79" i="8"/>
  <c r="O68" i="8"/>
  <c r="O59" i="8"/>
  <c r="O55" i="8"/>
  <c r="O41" i="8"/>
  <c r="O31" i="8"/>
  <c r="O25" i="8"/>
  <c r="O19" i="8"/>
  <c r="O13" i="8"/>
  <c r="O112" i="8"/>
  <c r="O90" i="8"/>
  <c r="O75" i="8"/>
  <c r="O66" i="8"/>
  <c r="O63" i="8"/>
  <c r="O49" i="8"/>
  <c r="O37" i="8"/>
  <c r="O12" i="8"/>
  <c r="O11" i="8"/>
  <c r="O5" i="8"/>
  <c r="O130" i="8"/>
  <c r="O73" i="8"/>
  <c r="O69" i="8"/>
  <c r="O61" i="8"/>
  <c r="O18" i="8"/>
  <c r="O17" i="8"/>
  <c r="O16" i="8"/>
  <c r="O15" i="8"/>
  <c r="O14" i="8"/>
  <c r="O10" i="8"/>
  <c r="O4" i="8"/>
  <c r="O124" i="8"/>
  <c r="O106" i="8"/>
  <c r="O93" i="8"/>
  <c r="O91" i="8"/>
  <c r="O80" i="8"/>
  <c r="O67" i="8"/>
  <c r="O47" i="8"/>
  <c r="O24" i="8"/>
  <c r="O23" i="8"/>
  <c r="O22" i="8"/>
  <c r="O21" i="8"/>
  <c r="O20" i="8"/>
  <c r="O9" i="8"/>
  <c r="O3" i="8"/>
  <c r="O105" i="8"/>
  <c r="O100" i="8"/>
  <c r="O78" i="8"/>
  <c r="O76" i="8"/>
  <c r="O74" i="8"/>
  <c r="O53" i="8"/>
  <c r="O42" i="8"/>
  <c r="O39" i="8"/>
  <c r="O30" i="8"/>
  <c r="O29" i="8"/>
  <c r="O28" i="8"/>
  <c r="O27" i="8"/>
  <c r="O26" i="8"/>
  <c r="O8" i="8"/>
  <c r="O2" i="8"/>
  <c r="O123" i="8"/>
  <c r="O118" i="8"/>
  <c r="O94" i="8"/>
  <c r="O72" i="8"/>
  <c r="O70" i="8"/>
  <c r="O65" i="8"/>
  <c r="O51" i="8"/>
  <c r="O48" i="8"/>
  <c r="O45" i="8"/>
  <c r="O35" i="8"/>
  <c r="O34" i="8"/>
  <c r="O33" i="8"/>
  <c r="O32" i="8"/>
  <c r="O7" i="8"/>
  <c r="O92" i="8"/>
  <c r="O81" i="8"/>
  <c r="O60" i="8"/>
  <c r="O57" i="8"/>
  <c r="O54" i="8"/>
  <c r="O43" i="8"/>
  <c r="O36" i="8"/>
  <c r="O6" i="8"/>
  <c r="B16" i="7"/>
  <c r="E15" i="7"/>
  <c r="F15" i="7" s="1"/>
  <c r="E16" i="7" l="1"/>
  <c r="F16" i="7" s="1"/>
  <c r="B5" i="7"/>
  <c r="E5" i="7" l="1"/>
  <c r="F5" i="7" s="1"/>
  <c r="H4" i="7"/>
  <c r="H5" i="7" s="1"/>
  <c r="D19" i="7" l="1"/>
  <c r="E132" i="8"/>
  <c r="E123" i="8"/>
  <c r="E114" i="8"/>
  <c r="E87" i="8"/>
  <c r="E54" i="8"/>
  <c r="E18" i="8"/>
  <c r="E12" i="8"/>
  <c r="E115" i="8"/>
  <c r="E19" i="8" l="1"/>
  <c r="E36" i="8"/>
  <c r="E37" i="8"/>
  <c r="E97" i="8"/>
  <c r="M19" i="7" a="1"/>
  <c r="M19" i="7" s="1"/>
  <c r="E82" i="8"/>
  <c r="E133" i="8"/>
  <c r="E60" i="8"/>
  <c r="E66" i="8"/>
  <c r="E72" i="8"/>
  <c r="E78" i="8"/>
  <c r="E112" i="8"/>
  <c r="E2" i="8"/>
  <c r="E136" i="8"/>
  <c r="E124" i="8"/>
  <c r="E118" i="8"/>
  <c r="E106" i="8"/>
  <c r="E88" i="8"/>
  <c r="E64" i="8"/>
  <c r="E58" i="8"/>
  <c r="E17" i="8"/>
  <c r="E71" i="8"/>
  <c r="E119" i="8"/>
  <c r="E137" i="8"/>
  <c r="E23" i="8"/>
  <c r="E47" i="8"/>
  <c r="E29" i="8"/>
  <c r="E53" i="8"/>
  <c r="E89" i="8"/>
  <c r="E96" i="8"/>
  <c r="E22" i="8"/>
  <c r="E52" i="8"/>
  <c r="E70" i="8"/>
  <c r="E130" i="8"/>
  <c r="E16" i="8"/>
  <c r="E94" i="8"/>
  <c r="E40" i="8"/>
  <c r="E34" i="8"/>
  <c r="E91" i="8"/>
  <c r="E85" i="8"/>
  <c r="E15" i="8"/>
  <c r="E51" i="8"/>
  <c r="E28" i="8"/>
  <c r="E100" i="8"/>
  <c r="E76" i="8"/>
  <c r="E46" i="8"/>
  <c r="E4" i="8"/>
  <c r="E107" i="8"/>
  <c r="E73" i="8"/>
  <c r="E67" i="8"/>
  <c r="E49" i="8"/>
  <c r="E140" i="8"/>
  <c r="E104" i="8"/>
  <c r="E68" i="8"/>
  <c r="E32" i="8"/>
  <c r="C20" i="7"/>
  <c r="E131" i="8"/>
  <c r="E79" i="8"/>
  <c r="E61" i="8"/>
  <c r="E139" i="8"/>
  <c r="E138" i="8"/>
  <c r="E121" i="8"/>
  <c r="E113" i="8"/>
  <c r="E103" i="8"/>
  <c r="E95" i="8"/>
  <c r="E43" i="8"/>
  <c r="E35" i="8"/>
  <c r="E25" i="8"/>
  <c r="E10" i="8"/>
  <c r="E127" i="8"/>
  <c r="E120" i="8"/>
  <c r="E102" i="8"/>
  <c r="E77" i="8"/>
  <c r="E59" i="8"/>
  <c r="E42" i="8"/>
  <c r="E24" i="8"/>
  <c r="E7" i="8"/>
  <c r="E126" i="8"/>
  <c r="E109" i="8"/>
  <c r="E101" i="8"/>
  <c r="E84" i="8"/>
  <c r="E41" i="8"/>
  <c r="E31" i="8"/>
  <c r="E6" i="8"/>
  <c r="E3" i="8"/>
  <c r="E9" i="8"/>
  <c r="E21" i="8"/>
  <c r="E27" i="8"/>
  <c r="E33" i="8"/>
  <c r="E39" i="8"/>
  <c r="E45" i="8"/>
  <c r="E57" i="8"/>
  <c r="E63" i="8"/>
  <c r="E69" i="8"/>
  <c r="E75" i="8"/>
  <c r="E11" i="8"/>
  <c r="E125" i="8"/>
  <c r="E108" i="8"/>
  <c r="E90" i="8"/>
  <c r="E83" i="8"/>
  <c r="E65" i="8"/>
  <c r="E55" i="8"/>
  <c r="E48" i="8"/>
  <c r="E30" i="8"/>
  <c r="E13" i="8"/>
  <c r="E5" i="8"/>
  <c r="F19" i="7"/>
  <c r="E81" i="8"/>
  <c r="E93" i="8"/>
  <c r="E99" i="8"/>
  <c r="E105" i="8"/>
  <c r="E111" i="8"/>
  <c r="E117" i="8"/>
  <c r="E129" i="8"/>
  <c r="E135" i="8"/>
  <c r="E134" i="8"/>
  <c r="E128" i="8"/>
  <c r="E122" i="8"/>
  <c r="E116" i="8"/>
  <c r="E110" i="8"/>
  <c r="E98" i="8"/>
  <c r="E92" i="8"/>
  <c r="E86" i="8"/>
  <c r="E80" i="8"/>
  <c r="E74" i="8"/>
  <c r="E62" i="8"/>
  <c r="E56" i="8"/>
  <c r="E50" i="8"/>
  <c r="E44" i="8"/>
  <c r="E38" i="8"/>
  <c r="E26" i="8"/>
  <c r="E20" i="8"/>
  <c r="E14" i="8"/>
  <c r="E8" i="8"/>
  <c r="F3" i="8"/>
  <c r="F137" i="8"/>
  <c r="F131" i="8"/>
  <c r="F120" i="8"/>
  <c r="F102" i="8"/>
  <c r="F84" i="8"/>
  <c r="F66" i="8"/>
  <c r="F48" i="8"/>
  <c r="G15" i="8"/>
  <c r="F136" i="8"/>
  <c r="F130" i="8"/>
  <c r="F117" i="8"/>
  <c r="F99" i="8"/>
  <c r="F81" i="8"/>
  <c r="F63" i="8"/>
  <c r="F45" i="8"/>
  <c r="F27" i="8"/>
  <c r="F9" i="8"/>
  <c r="F2" i="8"/>
  <c r="F135" i="8"/>
  <c r="F129" i="8"/>
  <c r="F114" i="8"/>
  <c r="F96" i="8"/>
  <c r="F78" i="8"/>
  <c r="F60" i="8"/>
  <c r="F42" i="8"/>
  <c r="F24" i="8"/>
  <c r="F6" i="8"/>
  <c r="F12" i="8"/>
  <c r="F140" i="8"/>
  <c r="F134" i="8"/>
  <c r="F128" i="8"/>
  <c r="F111" i="8"/>
  <c r="F93" i="8"/>
  <c r="F75" i="8"/>
  <c r="F57" i="8"/>
  <c r="F39" i="8"/>
  <c r="F21" i="8"/>
  <c r="F30" i="8"/>
  <c r="F139" i="8"/>
  <c r="F133" i="8"/>
  <c r="F126" i="8"/>
  <c r="F108" i="8"/>
  <c r="F90" i="8"/>
  <c r="F72" i="8"/>
  <c r="F54" i="8"/>
  <c r="F36" i="8"/>
  <c r="F18" i="8"/>
  <c r="F138" i="8"/>
  <c r="F132" i="8"/>
  <c r="F123" i="8"/>
  <c r="F105" i="8"/>
  <c r="F87" i="8"/>
  <c r="F69" i="8"/>
  <c r="F51" i="8"/>
  <c r="F33" i="8"/>
  <c r="F15" i="8"/>
  <c r="G22" i="8"/>
  <c r="G58" i="8"/>
  <c r="G103" i="8"/>
  <c r="G135" i="8"/>
  <c r="G29" i="8"/>
  <c r="G101" i="8"/>
  <c r="G36" i="8"/>
  <c r="G72" i="8"/>
  <c r="G117" i="8"/>
  <c r="G41" i="8"/>
  <c r="G12" i="8"/>
  <c r="G57" i="8"/>
  <c r="G93" i="8"/>
  <c r="G136" i="8"/>
  <c r="G71" i="8"/>
  <c r="G2" i="8"/>
  <c r="F5" i="8"/>
  <c r="F8" i="8"/>
  <c r="F11" i="8"/>
  <c r="F14" i="8"/>
  <c r="F17" i="8"/>
  <c r="F20" i="8"/>
  <c r="F23" i="8"/>
  <c r="F26" i="8"/>
  <c r="F29" i="8"/>
  <c r="F32" i="8"/>
  <c r="F35" i="8"/>
  <c r="F38" i="8"/>
  <c r="F41" i="8"/>
  <c r="F44" i="8"/>
  <c r="F47" i="8"/>
  <c r="F50" i="8"/>
  <c r="F53" i="8"/>
  <c r="F56" i="8"/>
  <c r="F59" i="8"/>
  <c r="F62" i="8"/>
  <c r="F65" i="8"/>
  <c r="F68" i="8"/>
  <c r="F71" i="8"/>
  <c r="F74" i="8"/>
  <c r="F77" i="8"/>
  <c r="F80" i="8"/>
  <c r="F83" i="8"/>
  <c r="F86" i="8"/>
  <c r="F89" i="8"/>
  <c r="F92" i="8"/>
  <c r="F95" i="8"/>
  <c r="F98" i="8"/>
  <c r="F101" i="8"/>
  <c r="F104" i="8"/>
  <c r="F107" i="8"/>
  <c r="F110" i="8"/>
  <c r="F113" i="8"/>
  <c r="F116" i="8"/>
  <c r="F119" i="8"/>
  <c r="F122" i="8"/>
  <c r="F125" i="8"/>
  <c r="F4" i="8"/>
  <c r="F7" i="8"/>
  <c r="F10" i="8"/>
  <c r="F13" i="8"/>
  <c r="F16" i="8"/>
  <c r="F19" i="8"/>
  <c r="F22" i="8"/>
  <c r="F25" i="8"/>
  <c r="F28" i="8"/>
  <c r="F31" i="8"/>
  <c r="F34" i="8"/>
  <c r="F37" i="8"/>
  <c r="F40" i="8"/>
  <c r="F43" i="8"/>
  <c r="F46" i="8"/>
  <c r="F49" i="8"/>
  <c r="F52" i="8"/>
  <c r="F55" i="8"/>
  <c r="F58" i="8"/>
  <c r="F61" i="8"/>
  <c r="F64" i="8"/>
  <c r="F67" i="8"/>
  <c r="F70" i="8"/>
  <c r="F73" i="8"/>
  <c r="F76" i="8"/>
  <c r="F79" i="8"/>
  <c r="F82" i="8"/>
  <c r="F85" i="8"/>
  <c r="F88" i="8"/>
  <c r="F91" i="8"/>
  <c r="F94" i="8"/>
  <c r="F97" i="8"/>
  <c r="F100" i="8"/>
  <c r="F103" i="8"/>
  <c r="F106" i="8"/>
  <c r="F109" i="8"/>
  <c r="F112" i="8"/>
  <c r="F115" i="8"/>
  <c r="F118" i="8"/>
  <c r="F121" i="8"/>
  <c r="F124" i="8"/>
  <c r="F127" i="8"/>
  <c r="H19" i="7" l="1"/>
  <c r="I19" i="7" s="1"/>
  <c r="L19" i="7" s="1"/>
  <c r="D20" i="7"/>
  <c r="G104" i="8"/>
  <c r="G89" i="8"/>
  <c r="G130" i="8"/>
  <c r="G91" i="8"/>
  <c r="G48" i="8"/>
  <c r="G10" i="8"/>
  <c r="G23" i="8"/>
  <c r="G140" i="8"/>
  <c r="G108" i="8"/>
  <c r="G70" i="8"/>
  <c r="G27" i="8"/>
  <c r="G92" i="8"/>
  <c r="G11" i="8"/>
  <c r="G132" i="8"/>
  <c r="G94" i="8"/>
  <c r="G51" i="8"/>
  <c r="G13" i="8"/>
  <c r="G116" i="8"/>
  <c r="G122" i="8"/>
  <c r="G120" i="8"/>
  <c r="G84" i="8"/>
  <c r="G39" i="8"/>
  <c r="G95" i="8"/>
  <c r="G5" i="8"/>
  <c r="G137" i="8"/>
  <c r="G99" i="8"/>
  <c r="G63" i="8"/>
  <c r="G18" i="8"/>
  <c r="G83" i="8"/>
  <c r="G129" i="8"/>
  <c r="G85" i="8"/>
  <c r="G49" i="8"/>
  <c r="G4" i="8"/>
  <c r="G35" i="8"/>
  <c r="G107" i="8"/>
  <c r="G118" i="8"/>
  <c r="G75" i="8"/>
  <c r="G37" i="8"/>
  <c r="G77" i="8"/>
  <c r="G131" i="8"/>
  <c r="G97" i="8"/>
  <c r="G54" i="8"/>
  <c r="G16" i="8"/>
  <c r="G65" i="8"/>
  <c r="G121" i="8"/>
  <c r="G78" i="8"/>
  <c r="G40" i="8"/>
  <c r="G53" i="8"/>
  <c r="G113" i="8"/>
  <c r="G111" i="8"/>
  <c r="G66" i="8"/>
  <c r="G30" i="8"/>
  <c r="G59" i="8"/>
  <c r="G126" i="8"/>
  <c r="G90" i="8"/>
  <c r="G45" i="8"/>
  <c r="G9" i="8"/>
  <c r="G47" i="8"/>
  <c r="G112" i="8"/>
  <c r="G76" i="8"/>
  <c r="G31" i="8"/>
  <c r="G62" i="8"/>
  <c r="G8" i="8"/>
  <c r="G139" i="8"/>
  <c r="G102" i="8"/>
  <c r="G64" i="8"/>
  <c r="G21" i="8"/>
  <c r="G50" i="8"/>
  <c r="G124" i="8"/>
  <c r="G81" i="8"/>
  <c r="G43" i="8"/>
  <c r="G119" i="8"/>
  <c r="G38" i="8"/>
  <c r="G105" i="8"/>
  <c r="G67" i="8"/>
  <c r="G24" i="8"/>
  <c r="G125" i="8"/>
  <c r="G44" i="8"/>
  <c r="G98" i="8"/>
  <c r="G3" i="8"/>
  <c r="G127" i="8"/>
  <c r="G100" i="8"/>
  <c r="G73" i="8"/>
  <c r="G46" i="8"/>
  <c r="G19" i="8"/>
  <c r="G68" i="8"/>
  <c r="G14" i="8"/>
  <c r="G128" i="8"/>
  <c r="G106" i="8"/>
  <c r="G79" i="8"/>
  <c r="G52" i="8"/>
  <c r="G25" i="8"/>
  <c r="G110" i="8"/>
  <c r="G56" i="8"/>
  <c r="G138" i="8"/>
  <c r="G114" i="8"/>
  <c r="G87" i="8"/>
  <c r="G60" i="8"/>
  <c r="G33" i="8"/>
  <c r="G6" i="8"/>
  <c r="G26" i="8"/>
  <c r="G80" i="8"/>
  <c r="G17" i="8"/>
  <c r="G133" i="8"/>
  <c r="G109" i="8"/>
  <c r="G82" i="8"/>
  <c r="G55" i="8"/>
  <c r="G28" i="8"/>
  <c r="G86" i="8"/>
  <c r="G32" i="8"/>
  <c r="G134" i="8"/>
  <c r="G115" i="8"/>
  <c r="G88" i="8"/>
  <c r="G61" i="8"/>
  <c r="G34" i="8"/>
  <c r="G7" i="8"/>
  <c r="G74" i="8"/>
  <c r="G20" i="8"/>
  <c r="G123" i="8"/>
  <c r="G96" i="8"/>
  <c r="G69" i="8"/>
  <c r="G42" i="8"/>
  <c r="H3" i="8"/>
  <c r="H6" i="8"/>
  <c r="H9" i="8"/>
  <c r="H12" i="8"/>
  <c r="H15" i="8"/>
  <c r="H18" i="8"/>
  <c r="H21" i="8"/>
  <c r="H24" i="8"/>
  <c r="H27" i="8"/>
  <c r="H30" i="8"/>
  <c r="H33" i="8"/>
  <c r="H36" i="8"/>
  <c r="H39" i="8"/>
  <c r="H42" i="8"/>
  <c r="H45" i="8"/>
  <c r="H48" i="8"/>
  <c r="H51" i="8"/>
  <c r="H54" i="8"/>
  <c r="H57" i="8"/>
  <c r="H60" i="8"/>
  <c r="H63" i="8"/>
  <c r="H66" i="8"/>
  <c r="H69" i="8"/>
  <c r="H72" i="8"/>
  <c r="H75" i="8"/>
  <c r="H78" i="8"/>
  <c r="H81" i="8"/>
  <c r="H84" i="8"/>
  <c r="H87" i="8"/>
  <c r="H90" i="8"/>
  <c r="H93" i="8"/>
  <c r="H96" i="8"/>
  <c r="H99" i="8"/>
  <c r="H102" i="8"/>
  <c r="H105" i="8"/>
  <c r="H108" i="8"/>
  <c r="H111" i="8"/>
  <c r="H114" i="8"/>
  <c r="H117" i="8"/>
  <c r="H120" i="8"/>
  <c r="H123" i="8"/>
  <c r="H126" i="8"/>
  <c r="H5" i="8"/>
  <c r="H8" i="8"/>
  <c r="H11" i="8"/>
  <c r="H14" i="8"/>
  <c r="H17" i="8"/>
  <c r="H20" i="8"/>
  <c r="H23" i="8"/>
  <c r="H26" i="8"/>
  <c r="H29" i="8"/>
  <c r="H32" i="8"/>
  <c r="H35" i="8"/>
  <c r="H38" i="8"/>
  <c r="H41" i="8"/>
  <c r="H44" i="8"/>
  <c r="H47" i="8"/>
  <c r="H50" i="8"/>
  <c r="H53" i="8"/>
  <c r="H56" i="8"/>
  <c r="H59" i="8"/>
  <c r="H62" i="8"/>
  <c r="H65" i="8"/>
  <c r="H68" i="8"/>
  <c r="H71" i="8"/>
  <c r="H74" i="8"/>
  <c r="H77" i="8"/>
  <c r="H80" i="8"/>
  <c r="H83" i="8"/>
  <c r="H86" i="8"/>
  <c r="H89" i="8"/>
  <c r="H92" i="8"/>
  <c r="H95" i="8"/>
  <c r="H98" i="8"/>
  <c r="H101" i="8"/>
  <c r="H104" i="8"/>
  <c r="H107" i="8"/>
  <c r="H110" i="8"/>
  <c r="H113" i="8"/>
  <c r="H116" i="8"/>
  <c r="H119" i="8"/>
  <c r="H122" i="8"/>
  <c r="H125" i="8"/>
  <c r="H2" i="8"/>
  <c r="H4" i="8"/>
  <c r="H13" i="8"/>
  <c r="H22" i="8"/>
  <c r="H31" i="8"/>
  <c r="H40" i="8"/>
  <c r="H49" i="8"/>
  <c r="H58" i="8"/>
  <c r="H67" i="8"/>
  <c r="H76" i="8"/>
  <c r="H85" i="8"/>
  <c r="H94" i="8"/>
  <c r="H103" i="8"/>
  <c r="H112" i="8"/>
  <c r="H7" i="8"/>
  <c r="H16" i="8"/>
  <c r="H25" i="8"/>
  <c r="H34" i="8"/>
  <c r="H43" i="8"/>
  <c r="H52" i="8"/>
  <c r="H61" i="8"/>
  <c r="H70" i="8"/>
  <c r="H79" i="8"/>
  <c r="H88" i="8"/>
  <c r="H97" i="8"/>
  <c r="H10" i="8"/>
  <c r="H19" i="8"/>
  <c r="H124" i="8"/>
  <c r="H128" i="8"/>
  <c r="H131" i="8"/>
  <c r="H134" i="8"/>
  <c r="H137" i="8"/>
  <c r="H140" i="8"/>
  <c r="H115" i="8"/>
  <c r="H109" i="8"/>
  <c r="H121" i="8"/>
  <c r="H129" i="8"/>
  <c r="H132" i="8"/>
  <c r="H135" i="8"/>
  <c r="H138" i="8"/>
  <c r="H106" i="8"/>
  <c r="H127" i="8"/>
  <c r="H130" i="8"/>
  <c r="H133" i="8"/>
  <c r="H136" i="8"/>
  <c r="H139" i="8"/>
  <c r="H28" i="8"/>
  <c r="H37" i="8"/>
  <c r="H46" i="8"/>
  <c r="H55" i="8"/>
  <c r="H64" i="8"/>
  <c r="H73" i="8"/>
  <c r="H82" i="8"/>
  <c r="H91" i="8"/>
  <c r="H100" i="8"/>
  <c r="H118" i="8"/>
  <c r="M20" i="7" l="1" a="1"/>
  <c r="M20" i="7" s="1"/>
  <c r="F20" i="7"/>
  <c r="H20" i="7" s="1"/>
  <c r="I20" i="7" s="1"/>
  <c r="L20" i="7" s="1"/>
  <c r="C21" i="7"/>
  <c r="D21" i="7" l="1"/>
  <c r="M21" i="7" l="1" a="1"/>
  <c r="M21" i="7" s="1"/>
  <c r="F21" i="7"/>
  <c r="C22" i="7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2" i="5"/>
  <c r="C2" i="4"/>
  <c r="H21" i="7" l="1"/>
  <c r="I21" i="7" s="1"/>
  <c r="L21" i="7" s="1"/>
  <c r="D22" i="7"/>
  <c r="M22" i="7" l="1" a="1"/>
  <c r="M22" i="7" s="1"/>
  <c r="C23" i="7"/>
  <c r="F22" i="7"/>
  <c r="H22" i="7" l="1"/>
  <c r="I22" i="7" s="1"/>
  <c r="L22" i="7" s="1"/>
  <c r="D23" i="7"/>
  <c r="C24" i="7" l="1"/>
  <c r="M23" i="7" a="1"/>
  <c r="M23" i="7" s="1"/>
  <c r="F23" i="7"/>
  <c r="D24" i="7" l="1"/>
  <c r="H23" i="7"/>
  <c r="C25" i="7" l="1"/>
  <c r="F24" i="7"/>
  <c r="M24" i="7" a="1"/>
  <c r="M24" i="7" s="1"/>
  <c r="I23" i="7"/>
  <c r="L23" i="7" s="1"/>
  <c r="H24" i="7" l="1"/>
  <c r="I24" i="7" s="1"/>
  <c r="L24" i="7" s="1"/>
  <c r="D25" i="7"/>
  <c r="C26" i="7" l="1"/>
  <c r="F25" i="7"/>
  <c r="M25" i="7" a="1"/>
  <c r="M25" i="7" s="1"/>
  <c r="L25" i="7" l="1"/>
  <c r="D26" i="7"/>
  <c r="C27" i="7" l="1"/>
  <c r="F26" i="7"/>
  <c r="M26" i="7" a="1"/>
  <c r="M26" i="7" s="1"/>
  <c r="L26" i="7" l="1"/>
  <c r="D27" i="7"/>
  <c r="C28" i="7" l="1"/>
  <c r="F27" i="7"/>
  <c r="M27" i="7" a="1"/>
  <c r="M27" i="7" s="1"/>
  <c r="L27" i="7" l="1"/>
  <c r="D28" i="7"/>
  <c r="C29" i="7" l="1"/>
  <c r="F28" i="7"/>
  <c r="M28" i="7" a="1"/>
  <c r="M28" i="7" s="1"/>
  <c r="L28" i="7" l="1"/>
  <c r="D29" i="7"/>
  <c r="C30" i="7" l="1"/>
  <c r="F29" i="7"/>
  <c r="M29" i="7" a="1"/>
  <c r="M29" i="7" s="1"/>
  <c r="L29" i="7" l="1"/>
  <c r="D30" i="7"/>
  <c r="C31" i="7" l="1"/>
  <c r="F30" i="7"/>
  <c r="M30" i="7" a="1"/>
  <c r="M30" i="7" s="1"/>
  <c r="L30" i="7" l="1"/>
  <c r="D31" i="7"/>
  <c r="C32" i="7" l="1"/>
  <c r="F31" i="7"/>
  <c r="M31" i="7" a="1"/>
  <c r="M31" i="7" s="1"/>
  <c r="L31" i="7" l="1"/>
  <c r="D32" i="7"/>
  <c r="C33" i="7" l="1"/>
  <c r="F32" i="7"/>
  <c r="M32" i="7" a="1"/>
  <c r="M32" i="7" s="1"/>
  <c r="L32" i="7" l="1"/>
  <c r="D33" i="7"/>
  <c r="C34" i="7" l="1"/>
  <c r="F33" i="7"/>
  <c r="M33" i="7" a="1"/>
  <c r="M33" i="7" s="1"/>
  <c r="L33" i="7" l="1"/>
  <c r="D34" i="7"/>
  <c r="C35" i="7" l="1"/>
  <c r="F34" i="7"/>
  <c r="M34" i="7" a="1"/>
  <c r="M34" i="7" s="1"/>
  <c r="L34" i="7" l="1"/>
  <c r="D35" i="7"/>
  <c r="F35" i="7" l="1"/>
  <c r="M35" i="7" a="1"/>
  <c r="M35" i="7" s="1"/>
  <c r="L35" i="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<sst xmlns="http://schemas.openxmlformats.org/spreadsheetml/2006/main" count="2251" uniqueCount="764">
  <si>
    <t>Facture</t>
  </si>
  <si>
    <t>Année</t>
  </si>
  <si>
    <t>V11900891</t>
  </si>
  <si>
    <t>v6150091</t>
  </si>
  <si>
    <t>v11000594</t>
  </si>
  <si>
    <t>v7600357</t>
  </si>
  <si>
    <t>v11500744</t>
  </si>
  <si>
    <t>v9400923</t>
  </si>
  <si>
    <t>v13700523</t>
  </si>
  <si>
    <t>v5600478</t>
  </si>
  <si>
    <t>v16500030</t>
  </si>
  <si>
    <t>v9950985</t>
  </si>
  <si>
    <t>OT12500933</t>
  </si>
  <si>
    <t>V7200988</t>
  </si>
  <si>
    <t>OT16100139</t>
  </si>
  <si>
    <t>V16300868</t>
  </si>
  <si>
    <t>V822245</t>
  </si>
  <si>
    <t>v17450128</t>
  </si>
  <si>
    <t>V14800223</t>
  </si>
  <si>
    <t>v12200994</t>
  </si>
  <si>
    <t>v11250260</t>
  </si>
  <si>
    <t>v17000615</t>
  </si>
  <si>
    <t>v14850662</t>
  </si>
  <si>
    <t>v10750409</t>
  </si>
  <si>
    <t>v6350300</t>
  </si>
  <si>
    <t>v13800508</t>
  </si>
  <si>
    <t>V11250722</t>
  </si>
  <si>
    <t>LineNum</t>
  </si>
  <si>
    <t>Description</t>
  </si>
  <si>
    <t>GARANTIE OR 24 MOIS 48000 KILO</t>
  </si>
  <si>
    <t>STEPHANIE DOUCET</t>
  </si>
  <si>
    <t>NISSAN</t>
  </si>
  <si>
    <t>SENTRA</t>
  </si>
  <si>
    <t>GARANTIE OR 36 MOIS 60000 KILO</t>
  </si>
  <si>
    <t>LINE DUPRE</t>
  </si>
  <si>
    <t>HONDA</t>
  </si>
  <si>
    <t>maxime berube</t>
  </si>
  <si>
    <t xml:space="preserve">CHEVROLET </t>
  </si>
  <si>
    <t>CRUZE</t>
  </si>
  <si>
    <t>ANNIE SIROIS</t>
  </si>
  <si>
    <t>ROGUE</t>
  </si>
  <si>
    <t>martin simard</t>
  </si>
  <si>
    <t>DODGE</t>
  </si>
  <si>
    <t>GRAND CARAVAN</t>
  </si>
  <si>
    <t>jean florestal alcindor</t>
  </si>
  <si>
    <t>FORD</t>
  </si>
  <si>
    <t>catherine parent</t>
  </si>
  <si>
    <t>CHEVROLET</t>
  </si>
  <si>
    <t>EQUINOX</t>
  </si>
  <si>
    <t>arielle angbole</t>
  </si>
  <si>
    <t>MICRA</t>
  </si>
  <si>
    <t>eric guerette</t>
  </si>
  <si>
    <t xml:space="preserve">HYUNDAI </t>
  </si>
  <si>
    <t>ELANTRA</t>
  </si>
  <si>
    <t>diane gagnon</t>
  </si>
  <si>
    <t>TRAX</t>
  </si>
  <si>
    <t>viviane boulet charest</t>
  </si>
  <si>
    <t>HYUNDAI</t>
  </si>
  <si>
    <t>deborah belobi</t>
  </si>
  <si>
    <t>SONATA</t>
  </si>
  <si>
    <t>arnaud masse bourassa</t>
  </si>
  <si>
    <t>jimmy martel dubreuil</t>
  </si>
  <si>
    <t>MITSUBISHI</t>
  </si>
  <si>
    <t>RVR</t>
  </si>
  <si>
    <t>gabriel roussin</t>
  </si>
  <si>
    <t>MAZDA</t>
  </si>
  <si>
    <t>MAZDA3</t>
  </si>
  <si>
    <t>bernard baril</t>
  </si>
  <si>
    <t>JOURNEY</t>
  </si>
  <si>
    <t>michel wed mayaryouvica</t>
  </si>
  <si>
    <t>Monge Ntizobakundira</t>
  </si>
  <si>
    <t>leon cronier</t>
  </si>
  <si>
    <t xml:space="preserve">KIA </t>
  </si>
  <si>
    <t>SOUL</t>
  </si>
  <si>
    <t>raymonde royer</t>
  </si>
  <si>
    <t>ERIN OHARA</t>
  </si>
  <si>
    <t>KIA</t>
  </si>
  <si>
    <t>SORENTO LX</t>
  </si>
  <si>
    <t>JOANIE GAMELIN</t>
  </si>
  <si>
    <t>suraya mukoko mbelami</t>
  </si>
  <si>
    <t>CRISTINA JARDINES RODRIGUEZ</t>
  </si>
  <si>
    <t>AUDI</t>
  </si>
  <si>
    <t>A4</t>
  </si>
  <si>
    <t>DARLENE ELEMENT</t>
  </si>
  <si>
    <t>Lookup</t>
  </si>
  <si>
    <t>Amount</t>
  </si>
  <si>
    <t>V15450661</t>
  </si>
  <si>
    <t>V10250240</t>
  </si>
  <si>
    <t>V13950068</t>
  </si>
  <si>
    <t>V8101568</t>
  </si>
  <si>
    <t>v9550087</t>
  </si>
  <si>
    <t>V13750084</t>
  </si>
  <si>
    <t>v12550379</t>
  </si>
  <si>
    <t>V15650795</t>
  </si>
  <si>
    <t>2C4RDGBG3FR649594</t>
  </si>
  <si>
    <t>1G1PD5SB5F7274091</t>
  </si>
  <si>
    <t>5N1AT2MT5HC822245</t>
  </si>
  <si>
    <t>HRV</t>
  </si>
  <si>
    <t>3CZRU5H38GM103868</t>
  </si>
  <si>
    <t>3N1AB7AP3HY368891</t>
  </si>
  <si>
    <t xml:space="preserve">NISSAN </t>
  </si>
  <si>
    <t>5N1AT2MT1FC832722</t>
  </si>
  <si>
    <t>stephanie MALOUIN</t>
  </si>
  <si>
    <t>TUCSON</t>
  </si>
  <si>
    <t>KM8J3CA4XGU223661</t>
  </si>
  <si>
    <t>KOUAKOU KOFFI JEAN BERTRAND</t>
  </si>
  <si>
    <t>OPTIMA</t>
  </si>
  <si>
    <t>5XXGT4L3XHG127240</t>
  </si>
  <si>
    <t>KEVEN SAVARD AUBE</t>
  </si>
  <si>
    <t>CX-3</t>
  </si>
  <si>
    <t>JM1DKFB71H0153068</t>
  </si>
  <si>
    <t>LILINE NARCISSE</t>
  </si>
  <si>
    <t>5NPDH4AE7GH798568</t>
  </si>
  <si>
    <t>yannick labelle</t>
  </si>
  <si>
    <t>hyundai</t>
  </si>
  <si>
    <t>elantra</t>
  </si>
  <si>
    <t>121 717</t>
  </si>
  <si>
    <t>KMHDH4AHXFU233872</t>
  </si>
  <si>
    <t>tania loiselle</t>
  </si>
  <si>
    <t>kia</t>
  </si>
  <si>
    <t>sorento</t>
  </si>
  <si>
    <t>5XYKT3A6XFG579084</t>
  </si>
  <si>
    <t>CHARLES REMARAIS</t>
  </si>
  <si>
    <t>SORENTO</t>
  </si>
  <si>
    <t>5XYKTCA61FG606379</t>
  </si>
  <si>
    <t>PATRICE MERCIER</t>
  </si>
  <si>
    <t>CADILLAC</t>
  </si>
  <si>
    <t>ATS</t>
  </si>
  <si>
    <t>1G6AG5RX9F0132795</t>
  </si>
  <si>
    <t>difference</t>
  </si>
  <si>
    <t>Client</t>
  </si>
  <si>
    <t>Mois</t>
  </si>
  <si>
    <t>Novembre</t>
  </si>
  <si>
    <t>Jours</t>
  </si>
  <si>
    <t>Année fiscal</t>
  </si>
  <si>
    <t>Période</t>
  </si>
  <si>
    <t>Chiffre</t>
  </si>
  <si>
    <t>Letre</t>
  </si>
  <si>
    <t xml:space="preserve">Début </t>
  </si>
  <si>
    <t>Fin</t>
  </si>
  <si>
    <t>Trimestre</t>
  </si>
  <si>
    <t>Janvier</t>
  </si>
  <si>
    <t>T1</t>
  </si>
  <si>
    <t>Février</t>
  </si>
  <si>
    <t>T2</t>
  </si>
  <si>
    <t>Mars</t>
  </si>
  <si>
    <t>Avril</t>
  </si>
  <si>
    <t>Mai</t>
  </si>
  <si>
    <t>T3</t>
  </si>
  <si>
    <t>Juin</t>
  </si>
  <si>
    <t>Juillet</t>
  </si>
  <si>
    <t>Août</t>
  </si>
  <si>
    <t>T4</t>
  </si>
  <si>
    <t>Septembre</t>
  </si>
  <si>
    <t>Octobre</t>
  </si>
  <si>
    <t>Décembre</t>
  </si>
  <si>
    <t>v11350787</t>
  </si>
  <si>
    <t>v6950905</t>
  </si>
  <si>
    <t>V15900521</t>
  </si>
  <si>
    <t>v8050333</t>
  </si>
  <si>
    <t>T6431518-2</t>
  </si>
  <si>
    <t>T594053</t>
  </si>
  <si>
    <t>T801333</t>
  </si>
  <si>
    <t>V10200168</t>
  </si>
  <si>
    <t>V9300775</t>
  </si>
  <si>
    <t>OT16950177</t>
  </si>
  <si>
    <t>AC12500106</t>
  </si>
  <si>
    <t>T8550782</t>
  </si>
  <si>
    <t>v23450661</t>
  </si>
  <si>
    <t>T151366</t>
  </si>
  <si>
    <t>V13550058</t>
  </si>
  <si>
    <t>V16350481</t>
  </si>
  <si>
    <t>V456948</t>
  </si>
  <si>
    <t>v16700486</t>
  </si>
  <si>
    <t>V22400342</t>
  </si>
  <si>
    <t>V2850189</t>
  </si>
  <si>
    <t>V5900231</t>
  </si>
  <si>
    <t>v7850437</t>
  </si>
  <si>
    <t>V8450010</t>
  </si>
  <si>
    <t>V8750770</t>
  </si>
  <si>
    <t>V9750006</t>
  </si>
  <si>
    <t>V9950863</t>
  </si>
  <si>
    <t>WS519600</t>
  </si>
  <si>
    <t>WS709947</t>
  </si>
  <si>
    <t>OT14050298</t>
  </si>
  <si>
    <t>OT6100176</t>
  </si>
  <si>
    <t>V10350377</t>
  </si>
  <si>
    <t>V10400520</t>
  </si>
  <si>
    <t>V11150983</t>
  </si>
  <si>
    <t>V11250485</t>
  </si>
  <si>
    <t>V12900155</t>
  </si>
  <si>
    <t>V13200391</t>
  </si>
  <si>
    <t>V16950993</t>
  </si>
  <si>
    <t>V12000759</t>
  </si>
  <si>
    <t>V19750534</t>
  </si>
  <si>
    <t>v8100628</t>
  </si>
  <si>
    <t>v14600442</t>
  </si>
  <si>
    <t>V6200398</t>
  </si>
  <si>
    <t>V9400761</t>
  </si>
  <si>
    <t>STEF107787</t>
  </si>
  <si>
    <t>V23950565</t>
  </si>
  <si>
    <t>V18200735</t>
  </si>
  <si>
    <t>V8200586-1</t>
  </si>
  <si>
    <t>V7300828</t>
  </si>
  <si>
    <t>v5950839</t>
  </si>
  <si>
    <t>v13550678</t>
  </si>
  <si>
    <t>V8650296</t>
  </si>
  <si>
    <t>OT6400230</t>
  </si>
  <si>
    <t>V6900331</t>
  </si>
  <si>
    <t>v20850541</t>
  </si>
  <si>
    <t>v14650511</t>
  </si>
  <si>
    <t>V7500085</t>
  </si>
  <si>
    <t>V16150455</t>
  </si>
  <si>
    <t>v8750015</t>
  </si>
  <si>
    <t>v1545006</t>
  </si>
  <si>
    <t>V12450280</t>
  </si>
  <si>
    <t>v9050644</t>
  </si>
  <si>
    <t>STEF605340</t>
  </si>
  <si>
    <t>T337158</t>
  </si>
  <si>
    <t>V6500025</t>
  </si>
  <si>
    <t>DAN005716</t>
  </si>
  <si>
    <t>v055781</t>
  </si>
  <si>
    <t>v13250585</t>
  </si>
  <si>
    <t>bienvenu viku lukombo</t>
  </si>
  <si>
    <t>chevrolet</t>
  </si>
  <si>
    <t>equinox</t>
  </si>
  <si>
    <t>1GNALBEK1FZ138787</t>
  </si>
  <si>
    <t>WAUBFCFL6FN005139</t>
  </si>
  <si>
    <t>KENOL LEVEILLE</t>
  </si>
  <si>
    <t>FIESTA</t>
  </si>
  <si>
    <t>1FADP3F28EL351905</t>
  </si>
  <si>
    <t>SANTA FE</t>
  </si>
  <si>
    <t>5XYZU3LB2FG245508</t>
  </si>
  <si>
    <t>3N1AB7AP6FL640988</t>
  </si>
  <si>
    <t>5XYPGDA32GG065933</t>
  </si>
  <si>
    <t>3N1CK3CPXFL217300</t>
  </si>
  <si>
    <t>KNDJP3A58F7754985</t>
  </si>
  <si>
    <t>5N1AT2MV1GC843030</t>
  </si>
  <si>
    <t>3N1AB7AP9HL652409</t>
  </si>
  <si>
    <t>3C4PDCCG7GT193662</t>
  </si>
  <si>
    <t>JM1BM1U74F1275478</t>
  </si>
  <si>
    <t>JA4AH3AU0HZ608523</t>
  </si>
  <si>
    <t>5N1AT2MV8GC874615</t>
  </si>
  <si>
    <t>5NPE24AF9GH293923</t>
  </si>
  <si>
    <t>KMHD84LF4HU091260</t>
  </si>
  <si>
    <t>3GNCJRSB7FL209994</t>
  </si>
  <si>
    <t>KMHDH4AE0GU513744</t>
  </si>
  <si>
    <t>3N1CK3CP5FL219357</t>
  </si>
  <si>
    <t>2GNFLEEK8G6152223</t>
  </si>
  <si>
    <t>ESCAPE</t>
  </si>
  <si>
    <t>1FMCU9G96HUC91128</t>
  </si>
  <si>
    <t>JOSEPH TASCENDRA</t>
  </si>
  <si>
    <t xml:space="preserve">ESCAPE </t>
  </si>
  <si>
    <t>1FMCU0GD8HUC36521</t>
  </si>
  <si>
    <t>PIERRE LUMENES</t>
  </si>
  <si>
    <t>3N1AB7AP8FL681333</t>
  </si>
  <si>
    <t>ANABELLA PANIGATTI</t>
  </si>
  <si>
    <t>RIO</t>
  </si>
  <si>
    <t>KNADM4A3XF6431518</t>
  </si>
  <si>
    <t>NICOLAS LAFLEUR</t>
  </si>
  <si>
    <t>JEEP</t>
  </si>
  <si>
    <t>COMPASS</t>
  </si>
  <si>
    <t>1C4NJDAB0GD594053</t>
  </si>
  <si>
    <t>YOAN POUDRIER</t>
  </si>
  <si>
    <t xml:space="preserve">HONDA </t>
  </si>
  <si>
    <t>ACCORD</t>
  </si>
  <si>
    <t>1HGCP2F69CA801333</t>
  </si>
  <si>
    <t>FEICER FAVIAN RODRIUEZ PINILLA</t>
  </si>
  <si>
    <t>VERSA NOTE</t>
  </si>
  <si>
    <t>3N1CE2CP3HL374168</t>
  </si>
  <si>
    <t>PARAPE RAIDA OMOMBO</t>
  </si>
  <si>
    <t>KNDJP3A57G7237775</t>
  </si>
  <si>
    <t>ACHILLE SATURIN</t>
  </si>
  <si>
    <t>TOYOTA</t>
  </si>
  <si>
    <t>COROLLA</t>
  </si>
  <si>
    <t>2T1BURHE9GC669921</t>
  </si>
  <si>
    <t>SOPHIA GALETTE</t>
  </si>
  <si>
    <t>3N1AB7AP9JY279106</t>
  </si>
  <si>
    <t>GARANTIE OR 18 MOIS 30000 KILO</t>
  </si>
  <si>
    <t>HELIA MARIA FREZ HERRERA</t>
  </si>
  <si>
    <t>KNADM5A37H6789782</t>
  </si>
  <si>
    <t>SAMUEL LAVERGNE</t>
  </si>
  <si>
    <t xml:space="preserve">MERCEDES </t>
  </si>
  <si>
    <t>GLA</t>
  </si>
  <si>
    <t>WDCTG4GB2FJ068661</t>
  </si>
  <si>
    <t>FRANKIE FABIEN ISIDORE</t>
  </si>
  <si>
    <t>3C4PDDFG0GT151366</t>
  </si>
  <si>
    <t>CYNTHIA CABANA NEAULT</t>
  </si>
  <si>
    <t>CHRYSLER</t>
  </si>
  <si>
    <t>COUNTRY</t>
  </si>
  <si>
    <t>2C4RC1BG4ER290058</t>
  </si>
  <si>
    <t>JAN PHILIP BOULE</t>
  </si>
  <si>
    <t>3GNCJNSB9HL199481</t>
  </si>
  <si>
    <t>FRANCIS HOULE MARCEL</t>
  </si>
  <si>
    <t>MAZDA 3</t>
  </si>
  <si>
    <t>JM1BL1KF1B1456948</t>
  </si>
  <si>
    <t>AMMAR LAKEHAT</t>
  </si>
  <si>
    <t>1FMCU9G94HUA42486</t>
  </si>
  <si>
    <t>JEAN ROCH DUCHESNE</t>
  </si>
  <si>
    <t>TOWN &amp; COUNTRY</t>
  </si>
  <si>
    <t>2C4RC1GG6GR307342</t>
  </si>
  <si>
    <t>PATRICK COTE</t>
  </si>
  <si>
    <t xml:space="preserve">MAZDA </t>
  </si>
  <si>
    <t>3MZBM1U79FM207189</t>
  </si>
  <si>
    <t>CHRISTIAN LAFAILLE</t>
  </si>
  <si>
    <t>JM1BM1K79E1167231</t>
  </si>
  <si>
    <t>HERMES BATALHA</t>
  </si>
  <si>
    <t>ACCENT</t>
  </si>
  <si>
    <t>KMHCT5AE1GU250437</t>
  </si>
  <si>
    <t>SYLVAIN DEREPENTIGNY</t>
  </si>
  <si>
    <t>2C4RDGBG9FR735010</t>
  </si>
  <si>
    <t>ALAIN AUBUT</t>
  </si>
  <si>
    <t>LANCER</t>
  </si>
  <si>
    <t>JA32V2FWXFU600770</t>
  </si>
  <si>
    <t>JENNY PARET</t>
  </si>
  <si>
    <t>FORTE</t>
  </si>
  <si>
    <t>3KPFL4A76HE054006</t>
  </si>
  <si>
    <t>JOEL JUNIOR JEAN</t>
  </si>
  <si>
    <t>3KPFL4A75HE104863</t>
  </si>
  <si>
    <t>MARINO GUSTAVO</t>
  </si>
  <si>
    <t>SPARK</t>
  </si>
  <si>
    <t>KL8CD6S92DC519600</t>
  </si>
  <si>
    <t>PIERRE ALEXANDRE BASTIEN</t>
  </si>
  <si>
    <t>SCION</t>
  </si>
  <si>
    <t>JF1ZNAA10F9709947</t>
  </si>
  <si>
    <t>LUISA FERNANDA CASTANO</t>
  </si>
  <si>
    <t>ACURA</t>
  </si>
  <si>
    <t>19UUB1F54FA802298</t>
  </si>
  <si>
    <t>YVONNE EKANI MEYONG</t>
  </si>
  <si>
    <t>KNAFK4A67F5345176</t>
  </si>
  <si>
    <t>JOANY PORLIER</t>
  </si>
  <si>
    <t>5NPD74LF1HH058377</t>
  </si>
  <si>
    <t>PATRICK GAGNON</t>
  </si>
  <si>
    <t>5NPD74LF1HH108520</t>
  </si>
  <si>
    <t>BEZEME JOEL BOSSON</t>
  </si>
  <si>
    <t>KMHD84LF7HU375983</t>
  </si>
  <si>
    <t>SUZETTE VALLEY</t>
  </si>
  <si>
    <t>3KPFK4A70JE188485</t>
  </si>
  <si>
    <t>JOSEE COTE</t>
  </si>
  <si>
    <t>2GNALAEK1F6434155</t>
  </si>
  <si>
    <t>JESSY ANN HOPE CHAMPAGNE</t>
  </si>
  <si>
    <t xml:space="preserve">TOYOTA </t>
  </si>
  <si>
    <t>2T1BURHE4HC831391</t>
  </si>
  <si>
    <t>MELISSA BILODEAU BOUDREAULT</t>
  </si>
  <si>
    <t>1FMCU9GD6HUA05993</t>
  </si>
  <si>
    <t>XAVIER GELIOT</t>
  </si>
  <si>
    <t>1FMCU9GX7GUC68759</t>
  </si>
  <si>
    <t>SAMUEL MARIE LALIBERTE</t>
  </si>
  <si>
    <t>5N1AT2MV3HC858534</t>
  </si>
  <si>
    <t>KATHERINE VALLECILLA</t>
  </si>
  <si>
    <t>3N1AB7AP2FL665628</t>
  </si>
  <si>
    <t>ROBINSON FLEURANT</t>
  </si>
  <si>
    <t>RAV4</t>
  </si>
  <si>
    <t>2T3BFREV3EW127442</t>
  </si>
  <si>
    <t>JOANIE PATENAUDE</t>
  </si>
  <si>
    <t>3N1CE2CP8EL355398</t>
  </si>
  <si>
    <t>ELISABETH GINGRAS</t>
  </si>
  <si>
    <t>3N1CK3CP7HL243761</t>
  </si>
  <si>
    <t>MAGALIE L'ECUYER</t>
  </si>
  <si>
    <t>TRUCK</t>
  </si>
  <si>
    <t>3GCUKRECXEG107787</t>
  </si>
  <si>
    <t>ANNICK LAPLANTE</t>
  </si>
  <si>
    <t>CX-5</t>
  </si>
  <si>
    <t>JM3KFBCL9H0123565</t>
  </si>
  <si>
    <t>MARIO VILLENEUVE</t>
  </si>
  <si>
    <t>5N1AT2MV7GC911735</t>
  </si>
  <si>
    <t>VALERIE MENARD</t>
  </si>
  <si>
    <t>KMHCT5AE3GU247586</t>
  </si>
  <si>
    <t xml:space="preserve">ALAIN DESROSIERS </t>
  </si>
  <si>
    <t>3N1AB7AP0EL667828</t>
  </si>
  <si>
    <t>ISABELLE HEBERT</t>
  </si>
  <si>
    <t>KNAFK4A66F5391839</t>
  </si>
  <si>
    <t>VINCENT DAIGNEAULT</t>
  </si>
  <si>
    <t>3C4PDCCG1FT585678</t>
  </si>
  <si>
    <t>MYLENE CARON</t>
  </si>
  <si>
    <t>5NPDH4AE0GH787296</t>
  </si>
  <si>
    <t>JOELLE CHARETTE</t>
  </si>
  <si>
    <t>KMHDH4AEXFU269230</t>
  </si>
  <si>
    <t>JACQUES POULIN</t>
  </si>
  <si>
    <t>KNAFK5A85F5345331</t>
  </si>
  <si>
    <t xml:space="preserve">FADOUA HAMOUCHI </t>
  </si>
  <si>
    <t>KM8J3CA28GU038541</t>
  </si>
  <si>
    <t>ELMER RAMIRO</t>
  </si>
  <si>
    <t>5N1AT2MV9FC808511</t>
  </si>
  <si>
    <t>EPEPENGUI MUGNY BANGUI ONGAGNA</t>
  </si>
  <si>
    <t>KMHDH4AE4FU341085</t>
  </si>
  <si>
    <t xml:space="preserve">GUILLAUME LECLERC </t>
  </si>
  <si>
    <t>CX3</t>
  </si>
  <si>
    <t>JM1DKBC74G0101455</t>
  </si>
  <si>
    <t>VIVANE MEA ASSOH</t>
  </si>
  <si>
    <t>YARIS</t>
  </si>
  <si>
    <t>VNKKTUD31FA026015</t>
  </si>
  <si>
    <t>BRYAM CAMILO PENA AYALA</t>
  </si>
  <si>
    <t>CX-9</t>
  </si>
  <si>
    <t>JM3TB2CA5F0468006</t>
  </si>
  <si>
    <t>MANIX MOTEMBO ZANGELO</t>
  </si>
  <si>
    <t>KM8JT3AF4FU060280</t>
  </si>
  <si>
    <t>ISABELLE CHOUINARD</t>
  </si>
  <si>
    <t>1G1PC5SB2F7111644</t>
  </si>
  <si>
    <t>DJILLALI MELLAK</t>
  </si>
  <si>
    <t>4A4AJ4AU5EE605340</t>
  </si>
  <si>
    <t>SARA GUERETTE</t>
  </si>
  <si>
    <t>FOCUS</t>
  </si>
  <si>
    <t>1FADP3K25FL337158</t>
  </si>
  <si>
    <t>CAROLANE LAFONTAINE</t>
  </si>
  <si>
    <t>KMHCT5AE3FU215025</t>
  </si>
  <si>
    <t>CAITLIN CAMERON</t>
  </si>
  <si>
    <t xml:space="preserve">CIVIC </t>
  </si>
  <si>
    <t>2HGFC2E20HH005716</t>
  </si>
  <si>
    <t>ERIC ROBIDOUX</t>
  </si>
  <si>
    <t>VOLKSWAGEN</t>
  </si>
  <si>
    <t>GOLF</t>
  </si>
  <si>
    <t>3VW5T7AU3GM055781</t>
  </si>
  <si>
    <t>SYDNEY LESPERANCE</t>
  </si>
  <si>
    <t>3GNCJKSB0HL146585</t>
  </si>
  <si>
    <t>carfax-rdprm-marina</t>
  </si>
  <si>
    <t>OT14400927</t>
  </si>
  <si>
    <t>V7000259</t>
  </si>
  <si>
    <t>V12800228</t>
  </si>
  <si>
    <t>T524784</t>
  </si>
  <si>
    <t>v11750533</t>
  </si>
  <si>
    <t>OT11200685</t>
  </si>
  <si>
    <t>V233881</t>
  </si>
  <si>
    <t>WSB76087</t>
  </si>
  <si>
    <t>V10050516</t>
  </si>
  <si>
    <t>STEPH43395</t>
  </si>
  <si>
    <t>STEP748345</t>
  </si>
  <si>
    <t>AFL017981</t>
  </si>
  <si>
    <t>CTOWN22060</t>
  </si>
  <si>
    <t>V7150337</t>
  </si>
  <si>
    <t>V13900042</t>
  </si>
  <si>
    <t>AFL121745</t>
  </si>
  <si>
    <t>V16650229</t>
  </si>
  <si>
    <t>STEF150323</t>
  </si>
  <si>
    <t>V7400667</t>
  </si>
  <si>
    <t>AFL066349</t>
  </si>
  <si>
    <t>OT13600892</t>
  </si>
  <si>
    <t>AFL165030</t>
  </si>
  <si>
    <t>SUINIE JOCELYN</t>
  </si>
  <si>
    <t>CIVIC</t>
  </si>
  <si>
    <t>2HGFC2F56HH017927</t>
  </si>
  <si>
    <t>ASTA YAMARKE</t>
  </si>
  <si>
    <t>3N1AB7AP4EL655259</t>
  </si>
  <si>
    <t>LISE MARIE JEAN PHILIPPE</t>
  </si>
  <si>
    <t>JUKE</t>
  </si>
  <si>
    <t>JN8AF5MV5FT557228</t>
  </si>
  <si>
    <t>MARCO BOIVIN</t>
  </si>
  <si>
    <t>ORLANDO</t>
  </si>
  <si>
    <t>KL77P2EM5CK524784</t>
  </si>
  <si>
    <t>GARANTIE OR 24 MOIS 40000 KILO</t>
  </si>
  <si>
    <t>RUPHINE MESANGE EBIANG NA</t>
  </si>
  <si>
    <t>5XYZT3LB6FG249533</t>
  </si>
  <si>
    <t>DANIEL CAISSE</t>
  </si>
  <si>
    <t>3KPFL4A85HE036685</t>
  </si>
  <si>
    <t>DOCTA TSHIMANGA BUBA</t>
  </si>
  <si>
    <t>3C4PDCAB2GT233881</t>
  </si>
  <si>
    <t>Argent 24 30000 kilo</t>
  </si>
  <si>
    <t>ELENOR CHARLES</t>
  </si>
  <si>
    <t>1FMCU9G96FUB76087</t>
  </si>
  <si>
    <t>24 mois 40000  3000 par claim max auto</t>
  </si>
  <si>
    <t>LUC BOIVERT</t>
  </si>
  <si>
    <t>3N1AB7AP7GL673516</t>
  </si>
  <si>
    <t>Bronze 48m/48000 km 2000 par claim</t>
  </si>
  <si>
    <t>JOHNNY MARDY</t>
  </si>
  <si>
    <t>BMX</t>
  </si>
  <si>
    <t>X6</t>
  </si>
  <si>
    <t>5YMKW8C58G0R43395</t>
  </si>
  <si>
    <t>reprise Kmplus 36 or</t>
  </si>
  <si>
    <t>JEAN FRANCOIS LAURIN</t>
  </si>
  <si>
    <t xml:space="preserve">RANGE </t>
  </si>
  <si>
    <t>ROVER</t>
  </si>
  <si>
    <t>SALSF2D43CA748345</t>
  </si>
  <si>
    <t>MICHAEL GILBERT</t>
  </si>
  <si>
    <t>KMHDH6AE0DU017981</t>
  </si>
  <si>
    <t>ANGIE ANGEL HERNANDEZ</t>
  </si>
  <si>
    <t>MUSTANG</t>
  </si>
  <si>
    <t>1FA6P8AM5H5222060</t>
  </si>
  <si>
    <t>ELISABETH DUSSEAULT</t>
  </si>
  <si>
    <t>VERSA</t>
  </si>
  <si>
    <t>3N1CE2CP6GL366337</t>
  </si>
  <si>
    <t>JUAN ISAIAS MONTECINO HERNANDEZ</t>
  </si>
  <si>
    <t>5XYKT3A62FG585042</t>
  </si>
  <si>
    <t>KHALIL LAGHGRABI</t>
  </si>
  <si>
    <t>1FAHP3F24CL121745</t>
  </si>
  <si>
    <t>ALEXANDRA ST HILAIRE</t>
  </si>
  <si>
    <t>VOLKWAGEN</t>
  </si>
  <si>
    <t>TIGUAN</t>
  </si>
  <si>
    <t>WVGJV7AX4FW513229</t>
  </si>
  <si>
    <t>MARIA ISABEL RUIZ MUNGIA</t>
  </si>
  <si>
    <t>MERCEDES</t>
  </si>
  <si>
    <t>GLA 250</t>
  </si>
  <si>
    <t>WDCTG4GB9FJ150323</t>
  </si>
  <si>
    <t>JEAN FRANCOIS BEAULIEU</t>
  </si>
  <si>
    <t>5NPDH4AE2FH566667</t>
  </si>
  <si>
    <t>JEFF BRETON</t>
  </si>
  <si>
    <t>A5</t>
  </si>
  <si>
    <t>WAUCFBFR4DA066349</t>
  </si>
  <si>
    <t>JOHANNE POIRIER</t>
  </si>
  <si>
    <t>2T1BURHE6GC544892</t>
  </si>
  <si>
    <t>FRANCOIS HERVE CADIEUX</t>
  </si>
  <si>
    <t>WDDSJ4EB8FN165030</t>
  </si>
  <si>
    <t>DAR105668</t>
  </si>
  <si>
    <t>MF028676</t>
  </si>
  <si>
    <t>OT7400217</t>
  </si>
  <si>
    <t>V9750564</t>
  </si>
  <si>
    <t>V11900990</t>
  </si>
  <si>
    <t>V7300807</t>
  </si>
  <si>
    <t>OT6350915</t>
  </si>
  <si>
    <t>FEN155478</t>
  </si>
  <si>
    <t>MOHAMMAD QORBANI HESARI</t>
  </si>
  <si>
    <t>1G1PE5SB7E7105668</t>
  </si>
  <si>
    <t>ARUN BALAKRISHNAN NAIR</t>
  </si>
  <si>
    <t>2HGFB2F43CH028676</t>
  </si>
  <si>
    <t>VANESSA BIGOIS</t>
  </si>
  <si>
    <t>3N1CK3CPXFL210217</t>
  </si>
  <si>
    <t>JONATHAN LAMOUREUX</t>
  </si>
  <si>
    <t>3C4PDCCG1DT655564</t>
  </si>
  <si>
    <t>SIMON CHEENLU</t>
  </si>
  <si>
    <t>5N1AT2MV5FC881990</t>
  </si>
  <si>
    <t>JEAN PENIAROLD PETIT HOMME</t>
  </si>
  <si>
    <t>3N1AB7AP3EL656807</t>
  </si>
  <si>
    <t>JENNYPHER GINESSE</t>
  </si>
  <si>
    <t>1FADP3F27EL289915</t>
  </si>
  <si>
    <t>SITA TOTO</t>
  </si>
  <si>
    <t>BUICK</t>
  </si>
  <si>
    <t>ENCORE</t>
  </si>
  <si>
    <t>KL4CJHSB5FB155478</t>
  </si>
  <si>
    <t>T271201</t>
  </si>
  <si>
    <t>V17050506</t>
  </si>
  <si>
    <t>v9400623</t>
  </si>
  <si>
    <t>OT7000302</t>
  </si>
  <si>
    <t>V16500588</t>
  </si>
  <si>
    <t>v14450525</t>
  </si>
  <si>
    <t>WS359431</t>
  </si>
  <si>
    <t>V7800829</t>
  </si>
  <si>
    <t>OT27550541</t>
  </si>
  <si>
    <t>JOREL PIERRE</t>
  </si>
  <si>
    <t>JN8AS5MT6CW271201</t>
  </si>
  <si>
    <t>CLAUDIA LAFRENIERE</t>
  </si>
  <si>
    <t>KM8J3CA47GU054506</t>
  </si>
  <si>
    <t>SHANIE TREMBLAY</t>
  </si>
  <si>
    <t>5NPDH4AE4GH790623</t>
  </si>
  <si>
    <t>CHANTAL TURGEON</t>
  </si>
  <si>
    <t>3N1AB7AP8EL608302</t>
  </si>
  <si>
    <t>MIRANDA GODJIA</t>
  </si>
  <si>
    <t>5N1AT2MV4GC792588</t>
  </si>
  <si>
    <t>IRIE SYLVIE TRA LOU</t>
  </si>
  <si>
    <t>2GNALBEKXG6101525</t>
  </si>
  <si>
    <t>KELLY MARIE CORVO</t>
  </si>
  <si>
    <t>WD4BG2EE8J3359431</t>
  </si>
  <si>
    <t>JESSICA LECLERC</t>
  </si>
  <si>
    <t>KNADM4A32F6529829</t>
  </si>
  <si>
    <t>MARC LAROCHELLE</t>
  </si>
  <si>
    <t>ALFA ROMEO</t>
  </si>
  <si>
    <t>GIULIA</t>
  </si>
  <si>
    <t>ZARFAEDN2H7534541</t>
  </si>
  <si>
    <t>V7650422</t>
  </si>
  <si>
    <t>SABRINA DESJARDINS</t>
  </si>
  <si>
    <t>5NPDH4AE9GH716422</t>
  </si>
  <si>
    <t>V5200127</t>
  </si>
  <si>
    <t>OT12150465</t>
  </si>
  <si>
    <t>BLANCHE PFEFFER</t>
  </si>
  <si>
    <t>3N1CE2CP1EL373127</t>
  </si>
  <si>
    <t>JIBERSON SENAT</t>
  </si>
  <si>
    <t>3C4PDCCG2FT516465</t>
  </si>
  <si>
    <t>V7000004</t>
  </si>
  <si>
    <t>V11700468</t>
  </si>
  <si>
    <t>DAR607926</t>
  </si>
  <si>
    <t>WS811251</t>
  </si>
  <si>
    <t>V13250213</t>
  </si>
  <si>
    <t>DAR353518</t>
  </si>
  <si>
    <t>V9400257</t>
  </si>
  <si>
    <t>V8450334</t>
  </si>
  <si>
    <t>OT7950260</t>
  </si>
  <si>
    <t>V10700969</t>
  </si>
  <si>
    <t>LOUDJINA DE BERLINS KERSAINT</t>
  </si>
  <si>
    <t>3N1AB7AP1EL672004</t>
  </si>
  <si>
    <t>JM1BM1U77G1340468</t>
  </si>
  <si>
    <t>NAWAL SULTAN SILIM</t>
  </si>
  <si>
    <t>5XYKTCA69FG607926</t>
  </si>
  <si>
    <t>DAVID ETELIAN BENJAMIN</t>
  </si>
  <si>
    <t>JM3KE4BY5G0811251</t>
  </si>
  <si>
    <t>ADAMA COULIBALY</t>
  </si>
  <si>
    <t>SPORTAGE</t>
  </si>
  <si>
    <t>KNDPCCA68E7593213</t>
  </si>
  <si>
    <t>MOHAND LAHLOU BENABBAS</t>
  </si>
  <si>
    <t xml:space="preserve">VOLKSWAGEN </t>
  </si>
  <si>
    <t>JETTA</t>
  </si>
  <si>
    <t>3VWDK7AJ8EM353518</t>
  </si>
  <si>
    <t>JACQUELINE ABERGEL</t>
  </si>
  <si>
    <t>5NPDH4AE6FH575257</t>
  </si>
  <si>
    <t>DIANE CHARBONNEAU</t>
  </si>
  <si>
    <t>3N1AB7AP0FL657334</t>
  </si>
  <si>
    <t>ANNABELLE FOURNIER</t>
  </si>
  <si>
    <t>KMHCT5AE5GU238260</t>
  </si>
  <si>
    <t>HASSANE SAIRALLY</t>
  </si>
  <si>
    <t>1FMCU9GX1FUC29969</t>
  </si>
  <si>
    <t>OT11750308</t>
  </si>
  <si>
    <t>V8500259</t>
  </si>
  <si>
    <t>V8350449</t>
  </si>
  <si>
    <t>V6700120</t>
  </si>
  <si>
    <t>OT10750708</t>
  </si>
  <si>
    <t>ERIC NANTEL</t>
  </si>
  <si>
    <t>5N1AT2MVXEC827308</t>
  </si>
  <si>
    <t>LILY CHAYER</t>
  </si>
  <si>
    <t>SONIC</t>
  </si>
  <si>
    <t>1G1JC6SH1G4143259</t>
  </si>
  <si>
    <t>LUCIE TESSIER</t>
  </si>
  <si>
    <t>1G1PC5SB8F7217449</t>
  </si>
  <si>
    <t>KOUASSI KOUADIO</t>
  </si>
  <si>
    <t>KNAFX4A68F5329120</t>
  </si>
  <si>
    <t>GILLES BOISVERT</t>
  </si>
  <si>
    <t>3C4PDCAB1GT181708</t>
  </si>
  <si>
    <t>Date</t>
  </si>
  <si>
    <t>Amo</t>
  </si>
  <si>
    <t>Prix</t>
  </si>
  <si>
    <t>mois</t>
  </si>
  <si>
    <t>Vente brute</t>
  </si>
  <si>
    <t>valeur fin du mois</t>
  </si>
  <si>
    <t>Revenus cumulé</t>
  </si>
  <si>
    <t>Revenu mensuels</t>
  </si>
  <si>
    <t>Début</t>
  </si>
  <si>
    <t>période</t>
  </si>
  <si>
    <t>Système</t>
  </si>
  <si>
    <t>écart</t>
  </si>
  <si>
    <t>Bob 1</t>
  </si>
  <si>
    <t>Bob 2</t>
  </si>
  <si>
    <t>Bob 3</t>
  </si>
  <si>
    <t>Bob 4</t>
  </si>
  <si>
    <t>Bob 5</t>
  </si>
  <si>
    <t>Bob 6</t>
  </si>
  <si>
    <t>Bob 7</t>
  </si>
  <si>
    <t>Bob 8</t>
  </si>
  <si>
    <t>Bob 9</t>
  </si>
  <si>
    <t>Bob 10</t>
  </si>
  <si>
    <t>Bob 11</t>
  </si>
  <si>
    <t>Bob 12</t>
  </si>
  <si>
    <t>Bob 13</t>
  </si>
  <si>
    <t>Bob 14</t>
  </si>
  <si>
    <t>Bob 15</t>
  </si>
  <si>
    <t>Bob 16</t>
  </si>
  <si>
    <t>Bob 17</t>
  </si>
  <si>
    <t>Bob 18</t>
  </si>
  <si>
    <t>Bob 19</t>
  </si>
  <si>
    <t>Bob 20</t>
  </si>
  <si>
    <t>Bob 21</t>
  </si>
  <si>
    <t>Bob 22</t>
  </si>
  <si>
    <t>Bob 23</t>
  </si>
  <si>
    <t>Bob 24</t>
  </si>
  <si>
    <t>Bob 25</t>
  </si>
  <si>
    <t>Bob 26</t>
  </si>
  <si>
    <t>Bob 27</t>
  </si>
  <si>
    <t>Bob 28</t>
  </si>
  <si>
    <t>Bob 29</t>
  </si>
  <si>
    <t>Bob 30</t>
  </si>
  <si>
    <t>Bob 31</t>
  </si>
  <si>
    <t>Bob 32</t>
  </si>
  <si>
    <t>Bob 33</t>
  </si>
  <si>
    <t>Bob 34</t>
  </si>
  <si>
    <t>Bob 35</t>
  </si>
  <si>
    <t>Bob 36</t>
  </si>
  <si>
    <t>Bob 37</t>
  </si>
  <si>
    <t>Bob 38</t>
  </si>
  <si>
    <t>Bob 39</t>
  </si>
  <si>
    <t>Bob 40</t>
  </si>
  <si>
    <t>Bob 41</t>
  </si>
  <si>
    <t>Bob 42</t>
  </si>
  <si>
    <t>Bob 43</t>
  </si>
  <si>
    <t>Bob 44</t>
  </si>
  <si>
    <t>Bob 45</t>
  </si>
  <si>
    <t>Bob 46</t>
  </si>
  <si>
    <t>Bob 47</t>
  </si>
  <si>
    <t>Bob 48</t>
  </si>
  <si>
    <t>Bob 49</t>
  </si>
  <si>
    <t>Bob 50</t>
  </si>
  <si>
    <t>Bob 51</t>
  </si>
  <si>
    <t>Bob 52</t>
  </si>
  <si>
    <t>Bob 53</t>
  </si>
  <si>
    <t>Bob 54</t>
  </si>
  <si>
    <t>Bob 55</t>
  </si>
  <si>
    <t>Bob 56</t>
  </si>
  <si>
    <t>Bob 57</t>
  </si>
  <si>
    <t>Bob 58</t>
  </si>
  <si>
    <t>Bob 59</t>
  </si>
  <si>
    <t>Bob 60</t>
  </si>
  <si>
    <t>Bob 61</t>
  </si>
  <si>
    <t>Bob 62</t>
  </si>
  <si>
    <t>Bob 63</t>
  </si>
  <si>
    <t>Bob 64</t>
  </si>
  <si>
    <t>Bob 65</t>
  </si>
  <si>
    <t>Bob 66</t>
  </si>
  <si>
    <t>Bob 67</t>
  </si>
  <si>
    <t>Bob 68</t>
  </si>
  <si>
    <t>Bob 69</t>
  </si>
  <si>
    <t>Bob 70</t>
  </si>
  <si>
    <t>Bob 71</t>
  </si>
  <si>
    <t>Bob 72</t>
  </si>
  <si>
    <t>Bob 73</t>
  </si>
  <si>
    <t>Bob 74</t>
  </si>
  <si>
    <t>Bob 75</t>
  </si>
  <si>
    <t>Bob 76</t>
  </si>
  <si>
    <t>Bob 77</t>
  </si>
  <si>
    <t>Bob 78</t>
  </si>
  <si>
    <t>Bob 79</t>
  </si>
  <si>
    <t>Bob 80</t>
  </si>
  <si>
    <t>Bob 81</t>
  </si>
  <si>
    <t>Bob 82</t>
  </si>
  <si>
    <t>Bob 83</t>
  </si>
  <si>
    <t>Bob 84</t>
  </si>
  <si>
    <t>Bob 85</t>
  </si>
  <si>
    <t>Bob 86</t>
  </si>
  <si>
    <t>Bob 87</t>
  </si>
  <si>
    <t>Bob 88</t>
  </si>
  <si>
    <t>Bob 89</t>
  </si>
  <si>
    <t>Bob 90</t>
  </si>
  <si>
    <t>Bob 91</t>
  </si>
  <si>
    <t>Bob 92</t>
  </si>
  <si>
    <t>Bob 93</t>
  </si>
  <si>
    <t>Bob 94</t>
  </si>
  <si>
    <t>Bob 95</t>
  </si>
  <si>
    <t>Bob 96</t>
  </si>
  <si>
    <t>Bob 97</t>
  </si>
  <si>
    <t>Bob 98</t>
  </si>
  <si>
    <t>Bob 99</t>
  </si>
  <si>
    <t>Bob 100</t>
  </si>
  <si>
    <t>Bob 101</t>
  </si>
  <si>
    <t>Bob 102</t>
  </si>
  <si>
    <t>Bob 103</t>
  </si>
  <si>
    <t>Bob 104</t>
  </si>
  <si>
    <t>Bob 105</t>
  </si>
  <si>
    <t>Bob 106</t>
  </si>
  <si>
    <t>Bob 107</t>
  </si>
  <si>
    <t>Bob 108</t>
  </si>
  <si>
    <t>Bob 109</t>
  </si>
  <si>
    <t>Bob 110</t>
  </si>
  <si>
    <t>Bob 111</t>
  </si>
  <si>
    <t>Bob 112</t>
  </si>
  <si>
    <t>Bob 113</t>
  </si>
  <si>
    <t>Bob 114</t>
  </si>
  <si>
    <t>Bob 115</t>
  </si>
  <si>
    <t>Bob 116</t>
  </si>
  <si>
    <t>Bob 117</t>
  </si>
  <si>
    <t>Bob 118</t>
  </si>
  <si>
    <t>Bob 119</t>
  </si>
  <si>
    <t>Bob 120</t>
  </si>
  <si>
    <t>Bob 121</t>
  </si>
  <si>
    <t>Bob 122</t>
  </si>
  <si>
    <t>Bob 123</t>
  </si>
  <si>
    <t>Bob 124</t>
  </si>
  <si>
    <t>Bob 125</t>
  </si>
  <si>
    <t>Bob 126</t>
  </si>
  <si>
    <t>Bob 127</t>
  </si>
  <si>
    <t>Bob 128</t>
  </si>
  <si>
    <t>Bob 129</t>
  </si>
  <si>
    <t>Bob 130</t>
  </si>
  <si>
    <t>Bob 131</t>
  </si>
  <si>
    <t>Bob 132</t>
  </si>
  <si>
    <t>Bob 133</t>
  </si>
  <si>
    <t>Bob 134</t>
  </si>
  <si>
    <t>Bob 135</t>
  </si>
  <si>
    <t>Bob 136</t>
  </si>
  <si>
    <t>Bob 137</t>
  </si>
  <si>
    <t>Bob 138</t>
  </si>
  <si>
    <t>Bob 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</si>
</sst>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theme="4" tint="0.39997558519241921"/>
      </bottom>
      <diagonal/>
    </border>
    <border>
      <left style="medium">
        <color rgb="FFFF0000"/>
      </left>
      <right style="medium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FF0000"/>
      </left>
      <right style="medium">
        <color rgb="FFFF0000"/>
      </right>
      <top style="thin">
        <color theme="4" tint="0.39997558519241921"/>
      </top>
      <bottom style="medium">
        <color rgb="FFFF0000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1" fillId="0" borderId="0" xfId="0" applyNumberFormat="1" applyFont="1"/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0" xfId="0" applyNumberFormat="1"/>
    <xf numFmtId="0" fontId="5" fillId="0" borderId="0" xfId="0" applyFont="1" applyAlignment="1">
      <alignment horizontal="center"/>
    </xf>
    <xf numFmtId="0" fontId="5" fillId="2" borderId="0" xfId="0" applyFont="1" applyFill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14" fontId="0" fillId="0" borderId="5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14" fontId="0" fillId="3" borderId="5" xfId="0" applyNumberFormat="1" applyFont="1" applyFill="1" applyBorder="1" applyAlignment="1">
      <alignment horizontal="center"/>
    </xf>
    <xf numFmtId="0" fontId="0" fillId="3" borderId="5" xfId="0" applyNumberFormat="1" applyFont="1" applyFill="1" applyBorder="1" applyAlignment="1">
      <alignment horizontal="center"/>
    </xf>
    <xf numFmtId="164" fontId="0" fillId="0" borderId="0" xfId="1" applyFont="1" applyFill="1"/>
    <xf numFmtId="14" fontId="0" fillId="4" borderId="5" xfId="0" applyNumberFormat="1" applyFont="1" applyFill="1" applyBorder="1" applyAlignment="1">
      <alignment horizontal="center"/>
    </xf>
    <xf numFmtId="0" fontId="0" fillId="4" borderId="5" xfId="0" applyNumberFormat="1" applyFont="1" applyFill="1" applyBorder="1" applyAlignment="1">
      <alignment horizontal="center"/>
    </xf>
    <xf numFmtId="164" fontId="0" fillId="4" borderId="5" xfId="1" applyNumberFormat="1" applyFont="1" applyFill="1" applyBorder="1" applyAlignment="1">
      <alignment horizontal="left"/>
    </xf>
    <xf numFmtId="0" fontId="1" fillId="0" borderId="0" xfId="0" applyFont="1"/>
    <xf numFmtId="164" fontId="6" fillId="5" borderId="0" xfId="0" applyNumberFormat="1" applyFont="1" applyFill="1" applyAlignment="1">
      <alignment horizontal="center" vertical="center" wrapText="1"/>
    </xf>
    <xf numFmtId="164" fontId="0" fillId="0" borderId="5" xfId="1" applyFont="1" applyBorder="1" applyAlignment="1">
      <alignment horizontal="center"/>
    </xf>
    <xf numFmtId="164" fontId="0" fillId="3" borderId="5" xfId="1" applyFont="1" applyFill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3" borderId="5" xfId="0" applyNumberFormat="1" applyFont="1" applyFill="1" applyBorder="1" applyAlignment="1">
      <alignment horizontal="center"/>
    </xf>
    <xf numFmtId="164" fontId="0" fillId="0" borderId="6" xfId="1" applyFont="1" applyBorder="1" applyAlignment="1">
      <alignment horizontal="center"/>
    </xf>
    <xf numFmtId="164" fontId="0" fillId="3" borderId="6" xfId="1" applyFont="1" applyFill="1" applyBorder="1" applyAlignment="1">
      <alignment horizontal="center"/>
    </xf>
    <xf numFmtId="0" fontId="0" fillId="0" borderId="7" xfId="0" applyBorder="1"/>
    <xf numFmtId="164" fontId="6" fillId="5" borderId="8" xfId="0" applyNumberFormat="1" applyFont="1" applyFill="1" applyBorder="1" applyAlignment="1">
      <alignment horizontal="center" vertical="center" wrapText="1"/>
    </xf>
    <xf numFmtId="164" fontId="0" fillId="0" borderId="9" xfId="1" applyFont="1" applyBorder="1" applyAlignment="1">
      <alignment horizontal="center"/>
    </xf>
    <xf numFmtId="164" fontId="0" fillId="3" borderId="9" xfId="1" applyFont="1" applyFill="1" applyBorder="1" applyAlignment="1">
      <alignment horizontal="center"/>
    </xf>
    <xf numFmtId="164" fontId="0" fillId="0" borderId="10" xfId="1" applyFont="1" applyBorder="1" applyAlignment="1">
      <alignment horizontal="center"/>
    </xf>
    <xf numFmtId="164" fontId="0" fillId="0" borderId="9" xfId="1" quotePrefix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5</xdr:row>
      <xdr:rowOff>66675</xdr:rowOff>
    </xdr:from>
    <xdr:to>
      <xdr:col>16</xdr:col>
      <xdr:colOff>9525</xdr:colOff>
      <xdr:row>12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AFFA9CE-DDA8-4DEF-954C-EC4BAEEC5F1E}"/>
            </a:ext>
          </a:extLst>
        </xdr:cNvPr>
        <xdr:cNvSpPr txBox="1"/>
      </xdr:nvSpPr>
      <xdr:spPr>
        <a:xfrm>
          <a:off x="7934325" y="1209675"/>
          <a:ext cx="510540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Ma formule présentement utilisé dans la cellule (</a:t>
          </a:r>
          <a:r>
            <a:rPr lang="fr-FR" b="1"/>
            <a:t>G19</a:t>
          </a:r>
          <a:r>
            <a:rPr lang="fr-FR"/>
            <a:t>) est : SOMME.SI.ENS('</a:t>
          </a:r>
          <a:r>
            <a:rPr lang="fr-FR" b="1" u="sng"/>
            <a:t>Tableau d''amortissement'!E:E</a:t>
          </a:r>
          <a:r>
            <a:rPr lang="fr-FR"/>
            <a:t>;'Tableau d''amortissement'!B:B;"&gt;"&amp;$C$19;'Tableau d''amortissement'!B:B;"&lt;="&amp;D19)</a:t>
          </a:r>
        </a:p>
        <a:p>
          <a:r>
            <a:rPr lang="fr-FR"/>
            <a:t>et j'aimerais que le résultat dans la cellule (G20) donne SOMME.SI.ENS(</a:t>
          </a:r>
          <a:r>
            <a:rPr lang="fr-FR">
              <a:effectLst/>
            </a:rPr>
            <a:t>'</a:t>
          </a:r>
          <a:r>
            <a:rPr lang="fr-FR" b="1" u="sng">
              <a:effectLst/>
            </a:rPr>
            <a:t>Tableau d''amortissement'!F</a:t>
          </a:r>
          <a:r>
            <a:rPr lang="fr-FR" b="1" i="1" u="sng">
              <a:effectLst/>
            </a:rPr>
            <a:t>:</a:t>
          </a:r>
          <a:r>
            <a:rPr lang="fr-FR" b="1" u="sng">
              <a:effectLst/>
            </a:rPr>
            <a:t>F</a:t>
          </a:r>
          <a:r>
            <a:rPr lang="fr-FR" i="1"/>
            <a:t>;'</a:t>
          </a:r>
          <a:r>
            <a:rPr lang="fr-FR"/>
            <a:t>Tableau d''amortissement'!B:B;"&gt;"&amp;$C$19;'Tableau d''amortissement'!B:B;"&lt;="&amp;D19)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BDAD2-DD36-4225-9AA3-5C8F195514CA}">
  <sheetPr>
    <tabColor rgb="FF00B0F0"/>
  </sheetPr>
  <dimension ref="A1:O140"/>
  <sheetViews>
    <sheetView topLeftCell="B1" zoomScale="130" zoomScaleNormal="130" workbookViewId="0">
      <pane ySplit="1" topLeftCell="A2" activePane="bottomLeft" state="frozen"/>
      <selection pane="bottomLeft" activeCell="I1" sqref="I1:O1048576"/>
    </sheetView>
  </sheetViews>
  <sheetFormatPr baseColWidth="10" defaultRowHeight="15" x14ac:dyDescent="0.25"/>
  <cols>
    <col min="1" max="1" width="35.85546875" bestFit="1" customWidth="1"/>
  </cols>
  <sheetData>
    <row r="1" spans="1:15" x14ac:dyDescent="0.25">
      <c r="A1" t="s">
        <v>130</v>
      </c>
      <c r="B1" t="s">
        <v>613</v>
      </c>
      <c r="C1" t="s">
        <v>614</v>
      </c>
      <c r="D1" t="s">
        <v>615</v>
      </c>
      <c r="E1" s="8">
        <v>44408</v>
      </c>
      <c r="F1" s="8">
        <f>EOMONTH(E1,1)</f>
        <v>44439</v>
      </c>
      <c r="G1" s="8">
        <f t="shared" ref="G1:H1" si="0">EOMONTH(F1,1)</f>
        <v>44469</v>
      </c>
      <c r="H1" s="8">
        <f t="shared" si="0"/>
        <v>44500</v>
      </c>
      <c r="I1" s="8">
        <f t="shared" ref="I1" si="1">EOMONTH(H1,1)</f>
        <v>44530</v>
      </c>
      <c r="J1" s="8">
        <f t="shared" ref="J1" si="2">EOMONTH(I1,1)</f>
        <v>44561</v>
      </c>
      <c r="K1" s="8">
        <f t="shared" ref="K1" si="3">EOMONTH(J1,1)</f>
        <v>44592</v>
      </c>
      <c r="L1" s="8">
        <f t="shared" ref="L1" si="4">EOMONTH(K1,1)</f>
        <v>44620</v>
      </c>
      <c r="M1" s="8">
        <f t="shared" ref="M1" si="5">EOMONTH(L1,1)</f>
        <v>44651</v>
      </c>
      <c r="N1" s="8">
        <f t="shared" ref="N1" si="6">EOMONTH(M1,1)</f>
        <v>44681</v>
      </c>
      <c r="O1" s="8">
        <f t="shared" ref="O1" si="7">EOMONTH(N1,1)</f>
        <v>44712</v>
      </c>
    </row>
    <row r="2" spans="1:15" x14ac:dyDescent="0.25">
      <c r="A2" t="s">
        <v>625</v>
      </c>
      <c r="B2" s="17">
        <v>44391</v>
      </c>
      <c r="C2" s="18">
        <v>24</v>
      </c>
      <c r="D2" s="19">
        <v>700</v>
      </c>
      <c r="E2" s="16">
        <f>IF(E$1&lt;EDATE($B2,$C2),ROUND($D2/((EDATE($B2,$C2))-$B2)*((((EDATE($B2,$C2))-$B2))-(E$1-$B2)),2),0)</f>
        <v>683.7</v>
      </c>
      <c r="F2" s="16">
        <f>IF(F$1&lt;EDATE($B2,$C2),ROUND($D2/((EDATE($B2,$C2))-$B2)*((((EDATE($B2,$C2))-$B2))-(F$1-$B2)),2),0)</f>
        <v>653.97</v>
      </c>
      <c r="G2" s="16">
        <f t="shared" ref="G2:O17" si="8">IF(G$1&lt;EDATE($B2,$C2),ROUND($D2/((EDATE($B2,$C2))-$B2)*((((EDATE($B2,$C2))-$B2))-(G$1-$B2)),2),0)</f>
        <v>625.21</v>
      </c>
      <c r="H2" s="16">
        <f t="shared" si="8"/>
        <v>595.48</v>
      </c>
      <c r="I2" s="16">
        <f t="shared" si="8"/>
        <v>566.71</v>
      </c>
      <c r="J2" s="16">
        <f t="shared" si="8"/>
        <v>536.99</v>
      </c>
      <c r="K2" s="16">
        <f t="shared" si="8"/>
        <v>507.26</v>
      </c>
      <c r="L2" s="16">
        <f t="shared" si="8"/>
        <v>480.41</v>
      </c>
      <c r="M2" s="16">
        <f t="shared" si="8"/>
        <v>450.68</v>
      </c>
      <c r="N2" s="16">
        <f t="shared" si="8"/>
        <v>421.92</v>
      </c>
      <c r="O2" s="16">
        <f t="shared" si="8"/>
        <v>392.19</v>
      </c>
    </row>
    <row r="3" spans="1:15" x14ac:dyDescent="0.25">
      <c r="A3" t="s">
        <v>626</v>
      </c>
      <c r="B3" s="17">
        <v>44393</v>
      </c>
      <c r="C3" s="18">
        <v>24</v>
      </c>
      <c r="D3" s="19">
        <v>700</v>
      </c>
      <c r="E3" s="16">
        <f t="shared" ref="E3:O66" si="9">IF(E$1&lt;EDATE($B3,$C3),ROUND($D3/((EDATE($B3,$C3))-$B3)*((((EDATE($B3,$C3))-$B3))-(E$1-$B3)),2),0)</f>
        <v>685.62</v>
      </c>
      <c r="F3" s="16">
        <f t="shared" si="9"/>
        <v>655.89</v>
      </c>
      <c r="G3" s="16">
        <f t="shared" si="8"/>
        <v>627.12</v>
      </c>
      <c r="H3" s="16">
        <f t="shared" si="8"/>
        <v>597.4</v>
      </c>
      <c r="I3" s="16">
        <f t="shared" si="8"/>
        <v>568.63</v>
      </c>
      <c r="J3" s="16">
        <f t="shared" si="8"/>
        <v>538.9</v>
      </c>
      <c r="K3" s="16">
        <f t="shared" si="8"/>
        <v>509.18</v>
      </c>
      <c r="L3" s="16">
        <f t="shared" si="8"/>
        <v>482.33</v>
      </c>
      <c r="M3" s="16">
        <f t="shared" si="8"/>
        <v>452.6</v>
      </c>
      <c r="N3" s="16">
        <f t="shared" si="8"/>
        <v>423.84</v>
      </c>
      <c r="O3" s="16">
        <f t="shared" si="8"/>
        <v>394.11</v>
      </c>
    </row>
    <row r="4" spans="1:15" x14ac:dyDescent="0.25">
      <c r="A4" t="s">
        <v>627</v>
      </c>
      <c r="B4" s="17">
        <v>44393</v>
      </c>
      <c r="C4" s="18">
        <v>36</v>
      </c>
      <c r="D4" s="19">
        <v>1050</v>
      </c>
      <c r="E4" s="16">
        <f t="shared" si="9"/>
        <v>1035.6300000000001</v>
      </c>
      <c r="F4" s="16">
        <f t="shared" si="9"/>
        <v>1005.93</v>
      </c>
      <c r="G4" s="16">
        <f t="shared" si="8"/>
        <v>977.19</v>
      </c>
      <c r="H4" s="16">
        <f t="shared" si="8"/>
        <v>947.49</v>
      </c>
      <c r="I4" s="16">
        <f t="shared" si="8"/>
        <v>918.75</v>
      </c>
      <c r="J4" s="16">
        <f t="shared" si="8"/>
        <v>889.05</v>
      </c>
      <c r="K4" s="16">
        <f t="shared" si="8"/>
        <v>859.35</v>
      </c>
      <c r="L4" s="16">
        <f t="shared" si="8"/>
        <v>832.53</v>
      </c>
      <c r="M4" s="16">
        <f t="shared" si="8"/>
        <v>802.83</v>
      </c>
      <c r="N4" s="16">
        <f t="shared" si="8"/>
        <v>774.09</v>
      </c>
      <c r="O4" s="16">
        <f t="shared" si="8"/>
        <v>744.39</v>
      </c>
    </row>
    <row r="5" spans="1:15" x14ac:dyDescent="0.25">
      <c r="A5" t="s">
        <v>628</v>
      </c>
      <c r="B5" s="17">
        <v>44393</v>
      </c>
      <c r="C5" s="18">
        <v>36</v>
      </c>
      <c r="D5" s="19">
        <v>1050</v>
      </c>
      <c r="E5" s="16">
        <f t="shared" si="9"/>
        <v>1035.6300000000001</v>
      </c>
      <c r="F5" s="16">
        <f t="shared" si="9"/>
        <v>1005.93</v>
      </c>
      <c r="G5" s="16">
        <f t="shared" si="8"/>
        <v>977.19</v>
      </c>
      <c r="H5" s="16">
        <f t="shared" si="8"/>
        <v>947.49</v>
      </c>
      <c r="I5" s="16">
        <f t="shared" si="8"/>
        <v>918.75</v>
      </c>
      <c r="J5" s="16">
        <f t="shared" si="8"/>
        <v>889.05</v>
      </c>
      <c r="K5" s="16">
        <f t="shared" si="8"/>
        <v>859.35</v>
      </c>
      <c r="L5" s="16">
        <f t="shared" si="8"/>
        <v>832.53</v>
      </c>
      <c r="M5" s="16">
        <f t="shared" si="8"/>
        <v>802.83</v>
      </c>
      <c r="N5" s="16">
        <f t="shared" si="8"/>
        <v>774.09</v>
      </c>
      <c r="O5" s="16">
        <f t="shared" si="8"/>
        <v>744.39</v>
      </c>
    </row>
    <row r="6" spans="1:15" x14ac:dyDescent="0.25">
      <c r="A6" t="s">
        <v>629</v>
      </c>
      <c r="B6" s="17">
        <v>44396</v>
      </c>
      <c r="C6" s="18">
        <v>24</v>
      </c>
      <c r="D6" s="19">
        <v>700</v>
      </c>
      <c r="E6" s="16">
        <f t="shared" si="9"/>
        <v>688.49</v>
      </c>
      <c r="F6" s="16">
        <f t="shared" si="9"/>
        <v>658.77</v>
      </c>
      <c r="G6" s="16">
        <f t="shared" si="8"/>
        <v>630</v>
      </c>
      <c r="H6" s="16">
        <f t="shared" si="8"/>
        <v>600.27</v>
      </c>
      <c r="I6" s="16">
        <f t="shared" si="8"/>
        <v>571.51</v>
      </c>
      <c r="J6" s="16">
        <f t="shared" si="8"/>
        <v>541.78</v>
      </c>
      <c r="K6" s="16">
        <f t="shared" si="8"/>
        <v>512.04999999999995</v>
      </c>
      <c r="L6" s="16">
        <f t="shared" si="8"/>
        <v>485.21</v>
      </c>
      <c r="M6" s="16">
        <f t="shared" si="8"/>
        <v>455.48</v>
      </c>
      <c r="N6" s="16">
        <f t="shared" si="8"/>
        <v>426.71</v>
      </c>
      <c r="O6" s="16">
        <f t="shared" si="8"/>
        <v>396.99</v>
      </c>
    </row>
    <row r="7" spans="1:15" x14ac:dyDescent="0.25">
      <c r="A7" t="s">
        <v>630</v>
      </c>
      <c r="B7" s="17">
        <v>44397</v>
      </c>
      <c r="C7" s="18">
        <v>36</v>
      </c>
      <c r="D7" s="19">
        <v>1050</v>
      </c>
      <c r="E7" s="16">
        <f t="shared" si="9"/>
        <v>1039.46</v>
      </c>
      <c r="F7" s="16">
        <f t="shared" si="9"/>
        <v>1009.76</v>
      </c>
      <c r="G7" s="16">
        <f t="shared" si="8"/>
        <v>981.02</v>
      </c>
      <c r="H7" s="16">
        <f t="shared" si="8"/>
        <v>951.32</v>
      </c>
      <c r="I7" s="16">
        <f t="shared" si="8"/>
        <v>922.58</v>
      </c>
      <c r="J7" s="16">
        <f t="shared" si="8"/>
        <v>892.88</v>
      </c>
      <c r="K7" s="16">
        <f t="shared" si="8"/>
        <v>863.18</v>
      </c>
      <c r="L7" s="16">
        <f t="shared" si="8"/>
        <v>836.36</v>
      </c>
      <c r="M7" s="16">
        <f t="shared" si="8"/>
        <v>806.66</v>
      </c>
      <c r="N7" s="16">
        <f t="shared" si="8"/>
        <v>777.92</v>
      </c>
      <c r="O7" s="16">
        <f t="shared" si="8"/>
        <v>748.22</v>
      </c>
    </row>
    <row r="8" spans="1:15" x14ac:dyDescent="0.25">
      <c r="A8" t="s">
        <v>631</v>
      </c>
      <c r="B8" s="17">
        <v>44398</v>
      </c>
      <c r="C8" s="18">
        <v>36</v>
      </c>
      <c r="D8" s="19">
        <v>1050</v>
      </c>
      <c r="E8" s="16">
        <f t="shared" si="9"/>
        <v>1040.42</v>
      </c>
      <c r="F8" s="16">
        <f t="shared" si="9"/>
        <v>1010.72</v>
      </c>
      <c r="G8" s="16">
        <f t="shared" si="8"/>
        <v>981.98</v>
      </c>
      <c r="H8" s="16">
        <f t="shared" si="8"/>
        <v>952.28</v>
      </c>
      <c r="I8" s="16">
        <f t="shared" si="8"/>
        <v>923.54</v>
      </c>
      <c r="J8" s="16">
        <f t="shared" si="8"/>
        <v>893.84</v>
      </c>
      <c r="K8" s="16">
        <f t="shared" si="8"/>
        <v>864.14</v>
      </c>
      <c r="L8" s="16">
        <f t="shared" si="8"/>
        <v>837.32</v>
      </c>
      <c r="M8" s="16">
        <f t="shared" si="8"/>
        <v>807.62</v>
      </c>
      <c r="N8" s="16">
        <f t="shared" si="8"/>
        <v>778.88</v>
      </c>
      <c r="O8" s="16">
        <f t="shared" si="8"/>
        <v>749.18</v>
      </c>
    </row>
    <row r="9" spans="1:15" x14ac:dyDescent="0.25">
      <c r="A9" t="s">
        <v>632</v>
      </c>
      <c r="B9" s="17">
        <v>44400</v>
      </c>
      <c r="C9" s="18">
        <v>24</v>
      </c>
      <c r="D9" s="19">
        <v>700</v>
      </c>
      <c r="E9" s="16">
        <f t="shared" si="9"/>
        <v>692.33</v>
      </c>
      <c r="F9" s="16">
        <f t="shared" si="9"/>
        <v>662.6</v>
      </c>
      <c r="G9" s="16">
        <f t="shared" si="8"/>
        <v>633.84</v>
      </c>
      <c r="H9" s="16">
        <f t="shared" si="8"/>
        <v>604.11</v>
      </c>
      <c r="I9" s="16">
        <f t="shared" si="8"/>
        <v>575.34</v>
      </c>
      <c r="J9" s="16">
        <f t="shared" si="8"/>
        <v>545.62</v>
      </c>
      <c r="K9" s="16">
        <f t="shared" si="8"/>
        <v>515.89</v>
      </c>
      <c r="L9" s="16">
        <f t="shared" si="8"/>
        <v>489.04</v>
      </c>
      <c r="M9" s="16">
        <f t="shared" si="8"/>
        <v>459.32</v>
      </c>
      <c r="N9" s="16">
        <f t="shared" si="8"/>
        <v>430.55</v>
      </c>
      <c r="O9" s="16">
        <f t="shared" si="8"/>
        <v>400.82</v>
      </c>
    </row>
    <row r="10" spans="1:15" x14ac:dyDescent="0.25">
      <c r="A10" t="s">
        <v>633</v>
      </c>
      <c r="B10" s="17">
        <v>44400</v>
      </c>
      <c r="C10" s="18">
        <v>24</v>
      </c>
      <c r="D10" s="19">
        <v>700</v>
      </c>
      <c r="E10" s="16">
        <f t="shared" si="9"/>
        <v>692.33</v>
      </c>
      <c r="F10" s="16">
        <f t="shared" si="9"/>
        <v>662.6</v>
      </c>
      <c r="G10" s="16">
        <f t="shared" si="8"/>
        <v>633.84</v>
      </c>
      <c r="H10" s="16">
        <f t="shared" si="8"/>
        <v>604.11</v>
      </c>
      <c r="I10" s="16">
        <f t="shared" si="8"/>
        <v>575.34</v>
      </c>
      <c r="J10" s="16">
        <f t="shared" si="8"/>
        <v>545.62</v>
      </c>
      <c r="K10" s="16">
        <f t="shared" si="8"/>
        <v>515.89</v>
      </c>
      <c r="L10" s="16">
        <f t="shared" si="8"/>
        <v>489.04</v>
      </c>
      <c r="M10" s="16">
        <f t="shared" si="8"/>
        <v>459.32</v>
      </c>
      <c r="N10" s="16">
        <f t="shared" si="8"/>
        <v>430.55</v>
      </c>
      <c r="O10" s="16">
        <f t="shared" si="8"/>
        <v>400.82</v>
      </c>
    </row>
    <row r="11" spans="1:15" x14ac:dyDescent="0.25">
      <c r="A11" t="s">
        <v>634</v>
      </c>
      <c r="B11" s="17">
        <v>44401</v>
      </c>
      <c r="C11" s="18">
        <v>36</v>
      </c>
      <c r="D11" s="19">
        <v>1050</v>
      </c>
      <c r="E11" s="16">
        <f t="shared" si="9"/>
        <v>1043.29</v>
      </c>
      <c r="F11" s="16">
        <f t="shared" si="9"/>
        <v>1013.59</v>
      </c>
      <c r="G11" s="16">
        <f t="shared" si="8"/>
        <v>984.85</v>
      </c>
      <c r="H11" s="16">
        <f t="shared" si="8"/>
        <v>955.16</v>
      </c>
      <c r="I11" s="16">
        <f t="shared" si="8"/>
        <v>926.41</v>
      </c>
      <c r="J11" s="16">
        <f t="shared" si="8"/>
        <v>896.72</v>
      </c>
      <c r="K11" s="16">
        <f t="shared" si="8"/>
        <v>867.02</v>
      </c>
      <c r="L11" s="16">
        <f t="shared" si="8"/>
        <v>840.19</v>
      </c>
      <c r="M11" s="16">
        <f t="shared" si="8"/>
        <v>810.49</v>
      </c>
      <c r="N11" s="16">
        <f t="shared" si="8"/>
        <v>781.75</v>
      </c>
      <c r="O11" s="16">
        <f t="shared" si="8"/>
        <v>752.05</v>
      </c>
    </row>
    <row r="12" spans="1:15" x14ac:dyDescent="0.25">
      <c r="A12" t="s">
        <v>635</v>
      </c>
      <c r="B12" s="17">
        <v>44401</v>
      </c>
      <c r="C12" s="18">
        <v>36</v>
      </c>
      <c r="D12" s="19">
        <v>1050</v>
      </c>
      <c r="E12" s="16">
        <f t="shared" si="9"/>
        <v>1043.29</v>
      </c>
      <c r="F12" s="16">
        <f t="shared" si="9"/>
        <v>1013.59</v>
      </c>
      <c r="G12" s="16">
        <f t="shared" si="8"/>
        <v>984.85</v>
      </c>
      <c r="H12" s="16">
        <f t="shared" si="8"/>
        <v>955.16</v>
      </c>
      <c r="I12" s="16">
        <f t="shared" si="8"/>
        <v>926.41</v>
      </c>
      <c r="J12" s="16">
        <f t="shared" si="8"/>
        <v>896.72</v>
      </c>
      <c r="K12" s="16">
        <f t="shared" si="8"/>
        <v>867.02</v>
      </c>
      <c r="L12" s="16">
        <f t="shared" si="8"/>
        <v>840.19</v>
      </c>
      <c r="M12" s="16">
        <f t="shared" si="8"/>
        <v>810.49</v>
      </c>
      <c r="N12" s="16">
        <f t="shared" si="8"/>
        <v>781.75</v>
      </c>
      <c r="O12" s="16">
        <f t="shared" si="8"/>
        <v>752.05</v>
      </c>
    </row>
    <row r="13" spans="1:15" x14ac:dyDescent="0.25">
      <c r="A13" t="s">
        <v>636</v>
      </c>
      <c r="B13" s="17">
        <v>44401</v>
      </c>
      <c r="C13" s="18">
        <v>36</v>
      </c>
      <c r="D13" s="19">
        <v>1050</v>
      </c>
      <c r="E13" s="16">
        <f t="shared" si="9"/>
        <v>1043.29</v>
      </c>
      <c r="F13" s="16">
        <f t="shared" si="9"/>
        <v>1013.59</v>
      </c>
      <c r="G13" s="16">
        <f t="shared" si="8"/>
        <v>984.85</v>
      </c>
      <c r="H13" s="16">
        <f t="shared" si="8"/>
        <v>955.16</v>
      </c>
      <c r="I13" s="16">
        <f t="shared" si="8"/>
        <v>926.41</v>
      </c>
      <c r="J13" s="16">
        <f t="shared" si="8"/>
        <v>896.72</v>
      </c>
      <c r="K13" s="16">
        <f t="shared" si="8"/>
        <v>867.02</v>
      </c>
      <c r="L13" s="16">
        <f t="shared" si="8"/>
        <v>840.19</v>
      </c>
      <c r="M13" s="16">
        <f t="shared" si="8"/>
        <v>810.49</v>
      </c>
      <c r="N13" s="16">
        <f t="shared" si="8"/>
        <v>781.75</v>
      </c>
      <c r="O13" s="16">
        <f t="shared" si="8"/>
        <v>752.05</v>
      </c>
    </row>
    <row r="14" spans="1:15" x14ac:dyDescent="0.25">
      <c r="A14" t="s">
        <v>637</v>
      </c>
      <c r="B14" s="17">
        <v>44403</v>
      </c>
      <c r="C14" s="18">
        <v>24</v>
      </c>
      <c r="D14" s="19">
        <v>700</v>
      </c>
      <c r="E14" s="16">
        <f t="shared" si="9"/>
        <v>695.21</v>
      </c>
      <c r="F14" s="16">
        <f t="shared" si="9"/>
        <v>665.48</v>
      </c>
      <c r="G14" s="16">
        <f t="shared" si="8"/>
        <v>636.71</v>
      </c>
      <c r="H14" s="16">
        <f t="shared" si="8"/>
        <v>606.99</v>
      </c>
      <c r="I14" s="16">
        <f t="shared" si="8"/>
        <v>578.22</v>
      </c>
      <c r="J14" s="16">
        <f t="shared" si="8"/>
        <v>548.49</v>
      </c>
      <c r="K14" s="16">
        <f t="shared" si="8"/>
        <v>518.77</v>
      </c>
      <c r="L14" s="16">
        <f t="shared" si="8"/>
        <v>491.92</v>
      </c>
      <c r="M14" s="16">
        <f t="shared" si="8"/>
        <v>462.19</v>
      </c>
      <c r="N14" s="16">
        <f t="shared" si="8"/>
        <v>433.42</v>
      </c>
      <c r="O14" s="16">
        <f t="shared" si="8"/>
        <v>403.7</v>
      </c>
    </row>
    <row r="15" spans="1:15" x14ac:dyDescent="0.25">
      <c r="A15" t="s">
        <v>638</v>
      </c>
      <c r="B15" s="17">
        <v>44404</v>
      </c>
      <c r="C15" s="18">
        <v>24</v>
      </c>
      <c r="D15" s="19">
        <v>700</v>
      </c>
      <c r="E15" s="16">
        <f t="shared" si="9"/>
        <v>696.16</v>
      </c>
      <c r="F15" s="16">
        <f t="shared" si="9"/>
        <v>666.44</v>
      </c>
      <c r="G15" s="16">
        <f t="shared" si="8"/>
        <v>637.66999999999996</v>
      </c>
      <c r="H15" s="16">
        <f t="shared" si="8"/>
        <v>607.95000000000005</v>
      </c>
      <c r="I15" s="16">
        <f t="shared" si="8"/>
        <v>579.17999999999995</v>
      </c>
      <c r="J15" s="16">
        <f t="shared" si="8"/>
        <v>549.45000000000005</v>
      </c>
      <c r="K15" s="16">
        <f t="shared" si="8"/>
        <v>519.73</v>
      </c>
      <c r="L15" s="16">
        <f t="shared" si="8"/>
        <v>492.88</v>
      </c>
      <c r="M15" s="16">
        <f t="shared" si="8"/>
        <v>463.15</v>
      </c>
      <c r="N15" s="16">
        <f t="shared" si="8"/>
        <v>434.38</v>
      </c>
      <c r="O15" s="16">
        <f t="shared" si="8"/>
        <v>404.66</v>
      </c>
    </row>
    <row r="16" spans="1:15" x14ac:dyDescent="0.25">
      <c r="A16" t="s">
        <v>639</v>
      </c>
      <c r="B16" s="17">
        <v>44404</v>
      </c>
      <c r="C16" s="18">
        <v>24</v>
      </c>
      <c r="D16" s="19">
        <v>700</v>
      </c>
      <c r="E16" s="16">
        <f t="shared" si="9"/>
        <v>696.16</v>
      </c>
      <c r="F16" s="16">
        <f t="shared" si="9"/>
        <v>666.44</v>
      </c>
      <c r="G16" s="16">
        <f t="shared" si="8"/>
        <v>637.66999999999996</v>
      </c>
      <c r="H16" s="16">
        <f t="shared" si="8"/>
        <v>607.95000000000005</v>
      </c>
      <c r="I16" s="16">
        <f t="shared" si="8"/>
        <v>579.17999999999995</v>
      </c>
      <c r="J16" s="16">
        <f t="shared" si="8"/>
        <v>549.45000000000005</v>
      </c>
      <c r="K16" s="16">
        <f t="shared" si="8"/>
        <v>519.73</v>
      </c>
      <c r="L16" s="16">
        <f t="shared" si="8"/>
        <v>492.88</v>
      </c>
      <c r="M16" s="16">
        <f t="shared" si="8"/>
        <v>463.15</v>
      </c>
      <c r="N16" s="16">
        <f t="shared" si="8"/>
        <v>434.38</v>
      </c>
      <c r="O16" s="16">
        <f t="shared" si="8"/>
        <v>404.66</v>
      </c>
    </row>
    <row r="17" spans="1:15" x14ac:dyDescent="0.25">
      <c r="A17" t="s">
        <v>640</v>
      </c>
      <c r="B17" s="17">
        <v>44404</v>
      </c>
      <c r="C17" s="18">
        <v>36</v>
      </c>
      <c r="D17" s="19">
        <v>1050</v>
      </c>
      <c r="E17" s="16">
        <f t="shared" si="9"/>
        <v>1046.17</v>
      </c>
      <c r="F17" s="16">
        <f t="shared" si="9"/>
        <v>1016.47</v>
      </c>
      <c r="G17" s="16">
        <f t="shared" si="8"/>
        <v>987.73</v>
      </c>
      <c r="H17" s="16">
        <f t="shared" si="8"/>
        <v>958.03</v>
      </c>
      <c r="I17" s="16">
        <f t="shared" si="8"/>
        <v>929.29</v>
      </c>
      <c r="J17" s="16">
        <f t="shared" si="8"/>
        <v>899.59</v>
      </c>
      <c r="K17" s="16">
        <f t="shared" si="8"/>
        <v>869.89</v>
      </c>
      <c r="L17" s="16">
        <f t="shared" si="8"/>
        <v>843.07</v>
      </c>
      <c r="M17" s="16">
        <f t="shared" si="8"/>
        <v>813.37</v>
      </c>
      <c r="N17" s="16">
        <f t="shared" si="8"/>
        <v>784.63</v>
      </c>
      <c r="O17" s="16">
        <f t="shared" si="8"/>
        <v>754.93</v>
      </c>
    </row>
    <row r="18" spans="1:15" x14ac:dyDescent="0.25">
      <c r="A18" t="s">
        <v>641</v>
      </c>
      <c r="B18" s="17">
        <v>44404</v>
      </c>
      <c r="C18" s="18">
        <v>36</v>
      </c>
      <c r="D18" s="19">
        <v>1050</v>
      </c>
      <c r="E18" s="16">
        <f t="shared" si="9"/>
        <v>1046.17</v>
      </c>
      <c r="F18" s="16">
        <f t="shared" si="9"/>
        <v>1016.47</v>
      </c>
      <c r="G18" s="16">
        <f t="shared" si="9"/>
        <v>987.73</v>
      </c>
      <c r="H18" s="16">
        <f t="shared" si="9"/>
        <v>958.03</v>
      </c>
      <c r="I18" s="16">
        <f t="shared" si="9"/>
        <v>929.29</v>
      </c>
      <c r="J18" s="16">
        <f t="shared" si="9"/>
        <v>899.59</v>
      </c>
      <c r="K18" s="16">
        <f t="shared" si="9"/>
        <v>869.89</v>
      </c>
      <c r="L18" s="16">
        <f t="shared" si="9"/>
        <v>843.07</v>
      </c>
      <c r="M18" s="16">
        <f t="shared" si="9"/>
        <v>813.37</v>
      </c>
      <c r="N18" s="16">
        <f t="shared" si="9"/>
        <v>784.63</v>
      </c>
      <c r="O18" s="16">
        <f t="shared" si="9"/>
        <v>754.93</v>
      </c>
    </row>
    <row r="19" spans="1:15" x14ac:dyDescent="0.25">
      <c r="A19" t="s">
        <v>642</v>
      </c>
      <c r="B19" s="17">
        <v>44405</v>
      </c>
      <c r="C19" s="18">
        <v>36</v>
      </c>
      <c r="D19" s="19">
        <v>1050</v>
      </c>
      <c r="E19" s="16">
        <f t="shared" si="9"/>
        <v>1047.1300000000001</v>
      </c>
      <c r="F19" s="16">
        <f t="shared" si="9"/>
        <v>1017.43</v>
      </c>
      <c r="G19" s="16">
        <f t="shared" si="9"/>
        <v>988.69</v>
      </c>
      <c r="H19" s="16">
        <f t="shared" si="9"/>
        <v>958.99</v>
      </c>
      <c r="I19" s="16">
        <f t="shared" si="9"/>
        <v>930.25</v>
      </c>
      <c r="J19" s="16">
        <f t="shared" si="9"/>
        <v>900.55</v>
      </c>
      <c r="K19" s="16">
        <f t="shared" si="9"/>
        <v>870.85</v>
      </c>
      <c r="L19" s="16">
        <f t="shared" si="9"/>
        <v>844.02</v>
      </c>
      <c r="M19" s="16">
        <f t="shared" si="9"/>
        <v>814.32</v>
      </c>
      <c r="N19" s="16">
        <f t="shared" si="9"/>
        <v>785.58</v>
      </c>
      <c r="O19" s="16">
        <f t="shared" si="9"/>
        <v>755.89</v>
      </c>
    </row>
    <row r="20" spans="1:15" x14ac:dyDescent="0.25">
      <c r="A20" t="s">
        <v>643</v>
      </c>
      <c r="B20" s="17">
        <v>44405</v>
      </c>
      <c r="C20" s="18">
        <v>24</v>
      </c>
      <c r="D20" s="19">
        <v>700</v>
      </c>
      <c r="E20" s="16">
        <f t="shared" si="9"/>
        <v>697.12</v>
      </c>
      <c r="F20" s="16">
        <f t="shared" si="9"/>
        <v>667.4</v>
      </c>
      <c r="G20" s="16">
        <f t="shared" si="9"/>
        <v>638.63</v>
      </c>
      <c r="H20" s="16">
        <f t="shared" si="9"/>
        <v>608.9</v>
      </c>
      <c r="I20" s="16">
        <f t="shared" si="9"/>
        <v>580.14</v>
      </c>
      <c r="J20" s="16">
        <f t="shared" si="9"/>
        <v>550.41</v>
      </c>
      <c r="K20" s="16">
        <f t="shared" si="9"/>
        <v>520.67999999999995</v>
      </c>
      <c r="L20" s="16">
        <f t="shared" si="9"/>
        <v>493.84</v>
      </c>
      <c r="M20" s="16">
        <f t="shared" si="9"/>
        <v>464.11</v>
      </c>
      <c r="N20" s="16">
        <f t="shared" si="9"/>
        <v>435.34</v>
      </c>
      <c r="O20" s="16">
        <f t="shared" si="9"/>
        <v>405.62</v>
      </c>
    </row>
    <row r="21" spans="1:15" x14ac:dyDescent="0.25">
      <c r="A21" t="s">
        <v>644</v>
      </c>
      <c r="B21" s="17">
        <v>44405</v>
      </c>
      <c r="C21" s="18">
        <v>24</v>
      </c>
      <c r="D21" s="19">
        <v>700</v>
      </c>
      <c r="E21" s="16">
        <f t="shared" si="9"/>
        <v>697.12</v>
      </c>
      <c r="F21" s="16">
        <f t="shared" si="9"/>
        <v>667.4</v>
      </c>
      <c r="G21" s="16">
        <f t="shared" si="9"/>
        <v>638.63</v>
      </c>
      <c r="H21" s="16">
        <f t="shared" si="9"/>
        <v>608.9</v>
      </c>
      <c r="I21" s="16">
        <f t="shared" si="9"/>
        <v>580.14</v>
      </c>
      <c r="J21" s="16">
        <f t="shared" si="9"/>
        <v>550.41</v>
      </c>
      <c r="K21" s="16">
        <f t="shared" si="9"/>
        <v>520.67999999999995</v>
      </c>
      <c r="L21" s="16">
        <f t="shared" si="9"/>
        <v>493.84</v>
      </c>
      <c r="M21" s="16">
        <f t="shared" si="9"/>
        <v>464.11</v>
      </c>
      <c r="N21" s="16">
        <f t="shared" si="9"/>
        <v>435.34</v>
      </c>
      <c r="O21" s="16">
        <f t="shared" si="9"/>
        <v>405.62</v>
      </c>
    </row>
    <row r="22" spans="1:15" x14ac:dyDescent="0.25">
      <c r="A22" t="s">
        <v>645</v>
      </c>
      <c r="B22" s="17">
        <v>44406</v>
      </c>
      <c r="C22" s="18">
        <v>36</v>
      </c>
      <c r="D22" s="19">
        <v>1050</v>
      </c>
      <c r="E22" s="16">
        <f t="shared" si="9"/>
        <v>1048.08</v>
      </c>
      <c r="F22" s="16">
        <f t="shared" si="9"/>
        <v>1018.39</v>
      </c>
      <c r="G22" s="16">
        <f t="shared" si="9"/>
        <v>989.64</v>
      </c>
      <c r="H22" s="16">
        <f t="shared" si="9"/>
        <v>959.95</v>
      </c>
      <c r="I22" s="16">
        <f t="shared" si="9"/>
        <v>931.2</v>
      </c>
      <c r="J22" s="16">
        <f t="shared" si="9"/>
        <v>901.51</v>
      </c>
      <c r="K22" s="16">
        <f t="shared" si="9"/>
        <v>871.81</v>
      </c>
      <c r="L22" s="16">
        <f t="shared" si="9"/>
        <v>844.98</v>
      </c>
      <c r="M22" s="16">
        <f t="shared" si="9"/>
        <v>815.28</v>
      </c>
      <c r="N22" s="16">
        <f t="shared" si="9"/>
        <v>786.54</v>
      </c>
      <c r="O22" s="16">
        <f t="shared" si="9"/>
        <v>756.84</v>
      </c>
    </row>
    <row r="23" spans="1:15" x14ac:dyDescent="0.25">
      <c r="A23" t="s">
        <v>646</v>
      </c>
      <c r="B23" s="17">
        <v>44408</v>
      </c>
      <c r="C23" s="18">
        <v>24</v>
      </c>
      <c r="D23" s="19">
        <v>700</v>
      </c>
      <c r="E23" s="16">
        <f t="shared" si="9"/>
        <v>700</v>
      </c>
      <c r="F23" s="16">
        <f t="shared" si="9"/>
        <v>670.27</v>
      </c>
      <c r="G23" s="16">
        <f t="shared" si="9"/>
        <v>641.51</v>
      </c>
      <c r="H23" s="16">
        <f t="shared" si="9"/>
        <v>611.78</v>
      </c>
      <c r="I23" s="16">
        <f t="shared" si="9"/>
        <v>583.01</v>
      </c>
      <c r="J23" s="16">
        <f t="shared" si="9"/>
        <v>553.29</v>
      </c>
      <c r="K23" s="16">
        <f t="shared" si="9"/>
        <v>523.55999999999995</v>
      </c>
      <c r="L23" s="16">
        <f t="shared" si="9"/>
        <v>496.71</v>
      </c>
      <c r="M23" s="16">
        <f t="shared" si="9"/>
        <v>466.99</v>
      </c>
      <c r="N23" s="16">
        <f t="shared" si="9"/>
        <v>438.22</v>
      </c>
      <c r="O23" s="16">
        <f t="shared" si="9"/>
        <v>408.49</v>
      </c>
    </row>
    <row r="24" spans="1:15" x14ac:dyDescent="0.25">
      <c r="A24" t="s">
        <v>647</v>
      </c>
      <c r="B24" s="17">
        <v>44408</v>
      </c>
      <c r="C24" s="18">
        <v>24</v>
      </c>
      <c r="D24" s="19">
        <v>700</v>
      </c>
      <c r="E24" s="16">
        <f t="shared" si="9"/>
        <v>700</v>
      </c>
      <c r="F24" s="16">
        <f t="shared" si="9"/>
        <v>670.27</v>
      </c>
      <c r="G24" s="16">
        <f t="shared" si="9"/>
        <v>641.51</v>
      </c>
      <c r="H24" s="16">
        <f t="shared" si="9"/>
        <v>611.78</v>
      </c>
      <c r="I24" s="16">
        <f t="shared" si="9"/>
        <v>583.01</v>
      </c>
      <c r="J24" s="16">
        <f t="shared" si="9"/>
        <v>553.29</v>
      </c>
      <c r="K24" s="16">
        <f t="shared" ref="I24:O39" si="10">IF(K$1&lt;EDATE($B24,$C24),ROUND($D24/((EDATE($B24,$C24))-$B24)*((((EDATE($B24,$C24))-$B24))-(K$1-$B24)),2),0)</f>
        <v>523.55999999999995</v>
      </c>
      <c r="L24" s="16">
        <f t="shared" si="10"/>
        <v>496.71</v>
      </c>
      <c r="M24" s="16">
        <f t="shared" si="10"/>
        <v>466.99</v>
      </c>
      <c r="N24" s="16">
        <f t="shared" si="10"/>
        <v>438.22</v>
      </c>
      <c r="O24" s="16">
        <f t="shared" si="10"/>
        <v>408.49</v>
      </c>
    </row>
    <row r="25" spans="1:15" x14ac:dyDescent="0.25">
      <c r="A25" t="s">
        <v>648</v>
      </c>
      <c r="B25" s="17">
        <v>44408</v>
      </c>
      <c r="C25" s="18">
        <v>24</v>
      </c>
      <c r="D25" s="19">
        <v>700</v>
      </c>
      <c r="E25" s="16">
        <f t="shared" si="9"/>
        <v>700</v>
      </c>
      <c r="F25" s="16">
        <f t="shared" si="9"/>
        <v>670.27</v>
      </c>
      <c r="G25" s="16">
        <f t="shared" si="9"/>
        <v>641.51</v>
      </c>
      <c r="H25" s="16">
        <f t="shared" si="9"/>
        <v>611.78</v>
      </c>
      <c r="I25" s="16">
        <f t="shared" si="10"/>
        <v>583.01</v>
      </c>
      <c r="J25" s="16">
        <f t="shared" si="10"/>
        <v>553.29</v>
      </c>
      <c r="K25" s="16">
        <f t="shared" si="10"/>
        <v>523.55999999999995</v>
      </c>
      <c r="L25" s="16">
        <f t="shared" si="10"/>
        <v>496.71</v>
      </c>
      <c r="M25" s="16">
        <f t="shared" si="10"/>
        <v>466.99</v>
      </c>
      <c r="N25" s="16">
        <f t="shared" si="10"/>
        <v>438.22</v>
      </c>
      <c r="O25" s="16">
        <f t="shared" si="10"/>
        <v>408.49</v>
      </c>
    </row>
    <row r="26" spans="1:15" x14ac:dyDescent="0.25">
      <c r="A26" t="s">
        <v>649</v>
      </c>
      <c r="B26" s="17">
        <v>44408</v>
      </c>
      <c r="C26" s="18">
        <v>36</v>
      </c>
      <c r="D26" s="19">
        <v>1050</v>
      </c>
      <c r="E26" s="16">
        <f t="shared" si="9"/>
        <v>1050</v>
      </c>
      <c r="F26" s="16">
        <f t="shared" si="9"/>
        <v>1020.3</v>
      </c>
      <c r="G26" s="16">
        <f t="shared" si="9"/>
        <v>991.56</v>
      </c>
      <c r="H26" s="16">
        <f t="shared" si="9"/>
        <v>961.86</v>
      </c>
      <c r="I26" s="16">
        <f t="shared" si="10"/>
        <v>933.12</v>
      </c>
      <c r="J26" s="16">
        <f t="shared" si="10"/>
        <v>903.42</v>
      </c>
      <c r="K26" s="16">
        <f t="shared" si="10"/>
        <v>873.72</v>
      </c>
      <c r="L26" s="16">
        <f t="shared" si="10"/>
        <v>846.9</v>
      </c>
      <c r="M26" s="16">
        <f t="shared" si="10"/>
        <v>817.2</v>
      </c>
      <c r="N26" s="16">
        <f t="shared" si="10"/>
        <v>788.46</v>
      </c>
      <c r="O26" s="16">
        <f t="shared" si="10"/>
        <v>758.76</v>
      </c>
    </row>
    <row r="27" spans="1:15" x14ac:dyDescent="0.25">
      <c r="A27" t="s">
        <v>650</v>
      </c>
      <c r="B27" s="17">
        <v>44412</v>
      </c>
      <c r="C27" s="18">
        <v>24</v>
      </c>
      <c r="D27" s="19">
        <v>700</v>
      </c>
      <c r="E27" s="16">
        <f t="shared" si="9"/>
        <v>703.84</v>
      </c>
      <c r="F27" s="16">
        <f t="shared" si="9"/>
        <v>674.11</v>
      </c>
      <c r="G27" s="16">
        <f t="shared" si="9"/>
        <v>645.34</v>
      </c>
      <c r="H27" s="16">
        <f t="shared" si="9"/>
        <v>615.62</v>
      </c>
      <c r="I27" s="16">
        <f t="shared" si="10"/>
        <v>586.85</v>
      </c>
      <c r="J27" s="16">
        <f t="shared" si="10"/>
        <v>557.12</v>
      </c>
      <c r="K27" s="16">
        <f t="shared" si="10"/>
        <v>527.4</v>
      </c>
      <c r="L27" s="16">
        <f t="shared" si="10"/>
        <v>500.55</v>
      </c>
      <c r="M27" s="16">
        <f t="shared" si="10"/>
        <v>470.82</v>
      </c>
      <c r="N27" s="16">
        <f t="shared" si="10"/>
        <v>442.05</v>
      </c>
      <c r="O27" s="16">
        <f t="shared" si="10"/>
        <v>412.33</v>
      </c>
    </row>
    <row r="28" spans="1:15" x14ac:dyDescent="0.25">
      <c r="A28" t="s">
        <v>651</v>
      </c>
      <c r="B28" s="17">
        <v>44418</v>
      </c>
      <c r="C28" s="18">
        <v>36</v>
      </c>
      <c r="D28" s="19">
        <v>650</v>
      </c>
      <c r="E28" s="16">
        <f t="shared" si="9"/>
        <v>655.93</v>
      </c>
      <c r="F28" s="16">
        <f t="shared" si="9"/>
        <v>637.54999999999995</v>
      </c>
      <c r="G28" s="16">
        <f t="shared" si="9"/>
        <v>619.75</v>
      </c>
      <c r="H28" s="16">
        <f t="shared" si="9"/>
        <v>601.37</v>
      </c>
      <c r="I28" s="16">
        <f t="shared" si="10"/>
        <v>583.58000000000004</v>
      </c>
      <c r="J28" s="16">
        <f t="shared" si="10"/>
        <v>565.19000000000005</v>
      </c>
      <c r="K28" s="16">
        <f t="shared" si="10"/>
        <v>546.80999999999995</v>
      </c>
      <c r="L28" s="16">
        <f t="shared" si="10"/>
        <v>530.20000000000005</v>
      </c>
      <c r="M28" s="16">
        <f t="shared" si="10"/>
        <v>511.82</v>
      </c>
      <c r="N28" s="16">
        <f t="shared" si="10"/>
        <v>494.02</v>
      </c>
      <c r="O28" s="16">
        <f t="shared" si="10"/>
        <v>475.64</v>
      </c>
    </row>
    <row r="29" spans="1:15" x14ac:dyDescent="0.25">
      <c r="A29" t="s">
        <v>652</v>
      </c>
      <c r="B29" s="17">
        <v>44419</v>
      </c>
      <c r="C29" s="18">
        <v>36</v>
      </c>
      <c r="D29" s="19">
        <v>650</v>
      </c>
      <c r="E29" s="16">
        <f t="shared" si="9"/>
        <v>656.52</v>
      </c>
      <c r="F29" s="16">
        <f t="shared" si="9"/>
        <v>638.14</v>
      </c>
      <c r="G29" s="16">
        <f t="shared" si="9"/>
        <v>620.35</v>
      </c>
      <c r="H29" s="16">
        <f t="shared" si="9"/>
        <v>601.96</v>
      </c>
      <c r="I29" s="16">
        <f t="shared" si="10"/>
        <v>584.16999999999996</v>
      </c>
      <c r="J29" s="16">
        <f t="shared" si="10"/>
        <v>565.78</v>
      </c>
      <c r="K29" s="16">
        <f t="shared" si="10"/>
        <v>547.4</v>
      </c>
      <c r="L29" s="16">
        <f t="shared" si="10"/>
        <v>530.79</v>
      </c>
      <c r="M29" s="16">
        <f t="shared" si="10"/>
        <v>512.41</v>
      </c>
      <c r="N29" s="16">
        <f t="shared" si="10"/>
        <v>494.62</v>
      </c>
      <c r="O29" s="16">
        <f t="shared" si="10"/>
        <v>476.23</v>
      </c>
    </row>
    <row r="30" spans="1:15" x14ac:dyDescent="0.25">
      <c r="A30" t="s">
        <v>653</v>
      </c>
      <c r="B30" s="17">
        <v>44420</v>
      </c>
      <c r="C30" s="18">
        <v>36</v>
      </c>
      <c r="D30" s="19">
        <v>850</v>
      </c>
      <c r="E30" s="16">
        <f t="shared" si="9"/>
        <v>859.31</v>
      </c>
      <c r="F30" s="16">
        <f t="shared" si="9"/>
        <v>835.26</v>
      </c>
      <c r="G30" s="16">
        <f t="shared" si="9"/>
        <v>812</v>
      </c>
      <c r="H30" s="16">
        <f t="shared" si="9"/>
        <v>787.96</v>
      </c>
      <c r="I30" s="16">
        <f t="shared" si="10"/>
        <v>764.69</v>
      </c>
      <c r="J30" s="16">
        <f t="shared" si="10"/>
        <v>740.65</v>
      </c>
      <c r="K30" s="16">
        <f t="shared" si="10"/>
        <v>716.61</v>
      </c>
      <c r="L30" s="16">
        <f t="shared" si="10"/>
        <v>694.89</v>
      </c>
      <c r="M30" s="16">
        <f t="shared" si="10"/>
        <v>670.85</v>
      </c>
      <c r="N30" s="16">
        <f t="shared" si="10"/>
        <v>647.58000000000004</v>
      </c>
      <c r="O30" s="16">
        <f t="shared" si="10"/>
        <v>623.54</v>
      </c>
    </row>
    <row r="31" spans="1:15" x14ac:dyDescent="0.25">
      <c r="A31" t="s">
        <v>654</v>
      </c>
      <c r="B31" s="17">
        <v>44421</v>
      </c>
      <c r="C31" s="18">
        <v>36</v>
      </c>
      <c r="D31" s="19">
        <v>650</v>
      </c>
      <c r="E31" s="16">
        <f t="shared" si="9"/>
        <v>657.71</v>
      </c>
      <c r="F31" s="16">
        <f t="shared" si="9"/>
        <v>639.32000000000005</v>
      </c>
      <c r="G31" s="16">
        <f t="shared" si="9"/>
        <v>621.53</v>
      </c>
      <c r="H31" s="16">
        <f t="shared" si="9"/>
        <v>603.15</v>
      </c>
      <c r="I31" s="16">
        <f t="shared" si="10"/>
        <v>585.36</v>
      </c>
      <c r="J31" s="16">
        <f t="shared" si="10"/>
        <v>566.97</v>
      </c>
      <c r="K31" s="16">
        <f t="shared" si="10"/>
        <v>548.59</v>
      </c>
      <c r="L31" s="16">
        <f t="shared" si="10"/>
        <v>531.98</v>
      </c>
      <c r="M31" s="16">
        <f t="shared" si="10"/>
        <v>513.59</v>
      </c>
      <c r="N31" s="16">
        <f t="shared" si="10"/>
        <v>495.8</v>
      </c>
      <c r="O31" s="16">
        <f t="shared" si="10"/>
        <v>477.42</v>
      </c>
    </row>
    <row r="32" spans="1:15" x14ac:dyDescent="0.25">
      <c r="A32" t="s">
        <v>655</v>
      </c>
      <c r="B32" s="17">
        <v>44421</v>
      </c>
      <c r="C32" s="18">
        <v>36</v>
      </c>
      <c r="D32" s="19">
        <v>1050</v>
      </c>
      <c r="E32" s="16">
        <f t="shared" si="9"/>
        <v>1062.45</v>
      </c>
      <c r="F32" s="16">
        <f t="shared" si="9"/>
        <v>1032.76</v>
      </c>
      <c r="G32" s="16">
        <f t="shared" si="9"/>
        <v>1004.01</v>
      </c>
      <c r="H32" s="16">
        <f t="shared" si="9"/>
        <v>974.32</v>
      </c>
      <c r="I32" s="16">
        <f t="shared" si="10"/>
        <v>945.57</v>
      </c>
      <c r="J32" s="16">
        <f t="shared" si="10"/>
        <v>915.88</v>
      </c>
      <c r="K32" s="16">
        <f t="shared" si="10"/>
        <v>886.18</v>
      </c>
      <c r="L32" s="16">
        <f t="shared" si="10"/>
        <v>859.35</v>
      </c>
      <c r="M32" s="16">
        <f t="shared" si="10"/>
        <v>829.65</v>
      </c>
      <c r="N32" s="16">
        <f t="shared" si="10"/>
        <v>800.91</v>
      </c>
      <c r="O32" s="16">
        <f t="shared" si="10"/>
        <v>771.21</v>
      </c>
    </row>
    <row r="33" spans="1:15" x14ac:dyDescent="0.25">
      <c r="A33" t="s">
        <v>656</v>
      </c>
      <c r="B33" s="17">
        <v>44421</v>
      </c>
      <c r="C33" s="18">
        <v>24</v>
      </c>
      <c r="D33" s="19">
        <v>700</v>
      </c>
      <c r="E33" s="16">
        <f t="shared" si="9"/>
        <v>712.47</v>
      </c>
      <c r="F33" s="16">
        <f t="shared" si="9"/>
        <v>682.74</v>
      </c>
      <c r="G33" s="16">
        <f t="shared" si="9"/>
        <v>653.97</v>
      </c>
      <c r="H33" s="16">
        <f t="shared" si="9"/>
        <v>624.25</v>
      </c>
      <c r="I33" s="16">
        <f t="shared" si="10"/>
        <v>595.48</v>
      </c>
      <c r="J33" s="16">
        <f t="shared" si="10"/>
        <v>565.75</v>
      </c>
      <c r="K33" s="16">
        <f t="shared" si="10"/>
        <v>536.03</v>
      </c>
      <c r="L33" s="16">
        <f t="shared" si="10"/>
        <v>509.18</v>
      </c>
      <c r="M33" s="16">
        <f t="shared" si="10"/>
        <v>479.45</v>
      </c>
      <c r="N33" s="16">
        <f t="shared" si="10"/>
        <v>450.68</v>
      </c>
      <c r="O33" s="16">
        <f t="shared" si="10"/>
        <v>420.96</v>
      </c>
    </row>
    <row r="34" spans="1:15" x14ac:dyDescent="0.25">
      <c r="A34" t="s">
        <v>657</v>
      </c>
      <c r="B34" s="17">
        <v>44421</v>
      </c>
      <c r="C34" s="18">
        <v>24</v>
      </c>
      <c r="D34" s="19">
        <v>700</v>
      </c>
      <c r="E34" s="16">
        <f t="shared" si="9"/>
        <v>712.47</v>
      </c>
      <c r="F34" s="16">
        <f t="shared" si="9"/>
        <v>682.74</v>
      </c>
      <c r="G34" s="16">
        <f t="shared" si="9"/>
        <v>653.97</v>
      </c>
      <c r="H34" s="16">
        <f t="shared" si="9"/>
        <v>624.25</v>
      </c>
      <c r="I34" s="16">
        <f t="shared" si="10"/>
        <v>595.48</v>
      </c>
      <c r="J34" s="16">
        <f t="shared" si="10"/>
        <v>565.75</v>
      </c>
      <c r="K34" s="16">
        <f t="shared" si="10"/>
        <v>536.03</v>
      </c>
      <c r="L34" s="16">
        <f t="shared" si="10"/>
        <v>509.18</v>
      </c>
      <c r="M34" s="16">
        <f t="shared" si="10"/>
        <v>479.45</v>
      </c>
      <c r="N34" s="16">
        <f t="shared" si="10"/>
        <v>450.68</v>
      </c>
      <c r="O34" s="16">
        <f t="shared" si="10"/>
        <v>420.96</v>
      </c>
    </row>
    <row r="35" spans="1:15" x14ac:dyDescent="0.25">
      <c r="A35" t="s">
        <v>658</v>
      </c>
      <c r="B35" s="17">
        <v>44424</v>
      </c>
      <c r="C35" s="18">
        <v>36</v>
      </c>
      <c r="D35" s="19">
        <v>1050</v>
      </c>
      <c r="E35" s="16">
        <f t="shared" si="9"/>
        <v>1065.33</v>
      </c>
      <c r="F35" s="16">
        <f t="shared" si="9"/>
        <v>1035.6300000000001</v>
      </c>
      <c r="G35" s="16">
        <f t="shared" si="9"/>
        <v>1006.89</v>
      </c>
      <c r="H35" s="16">
        <f t="shared" si="9"/>
        <v>977.19</v>
      </c>
      <c r="I35" s="16">
        <f t="shared" si="10"/>
        <v>948.45</v>
      </c>
      <c r="J35" s="16">
        <f t="shared" si="10"/>
        <v>918.75</v>
      </c>
      <c r="K35" s="16">
        <f t="shared" si="10"/>
        <v>889.05</v>
      </c>
      <c r="L35" s="16">
        <f t="shared" si="10"/>
        <v>862.23</v>
      </c>
      <c r="M35" s="16">
        <f t="shared" si="10"/>
        <v>832.53</v>
      </c>
      <c r="N35" s="16">
        <f t="shared" si="10"/>
        <v>803.79</v>
      </c>
      <c r="O35" s="16">
        <f t="shared" si="10"/>
        <v>774.09</v>
      </c>
    </row>
    <row r="36" spans="1:15" x14ac:dyDescent="0.25">
      <c r="A36" t="s">
        <v>659</v>
      </c>
      <c r="B36" s="17">
        <v>44425</v>
      </c>
      <c r="C36" s="18">
        <v>36</v>
      </c>
      <c r="D36" s="19">
        <v>1050</v>
      </c>
      <c r="E36" s="16">
        <f t="shared" si="9"/>
        <v>1066.29</v>
      </c>
      <c r="F36" s="16">
        <f t="shared" si="9"/>
        <v>1036.5899999999999</v>
      </c>
      <c r="G36" s="16">
        <f t="shared" si="9"/>
        <v>1007.85</v>
      </c>
      <c r="H36" s="16">
        <f t="shared" si="9"/>
        <v>978.15</v>
      </c>
      <c r="I36" s="16">
        <f t="shared" si="10"/>
        <v>949.41</v>
      </c>
      <c r="J36" s="16">
        <f t="shared" si="10"/>
        <v>919.71</v>
      </c>
      <c r="K36" s="16">
        <f t="shared" si="10"/>
        <v>890.01</v>
      </c>
      <c r="L36" s="16">
        <f t="shared" si="10"/>
        <v>863.18</v>
      </c>
      <c r="M36" s="16">
        <f t="shared" si="10"/>
        <v>833.49</v>
      </c>
      <c r="N36" s="16">
        <f t="shared" si="10"/>
        <v>804.74</v>
      </c>
      <c r="O36" s="16">
        <f t="shared" si="10"/>
        <v>775.05</v>
      </c>
    </row>
    <row r="37" spans="1:15" x14ac:dyDescent="0.25">
      <c r="A37" t="s">
        <v>660</v>
      </c>
      <c r="B37" s="17">
        <v>44425</v>
      </c>
      <c r="C37" s="18">
        <v>36</v>
      </c>
      <c r="D37" s="19">
        <v>950</v>
      </c>
      <c r="E37" s="16">
        <f t="shared" si="9"/>
        <v>964.74</v>
      </c>
      <c r="F37" s="16">
        <f t="shared" si="9"/>
        <v>937.86</v>
      </c>
      <c r="G37" s="16">
        <f t="shared" si="9"/>
        <v>911.86</v>
      </c>
      <c r="H37" s="16">
        <f t="shared" si="9"/>
        <v>884.99</v>
      </c>
      <c r="I37" s="16">
        <f t="shared" si="10"/>
        <v>858.99</v>
      </c>
      <c r="J37" s="16">
        <f t="shared" si="10"/>
        <v>832.12</v>
      </c>
      <c r="K37" s="16">
        <f t="shared" si="10"/>
        <v>805.25</v>
      </c>
      <c r="L37" s="16">
        <f t="shared" si="10"/>
        <v>780.98</v>
      </c>
      <c r="M37" s="16">
        <f t="shared" si="10"/>
        <v>754.11</v>
      </c>
      <c r="N37" s="16">
        <f t="shared" si="10"/>
        <v>728.1</v>
      </c>
      <c r="O37" s="16">
        <f t="shared" si="10"/>
        <v>701.23</v>
      </c>
    </row>
    <row r="38" spans="1:15" x14ac:dyDescent="0.25">
      <c r="A38" t="s">
        <v>661</v>
      </c>
      <c r="B38" s="17">
        <v>44426</v>
      </c>
      <c r="C38" s="18">
        <v>24</v>
      </c>
      <c r="D38" s="19">
        <v>395</v>
      </c>
      <c r="E38" s="16">
        <f t="shared" si="9"/>
        <v>404.74</v>
      </c>
      <c r="F38" s="16">
        <f t="shared" si="9"/>
        <v>387.97</v>
      </c>
      <c r="G38" s="16">
        <f t="shared" si="9"/>
        <v>371.73</v>
      </c>
      <c r="H38" s="16">
        <f t="shared" si="9"/>
        <v>354.96</v>
      </c>
      <c r="I38" s="16">
        <f t="shared" si="10"/>
        <v>338.73</v>
      </c>
      <c r="J38" s="16">
        <f t="shared" si="10"/>
        <v>321.95</v>
      </c>
      <c r="K38" s="16">
        <f t="shared" si="10"/>
        <v>305.18</v>
      </c>
      <c r="L38" s="16">
        <f t="shared" si="10"/>
        <v>290.02999999999997</v>
      </c>
      <c r="M38" s="16">
        <f t="shared" si="10"/>
        <v>273.25</v>
      </c>
      <c r="N38" s="16">
        <f t="shared" si="10"/>
        <v>257.02</v>
      </c>
      <c r="O38" s="16">
        <f t="shared" si="10"/>
        <v>240.25</v>
      </c>
    </row>
    <row r="39" spans="1:15" x14ac:dyDescent="0.25">
      <c r="A39" t="s">
        <v>662</v>
      </c>
      <c r="B39" s="17">
        <v>44426</v>
      </c>
      <c r="C39" s="18">
        <v>36</v>
      </c>
      <c r="D39" s="19">
        <v>1050</v>
      </c>
      <c r="E39" s="16">
        <f t="shared" si="9"/>
        <v>1067.24</v>
      </c>
      <c r="F39" s="16">
        <f t="shared" si="9"/>
        <v>1037.55</v>
      </c>
      <c r="G39" s="16">
        <f t="shared" si="9"/>
        <v>1008.8</v>
      </c>
      <c r="H39" s="16">
        <f t="shared" si="9"/>
        <v>979.11</v>
      </c>
      <c r="I39" s="16">
        <f t="shared" si="10"/>
        <v>950.36</v>
      </c>
      <c r="J39" s="16">
        <f t="shared" si="10"/>
        <v>920.67</v>
      </c>
      <c r="K39" s="16">
        <f t="shared" si="10"/>
        <v>890.97</v>
      </c>
      <c r="L39" s="16">
        <f t="shared" si="10"/>
        <v>864.14</v>
      </c>
      <c r="M39" s="16">
        <f t="shared" si="10"/>
        <v>834.44</v>
      </c>
      <c r="N39" s="16">
        <f t="shared" si="10"/>
        <v>805.7</v>
      </c>
      <c r="O39" s="16">
        <f t="shared" si="10"/>
        <v>776</v>
      </c>
    </row>
    <row r="40" spans="1:15" x14ac:dyDescent="0.25">
      <c r="A40" t="s">
        <v>663</v>
      </c>
      <c r="B40" s="17">
        <v>44426</v>
      </c>
      <c r="C40" s="18">
        <v>36</v>
      </c>
      <c r="D40" s="19">
        <v>1050</v>
      </c>
      <c r="E40" s="16">
        <f t="shared" si="9"/>
        <v>1067.24</v>
      </c>
      <c r="F40" s="16">
        <f t="shared" si="9"/>
        <v>1037.55</v>
      </c>
      <c r="G40" s="16">
        <f t="shared" si="9"/>
        <v>1008.8</v>
      </c>
      <c r="H40" s="16">
        <f t="shared" si="9"/>
        <v>979.11</v>
      </c>
      <c r="I40" s="16">
        <f t="shared" ref="I40:O55" si="11">IF(I$1&lt;EDATE($B40,$C40),ROUND($D40/((EDATE($B40,$C40))-$B40)*((((EDATE($B40,$C40))-$B40))-(I$1-$B40)),2),0)</f>
        <v>950.36</v>
      </c>
      <c r="J40" s="16">
        <f t="shared" si="11"/>
        <v>920.67</v>
      </c>
      <c r="K40" s="16">
        <f t="shared" si="11"/>
        <v>890.97</v>
      </c>
      <c r="L40" s="16">
        <f t="shared" si="11"/>
        <v>864.14</v>
      </c>
      <c r="M40" s="16">
        <f t="shared" si="11"/>
        <v>834.44</v>
      </c>
      <c r="N40" s="16">
        <f t="shared" si="11"/>
        <v>805.7</v>
      </c>
      <c r="O40" s="16">
        <f t="shared" si="11"/>
        <v>776</v>
      </c>
    </row>
    <row r="41" spans="1:15" x14ac:dyDescent="0.25">
      <c r="A41" t="s">
        <v>664</v>
      </c>
      <c r="B41" s="17">
        <v>44426</v>
      </c>
      <c r="C41" s="18">
        <v>24</v>
      </c>
      <c r="D41" s="19">
        <v>395</v>
      </c>
      <c r="E41" s="16">
        <f t="shared" si="9"/>
        <v>404.74</v>
      </c>
      <c r="F41" s="16">
        <f t="shared" si="9"/>
        <v>387.97</v>
      </c>
      <c r="G41" s="16">
        <f t="shared" si="9"/>
        <v>371.73</v>
      </c>
      <c r="H41" s="16">
        <f t="shared" si="9"/>
        <v>354.96</v>
      </c>
      <c r="I41" s="16">
        <f t="shared" si="11"/>
        <v>338.73</v>
      </c>
      <c r="J41" s="16">
        <f t="shared" si="11"/>
        <v>321.95</v>
      </c>
      <c r="K41" s="16">
        <f t="shared" si="11"/>
        <v>305.18</v>
      </c>
      <c r="L41" s="16">
        <f t="shared" si="11"/>
        <v>290.02999999999997</v>
      </c>
      <c r="M41" s="16">
        <f t="shared" si="11"/>
        <v>273.25</v>
      </c>
      <c r="N41" s="16">
        <f t="shared" si="11"/>
        <v>257.02</v>
      </c>
      <c r="O41" s="16">
        <f t="shared" si="11"/>
        <v>240.25</v>
      </c>
    </row>
    <row r="42" spans="1:15" x14ac:dyDescent="0.25">
      <c r="A42" t="s">
        <v>665</v>
      </c>
      <c r="B42" s="17">
        <v>44428</v>
      </c>
      <c r="C42" s="18">
        <v>24</v>
      </c>
      <c r="D42" s="19">
        <v>699</v>
      </c>
      <c r="E42" s="16">
        <f t="shared" si="9"/>
        <v>718.15</v>
      </c>
      <c r="F42" s="16">
        <f t="shared" si="9"/>
        <v>688.47</v>
      </c>
      <c r="G42" s="16">
        <f t="shared" si="9"/>
        <v>659.74</v>
      </c>
      <c r="H42" s="16">
        <f t="shared" si="9"/>
        <v>630.05999999999995</v>
      </c>
      <c r="I42" s="16">
        <f t="shared" si="11"/>
        <v>601.33000000000004</v>
      </c>
      <c r="J42" s="16">
        <f t="shared" si="11"/>
        <v>571.65</v>
      </c>
      <c r="K42" s="16">
        <f t="shared" si="11"/>
        <v>541.96</v>
      </c>
      <c r="L42" s="16">
        <f t="shared" si="11"/>
        <v>515.15</v>
      </c>
      <c r="M42" s="16">
        <f t="shared" si="11"/>
        <v>485.47</v>
      </c>
      <c r="N42" s="16">
        <f t="shared" si="11"/>
        <v>456.74</v>
      </c>
      <c r="O42" s="16">
        <f t="shared" si="11"/>
        <v>427.06</v>
      </c>
    </row>
    <row r="43" spans="1:15" x14ac:dyDescent="0.25">
      <c r="A43" t="s">
        <v>666</v>
      </c>
      <c r="B43" s="17">
        <v>44428</v>
      </c>
      <c r="C43" s="18">
        <v>24</v>
      </c>
      <c r="D43" s="19">
        <v>700</v>
      </c>
      <c r="E43" s="16">
        <f t="shared" si="9"/>
        <v>719.18</v>
      </c>
      <c r="F43" s="16">
        <f t="shared" si="9"/>
        <v>689.45</v>
      </c>
      <c r="G43" s="16">
        <f t="shared" si="9"/>
        <v>660.68</v>
      </c>
      <c r="H43" s="16">
        <f t="shared" si="9"/>
        <v>630.96</v>
      </c>
      <c r="I43" s="16">
        <f t="shared" si="11"/>
        <v>602.19000000000005</v>
      </c>
      <c r="J43" s="16">
        <f t="shared" si="11"/>
        <v>572.47</v>
      </c>
      <c r="K43" s="16">
        <f t="shared" si="11"/>
        <v>542.74</v>
      </c>
      <c r="L43" s="16">
        <f t="shared" si="11"/>
        <v>515.89</v>
      </c>
      <c r="M43" s="16">
        <f t="shared" si="11"/>
        <v>486.16</v>
      </c>
      <c r="N43" s="16">
        <f t="shared" si="11"/>
        <v>457.4</v>
      </c>
      <c r="O43" s="16">
        <f t="shared" si="11"/>
        <v>427.67</v>
      </c>
    </row>
    <row r="44" spans="1:15" x14ac:dyDescent="0.25">
      <c r="A44" t="s">
        <v>667</v>
      </c>
      <c r="B44" s="17">
        <v>44433</v>
      </c>
      <c r="C44" s="18">
        <v>36</v>
      </c>
      <c r="D44" s="19">
        <v>650</v>
      </c>
      <c r="E44" s="16">
        <f t="shared" si="9"/>
        <v>664.83</v>
      </c>
      <c r="F44" s="16">
        <f t="shared" si="9"/>
        <v>646.44000000000005</v>
      </c>
      <c r="G44" s="16">
        <f t="shared" si="9"/>
        <v>628.65</v>
      </c>
      <c r="H44" s="16">
        <f t="shared" si="9"/>
        <v>610.26</v>
      </c>
      <c r="I44" s="16">
        <f t="shared" si="11"/>
        <v>592.47</v>
      </c>
      <c r="J44" s="16">
        <f t="shared" si="11"/>
        <v>574.09</v>
      </c>
      <c r="K44" s="16">
        <f t="shared" si="11"/>
        <v>555.70000000000005</v>
      </c>
      <c r="L44" s="16">
        <f t="shared" si="11"/>
        <v>539.1</v>
      </c>
      <c r="M44" s="16">
        <f t="shared" si="11"/>
        <v>520.71</v>
      </c>
      <c r="N44" s="16">
        <f t="shared" si="11"/>
        <v>502.92</v>
      </c>
      <c r="O44" s="16">
        <f t="shared" si="11"/>
        <v>484.53</v>
      </c>
    </row>
    <row r="45" spans="1:15" x14ac:dyDescent="0.25">
      <c r="A45" t="s">
        <v>668</v>
      </c>
      <c r="B45" s="17">
        <v>44434</v>
      </c>
      <c r="C45" s="18">
        <v>36</v>
      </c>
      <c r="D45" s="19">
        <v>1050</v>
      </c>
      <c r="E45" s="16">
        <f t="shared" si="9"/>
        <v>1074.9100000000001</v>
      </c>
      <c r="F45" s="16">
        <f t="shared" si="9"/>
        <v>1045.21</v>
      </c>
      <c r="G45" s="16">
        <f t="shared" si="9"/>
        <v>1016.47</v>
      </c>
      <c r="H45" s="16">
        <f t="shared" si="9"/>
        <v>986.77</v>
      </c>
      <c r="I45" s="16">
        <f t="shared" si="11"/>
        <v>958.03</v>
      </c>
      <c r="J45" s="16">
        <f t="shared" si="11"/>
        <v>928.33</v>
      </c>
      <c r="K45" s="16">
        <f t="shared" si="11"/>
        <v>898.63</v>
      </c>
      <c r="L45" s="16">
        <f t="shared" si="11"/>
        <v>871.81</v>
      </c>
      <c r="M45" s="16">
        <f t="shared" si="11"/>
        <v>842.11</v>
      </c>
      <c r="N45" s="16">
        <f t="shared" si="11"/>
        <v>813.37</v>
      </c>
      <c r="O45" s="16">
        <f t="shared" si="11"/>
        <v>783.67</v>
      </c>
    </row>
    <row r="46" spans="1:15" x14ac:dyDescent="0.25">
      <c r="A46" t="s">
        <v>669</v>
      </c>
      <c r="B46" s="17">
        <v>44439</v>
      </c>
      <c r="C46" s="18">
        <v>24</v>
      </c>
      <c r="D46" s="19">
        <v>700</v>
      </c>
      <c r="E46" s="16">
        <f t="shared" si="9"/>
        <v>729.73</v>
      </c>
      <c r="F46" s="16">
        <f t="shared" si="9"/>
        <v>700</v>
      </c>
      <c r="G46" s="16">
        <f t="shared" si="9"/>
        <v>671.23</v>
      </c>
      <c r="H46" s="16">
        <f t="shared" si="9"/>
        <v>641.51</v>
      </c>
      <c r="I46" s="16">
        <f t="shared" si="11"/>
        <v>612.74</v>
      </c>
      <c r="J46" s="16">
        <f t="shared" si="11"/>
        <v>583.01</v>
      </c>
      <c r="K46" s="16">
        <f t="shared" si="11"/>
        <v>553.29</v>
      </c>
      <c r="L46" s="16">
        <f t="shared" si="11"/>
        <v>526.44000000000005</v>
      </c>
      <c r="M46" s="16">
        <f t="shared" si="11"/>
        <v>496.71</v>
      </c>
      <c r="N46" s="16">
        <f t="shared" si="11"/>
        <v>467.95</v>
      </c>
      <c r="O46" s="16">
        <f t="shared" si="11"/>
        <v>438.22</v>
      </c>
    </row>
    <row r="47" spans="1:15" x14ac:dyDescent="0.25">
      <c r="A47" t="s">
        <v>670</v>
      </c>
      <c r="B47" s="17">
        <v>44439</v>
      </c>
      <c r="C47" s="18">
        <v>24</v>
      </c>
      <c r="D47" s="19">
        <v>700</v>
      </c>
      <c r="E47" s="16">
        <f t="shared" si="9"/>
        <v>729.73</v>
      </c>
      <c r="F47" s="16">
        <f t="shared" si="9"/>
        <v>700</v>
      </c>
      <c r="G47" s="16">
        <f t="shared" si="9"/>
        <v>671.23</v>
      </c>
      <c r="H47" s="16">
        <f t="shared" si="9"/>
        <v>641.51</v>
      </c>
      <c r="I47" s="16">
        <f t="shared" si="11"/>
        <v>612.74</v>
      </c>
      <c r="J47" s="16">
        <f t="shared" si="11"/>
        <v>583.01</v>
      </c>
      <c r="K47" s="16">
        <f t="shared" si="11"/>
        <v>553.29</v>
      </c>
      <c r="L47" s="16">
        <f t="shared" si="11"/>
        <v>526.44000000000005</v>
      </c>
      <c r="M47" s="16">
        <f t="shared" si="11"/>
        <v>496.71</v>
      </c>
      <c r="N47" s="16">
        <f t="shared" si="11"/>
        <v>467.95</v>
      </c>
      <c r="O47" s="16">
        <f t="shared" si="11"/>
        <v>438.22</v>
      </c>
    </row>
    <row r="48" spans="1:15" x14ac:dyDescent="0.25">
      <c r="A48" t="s">
        <v>671</v>
      </c>
      <c r="B48" s="17">
        <v>44439</v>
      </c>
      <c r="C48" s="18">
        <v>24</v>
      </c>
      <c r="D48" s="19">
        <v>700</v>
      </c>
      <c r="E48" s="16">
        <f t="shared" si="9"/>
        <v>729.73</v>
      </c>
      <c r="F48" s="16">
        <f t="shared" si="9"/>
        <v>700</v>
      </c>
      <c r="G48" s="16">
        <f t="shared" si="9"/>
        <v>671.23</v>
      </c>
      <c r="H48" s="16">
        <f t="shared" si="9"/>
        <v>641.51</v>
      </c>
      <c r="I48" s="16">
        <f t="shared" si="11"/>
        <v>612.74</v>
      </c>
      <c r="J48" s="16">
        <f t="shared" si="11"/>
        <v>583.01</v>
      </c>
      <c r="K48" s="16">
        <f t="shared" si="11"/>
        <v>553.29</v>
      </c>
      <c r="L48" s="16">
        <f t="shared" si="11"/>
        <v>526.44000000000005</v>
      </c>
      <c r="M48" s="16">
        <f t="shared" si="11"/>
        <v>496.71</v>
      </c>
      <c r="N48" s="16">
        <f t="shared" si="11"/>
        <v>467.95</v>
      </c>
      <c r="O48" s="16">
        <f t="shared" si="11"/>
        <v>438.22</v>
      </c>
    </row>
    <row r="49" spans="1:15" x14ac:dyDescent="0.25">
      <c r="A49" t="s">
        <v>672</v>
      </c>
      <c r="B49" s="17">
        <v>44439</v>
      </c>
      <c r="C49" s="18">
        <v>24</v>
      </c>
      <c r="D49" s="19">
        <v>700</v>
      </c>
      <c r="E49" s="16">
        <f t="shared" si="9"/>
        <v>729.73</v>
      </c>
      <c r="F49" s="16">
        <f t="shared" si="9"/>
        <v>700</v>
      </c>
      <c r="G49" s="16">
        <f t="shared" si="9"/>
        <v>671.23</v>
      </c>
      <c r="H49" s="16">
        <f t="shared" si="9"/>
        <v>641.51</v>
      </c>
      <c r="I49" s="16">
        <f t="shared" si="11"/>
        <v>612.74</v>
      </c>
      <c r="J49" s="16">
        <f t="shared" si="11"/>
        <v>583.01</v>
      </c>
      <c r="K49" s="16">
        <f t="shared" si="11"/>
        <v>553.29</v>
      </c>
      <c r="L49" s="16">
        <f t="shared" si="11"/>
        <v>526.44000000000005</v>
      </c>
      <c r="M49" s="16">
        <f t="shared" si="11"/>
        <v>496.71</v>
      </c>
      <c r="N49" s="16">
        <f t="shared" si="11"/>
        <v>467.95</v>
      </c>
      <c r="O49" s="16">
        <f t="shared" si="11"/>
        <v>438.22</v>
      </c>
    </row>
    <row r="50" spans="1:15" x14ac:dyDescent="0.25">
      <c r="A50" t="s">
        <v>673</v>
      </c>
      <c r="B50" s="17">
        <v>44439</v>
      </c>
      <c r="C50" s="18">
        <v>24</v>
      </c>
      <c r="D50" s="19">
        <v>700</v>
      </c>
      <c r="E50" s="16">
        <f t="shared" si="9"/>
        <v>729.73</v>
      </c>
      <c r="F50" s="16">
        <f t="shared" si="9"/>
        <v>700</v>
      </c>
      <c r="G50" s="16">
        <f t="shared" si="9"/>
        <v>671.23</v>
      </c>
      <c r="H50" s="16">
        <f t="shared" si="9"/>
        <v>641.51</v>
      </c>
      <c r="I50" s="16">
        <f t="shared" si="11"/>
        <v>612.74</v>
      </c>
      <c r="J50" s="16">
        <f t="shared" si="11"/>
        <v>583.01</v>
      </c>
      <c r="K50" s="16">
        <f t="shared" si="11"/>
        <v>553.29</v>
      </c>
      <c r="L50" s="16">
        <f t="shared" si="11"/>
        <v>526.44000000000005</v>
      </c>
      <c r="M50" s="16">
        <f t="shared" si="11"/>
        <v>496.71</v>
      </c>
      <c r="N50" s="16">
        <f t="shared" si="11"/>
        <v>467.95</v>
      </c>
      <c r="O50" s="16">
        <f t="shared" si="11"/>
        <v>438.22</v>
      </c>
    </row>
    <row r="51" spans="1:15" x14ac:dyDescent="0.25">
      <c r="A51" t="s">
        <v>674</v>
      </c>
      <c r="B51" s="17">
        <v>44441</v>
      </c>
      <c r="C51" s="18">
        <v>24</v>
      </c>
      <c r="D51" s="19">
        <v>700</v>
      </c>
      <c r="E51" s="16">
        <f t="shared" si="9"/>
        <v>731.64</v>
      </c>
      <c r="F51" s="16">
        <f t="shared" si="9"/>
        <v>701.92</v>
      </c>
      <c r="G51" s="16">
        <f t="shared" si="9"/>
        <v>673.15</v>
      </c>
      <c r="H51" s="16">
        <f t="shared" si="9"/>
        <v>643.41999999999996</v>
      </c>
      <c r="I51" s="16">
        <f t="shared" si="11"/>
        <v>614.66</v>
      </c>
      <c r="J51" s="16">
        <f t="shared" si="11"/>
        <v>584.92999999999995</v>
      </c>
      <c r="K51" s="16">
        <f t="shared" si="11"/>
        <v>555.21</v>
      </c>
      <c r="L51" s="16">
        <f t="shared" si="11"/>
        <v>528.36</v>
      </c>
      <c r="M51" s="16">
        <f t="shared" si="11"/>
        <v>498.63</v>
      </c>
      <c r="N51" s="16">
        <f t="shared" si="11"/>
        <v>469.86</v>
      </c>
      <c r="O51" s="16">
        <f t="shared" si="11"/>
        <v>440.14</v>
      </c>
    </row>
    <row r="52" spans="1:15" x14ac:dyDescent="0.25">
      <c r="A52" t="s">
        <v>675</v>
      </c>
      <c r="B52" s="17">
        <v>44442</v>
      </c>
      <c r="C52" s="18">
        <v>18</v>
      </c>
      <c r="D52" s="19">
        <v>395</v>
      </c>
      <c r="E52" s="16">
        <f t="shared" si="9"/>
        <v>419.6</v>
      </c>
      <c r="F52" s="16">
        <f t="shared" si="9"/>
        <v>397.17</v>
      </c>
      <c r="G52" s="16">
        <f t="shared" si="9"/>
        <v>375.47</v>
      </c>
      <c r="H52" s="16">
        <f t="shared" si="9"/>
        <v>353.04</v>
      </c>
      <c r="I52" s="16">
        <f t="shared" si="11"/>
        <v>331.34</v>
      </c>
      <c r="J52" s="16">
        <f t="shared" si="11"/>
        <v>308.91000000000003</v>
      </c>
      <c r="K52" s="16">
        <f t="shared" si="11"/>
        <v>286.48</v>
      </c>
      <c r="L52" s="16">
        <f t="shared" si="11"/>
        <v>266.23</v>
      </c>
      <c r="M52" s="16">
        <f t="shared" si="11"/>
        <v>243.8</v>
      </c>
      <c r="N52" s="16">
        <f t="shared" si="11"/>
        <v>222.1</v>
      </c>
      <c r="O52" s="16">
        <f t="shared" si="11"/>
        <v>199.67</v>
      </c>
    </row>
    <row r="53" spans="1:15" x14ac:dyDescent="0.25">
      <c r="A53" t="s">
        <v>676</v>
      </c>
      <c r="B53" s="17">
        <v>44442</v>
      </c>
      <c r="C53" s="18">
        <v>24</v>
      </c>
      <c r="D53" s="19">
        <v>700</v>
      </c>
      <c r="E53" s="16">
        <f t="shared" si="9"/>
        <v>732.6</v>
      </c>
      <c r="F53" s="16">
        <f t="shared" si="9"/>
        <v>702.88</v>
      </c>
      <c r="G53" s="16">
        <f t="shared" si="9"/>
        <v>674.11</v>
      </c>
      <c r="H53" s="16">
        <f t="shared" si="9"/>
        <v>644.38</v>
      </c>
      <c r="I53" s="16">
        <f t="shared" si="11"/>
        <v>615.62</v>
      </c>
      <c r="J53" s="16">
        <f t="shared" si="11"/>
        <v>585.89</v>
      </c>
      <c r="K53" s="16">
        <f t="shared" si="11"/>
        <v>556.16</v>
      </c>
      <c r="L53" s="16">
        <f t="shared" si="11"/>
        <v>529.32000000000005</v>
      </c>
      <c r="M53" s="16">
        <f t="shared" si="11"/>
        <v>499.59</v>
      </c>
      <c r="N53" s="16">
        <f t="shared" si="11"/>
        <v>470.82</v>
      </c>
      <c r="O53" s="16">
        <f t="shared" si="11"/>
        <v>441.1</v>
      </c>
    </row>
    <row r="54" spans="1:15" x14ac:dyDescent="0.25">
      <c r="A54" t="s">
        <v>677</v>
      </c>
      <c r="B54" s="17">
        <v>44447</v>
      </c>
      <c r="C54" s="18">
        <v>48</v>
      </c>
      <c r="D54" s="19">
        <v>479</v>
      </c>
      <c r="E54" s="16">
        <f t="shared" si="9"/>
        <v>491.79</v>
      </c>
      <c r="F54" s="16">
        <f t="shared" si="9"/>
        <v>481.62</v>
      </c>
      <c r="G54" s="16">
        <f t="shared" si="9"/>
        <v>471.79</v>
      </c>
      <c r="H54" s="16">
        <f t="shared" si="9"/>
        <v>461.62</v>
      </c>
      <c r="I54" s="16">
        <f t="shared" si="11"/>
        <v>451.79</v>
      </c>
      <c r="J54" s="16">
        <f t="shared" si="11"/>
        <v>441.62</v>
      </c>
      <c r="K54" s="16">
        <f t="shared" si="11"/>
        <v>431.46</v>
      </c>
      <c r="L54" s="16">
        <f t="shared" si="11"/>
        <v>422.28</v>
      </c>
      <c r="M54" s="16">
        <f t="shared" si="11"/>
        <v>412.12</v>
      </c>
      <c r="N54" s="16">
        <f t="shared" si="11"/>
        <v>402.28</v>
      </c>
      <c r="O54" s="16">
        <f t="shared" si="11"/>
        <v>392.12</v>
      </c>
    </row>
    <row r="55" spans="1:15" x14ac:dyDescent="0.25">
      <c r="A55" t="s">
        <v>678</v>
      </c>
      <c r="B55" s="17">
        <v>44448</v>
      </c>
      <c r="C55" s="18">
        <v>24</v>
      </c>
      <c r="D55" s="19">
        <v>700</v>
      </c>
      <c r="E55" s="16">
        <f t="shared" si="9"/>
        <v>738.36</v>
      </c>
      <c r="F55" s="16">
        <f t="shared" si="9"/>
        <v>708.63</v>
      </c>
      <c r="G55" s="16">
        <f t="shared" si="9"/>
        <v>679.86</v>
      </c>
      <c r="H55" s="16">
        <f t="shared" si="9"/>
        <v>650.14</v>
      </c>
      <c r="I55" s="16">
        <f t="shared" si="11"/>
        <v>621.37</v>
      </c>
      <c r="J55" s="16">
        <f t="shared" si="11"/>
        <v>591.64</v>
      </c>
      <c r="K55" s="16">
        <f t="shared" si="11"/>
        <v>561.91999999999996</v>
      </c>
      <c r="L55" s="16">
        <f t="shared" si="11"/>
        <v>535.07000000000005</v>
      </c>
      <c r="M55" s="16">
        <f t="shared" si="11"/>
        <v>505.34</v>
      </c>
      <c r="N55" s="16">
        <f t="shared" si="11"/>
        <v>476.58</v>
      </c>
      <c r="O55" s="16">
        <f t="shared" si="11"/>
        <v>446.85</v>
      </c>
    </row>
    <row r="56" spans="1:15" x14ac:dyDescent="0.25">
      <c r="A56" t="s">
        <v>679</v>
      </c>
      <c r="B56" s="17">
        <v>44448</v>
      </c>
      <c r="C56" s="18">
        <v>24</v>
      </c>
      <c r="D56" s="19">
        <v>700</v>
      </c>
      <c r="E56" s="16">
        <f t="shared" si="9"/>
        <v>738.36</v>
      </c>
      <c r="F56" s="16">
        <f t="shared" si="9"/>
        <v>708.63</v>
      </c>
      <c r="G56" s="16">
        <f t="shared" si="9"/>
        <v>679.86</v>
      </c>
      <c r="H56" s="16">
        <f t="shared" si="9"/>
        <v>650.14</v>
      </c>
      <c r="I56" s="16">
        <f t="shared" ref="I56:O61" si="12">IF(I$1&lt;EDATE($B56,$C56),ROUND($D56/((EDATE($B56,$C56))-$B56)*((((EDATE($B56,$C56))-$B56))-(I$1-$B56)),2),0)</f>
        <v>621.37</v>
      </c>
      <c r="J56" s="16">
        <f t="shared" si="12"/>
        <v>591.64</v>
      </c>
      <c r="K56" s="16">
        <f t="shared" si="12"/>
        <v>561.91999999999996</v>
      </c>
      <c r="L56" s="16">
        <f t="shared" si="12"/>
        <v>535.07000000000005</v>
      </c>
      <c r="M56" s="16">
        <f t="shared" si="12"/>
        <v>505.34</v>
      </c>
      <c r="N56" s="16">
        <f t="shared" si="12"/>
        <v>476.58</v>
      </c>
      <c r="O56" s="16">
        <f t="shared" si="12"/>
        <v>446.85</v>
      </c>
    </row>
    <row r="57" spans="1:15" x14ac:dyDescent="0.25">
      <c r="A57" t="s">
        <v>680</v>
      </c>
      <c r="B57" s="17">
        <v>44449</v>
      </c>
      <c r="C57" s="18">
        <v>24</v>
      </c>
      <c r="D57" s="19">
        <v>700</v>
      </c>
      <c r="E57" s="16">
        <f t="shared" si="9"/>
        <v>739.32</v>
      </c>
      <c r="F57" s="16">
        <f t="shared" si="9"/>
        <v>709.59</v>
      </c>
      <c r="G57" s="16">
        <f t="shared" si="9"/>
        <v>680.82</v>
      </c>
      <c r="H57" s="16">
        <f t="shared" si="9"/>
        <v>651.1</v>
      </c>
      <c r="I57" s="16">
        <f t="shared" si="12"/>
        <v>622.33000000000004</v>
      </c>
      <c r="J57" s="16">
        <f t="shared" si="12"/>
        <v>592.6</v>
      </c>
      <c r="K57" s="16">
        <f t="shared" si="12"/>
        <v>562.88</v>
      </c>
      <c r="L57" s="16">
        <f t="shared" si="12"/>
        <v>536.03</v>
      </c>
      <c r="M57" s="16">
        <f t="shared" si="12"/>
        <v>506.3</v>
      </c>
      <c r="N57" s="16">
        <f t="shared" si="12"/>
        <v>477.53</v>
      </c>
      <c r="O57" s="16">
        <f t="shared" si="12"/>
        <v>447.81</v>
      </c>
    </row>
    <row r="58" spans="1:15" x14ac:dyDescent="0.25">
      <c r="A58" t="s">
        <v>681</v>
      </c>
      <c r="B58" s="17">
        <v>44453</v>
      </c>
      <c r="C58" s="18">
        <v>36</v>
      </c>
      <c r="D58" s="19">
        <v>650</v>
      </c>
      <c r="E58" s="16">
        <f t="shared" si="9"/>
        <v>676.69</v>
      </c>
      <c r="F58" s="16">
        <f t="shared" si="9"/>
        <v>658.3</v>
      </c>
      <c r="G58" s="16">
        <f t="shared" si="9"/>
        <v>640.51</v>
      </c>
      <c r="H58" s="16">
        <f t="shared" si="9"/>
        <v>622.13</v>
      </c>
      <c r="I58" s="16">
        <f t="shared" si="12"/>
        <v>604.33000000000004</v>
      </c>
      <c r="J58" s="16">
        <f t="shared" si="12"/>
        <v>585.95000000000005</v>
      </c>
      <c r="K58" s="16">
        <f t="shared" si="12"/>
        <v>567.55999999999995</v>
      </c>
      <c r="L58" s="16">
        <f t="shared" si="12"/>
        <v>550.96</v>
      </c>
      <c r="M58" s="16">
        <f t="shared" si="12"/>
        <v>532.57000000000005</v>
      </c>
      <c r="N58" s="16">
        <f t="shared" si="12"/>
        <v>514.78</v>
      </c>
      <c r="O58" s="16">
        <f t="shared" si="12"/>
        <v>496.4</v>
      </c>
    </row>
    <row r="59" spans="1:15" x14ac:dyDescent="0.25">
      <c r="A59" t="s">
        <v>682</v>
      </c>
      <c r="B59" s="17">
        <v>44453</v>
      </c>
      <c r="C59" s="18">
        <v>36</v>
      </c>
      <c r="D59" s="19">
        <v>750</v>
      </c>
      <c r="E59" s="16">
        <f t="shared" si="9"/>
        <v>780.79</v>
      </c>
      <c r="F59" s="16">
        <f t="shared" si="9"/>
        <v>759.58</v>
      </c>
      <c r="G59" s="16">
        <f t="shared" si="9"/>
        <v>739.05</v>
      </c>
      <c r="H59" s="16">
        <f t="shared" si="9"/>
        <v>717.84</v>
      </c>
      <c r="I59" s="16">
        <f t="shared" si="12"/>
        <v>697.31</v>
      </c>
      <c r="J59" s="16">
        <f t="shared" si="12"/>
        <v>676.09</v>
      </c>
      <c r="K59" s="16">
        <f t="shared" si="12"/>
        <v>654.88</v>
      </c>
      <c r="L59" s="16">
        <f t="shared" si="12"/>
        <v>635.72</v>
      </c>
      <c r="M59" s="16">
        <f t="shared" si="12"/>
        <v>614.51</v>
      </c>
      <c r="N59" s="16">
        <f t="shared" si="12"/>
        <v>593.98</v>
      </c>
      <c r="O59" s="16">
        <f t="shared" si="12"/>
        <v>572.76</v>
      </c>
    </row>
    <row r="60" spans="1:15" x14ac:dyDescent="0.25">
      <c r="A60" t="s">
        <v>683</v>
      </c>
      <c r="B60" s="17">
        <v>44454</v>
      </c>
      <c r="C60" s="18">
        <v>24</v>
      </c>
      <c r="D60" s="19">
        <v>700</v>
      </c>
      <c r="E60" s="16">
        <f t="shared" si="9"/>
        <v>744.11</v>
      </c>
      <c r="F60" s="16">
        <f t="shared" si="9"/>
        <v>714.38</v>
      </c>
      <c r="G60" s="16">
        <f t="shared" si="9"/>
        <v>685.62</v>
      </c>
      <c r="H60" s="16">
        <f t="shared" si="9"/>
        <v>655.89</v>
      </c>
      <c r="I60" s="16">
        <f t="shared" si="12"/>
        <v>627.12</v>
      </c>
      <c r="J60" s="16">
        <f t="shared" si="12"/>
        <v>597.4</v>
      </c>
      <c r="K60" s="16">
        <f t="shared" si="12"/>
        <v>567.66999999999996</v>
      </c>
      <c r="L60" s="16">
        <f t="shared" si="12"/>
        <v>540.82000000000005</v>
      </c>
      <c r="M60" s="16">
        <f t="shared" si="12"/>
        <v>511.1</v>
      </c>
      <c r="N60" s="16">
        <f t="shared" si="12"/>
        <v>482.33</v>
      </c>
      <c r="O60" s="16">
        <f t="shared" si="12"/>
        <v>452.6</v>
      </c>
    </row>
    <row r="61" spans="1:15" x14ac:dyDescent="0.25">
      <c r="A61" t="s">
        <v>684</v>
      </c>
      <c r="B61" s="17">
        <v>44456</v>
      </c>
      <c r="C61" s="18">
        <v>18</v>
      </c>
      <c r="D61" s="19">
        <v>395</v>
      </c>
      <c r="E61" s="16">
        <f t="shared" si="9"/>
        <v>429.73</v>
      </c>
      <c r="F61" s="16">
        <f t="shared" si="9"/>
        <v>407.3</v>
      </c>
      <c r="G61" s="16">
        <f t="shared" si="9"/>
        <v>385.6</v>
      </c>
      <c r="H61" s="16">
        <f t="shared" si="9"/>
        <v>363.17</v>
      </c>
      <c r="I61" s="16">
        <f t="shared" si="12"/>
        <v>341.47</v>
      </c>
      <c r="J61" s="16">
        <f t="shared" si="12"/>
        <v>319.04000000000002</v>
      </c>
      <c r="K61" s="16">
        <f t="shared" si="12"/>
        <v>296.61</v>
      </c>
      <c r="L61" s="16">
        <f t="shared" si="12"/>
        <v>276.36</v>
      </c>
      <c r="M61" s="16">
        <f t="shared" si="12"/>
        <v>253.93</v>
      </c>
      <c r="N61" s="16">
        <f t="shared" si="12"/>
        <v>232.23</v>
      </c>
      <c r="O61" s="16">
        <f t="shared" si="12"/>
        <v>209.8</v>
      </c>
    </row>
    <row r="62" spans="1:15" x14ac:dyDescent="0.25">
      <c r="A62" t="s">
        <v>685</v>
      </c>
      <c r="B62" s="17">
        <v>44456</v>
      </c>
      <c r="C62" s="18">
        <v>24</v>
      </c>
      <c r="D62" s="19">
        <v>700</v>
      </c>
      <c r="E62" s="16">
        <f t="shared" si="9"/>
        <v>746.03</v>
      </c>
      <c r="F62" s="16">
        <f t="shared" ref="F62:O93" si="13">IF(F$1&lt;EDATE($B62,$C62),ROUND($D62/((EDATE($B62,$C62))-$B62)*((((EDATE($B62,$C62))-$B62))-(F$1-$B62)),2),0)</f>
        <v>716.3</v>
      </c>
      <c r="G62" s="16">
        <f t="shared" si="13"/>
        <v>687.53</v>
      </c>
      <c r="H62" s="16">
        <f t="shared" si="13"/>
        <v>657.81</v>
      </c>
      <c r="I62" s="16">
        <f t="shared" si="13"/>
        <v>629.04</v>
      </c>
      <c r="J62" s="16">
        <f t="shared" si="13"/>
        <v>599.32000000000005</v>
      </c>
      <c r="K62" s="16">
        <f t="shared" si="13"/>
        <v>569.59</v>
      </c>
      <c r="L62" s="16">
        <f t="shared" si="13"/>
        <v>542.74</v>
      </c>
      <c r="M62" s="16">
        <f t="shared" si="13"/>
        <v>513.01</v>
      </c>
      <c r="N62" s="16">
        <f t="shared" si="13"/>
        <v>484.25</v>
      </c>
      <c r="O62" s="16">
        <f t="shared" si="13"/>
        <v>454.52</v>
      </c>
    </row>
    <row r="63" spans="1:15" x14ac:dyDescent="0.25">
      <c r="A63" t="s">
        <v>686</v>
      </c>
      <c r="B63" s="17">
        <v>44456</v>
      </c>
      <c r="C63" s="18">
        <v>24</v>
      </c>
      <c r="D63" s="19">
        <v>700</v>
      </c>
      <c r="E63" s="16">
        <f t="shared" si="9"/>
        <v>746.03</v>
      </c>
      <c r="F63" s="16">
        <f t="shared" si="13"/>
        <v>716.3</v>
      </c>
      <c r="G63" s="16">
        <f t="shared" si="13"/>
        <v>687.53</v>
      </c>
      <c r="H63" s="16">
        <f t="shared" si="13"/>
        <v>657.81</v>
      </c>
      <c r="I63" s="16">
        <f t="shared" si="13"/>
        <v>629.04</v>
      </c>
      <c r="J63" s="16">
        <f t="shared" si="13"/>
        <v>599.32000000000005</v>
      </c>
      <c r="K63" s="16">
        <f t="shared" si="13"/>
        <v>569.59</v>
      </c>
      <c r="L63" s="16">
        <f t="shared" si="13"/>
        <v>542.74</v>
      </c>
      <c r="M63" s="16">
        <f t="shared" si="13"/>
        <v>513.01</v>
      </c>
      <c r="N63" s="16">
        <f t="shared" si="13"/>
        <v>484.25</v>
      </c>
      <c r="O63" s="16">
        <f t="shared" si="13"/>
        <v>454.52</v>
      </c>
    </row>
    <row r="64" spans="1:15" x14ac:dyDescent="0.25">
      <c r="A64" t="s">
        <v>687</v>
      </c>
      <c r="B64" s="17">
        <v>44457</v>
      </c>
      <c r="C64" s="18">
        <v>24</v>
      </c>
      <c r="D64" s="19">
        <v>700</v>
      </c>
      <c r="E64" s="16">
        <f t="shared" si="9"/>
        <v>746.99</v>
      </c>
      <c r="F64" s="16">
        <f t="shared" si="13"/>
        <v>717.26</v>
      </c>
      <c r="G64" s="16">
        <f t="shared" si="13"/>
        <v>688.49</v>
      </c>
      <c r="H64" s="16">
        <f t="shared" si="13"/>
        <v>658.77</v>
      </c>
      <c r="I64" s="16">
        <f t="shared" si="13"/>
        <v>630</v>
      </c>
      <c r="J64" s="16">
        <f t="shared" si="13"/>
        <v>600.27</v>
      </c>
      <c r="K64" s="16">
        <f t="shared" si="13"/>
        <v>570.54999999999995</v>
      </c>
      <c r="L64" s="16">
        <f t="shared" si="13"/>
        <v>543.70000000000005</v>
      </c>
      <c r="M64" s="16">
        <f t="shared" si="13"/>
        <v>513.97</v>
      </c>
      <c r="N64" s="16">
        <f t="shared" si="13"/>
        <v>485.21</v>
      </c>
      <c r="O64" s="16">
        <f t="shared" si="13"/>
        <v>455.48</v>
      </c>
    </row>
    <row r="65" spans="1:15" x14ac:dyDescent="0.25">
      <c r="A65" t="s">
        <v>688</v>
      </c>
      <c r="B65" s="17">
        <v>44459</v>
      </c>
      <c r="C65" s="18">
        <v>24</v>
      </c>
      <c r="D65" s="19">
        <v>700</v>
      </c>
      <c r="E65" s="16">
        <f t="shared" si="9"/>
        <v>748.9</v>
      </c>
      <c r="F65" s="16">
        <f t="shared" si="13"/>
        <v>719.18</v>
      </c>
      <c r="G65" s="16">
        <f t="shared" si="13"/>
        <v>690.41</v>
      </c>
      <c r="H65" s="16">
        <f t="shared" si="13"/>
        <v>660.68</v>
      </c>
      <c r="I65" s="16">
        <f t="shared" si="13"/>
        <v>631.91999999999996</v>
      </c>
      <c r="J65" s="16">
        <f t="shared" si="13"/>
        <v>602.19000000000005</v>
      </c>
      <c r="K65" s="16">
        <f t="shared" si="13"/>
        <v>572.47</v>
      </c>
      <c r="L65" s="16">
        <f t="shared" si="13"/>
        <v>545.62</v>
      </c>
      <c r="M65" s="16">
        <f t="shared" si="13"/>
        <v>515.89</v>
      </c>
      <c r="N65" s="16">
        <f t="shared" si="13"/>
        <v>487.12</v>
      </c>
      <c r="O65" s="16">
        <f t="shared" si="13"/>
        <v>457.4</v>
      </c>
    </row>
    <row r="66" spans="1:15" x14ac:dyDescent="0.25">
      <c r="A66" t="s">
        <v>689</v>
      </c>
      <c r="B66" s="17">
        <v>44459</v>
      </c>
      <c r="C66" s="18">
        <v>18</v>
      </c>
      <c r="D66" s="19">
        <v>395</v>
      </c>
      <c r="E66" s="16">
        <f t="shared" si="9"/>
        <v>431.9</v>
      </c>
      <c r="F66" s="16">
        <f t="shared" si="13"/>
        <v>409.47</v>
      </c>
      <c r="G66" s="16">
        <f t="shared" si="13"/>
        <v>387.77</v>
      </c>
      <c r="H66" s="16">
        <f t="shared" si="13"/>
        <v>365.34</v>
      </c>
      <c r="I66" s="16">
        <f t="shared" si="13"/>
        <v>343.64</v>
      </c>
      <c r="J66" s="16">
        <f t="shared" si="13"/>
        <v>321.20999999999998</v>
      </c>
      <c r="K66" s="16">
        <f t="shared" si="13"/>
        <v>298.77999999999997</v>
      </c>
      <c r="L66" s="16">
        <f t="shared" si="13"/>
        <v>278.52999999999997</v>
      </c>
      <c r="M66" s="16">
        <f t="shared" si="13"/>
        <v>256.10000000000002</v>
      </c>
      <c r="N66" s="16">
        <f t="shared" si="13"/>
        <v>234.4</v>
      </c>
      <c r="O66" s="16">
        <f t="shared" si="13"/>
        <v>211.97</v>
      </c>
    </row>
    <row r="67" spans="1:15" x14ac:dyDescent="0.25">
      <c r="A67" t="s">
        <v>690</v>
      </c>
      <c r="B67" s="17">
        <v>44459</v>
      </c>
      <c r="C67" s="18">
        <v>36</v>
      </c>
      <c r="D67" s="19">
        <v>850</v>
      </c>
      <c r="E67" s="16">
        <f t="shared" ref="E67:O130" si="14">IF(E$1&lt;EDATE($B67,$C67),ROUND($D67/((EDATE($B67,$C67))-$B67)*((((EDATE($B67,$C67))-$B67))-(E$1-$B67)),2),0)</f>
        <v>889.55</v>
      </c>
      <c r="F67" s="16">
        <f t="shared" si="13"/>
        <v>865.51</v>
      </c>
      <c r="G67" s="16">
        <f t="shared" si="13"/>
        <v>842.24</v>
      </c>
      <c r="H67" s="16">
        <f t="shared" si="13"/>
        <v>818.2</v>
      </c>
      <c r="I67" s="16">
        <f t="shared" si="13"/>
        <v>794.94</v>
      </c>
      <c r="J67" s="16">
        <f t="shared" si="13"/>
        <v>770.89</v>
      </c>
      <c r="K67" s="16">
        <f t="shared" si="13"/>
        <v>746.85</v>
      </c>
      <c r="L67" s="16">
        <f t="shared" si="13"/>
        <v>725.14</v>
      </c>
      <c r="M67" s="16">
        <f t="shared" si="13"/>
        <v>701.09</v>
      </c>
      <c r="N67" s="16">
        <f t="shared" si="13"/>
        <v>677.83</v>
      </c>
      <c r="O67" s="16">
        <f t="shared" si="13"/>
        <v>653.79</v>
      </c>
    </row>
    <row r="68" spans="1:15" x14ac:dyDescent="0.25">
      <c r="A68" t="s">
        <v>691</v>
      </c>
      <c r="B68" s="17">
        <v>44460</v>
      </c>
      <c r="C68" s="18">
        <v>24</v>
      </c>
      <c r="D68" s="19">
        <v>700</v>
      </c>
      <c r="E68" s="16">
        <f t="shared" si="14"/>
        <v>749.86</v>
      </c>
      <c r="F68" s="16">
        <f t="shared" si="13"/>
        <v>720.14</v>
      </c>
      <c r="G68" s="16">
        <f t="shared" si="13"/>
        <v>691.37</v>
      </c>
      <c r="H68" s="16">
        <f t="shared" si="13"/>
        <v>661.64</v>
      </c>
      <c r="I68" s="16">
        <f t="shared" si="13"/>
        <v>632.88</v>
      </c>
      <c r="J68" s="16">
        <f t="shared" si="13"/>
        <v>603.15</v>
      </c>
      <c r="K68" s="16">
        <f t="shared" si="13"/>
        <v>573.41999999999996</v>
      </c>
      <c r="L68" s="16">
        <f t="shared" si="13"/>
        <v>546.58000000000004</v>
      </c>
      <c r="M68" s="16">
        <f t="shared" si="13"/>
        <v>516.85</v>
      </c>
      <c r="N68" s="16">
        <f t="shared" si="13"/>
        <v>488.08</v>
      </c>
      <c r="O68" s="16">
        <f t="shared" si="13"/>
        <v>458.36</v>
      </c>
    </row>
    <row r="69" spans="1:15" x14ac:dyDescent="0.25">
      <c r="A69" t="s">
        <v>692</v>
      </c>
      <c r="B69" s="17">
        <v>44460</v>
      </c>
      <c r="C69" s="18">
        <v>24</v>
      </c>
      <c r="D69" s="19">
        <v>700</v>
      </c>
      <c r="E69" s="16">
        <f t="shared" si="14"/>
        <v>749.86</v>
      </c>
      <c r="F69" s="16">
        <f t="shared" si="13"/>
        <v>720.14</v>
      </c>
      <c r="G69" s="16">
        <f t="shared" si="13"/>
        <v>691.37</v>
      </c>
      <c r="H69" s="16">
        <f t="shared" si="13"/>
        <v>661.64</v>
      </c>
      <c r="I69" s="16">
        <f t="shared" si="13"/>
        <v>632.88</v>
      </c>
      <c r="J69" s="16">
        <f t="shared" si="13"/>
        <v>603.15</v>
      </c>
      <c r="K69" s="16">
        <f t="shared" si="13"/>
        <v>573.41999999999996</v>
      </c>
      <c r="L69" s="16">
        <f t="shared" si="13"/>
        <v>546.58000000000004</v>
      </c>
      <c r="M69" s="16">
        <f t="shared" si="13"/>
        <v>516.85</v>
      </c>
      <c r="N69" s="16">
        <f t="shared" si="13"/>
        <v>488.08</v>
      </c>
      <c r="O69" s="16">
        <f t="shared" si="13"/>
        <v>458.36</v>
      </c>
    </row>
    <row r="70" spans="1:15" x14ac:dyDescent="0.25">
      <c r="A70" t="s">
        <v>693</v>
      </c>
      <c r="B70" s="17">
        <v>44460</v>
      </c>
      <c r="C70" s="18">
        <v>18</v>
      </c>
      <c r="D70" s="19">
        <v>395</v>
      </c>
      <c r="E70" s="16">
        <f t="shared" si="14"/>
        <v>432.62</v>
      </c>
      <c r="F70" s="16">
        <f t="shared" si="13"/>
        <v>410.19</v>
      </c>
      <c r="G70" s="16">
        <f t="shared" si="13"/>
        <v>388.49</v>
      </c>
      <c r="H70" s="16">
        <f t="shared" si="13"/>
        <v>366.06</v>
      </c>
      <c r="I70" s="16">
        <f t="shared" si="13"/>
        <v>344.36</v>
      </c>
      <c r="J70" s="16">
        <f t="shared" si="13"/>
        <v>321.93</v>
      </c>
      <c r="K70" s="16">
        <f t="shared" si="13"/>
        <v>299.51</v>
      </c>
      <c r="L70" s="16">
        <f t="shared" si="13"/>
        <v>279.25</v>
      </c>
      <c r="M70" s="16">
        <f t="shared" si="13"/>
        <v>256.82</v>
      </c>
      <c r="N70" s="16">
        <f t="shared" si="13"/>
        <v>235.12</v>
      </c>
      <c r="O70" s="16">
        <f t="shared" si="13"/>
        <v>212.69</v>
      </c>
    </row>
    <row r="71" spans="1:15" x14ac:dyDescent="0.25">
      <c r="A71" t="s">
        <v>694</v>
      </c>
      <c r="B71" s="17">
        <v>44460</v>
      </c>
      <c r="C71" s="18">
        <v>18</v>
      </c>
      <c r="D71" s="19">
        <v>395</v>
      </c>
      <c r="E71" s="16">
        <f t="shared" si="14"/>
        <v>432.62</v>
      </c>
      <c r="F71" s="16">
        <f t="shared" si="13"/>
        <v>410.19</v>
      </c>
      <c r="G71" s="16">
        <f t="shared" si="13"/>
        <v>388.49</v>
      </c>
      <c r="H71" s="16">
        <f t="shared" si="13"/>
        <v>366.06</v>
      </c>
      <c r="I71" s="16">
        <f t="shared" si="13"/>
        <v>344.36</v>
      </c>
      <c r="J71" s="16">
        <f t="shared" si="13"/>
        <v>321.93</v>
      </c>
      <c r="K71" s="16">
        <f t="shared" si="13"/>
        <v>299.51</v>
      </c>
      <c r="L71" s="16">
        <f t="shared" si="13"/>
        <v>279.25</v>
      </c>
      <c r="M71" s="16">
        <f t="shared" si="13"/>
        <v>256.82</v>
      </c>
      <c r="N71" s="16">
        <f t="shared" si="13"/>
        <v>235.12</v>
      </c>
      <c r="O71" s="16">
        <f t="shared" si="13"/>
        <v>212.69</v>
      </c>
    </row>
    <row r="72" spans="1:15" x14ac:dyDescent="0.25">
      <c r="A72" t="s">
        <v>695</v>
      </c>
      <c r="B72" s="17">
        <v>44463</v>
      </c>
      <c r="C72" s="18">
        <v>36</v>
      </c>
      <c r="D72" s="19">
        <v>1050</v>
      </c>
      <c r="E72" s="16">
        <f t="shared" si="14"/>
        <v>1102.69</v>
      </c>
      <c r="F72" s="16">
        <f t="shared" si="13"/>
        <v>1072.99</v>
      </c>
      <c r="G72" s="16">
        <f t="shared" si="13"/>
        <v>1044.25</v>
      </c>
      <c r="H72" s="16">
        <f t="shared" si="13"/>
        <v>1014.55</v>
      </c>
      <c r="I72" s="16">
        <f t="shared" si="13"/>
        <v>985.81</v>
      </c>
      <c r="J72" s="16">
        <f t="shared" si="13"/>
        <v>956.11</v>
      </c>
      <c r="K72" s="16">
        <f t="shared" si="13"/>
        <v>926.41</v>
      </c>
      <c r="L72" s="16">
        <f t="shared" si="13"/>
        <v>899.59</v>
      </c>
      <c r="M72" s="16">
        <f t="shared" si="13"/>
        <v>869.89</v>
      </c>
      <c r="N72" s="16">
        <f t="shared" si="13"/>
        <v>841.15</v>
      </c>
      <c r="O72" s="16">
        <f t="shared" si="13"/>
        <v>811.45</v>
      </c>
    </row>
    <row r="73" spans="1:15" x14ac:dyDescent="0.25">
      <c r="A73" t="s">
        <v>696</v>
      </c>
      <c r="B73" s="17">
        <v>44464</v>
      </c>
      <c r="C73" s="18">
        <v>36</v>
      </c>
      <c r="D73" s="19">
        <v>650</v>
      </c>
      <c r="E73" s="16">
        <f t="shared" si="14"/>
        <v>683.21</v>
      </c>
      <c r="F73" s="16">
        <f t="shared" si="13"/>
        <v>664.83</v>
      </c>
      <c r="G73" s="16">
        <f t="shared" si="13"/>
        <v>647.03</v>
      </c>
      <c r="H73" s="16">
        <f t="shared" si="13"/>
        <v>628.65</v>
      </c>
      <c r="I73" s="16">
        <f t="shared" si="13"/>
        <v>610.86</v>
      </c>
      <c r="J73" s="16">
        <f t="shared" si="13"/>
        <v>592.47</v>
      </c>
      <c r="K73" s="16">
        <f t="shared" si="13"/>
        <v>574.09</v>
      </c>
      <c r="L73" s="16">
        <f t="shared" si="13"/>
        <v>557.48</v>
      </c>
      <c r="M73" s="16">
        <f t="shared" si="13"/>
        <v>539.1</v>
      </c>
      <c r="N73" s="16">
        <f t="shared" si="13"/>
        <v>521.29999999999995</v>
      </c>
      <c r="O73" s="16">
        <f t="shared" si="13"/>
        <v>502.92</v>
      </c>
    </row>
    <row r="74" spans="1:15" x14ac:dyDescent="0.25">
      <c r="A74" t="s">
        <v>697</v>
      </c>
      <c r="B74" s="17">
        <v>44467</v>
      </c>
      <c r="C74" s="18">
        <v>24</v>
      </c>
      <c r="D74" s="19">
        <v>700</v>
      </c>
      <c r="E74" s="16">
        <f t="shared" si="14"/>
        <v>756.58</v>
      </c>
      <c r="F74" s="16">
        <f t="shared" si="13"/>
        <v>726.85</v>
      </c>
      <c r="G74" s="16">
        <f t="shared" si="13"/>
        <v>698.08</v>
      </c>
      <c r="H74" s="16">
        <f t="shared" si="13"/>
        <v>668.36</v>
      </c>
      <c r="I74" s="16">
        <f t="shared" si="13"/>
        <v>639.59</v>
      </c>
      <c r="J74" s="16">
        <f t="shared" si="13"/>
        <v>609.86</v>
      </c>
      <c r="K74" s="16">
        <f t="shared" si="13"/>
        <v>580.14</v>
      </c>
      <c r="L74" s="16">
        <f t="shared" si="13"/>
        <v>553.29</v>
      </c>
      <c r="M74" s="16">
        <f t="shared" si="13"/>
        <v>523.55999999999995</v>
      </c>
      <c r="N74" s="16">
        <f t="shared" si="13"/>
        <v>494.79</v>
      </c>
      <c r="O74" s="16">
        <f t="shared" si="13"/>
        <v>465.07</v>
      </c>
    </row>
    <row r="75" spans="1:15" x14ac:dyDescent="0.25">
      <c r="A75" t="s">
        <v>698</v>
      </c>
      <c r="B75" s="17">
        <v>44467</v>
      </c>
      <c r="C75" s="18">
        <v>24</v>
      </c>
      <c r="D75" s="19">
        <v>700</v>
      </c>
      <c r="E75" s="16">
        <f t="shared" si="14"/>
        <v>756.58</v>
      </c>
      <c r="F75" s="16">
        <f t="shared" si="13"/>
        <v>726.85</v>
      </c>
      <c r="G75" s="16">
        <f t="shared" si="13"/>
        <v>698.08</v>
      </c>
      <c r="H75" s="16">
        <f t="shared" si="13"/>
        <v>668.36</v>
      </c>
      <c r="I75" s="16">
        <f t="shared" si="13"/>
        <v>639.59</v>
      </c>
      <c r="J75" s="16">
        <f t="shared" si="13"/>
        <v>609.86</v>
      </c>
      <c r="K75" s="16">
        <f t="shared" si="13"/>
        <v>580.14</v>
      </c>
      <c r="L75" s="16">
        <f t="shared" si="13"/>
        <v>553.29</v>
      </c>
      <c r="M75" s="16">
        <f t="shared" si="13"/>
        <v>523.55999999999995</v>
      </c>
      <c r="N75" s="16">
        <f t="shared" si="13"/>
        <v>494.79</v>
      </c>
      <c r="O75" s="16">
        <f t="shared" si="13"/>
        <v>465.07</v>
      </c>
    </row>
    <row r="76" spans="1:15" x14ac:dyDescent="0.25">
      <c r="A76" t="s">
        <v>699</v>
      </c>
      <c r="B76" s="17">
        <v>44468</v>
      </c>
      <c r="C76" s="18">
        <v>24</v>
      </c>
      <c r="D76" s="19">
        <v>700</v>
      </c>
      <c r="E76" s="16">
        <f t="shared" si="14"/>
        <v>757.53</v>
      </c>
      <c r="F76" s="16">
        <f t="shared" si="13"/>
        <v>727.81</v>
      </c>
      <c r="G76" s="16">
        <f t="shared" si="13"/>
        <v>699.04</v>
      </c>
      <c r="H76" s="16">
        <f t="shared" si="13"/>
        <v>669.32</v>
      </c>
      <c r="I76" s="16">
        <f t="shared" si="13"/>
        <v>640.54999999999995</v>
      </c>
      <c r="J76" s="16">
        <f t="shared" si="13"/>
        <v>610.82000000000005</v>
      </c>
      <c r="K76" s="16">
        <f t="shared" si="13"/>
        <v>581.1</v>
      </c>
      <c r="L76" s="16">
        <f t="shared" si="13"/>
        <v>554.25</v>
      </c>
      <c r="M76" s="16">
        <f t="shared" si="13"/>
        <v>524.52</v>
      </c>
      <c r="N76" s="16">
        <f t="shared" si="13"/>
        <v>495.75</v>
      </c>
      <c r="O76" s="16">
        <f t="shared" si="13"/>
        <v>466.03</v>
      </c>
    </row>
    <row r="77" spans="1:15" x14ac:dyDescent="0.25">
      <c r="A77" t="s">
        <v>700</v>
      </c>
      <c r="B77" s="17">
        <v>44468</v>
      </c>
      <c r="C77" s="18">
        <v>24</v>
      </c>
      <c r="D77" s="19">
        <v>700</v>
      </c>
      <c r="E77" s="16">
        <f t="shared" si="14"/>
        <v>757.53</v>
      </c>
      <c r="F77" s="16">
        <f t="shared" si="13"/>
        <v>727.81</v>
      </c>
      <c r="G77" s="16">
        <f t="shared" si="13"/>
        <v>699.04</v>
      </c>
      <c r="H77" s="16">
        <f t="shared" si="13"/>
        <v>669.32</v>
      </c>
      <c r="I77" s="16">
        <f t="shared" si="13"/>
        <v>640.54999999999995</v>
      </c>
      <c r="J77" s="16">
        <f t="shared" si="13"/>
        <v>610.82000000000005</v>
      </c>
      <c r="K77" s="16">
        <f t="shared" si="13"/>
        <v>581.1</v>
      </c>
      <c r="L77" s="16">
        <f t="shared" si="13"/>
        <v>554.25</v>
      </c>
      <c r="M77" s="16">
        <f t="shared" si="13"/>
        <v>524.52</v>
      </c>
      <c r="N77" s="16">
        <f t="shared" si="13"/>
        <v>495.75</v>
      </c>
      <c r="O77" s="16">
        <f t="shared" si="13"/>
        <v>466.03</v>
      </c>
    </row>
    <row r="78" spans="1:15" x14ac:dyDescent="0.25">
      <c r="A78" t="s">
        <v>701</v>
      </c>
      <c r="B78" s="17">
        <v>44468</v>
      </c>
      <c r="C78" s="18">
        <v>36</v>
      </c>
      <c r="D78" s="19">
        <v>1050</v>
      </c>
      <c r="E78" s="16">
        <f t="shared" si="14"/>
        <v>1107.48</v>
      </c>
      <c r="F78" s="16">
        <f t="shared" si="13"/>
        <v>1077.78</v>
      </c>
      <c r="G78" s="16">
        <f t="shared" si="13"/>
        <v>1049.04</v>
      </c>
      <c r="H78" s="16">
        <f t="shared" si="13"/>
        <v>1019.34</v>
      </c>
      <c r="I78" s="16">
        <f t="shared" si="13"/>
        <v>990.6</v>
      </c>
      <c r="J78" s="16">
        <f t="shared" si="13"/>
        <v>960.9</v>
      </c>
      <c r="K78" s="16">
        <f t="shared" si="13"/>
        <v>931.2</v>
      </c>
      <c r="L78" s="16">
        <f t="shared" si="13"/>
        <v>904.38</v>
      </c>
      <c r="M78" s="16">
        <f t="shared" si="13"/>
        <v>874.68</v>
      </c>
      <c r="N78" s="16">
        <f t="shared" si="13"/>
        <v>845.94</v>
      </c>
      <c r="O78" s="16">
        <f t="shared" si="13"/>
        <v>816.24</v>
      </c>
    </row>
    <row r="79" spans="1:15" x14ac:dyDescent="0.25">
      <c r="A79" t="s">
        <v>702</v>
      </c>
      <c r="B79" s="17">
        <v>44469</v>
      </c>
      <c r="C79" s="18">
        <v>36</v>
      </c>
      <c r="D79" s="19">
        <v>650</v>
      </c>
      <c r="E79" s="16">
        <f t="shared" si="14"/>
        <v>686.18</v>
      </c>
      <c r="F79" s="16">
        <f t="shared" si="13"/>
        <v>667.79</v>
      </c>
      <c r="G79" s="16">
        <f t="shared" si="13"/>
        <v>650</v>
      </c>
      <c r="H79" s="16">
        <f t="shared" si="13"/>
        <v>631.61</v>
      </c>
      <c r="I79" s="16">
        <f t="shared" si="13"/>
        <v>613.82000000000005</v>
      </c>
      <c r="J79" s="16">
        <f t="shared" si="13"/>
        <v>595.44000000000005</v>
      </c>
      <c r="K79" s="16">
        <f t="shared" si="13"/>
        <v>577.04999999999995</v>
      </c>
      <c r="L79" s="16">
        <f t="shared" si="13"/>
        <v>560.45000000000005</v>
      </c>
      <c r="M79" s="16">
        <f t="shared" si="13"/>
        <v>542.05999999999995</v>
      </c>
      <c r="N79" s="16">
        <f t="shared" si="13"/>
        <v>524.27</v>
      </c>
      <c r="O79" s="16">
        <f t="shared" si="13"/>
        <v>505.89</v>
      </c>
    </row>
    <row r="80" spans="1:15" x14ac:dyDescent="0.25">
      <c r="A80" t="s">
        <v>703</v>
      </c>
      <c r="B80" s="17">
        <v>44469</v>
      </c>
      <c r="C80" s="18">
        <v>24</v>
      </c>
      <c r="D80" s="19">
        <v>700</v>
      </c>
      <c r="E80" s="16">
        <f t="shared" si="14"/>
        <v>758.49</v>
      </c>
      <c r="F80" s="16">
        <f t="shared" si="13"/>
        <v>728.77</v>
      </c>
      <c r="G80" s="16">
        <f t="shared" si="13"/>
        <v>700</v>
      </c>
      <c r="H80" s="16">
        <f t="shared" si="13"/>
        <v>670.27</v>
      </c>
      <c r="I80" s="16">
        <f t="shared" si="13"/>
        <v>641.51</v>
      </c>
      <c r="J80" s="16">
        <f t="shared" si="13"/>
        <v>611.78</v>
      </c>
      <c r="K80" s="16">
        <f t="shared" si="13"/>
        <v>582.04999999999995</v>
      </c>
      <c r="L80" s="16">
        <f t="shared" si="13"/>
        <v>555.21</v>
      </c>
      <c r="M80" s="16">
        <f t="shared" si="13"/>
        <v>525.48</v>
      </c>
      <c r="N80" s="16">
        <f t="shared" si="13"/>
        <v>496.71</v>
      </c>
      <c r="O80" s="16">
        <f t="shared" si="13"/>
        <v>466.99</v>
      </c>
    </row>
    <row r="81" spans="1:15" x14ac:dyDescent="0.25">
      <c r="A81" t="s">
        <v>704</v>
      </c>
      <c r="B81" s="17">
        <v>44469</v>
      </c>
      <c r="C81" s="18">
        <v>24</v>
      </c>
      <c r="D81" s="19">
        <v>700</v>
      </c>
      <c r="E81" s="16">
        <f t="shared" si="14"/>
        <v>758.49</v>
      </c>
      <c r="F81" s="16">
        <f t="shared" si="13"/>
        <v>728.77</v>
      </c>
      <c r="G81" s="16">
        <f t="shared" si="13"/>
        <v>700</v>
      </c>
      <c r="H81" s="16">
        <f t="shared" si="13"/>
        <v>670.27</v>
      </c>
      <c r="I81" s="16">
        <f t="shared" si="13"/>
        <v>641.51</v>
      </c>
      <c r="J81" s="16">
        <f t="shared" si="13"/>
        <v>611.78</v>
      </c>
      <c r="K81" s="16">
        <f t="shared" si="13"/>
        <v>582.04999999999995</v>
      </c>
      <c r="L81" s="16">
        <f t="shared" si="13"/>
        <v>555.21</v>
      </c>
      <c r="M81" s="16">
        <f t="shared" si="13"/>
        <v>525.48</v>
      </c>
      <c r="N81" s="16">
        <f t="shared" si="13"/>
        <v>496.71</v>
      </c>
      <c r="O81" s="16">
        <f t="shared" si="13"/>
        <v>466.99</v>
      </c>
    </row>
    <row r="82" spans="1:15" x14ac:dyDescent="0.25">
      <c r="A82" t="s">
        <v>705</v>
      </c>
      <c r="B82" s="17">
        <v>44469</v>
      </c>
      <c r="C82" s="18">
        <v>24</v>
      </c>
      <c r="D82" s="19">
        <v>700</v>
      </c>
      <c r="E82" s="16">
        <f t="shared" si="14"/>
        <v>758.49</v>
      </c>
      <c r="F82" s="16">
        <f t="shared" si="13"/>
        <v>728.77</v>
      </c>
      <c r="G82" s="16">
        <f t="shared" si="13"/>
        <v>700</v>
      </c>
      <c r="H82" s="16">
        <f t="shared" si="13"/>
        <v>670.27</v>
      </c>
      <c r="I82" s="16">
        <f t="shared" si="13"/>
        <v>641.51</v>
      </c>
      <c r="J82" s="16">
        <f t="shared" si="13"/>
        <v>611.78</v>
      </c>
      <c r="K82" s="16">
        <f t="shared" si="13"/>
        <v>582.04999999999995</v>
      </c>
      <c r="L82" s="16">
        <f t="shared" si="13"/>
        <v>555.21</v>
      </c>
      <c r="M82" s="16">
        <f t="shared" si="13"/>
        <v>525.48</v>
      </c>
      <c r="N82" s="16">
        <f t="shared" si="13"/>
        <v>496.71</v>
      </c>
      <c r="O82" s="16">
        <f t="shared" si="13"/>
        <v>466.99</v>
      </c>
    </row>
    <row r="83" spans="1:15" x14ac:dyDescent="0.25">
      <c r="A83" t="s">
        <v>706</v>
      </c>
      <c r="B83" s="17">
        <v>44469</v>
      </c>
      <c r="C83" s="18">
        <v>18</v>
      </c>
      <c r="D83" s="19">
        <v>395</v>
      </c>
      <c r="E83" s="16">
        <f t="shared" si="14"/>
        <v>439.13</v>
      </c>
      <c r="F83" s="16">
        <f t="shared" si="13"/>
        <v>416.7</v>
      </c>
      <c r="G83" s="16">
        <f t="shared" si="13"/>
        <v>395</v>
      </c>
      <c r="H83" s="16">
        <f t="shared" si="13"/>
        <v>372.57</v>
      </c>
      <c r="I83" s="16">
        <f t="shared" si="13"/>
        <v>350.87</v>
      </c>
      <c r="J83" s="16">
        <f t="shared" si="13"/>
        <v>328.44</v>
      </c>
      <c r="K83" s="16">
        <f t="shared" si="13"/>
        <v>306.02</v>
      </c>
      <c r="L83" s="16">
        <f t="shared" si="13"/>
        <v>285.76</v>
      </c>
      <c r="M83" s="16">
        <f t="shared" si="13"/>
        <v>263.33</v>
      </c>
      <c r="N83" s="16">
        <f t="shared" si="13"/>
        <v>241.63</v>
      </c>
      <c r="O83" s="16">
        <f t="shared" si="13"/>
        <v>219.2</v>
      </c>
    </row>
    <row r="84" spans="1:15" x14ac:dyDescent="0.25">
      <c r="A84" t="s">
        <v>707</v>
      </c>
      <c r="B84" s="17">
        <v>44469</v>
      </c>
      <c r="C84" s="18">
        <v>24</v>
      </c>
      <c r="D84" s="19">
        <v>700</v>
      </c>
      <c r="E84" s="16">
        <f t="shared" si="14"/>
        <v>758.49</v>
      </c>
      <c r="F84" s="16">
        <f t="shared" si="13"/>
        <v>728.77</v>
      </c>
      <c r="G84" s="16">
        <f t="shared" si="13"/>
        <v>700</v>
      </c>
      <c r="H84" s="16">
        <f t="shared" si="13"/>
        <v>670.27</v>
      </c>
      <c r="I84" s="16">
        <f t="shared" si="13"/>
        <v>641.51</v>
      </c>
      <c r="J84" s="16">
        <f t="shared" si="13"/>
        <v>611.78</v>
      </c>
      <c r="K84" s="16">
        <f t="shared" si="13"/>
        <v>582.04999999999995</v>
      </c>
      <c r="L84" s="16">
        <f t="shared" si="13"/>
        <v>555.21</v>
      </c>
      <c r="M84" s="16">
        <f t="shared" si="13"/>
        <v>525.48</v>
      </c>
      <c r="N84" s="16">
        <f t="shared" ref="I84:O93" si="15">IF(N$1&lt;EDATE($B84,$C84),ROUND($D84/((EDATE($B84,$C84))-$B84)*((((EDATE($B84,$C84))-$B84))-(N$1-$B84)),2),0)</f>
        <v>496.71</v>
      </c>
      <c r="O84" s="16">
        <f t="shared" si="15"/>
        <v>466.99</v>
      </c>
    </row>
    <row r="85" spans="1:15" x14ac:dyDescent="0.25">
      <c r="A85" t="s">
        <v>708</v>
      </c>
      <c r="B85" s="17">
        <v>44469</v>
      </c>
      <c r="C85" s="18">
        <v>24</v>
      </c>
      <c r="D85" s="19">
        <v>700</v>
      </c>
      <c r="E85" s="16">
        <f t="shared" si="14"/>
        <v>758.49</v>
      </c>
      <c r="F85" s="16">
        <f t="shared" si="13"/>
        <v>728.77</v>
      </c>
      <c r="G85" s="16">
        <f t="shared" si="13"/>
        <v>700</v>
      </c>
      <c r="H85" s="16">
        <f t="shared" si="13"/>
        <v>670.27</v>
      </c>
      <c r="I85" s="16">
        <f t="shared" si="15"/>
        <v>641.51</v>
      </c>
      <c r="J85" s="16">
        <f t="shared" si="15"/>
        <v>611.78</v>
      </c>
      <c r="K85" s="16">
        <f t="shared" si="15"/>
        <v>582.04999999999995</v>
      </c>
      <c r="L85" s="16">
        <f t="shared" si="15"/>
        <v>555.21</v>
      </c>
      <c r="M85" s="16">
        <f t="shared" si="15"/>
        <v>525.48</v>
      </c>
      <c r="N85" s="16">
        <f t="shared" si="15"/>
        <v>496.71</v>
      </c>
      <c r="O85" s="16">
        <f t="shared" si="15"/>
        <v>466.99</v>
      </c>
    </row>
    <row r="86" spans="1:15" x14ac:dyDescent="0.25">
      <c r="A86" t="s">
        <v>709</v>
      </c>
      <c r="B86" s="17">
        <v>44475</v>
      </c>
      <c r="C86" s="18">
        <v>24</v>
      </c>
      <c r="D86" s="19">
        <v>700</v>
      </c>
      <c r="E86" s="16">
        <f t="shared" si="14"/>
        <v>764.25</v>
      </c>
      <c r="F86" s="16">
        <f t="shared" si="13"/>
        <v>734.52</v>
      </c>
      <c r="G86" s="16">
        <f t="shared" si="13"/>
        <v>705.75</v>
      </c>
      <c r="H86" s="16">
        <f t="shared" si="13"/>
        <v>676.03</v>
      </c>
      <c r="I86" s="16">
        <f t="shared" si="15"/>
        <v>647.26</v>
      </c>
      <c r="J86" s="16">
        <f t="shared" si="15"/>
        <v>617.53</v>
      </c>
      <c r="K86" s="16">
        <f t="shared" si="15"/>
        <v>587.80999999999995</v>
      </c>
      <c r="L86" s="16">
        <f t="shared" si="15"/>
        <v>560.96</v>
      </c>
      <c r="M86" s="16">
        <f t="shared" si="15"/>
        <v>531.23</v>
      </c>
      <c r="N86" s="16">
        <f t="shared" si="15"/>
        <v>502.47</v>
      </c>
      <c r="O86" s="16">
        <f t="shared" si="15"/>
        <v>472.74</v>
      </c>
    </row>
    <row r="87" spans="1:15" x14ac:dyDescent="0.25">
      <c r="A87" t="s">
        <v>710</v>
      </c>
      <c r="B87" s="17">
        <v>44477</v>
      </c>
      <c r="C87" s="18">
        <v>24</v>
      </c>
      <c r="D87" s="19">
        <v>700</v>
      </c>
      <c r="E87" s="16">
        <f t="shared" si="14"/>
        <v>766.16</v>
      </c>
      <c r="F87" s="16">
        <f t="shared" si="13"/>
        <v>736.44</v>
      </c>
      <c r="G87" s="16">
        <f t="shared" si="13"/>
        <v>707.67</v>
      </c>
      <c r="H87" s="16">
        <f t="shared" si="13"/>
        <v>677.95</v>
      </c>
      <c r="I87" s="16">
        <f t="shared" si="15"/>
        <v>649.17999999999995</v>
      </c>
      <c r="J87" s="16">
        <f t="shared" si="15"/>
        <v>619.45000000000005</v>
      </c>
      <c r="K87" s="16">
        <f t="shared" si="15"/>
        <v>589.73</v>
      </c>
      <c r="L87" s="16">
        <f t="shared" si="15"/>
        <v>562.88</v>
      </c>
      <c r="M87" s="16">
        <f t="shared" si="15"/>
        <v>533.15</v>
      </c>
      <c r="N87" s="16">
        <f t="shared" si="15"/>
        <v>504.38</v>
      </c>
      <c r="O87" s="16">
        <f t="shared" si="15"/>
        <v>474.66</v>
      </c>
    </row>
    <row r="88" spans="1:15" x14ac:dyDescent="0.25">
      <c r="A88" t="s">
        <v>711</v>
      </c>
      <c r="B88" s="17">
        <v>44482</v>
      </c>
      <c r="C88" s="18">
        <v>24</v>
      </c>
      <c r="D88" s="19">
        <v>700</v>
      </c>
      <c r="E88" s="16">
        <f t="shared" si="14"/>
        <v>770.96</v>
      </c>
      <c r="F88" s="16">
        <f t="shared" si="13"/>
        <v>741.23</v>
      </c>
      <c r="G88" s="16">
        <f t="shared" si="13"/>
        <v>712.47</v>
      </c>
      <c r="H88" s="16">
        <f t="shared" si="13"/>
        <v>682.74</v>
      </c>
      <c r="I88" s="16">
        <f t="shared" si="15"/>
        <v>653.97</v>
      </c>
      <c r="J88" s="16">
        <f t="shared" si="15"/>
        <v>624.25</v>
      </c>
      <c r="K88" s="16">
        <f t="shared" si="15"/>
        <v>594.52</v>
      </c>
      <c r="L88" s="16">
        <f t="shared" si="15"/>
        <v>567.66999999999996</v>
      </c>
      <c r="M88" s="16">
        <f t="shared" si="15"/>
        <v>537.95000000000005</v>
      </c>
      <c r="N88" s="16">
        <f t="shared" si="15"/>
        <v>509.18</v>
      </c>
      <c r="O88" s="16">
        <f t="shared" si="15"/>
        <v>479.45</v>
      </c>
    </row>
    <row r="89" spans="1:15" x14ac:dyDescent="0.25">
      <c r="A89" t="s">
        <v>712</v>
      </c>
      <c r="B89" s="17">
        <v>44483</v>
      </c>
      <c r="C89" s="18">
        <v>24</v>
      </c>
      <c r="D89" s="19">
        <v>700</v>
      </c>
      <c r="E89" s="16">
        <f t="shared" si="14"/>
        <v>771.92</v>
      </c>
      <c r="F89" s="16">
        <f t="shared" si="13"/>
        <v>742.19</v>
      </c>
      <c r="G89" s="16">
        <f t="shared" si="13"/>
        <v>713.42</v>
      </c>
      <c r="H89" s="16">
        <f t="shared" si="13"/>
        <v>683.7</v>
      </c>
      <c r="I89" s="16">
        <f t="shared" si="15"/>
        <v>654.92999999999995</v>
      </c>
      <c r="J89" s="16">
        <f t="shared" si="15"/>
        <v>625.21</v>
      </c>
      <c r="K89" s="16">
        <f t="shared" si="15"/>
        <v>595.48</v>
      </c>
      <c r="L89" s="16">
        <f t="shared" si="15"/>
        <v>568.63</v>
      </c>
      <c r="M89" s="16">
        <f t="shared" si="15"/>
        <v>538.9</v>
      </c>
      <c r="N89" s="16">
        <f t="shared" si="15"/>
        <v>510.14</v>
      </c>
      <c r="O89" s="16">
        <f t="shared" si="15"/>
        <v>480.41</v>
      </c>
    </row>
    <row r="90" spans="1:15" x14ac:dyDescent="0.25">
      <c r="A90" t="s">
        <v>713</v>
      </c>
      <c r="B90" s="17">
        <v>44483</v>
      </c>
      <c r="C90" s="18">
        <v>24</v>
      </c>
      <c r="D90" s="19">
        <v>700</v>
      </c>
      <c r="E90" s="16">
        <f t="shared" si="14"/>
        <v>771.92</v>
      </c>
      <c r="F90" s="16">
        <f t="shared" si="13"/>
        <v>742.19</v>
      </c>
      <c r="G90" s="16">
        <f t="shared" si="13"/>
        <v>713.42</v>
      </c>
      <c r="H90" s="16">
        <f t="shared" si="13"/>
        <v>683.7</v>
      </c>
      <c r="I90" s="16">
        <f t="shared" si="15"/>
        <v>654.92999999999995</v>
      </c>
      <c r="J90" s="16">
        <f t="shared" si="15"/>
        <v>625.21</v>
      </c>
      <c r="K90" s="16">
        <f t="shared" si="15"/>
        <v>595.48</v>
      </c>
      <c r="L90" s="16">
        <f t="shared" si="15"/>
        <v>568.63</v>
      </c>
      <c r="M90" s="16">
        <f t="shared" si="15"/>
        <v>538.9</v>
      </c>
      <c r="N90" s="16">
        <f t="shared" si="15"/>
        <v>510.14</v>
      </c>
      <c r="O90" s="16">
        <f t="shared" si="15"/>
        <v>480.41</v>
      </c>
    </row>
    <row r="91" spans="1:15" x14ac:dyDescent="0.25">
      <c r="A91" t="s">
        <v>714</v>
      </c>
      <c r="B91" s="17">
        <v>44483</v>
      </c>
      <c r="C91" s="18">
        <v>24</v>
      </c>
      <c r="D91" s="19">
        <v>700</v>
      </c>
      <c r="E91" s="16">
        <f t="shared" si="14"/>
        <v>771.92</v>
      </c>
      <c r="F91" s="16">
        <f t="shared" si="13"/>
        <v>742.19</v>
      </c>
      <c r="G91" s="16">
        <f t="shared" si="13"/>
        <v>713.42</v>
      </c>
      <c r="H91" s="16">
        <f t="shared" si="13"/>
        <v>683.7</v>
      </c>
      <c r="I91" s="16">
        <f t="shared" si="15"/>
        <v>654.92999999999995</v>
      </c>
      <c r="J91" s="16">
        <f t="shared" si="15"/>
        <v>625.21</v>
      </c>
      <c r="K91" s="16">
        <f t="shared" si="15"/>
        <v>595.48</v>
      </c>
      <c r="L91" s="16">
        <f t="shared" si="15"/>
        <v>568.63</v>
      </c>
      <c r="M91" s="16">
        <f t="shared" si="15"/>
        <v>538.9</v>
      </c>
      <c r="N91" s="16">
        <f t="shared" si="15"/>
        <v>510.14</v>
      </c>
      <c r="O91" s="16">
        <f t="shared" si="15"/>
        <v>480.41</v>
      </c>
    </row>
    <row r="92" spans="1:15" x14ac:dyDescent="0.25">
      <c r="A92" t="s">
        <v>715</v>
      </c>
      <c r="B92" s="17">
        <v>44483</v>
      </c>
      <c r="C92" s="18">
        <v>24</v>
      </c>
      <c r="D92" s="19">
        <v>700</v>
      </c>
      <c r="E92" s="16">
        <f t="shared" si="14"/>
        <v>771.92</v>
      </c>
      <c r="F92" s="16">
        <f t="shared" si="13"/>
        <v>742.19</v>
      </c>
      <c r="G92" s="16">
        <f t="shared" si="13"/>
        <v>713.42</v>
      </c>
      <c r="H92" s="16">
        <f t="shared" si="13"/>
        <v>683.7</v>
      </c>
      <c r="I92" s="16">
        <f t="shared" si="15"/>
        <v>654.92999999999995</v>
      </c>
      <c r="J92" s="16">
        <f t="shared" si="15"/>
        <v>625.21</v>
      </c>
      <c r="K92" s="16">
        <f t="shared" si="15"/>
        <v>595.48</v>
      </c>
      <c r="L92" s="16">
        <f t="shared" si="15"/>
        <v>568.63</v>
      </c>
      <c r="M92" s="16">
        <f t="shared" si="15"/>
        <v>538.9</v>
      </c>
      <c r="N92" s="16">
        <f t="shared" si="15"/>
        <v>510.14</v>
      </c>
      <c r="O92" s="16">
        <f t="shared" si="15"/>
        <v>480.41</v>
      </c>
    </row>
    <row r="93" spans="1:15" x14ac:dyDescent="0.25">
      <c r="A93" t="s">
        <v>716</v>
      </c>
      <c r="B93" s="17">
        <v>44484</v>
      </c>
      <c r="C93" s="18">
        <v>18</v>
      </c>
      <c r="D93" s="19">
        <v>395</v>
      </c>
      <c r="E93" s="16">
        <f t="shared" si="14"/>
        <v>449.88</v>
      </c>
      <c r="F93" s="16">
        <f t="shared" si="13"/>
        <v>427.5</v>
      </c>
      <c r="G93" s="16">
        <f t="shared" si="13"/>
        <v>405.83</v>
      </c>
      <c r="H93" s="16">
        <f t="shared" si="13"/>
        <v>383.45</v>
      </c>
      <c r="I93" s="16">
        <f t="shared" si="15"/>
        <v>361.78</v>
      </c>
      <c r="J93" s="16">
        <f t="shared" si="15"/>
        <v>339.4</v>
      </c>
      <c r="K93" s="16">
        <f t="shared" si="15"/>
        <v>317.01</v>
      </c>
      <c r="L93" s="16">
        <f t="shared" si="15"/>
        <v>296.79000000000002</v>
      </c>
      <c r="M93" s="16">
        <f t="shared" si="15"/>
        <v>274.41000000000003</v>
      </c>
      <c r="N93" s="16">
        <f t="shared" si="15"/>
        <v>252.74</v>
      </c>
      <c r="O93" s="16">
        <f t="shared" si="15"/>
        <v>230.36</v>
      </c>
    </row>
    <row r="94" spans="1:15" x14ac:dyDescent="0.25">
      <c r="A94" t="s">
        <v>717</v>
      </c>
      <c r="B94" s="17">
        <v>44484</v>
      </c>
      <c r="C94" s="18">
        <v>24</v>
      </c>
      <c r="D94" s="19">
        <v>700</v>
      </c>
      <c r="E94" s="16">
        <f t="shared" si="14"/>
        <v>772.88</v>
      </c>
      <c r="F94" s="16">
        <f t="shared" si="14"/>
        <v>743.15</v>
      </c>
      <c r="G94" s="16">
        <f t="shared" si="14"/>
        <v>714.38</v>
      </c>
      <c r="H94" s="16">
        <f t="shared" si="14"/>
        <v>684.66</v>
      </c>
      <c r="I94" s="16">
        <f t="shared" si="14"/>
        <v>655.89</v>
      </c>
      <c r="J94" s="16">
        <f t="shared" si="14"/>
        <v>626.16</v>
      </c>
      <c r="K94" s="16">
        <f t="shared" si="14"/>
        <v>596.44000000000005</v>
      </c>
      <c r="L94" s="16">
        <f t="shared" si="14"/>
        <v>569.59</v>
      </c>
      <c r="M94" s="16">
        <f t="shared" si="14"/>
        <v>539.86</v>
      </c>
      <c r="N94" s="16">
        <f t="shared" si="14"/>
        <v>511.1</v>
      </c>
      <c r="O94" s="16">
        <f t="shared" si="14"/>
        <v>481.37</v>
      </c>
    </row>
    <row r="95" spans="1:15" x14ac:dyDescent="0.25">
      <c r="A95" t="s">
        <v>718</v>
      </c>
      <c r="B95" s="17">
        <v>44487</v>
      </c>
      <c r="C95" s="18">
        <v>24</v>
      </c>
      <c r="D95" s="19">
        <v>700</v>
      </c>
      <c r="E95" s="16">
        <f t="shared" si="14"/>
        <v>775.75</v>
      </c>
      <c r="F95" s="16">
        <f t="shared" si="14"/>
        <v>746.03</v>
      </c>
      <c r="G95" s="16">
        <f t="shared" si="14"/>
        <v>717.26</v>
      </c>
      <c r="H95" s="16">
        <f t="shared" si="14"/>
        <v>687.53</v>
      </c>
      <c r="I95" s="16">
        <f t="shared" si="14"/>
        <v>658.77</v>
      </c>
      <c r="J95" s="16">
        <f t="shared" si="14"/>
        <v>629.04</v>
      </c>
      <c r="K95" s="16">
        <f t="shared" si="14"/>
        <v>599.32000000000005</v>
      </c>
      <c r="L95" s="16">
        <f t="shared" si="14"/>
        <v>572.47</v>
      </c>
      <c r="M95" s="16">
        <f t="shared" si="14"/>
        <v>542.74</v>
      </c>
      <c r="N95" s="16">
        <f t="shared" si="14"/>
        <v>513.97</v>
      </c>
      <c r="O95" s="16">
        <f t="shared" si="14"/>
        <v>484.25</v>
      </c>
    </row>
    <row r="96" spans="1:15" x14ac:dyDescent="0.25">
      <c r="A96" t="s">
        <v>719</v>
      </c>
      <c r="B96" s="17">
        <v>44488</v>
      </c>
      <c r="C96" s="18">
        <v>24</v>
      </c>
      <c r="D96" s="19">
        <v>700</v>
      </c>
      <c r="E96" s="16">
        <f t="shared" si="14"/>
        <v>776.71</v>
      </c>
      <c r="F96" s="16">
        <f t="shared" si="14"/>
        <v>746.99</v>
      </c>
      <c r="G96" s="16">
        <f t="shared" si="14"/>
        <v>718.22</v>
      </c>
      <c r="H96" s="16">
        <f t="shared" si="14"/>
        <v>688.49</v>
      </c>
      <c r="I96" s="16">
        <f t="shared" si="14"/>
        <v>659.73</v>
      </c>
      <c r="J96" s="16">
        <f t="shared" si="14"/>
        <v>630</v>
      </c>
      <c r="K96" s="16">
        <f t="shared" si="14"/>
        <v>600.27</v>
      </c>
      <c r="L96" s="16">
        <f t="shared" si="14"/>
        <v>573.41999999999996</v>
      </c>
      <c r="M96" s="16">
        <f t="shared" si="14"/>
        <v>543.70000000000005</v>
      </c>
      <c r="N96" s="16">
        <f t="shared" si="14"/>
        <v>514.92999999999995</v>
      </c>
      <c r="O96" s="16">
        <f t="shared" si="14"/>
        <v>485.21</v>
      </c>
    </row>
    <row r="97" spans="1:15" x14ac:dyDescent="0.25">
      <c r="A97" t="s">
        <v>720</v>
      </c>
      <c r="B97" s="17">
        <v>44488</v>
      </c>
      <c r="C97" s="18">
        <v>24</v>
      </c>
      <c r="D97" s="19">
        <v>700</v>
      </c>
      <c r="E97" s="16">
        <f t="shared" si="14"/>
        <v>776.71</v>
      </c>
      <c r="F97" s="16">
        <f t="shared" si="14"/>
        <v>746.99</v>
      </c>
      <c r="G97" s="16">
        <f t="shared" si="14"/>
        <v>718.22</v>
      </c>
      <c r="H97" s="16">
        <f t="shared" si="14"/>
        <v>688.49</v>
      </c>
      <c r="I97" s="16">
        <f t="shared" si="14"/>
        <v>659.73</v>
      </c>
      <c r="J97" s="16">
        <f t="shared" si="14"/>
        <v>630</v>
      </c>
      <c r="K97" s="16">
        <f t="shared" si="14"/>
        <v>600.27</v>
      </c>
      <c r="L97" s="16">
        <f t="shared" si="14"/>
        <v>573.41999999999996</v>
      </c>
      <c r="M97" s="16">
        <f t="shared" si="14"/>
        <v>543.70000000000005</v>
      </c>
      <c r="N97" s="16">
        <f t="shared" si="14"/>
        <v>514.92999999999995</v>
      </c>
      <c r="O97" s="16">
        <f t="shared" si="14"/>
        <v>485.21</v>
      </c>
    </row>
    <row r="98" spans="1:15" x14ac:dyDescent="0.25">
      <c r="A98" t="s">
        <v>721</v>
      </c>
      <c r="B98" s="17">
        <v>44489</v>
      </c>
      <c r="C98" s="18">
        <v>24</v>
      </c>
      <c r="D98" s="19">
        <v>700</v>
      </c>
      <c r="E98" s="16">
        <f t="shared" si="14"/>
        <v>777.67</v>
      </c>
      <c r="F98" s="16">
        <f t="shared" si="14"/>
        <v>747.95</v>
      </c>
      <c r="G98" s="16">
        <f t="shared" si="14"/>
        <v>719.18</v>
      </c>
      <c r="H98" s="16">
        <f t="shared" si="14"/>
        <v>689.45</v>
      </c>
      <c r="I98" s="16">
        <f t="shared" si="14"/>
        <v>660.68</v>
      </c>
      <c r="J98" s="16">
        <f t="shared" si="14"/>
        <v>630.96</v>
      </c>
      <c r="K98" s="16">
        <f t="shared" si="14"/>
        <v>601.23</v>
      </c>
      <c r="L98" s="16">
        <f t="shared" si="14"/>
        <v>574.38</v>
      </c>
      <c r="M98" s="16">
        <f t="shared" si="14"/>
        <v>544.66</v>
      </c>
      <c r="N98" s="16">
        <f t="shared" si="14"/>
        <v>515.89</v>
      </c>
      <c r="O98" s="16">
        <f t="shared" si="14"/>
        <v>486.16</v>
      </c>
    </row>
    <row r="99" spans="1:15" x14ac:dyDescent="0.25">
      <c r="A99" t="s">
        <v>722</v>
      </c>
      <c r="B99" s="17">
        <v>44491</v>
      </c>
      <c r="C99" s="18">
        <v>24</v>
      </c>
      <c r="D99" s="19">
        <v>700</v>
      </c>
      <c r="E99" s="16">
        <f t="shared" si="14"/>
        <v>779.59</v>
      </c>
      <c r="F99" s="16">
        <f t="shared" si="14"/>
        <v>749.86</v>
      </c>
      <c r="G99" s="16">
        <f t="shared" si="14"/>
        <v>721.1</v>
      </c>
      <c r="H99" s="16">
        <f t="shared" si="14"/>
        <v>691.37</v>
      </c>
      <c r="I99" s="16">
        <f t="shared" si="14"/>
        <v>662.6</v>
      </c>
      <c r="J99" s="16">
        <f t="shared" si="14"/>
        <v>632.88</v>
      </c>
      <c r="K99" s="16">
        <f t="shared" si="14"/>
        <v>603.15</v>
      </c>
      <c r="L99" s="16">
        <f t="shared" si="14"/>
        <v>576.29999999999995</v>
      </c>
      <c r="M99" s="16">
        <f t="shared" si="14"/>
        <v>546.58000000000004</v>
      </c>
      <c r="N99" s="16">
        <f t="shared" si="14"/>
        <v>517.80999999999995</v>
      </c>
      <c r="O99" s="16">
        <f t="shared" si="14"/>
        <v>488.08</v>
      </c>
    </row>
    <row r="100" spans="1:15" x14ac:dyDescent="0.25">
      <c r="A100" t="s">
        <v>723</v>
      </c>
      <c r="B100" s="17">
        <v>44491</v>
      </c>
      <c r="C100" s="18">
        <v>24</v>
      </c>
      <c r="D100" s="19">
        <v>700</v>
      </c>
      <c r="E100" s="16">
        <f t="shared" si="14"/>
        <v>779.59</v>
      </c>
      <c r="F100" s="16">
        <f t="shared" si="14"/>
        <v>749.86</v>
      </c>
      <c r="G100" s="16">
        <f t="shared" si="14"/>
        <v>721.1</v>
      </c>
      <c r="H100" s="16">
        <f t="shared" si="14"/>
        <v>691.37</v>
      </c>
      <c r="I100" s="16">
        <f t="shared" si="14"/>
        <v>662.6</v>
      </c>
      <c r="J100" s="16">
        <f t="shared" si="14"/>
        <v>632.88</v>
      </c>
      <c r="K100" s="16">
        <f t="shared" si="14"/>
        <v>603.15</v>
      </c>
      <c r="L100" s="16">
        <f t="shared" si="14"/>
        <v>576.29999999999995</v>
      </c>
      <c r="M100" s="16">
        <f t="shared" si="14"/>
        <v>546.58000000000004</v>
      </c>
      <c r="N100" s="16">
        <f t="shared" si="14"/>
        <v>517.80999999999995</v>
      </c>
      <c r="O100" s="16">
        <f t="shared" si="14"/>
        <v>488.08</v>
      </c>
    </row>
    <row r="101" spans="1:15" x14ac:dyDescent="0.25">
      <c r="A101" t="s">
        <v>724</v>
      </c>
      <c r="B101" s="17">
        <v>44491</v>
      </c>
      <c r="C101" s="18">
        <v>18</v>
      </c>
      <c r="D101" s="19">
        <v>395</v>
      </c>
      <c r="E101" s="16">
        <f t="shared" si="14"/>
        <v>454.94</v>
      </c>
      <c r="F101" s="16">
        <f t="shared" si="14"/>
        <v>432.55</v>
      </c>
      <c r="G101" s="16">
        <f t="shared" si="14"/>
        <v>410.89</v>
      </c>
      <c r="H101" s="16">
        <f t="shared" si="14"/>
        <v>388.5</v>
      </c>
      <c r="I101" s="16">
        <f t="shared" si="14"/>
        <v>366.84</v>
      </c>
      <c r="J101" s="16">
        <f t="shared" si="14"/>
        <v>344.45</v>
      </c>
      <c r="K101" s="16">
        <f t="shared" si="14"/>
        <v>322.07</v>
      </c>
      <c r="L101" s="16">
        <f t="shared" si="14"/>
        <v>301.85000000000002</v>
      </c>
      <c r="M101" s="16">
        <f t="shared" si="14"/>
        <v>279.45999999999998</v>
      </c>
      <c r="N101" s="16">
        <f t="shared" si="14"/>
        <v>257.8</v>
      </c>
      <c r="O101" s="16">
        <f t="shared" si="14"/>
        <v>235.41</v>
      </c>
    </row>
    <row r="102" spans="1:15" x14ac:dyDescent="0.25">
      <c r="A102" t="s">
        <v>725</v>
      </c>
      <c r="B102" s="17">
        <v>44491</v>
      </c>
      <c r="C102" s="18">
        <v>24</v>
      </c>
      <c r="D102" s="19">
        <v>700</v>
      </c>
      <c r="E102" s="16">
        <f t="shared" si="14"/>
        <v>779.59</v>
      </c>
      <c r="F102" s="16">
        <f t="shared" si="14"/>
        <v>749.86</v>
      </c>
      <c r="G102" s="16">
        <f t="shared" si="14"/>
        <v>721.1</v>
      </c>
      <c r="H102" s="16">
        <f t="shared" si="14"/>
        <v>691.37</v>
      </c>
      <c r="I102" s="16">
        <f t="shared" si="14"/>
        <v>662.6</v>
      </c>
      <c r="J102" s="16">
        <f t="shared" si="14"/>
        <v>632.88</v>
      </c>
      <c r="K102" s="16">
        <f t="shared" si="14"/>
        <v>603.15</v>
      </c>
      <c r="L102" s="16">
        <f t="shared" si="14"/>
        <v>576.29999999999995</v>
      </c>
      <c r="M102" s="16">
        <f t="shared" si="14"/>
        <v>546.58000000000004</v>
      </c>
      <c r="N102" s="16">
        <f t="shared" si="14"/>
        <v>517.80999999999995</v>
      </c>
      <c r="O102" s="16">
        <f t="shared" si="14"/>
        <v>488.08</v>
      </c>
    </row>
    <row r="103" spans="1:15" x14ac:dyDescent="0.25">
      <c r="A103" t="s">
        <v>726</v>
      </c>
      <c r="B103" s="17">
        <v>44494</v>
      </c>
      <c r="C103" s="18">
        <v>24</v>
      </c>
      <c r="D103" s="19">
        <v>700</v>
      </c>
      <c r="E103" s="16">
        <f t="shared" si="14"/>
        <v>782.47</v>
      </c>
      <c r="F103" s="16">
        <f t="shared" si="14"/>
        <v>752.74</v>
      </c>
      <c r="G103" s="16">
        <f t="shared" si="14"/>
        <v>723.97</v>
      </c>
      <c r="H103" s="16">
        <f t="shared" si="14"/>
        <v>694.25</v>
      </c>
      <c r="I103" s="16">
        <f t="shared" si="14"/>
        <v>665.48</v>
      </c>
      <c r="J103" s="16">
        <f t="shared" si="14"/>
        <v>635.75</v>
      </c>
      <c r="K103" s="16">
        <f t="shared" si="14"/>
        <v>606.03</v>
      </c>
      <c r="L103" s="16">
        <f t="shared" si="14"/>
        <v>579.17999999999995</v>
      </c>
      <c r="M103" s="16">
        <f t="shared" si="14"/>
        <v>549.45000000000005</v>
      </c>
      <c r="N103" s="16">
        <f t="shared" si="14"/>
        <v>520.67999999999995</v>
      </c>
      <c r="O103" s="16">
        <f t="shared" si="14"/>
        <v>490.96</v>
      </c>
    </row>
    <row r="104" spans="1:15" x14ac:dyDescent="0.25">
      <c r="A104" t="s">
        <v>727</v>
      </c>
      <c r="B104" s="17">
        <v>44495</v>
      </c>
      <c r="C104" s="18">
        <v>18</v>
      </c>
      <c r="D104" s="19">
        <v>395</v>
      </c>
      <c r="E104" s="16">
        <f t="shared" si="14"/>
        <v>457.82</v>
      </c>
      <c r="F104" s="16">
        <f t="shared" si="14"/>
        <v>435.44</v>
      </c>
      <c r="G104" s="16">
        <f t="shared" si="14"/>
        <v>413.78</v>
      </c>
      <c r="H104" s="16">
        <f t="shared" si="14"/>
        <v>391.39</v>
      </c>
      <c r="I104" s="16">
        <f t="shared" si="14"/>
        <v>369.73</v>
      </c>
      <c r="J104" s="16">
        <f t="shared" si="14"/>
        <v>347.34</v>
      </c>
      <c r="K104" s="16">
        <f t="shared" si="14"/>
        <v>324.95</v>
      </c>
      <c r="L104" s="16">
        <f t="shared" si="14"/>
        <v>304.73</v>
      </c>
      <c r="M104" s="16">
        <f t="shared" si="14"/>
        <v>282.35000000000002</v>
      </c>
      <c r="N104" s="16">
        <f t="shared" si="14"/>
        <v>260.69</v>
      </c>
      <c r="O104" s="16">
        <f t="shared" si="14"/>
        <v>238.3</v>
      </c>
    </row>
    <row r="105" spans="1:15" x14ac:dyDescent="0.25">
      <c r="A105" t="s">
        <v>728</v>
      </c>
      <c r="B105" s="17">
        <v>44495</v>
      </c>
      <c r="C105" s="18">
        <v>24</v>
      </c>
      <c r="D105" s="19">
        <v>700</v>
      </c>
      <c r="E105" s="16">
        <f t="shared" si="14"/>
        <v>783.42</v>
      </c>
      <c r="F105" s="16">
        <f t="shared" si="14"/>
        <v>753.7</v>
      </c>
      <c r="G105" s="16">
        <f t="shared" si="14"/>
        <v>724.93</v>
      </c>
      <c r="H105" s="16">
        <f t="shared" si="14"/>
        <v>695.21</v>
      </c>
      <c r="I105" s="16">
        <f t="shared" si="14"/>
        <v>666.44</v>
      </c>
      <c r="J105" s="16">
        <f t="shared" si="14"/>
        <v>636.71</v>
      </c>
      <c r="K105" s="16">
        <f t="shared" si="14"/>
        <v>606.99</v>
      </c>
      <c r="L105" s="16">
        <f t="shared" ref="I105:O120" si="16">IF(L$1&lt;EDATE($B105,$C105),ROUND($D105/((EDATE($B105,$C105))-$B105)*((((EDATE($B105,$C105))-$B105))-(L$1-$B105)),2),0)</f>
        <v>580.14</v>
      </c>
      <c r="M105" s="16">
        <f t="shared" si="16"/>
        <v>550.41</v>
      </c>
      <c r="N105" s="16">
        <f t="shared" si="16"/>
        <v>521.64</v>
      </c>
      <c r="O105" s="16">
        <f t="shared" si="16"/>
        <v>491.92</v>
      </c>
    </row>
    <row r="106" spans="1:15" x14ac:dyDescent="0.25">
      <c r="A106" t="s">
        <v>729</v>
      </c>
      <c r="B106" s="17">
        <v>44495</v>
      </c>
      <c r="C106" s="18">
        <v>24</v>
      </c>
      <c r="D106" s="19">
        <v>700</v>
      </c>
      <c r="E106" s="16">
        <f t="shared" si="14"/>
        <v>783.42</v>
      </c>
      <c r="F106" s="16">
        <f t="shared" si="14"/>
        <v>753.7</v>
      </c>
      <c r="G106" s="16">
        <f t="shared" si="14"/>
        <v>724.93</v>
      </c>
      <c r="H106" s="16">
        <f t="shared" si="14"/>
        <v>695.21</v>
      </c>
      <c r="I106" s="16">
        <f t="shared" si="16"/>
        <v>666.44</v>
      </c>
      <c r="J106" s="16">
        <f t="shared" si="16"/>
        <v>636.71</v>
      </c>
      <c r="K106" s="16">
        <f t="shared" si="16"/>
        <v>606.99</v>
      </c>
      <c r="L106" s="16">
        <f t="shared" si="16"/>
        <v>580.14</v>
      </c>
      <c r="M106" s="16">
        <f t="shared" si="16"/>
        <v>550.41</v>
      </c>
      <c r="N106" s="16">
        <f t="shared" si="16"/>
        <v>521.64</v>
      </c>
      <c r="O106" s="16">
        <f t="shared" si="16"/>
        <v>491.92</v>
      </c>
    </row>
    <row r="107" spans="1:15" x14ac:dyDescent="0.25">
      <c r="A107" t="s">
        <v>730</v>
      </c>
      <c r="B107" s="17">
        <v>44496</v>
      </c>
      <c r="C107" s="18">
        <v>24</v>
      </c>
      <c r="D107" s="19">
        <v>700</v>
      </c>
      <c r="E107" s="16">
        <f t="shared" si="14"/>
        <v>784.38</v>
      </c>
      <c r="F107" s="16">
        <f t="shared" si="14"/>
        <v>754.66</v>
      </c>
      <c r="G107" s="16">
        <f t="shared" si="14"/>
        <v>725.89</v>
      </c>
      <c r="H107" s="16">
        <f t="shared" si="14"/>
        <v>696.16</v>
      </c>
      <c r="I107" s="16">
        <f t="shared" si="16"/>
        <v>667.4</v>
      </c>
      <c r="J107" s="16">
        <f t="shared" si="16"/>
        <v>637.66999999999996</v>
      </c>
      <c r="K107" s="16">
        <f t="shared" si="16"/>
        <v>607.95000000000005</v>
      </c>
      <c r="L107" s="16">
        <f t="shared" si="16"/>
        <v>581.1</v>
      </c>
      <c r="M107" s="16">
        <f t="shared" si="16"/>
        <v>551.37</v>
      </c>
      <c r="N107" s="16">
        <f t="shared" si="16"/>
        <v>522.6</v>
      </c>
      <c r="O107" s="16">
        <f t="shared" si="16"/>
        <v>492.88</v>
      </c>
    </row>
    <row r="108" spans="1:15" x14ac:dyDescent="0.25">
      <c r="A108" t="s">
        <v>731</v>
      </c>
      <c r="B108" s="17">
        <v>44497</v>
      </c>
      <c r="C108" s="18">
        <v>18</v>
      </c>
      <c r="D108" s="19">
        <v>395</v>
      </c>
      <c r="E108" s="16">
        <f t="shared" si="14"/>
        <v>459.27</v>
      </c>
      <c r="F108" s="16">
        <f t="shared" si="14"/>
        <v>436.88</v>
      </c>
      <c r="G108" s="16">
        <f t="shared" si="14"/>
        <v>415.22</v>
      </c>
      <c r="H108" s="16">
        <f t="shared" si="14"/>
        <v>392.83</v>
      </c>
      <c r="I108" s="16">
        <f t="shared" si="16"/>
        <v>371.17</v>
      </c>
      <c r="J108" s="16">
        <f t="shared" si="16"/>
        <v>348.78</v>
      </c>
      <c r="K108" s="16">
        <f t="shared" si="16"/>
        <v>326.39999999999998</v>
      </c>
      <c r="L108" s="16">
        <f t="shared" si="16"/>
        <v>306.18</v>
      </c>
      <c r="M108" s="16">
        <f t="shared" si="16"/>
        <v>283.79000000000002</v>
      </c>
      <c r="N108" s="16">
        <f t="shared" si="16"/>
        <v>262.13</v>
      </c>
      <c r="O108" s="16">
        <f t="shared" si="16"/>
        <v>239.74</v>
      </c>
    </row>
    <row r="109" spans="1:15" x14ac:dyDescent="0.25">
      <c r="A109" t="s">
        <v>732</v>
      </c>
      <c r="B109" s="17">
        <v>44498</v>
      </c>
      <c r="C109" s="18">
        <v>18</v>
      </c>
      <c r="D109" s="19">
        <v>395</v>
      </c>
      <c r="E109" s="16">
        <f t="shared" si="14"/>
        <v>459.99</v>
      </c>
      <c r="F109" s="16">
        <f t="shared" si="14"/>
        <v>437.61</v>
      </c>
      <c r="G109" s="16">
        <f t="shared" si="14"/>
        <v>415.94</v>
      </c>
      <c r="H109" s="16">
        <f t="shared" si="14"/>
        <v>393.56</v>
      </c>
      <c r="I109" s="16">
        <f t="shared" si="16"/>
        <v>371.89</v>
      </c>
      <c r="J109" s="16">
        <f t="shared" si="16"/>
        <v>349.51</v>
      </c>
      <c r="K109" s="16">
        <f t="shared" si="16"/>
        <v>327.12</v>
      </c>
      <c r="L109" s="16">
        <f t="shared" si="16"/>
        <v>306.89999999999998</v>
      </c>
      <c r="M109" s="16">
        <f t="shared" si="16"/>
        <v>284.52</v>
      </c>
      <c r="N109" s="16">
        <f t="shared" si="16"/>
        <v>262.85000000000002</v>
      </c>
      <c r="O109" s="16">
        <f t="shared" si="16"/>
        <v>240.47</v>
      </c>
    </row>
    <row r="110" spans="1:15" x14ac:dyDescent="0.25">
      <c r="A110" t="s">
        <v>733</v>
      </c>
      <c r="B110" s="17">
        <v>44498</v>
      </c>
      <c r="C110" s="18">
        <v>24</v>
      </c>
      <c r="D110" s="19">
        <v>700</v>
      </c>
      <c r="E110" s="16">
        <f t="shared" si="14"/>
        <v>786.3</v>
      </c>
      <c r="F110" s="16">
        <f t="shared" si="14"/>
        <v>756.58</v>
      </c>
      <c r="G110" s="16">
        <f t="shared" si="14"/>
        <v>727.81</v>
      </c>
      <c r="H110" s="16">
        <f t="shared" si="14"/>
        <v>698.08</v>
      </c>
      <c r="I110" s="16">
        <f t="shared" si="16"/>
        <v>669.32</v>
      </c>
      <c r="J110" s="16">
        <f t="shared" si="16"/>
        <v>639.59</v>
      </c>
      <c r="K110" s="16">
        <f t="shared" si="16"/>
        <v>609.86</v>
      </c>
      <c r="L110" s="16">
        <f t="shared" si="16"/>
        <v>583.01</v>
      </c>
      <c r="M110" s="16">
        <f t="shared" si="16"/>
        <v>553.29</v>
      </c>
      <c r="N110" s="16">
        <f t="shared" si="16"/>
        <v>524.52</v>
      </c>
      <c r="O110" s="16">
        <f t="shared" si="16"/>
        <v>494.79</v>
      </c>
    </row>
    <row r="111" spans="1:15" x14ac:dyDescent="0.25">
      <c r="A111" t="s">
        <v>734</v>
      </c>
      <c r="B111" s="17">
        <v>44505</v>
      </c>
      <c r="C111" s="18">
        <v>18</v>
      </c>
      <c r="D111" s="19">
        <v>395</v>
      </c>
      <c r="E111" s="16">
        <f t="shared" si="14"/>
        <v>465.17</v>
      </c>
      <c r="F111" s="16">
        <f t="shared" si="14"/>
        <v>442.75</v>
      </c>
      <c r="G111" s="16">
        <f t="shared" si="14"/>
        <v>421.04</v>
      </c>
      <c r="H111" s="16">
        <f t="shared" si="14"/>
        <v>398.62</v>
      </c>
      <c r="I111" s="16">
        <f t="shared" si="16"/>
        <v>376.91</v>
      </c>
      <c r="J111" s="16">
        <f t="shared" si="16"/>
        <v>354.49</v>
      </c>
      <c r="K111" s="16">
        <f t="shared" si="16"/>
        <v>332.06</v>
      </c>
      <c r="L111" s="16">
        <f t="shared" si="16"/>
        <v>311.8</v>
      </c>
      <c r="M111" s="16">
        <f t="shared" si="16"/>
        <v>289.38</v>
      </c>
      <c r="N111" s="16">
        <f t="shared" si="16"/>
        <v>267.67</v>
      </c>
      <c r="O111" s="16">
        <f t="shared" si="16"/>
        <v>245.25</v>
      </c>
    </row>
    <row r="112" spans="1:15" x14ac:dyDescent="0.25">
      <c r="A112" t="s">
        <v>735</v>
      </c>
      <c r="B112" s="17">
        <v>44511</v>
      </c>
      <c r="C112" s="18">
        <v>24</v>
      </c>
      <c r="D112" s="19">
        <v>700</v>
      </c>
      <c r="E112" s="16">
        <f t="shared" si="14"/>
        <v>798.77</v>
      </c>
      <c r="F112" s="16">
        <f t="shared" si="14"/>
        <v>769.04</v>
      </c>
      <c r="G112" s="16">
        <f t="shared" si="14"/>
        <v>740.27</v>
      </c>
      <c r="H112" s="16">
        <f t="shared" si="14"/>
        <v>710.55</v>
      </c>
      <c r="I112" s="16">
        <f t="shared" si="16"/>
        <v>681.78</v>
      </c>
      <c r="J112" s="16">
        <f t="shared" si="16"/>
        <v>652.04999999999995</v>
      </c>
      <c r="K112" s="16">
        <f t="shared" si="16"/>
        <v>622.33000000000004</v>
      </c>
      <c r="L112" s="16">
        <f t="shared" si="16"/>
        <v>595.48</v>
      </c>
      <c r="M112" s="16">
        <f t="shared" si="16"/>
        <v>565.75</v>
      </c>
      <c r="N112" s="16">
        <f t="shared" si="16"/>
        <v>536.99</v>
      </c>
      <c r="O112" s="16">
        <f t="shared" si="16"/>
        <v>507.26</v>
      </c>
    </row>
    <row r="113" spans="1:15" x14ac:dyDescent="0.25">
      <c r="A113" t="s">
        <v>736</v>
      </c>
      <c r="B113" s="17">
        <v>44512</v>
      </c>
      <c r="C113" s="18">
        <v>24</v>
      </c>
      <c r="D113" s="19">
        <v>700</v>
      </c>
      <c r="E113" s="16">
        <f t="shared" si="14"/>
        <v>799.73</v>
      </c>
      <c r="F113" s="16">
        <f t="shared" si="14"/>
        <v>770</v>
      </c>
      <c r="G113" s="16">
        <f t="shared" si="14"/>
        <v>741.23</v>
      </c>
      <c r="H113" s="16">
        <f t="shared" si="14"/>
        <v>711.51</v>
      </c>
      <c r="I113" s="16">
        <f t="shared" si="16"/>
        <v>682.74</v>
      </c>
      <c r="J113" s="16">
        <f t="shared" si="16"/>
        <v>653.01</v>
      </c>
      <c r="K113" s="16">
        <f t="shared" si="16"/>
        <v>623.29</v>
      </c>
      <c r="L113" s="16">
        <f t="shared" si="16"/>
        <v>596.44000000000005</v>
      </c>
      <c r="M113" s="16">
        <f t="shared" si="16"/>
        <v>566.71</v>
      </c>
      <c r="N113" s="16">
        <f t="shared" si="16"/>
        <v>537.95000000000005</v>
      </c>
      <c r="O113" s="16">
        <f t="shared" si="16"/>
        <v>508.22</v>
      </c>
    </row>
    <row r="114" spans="1:15" x14ac:dyDescent="0.25">
      <c r="A114" t="s">
        <v>737</v>
      </c>
      <c r="B114" s="17">
        <v>44512</v>
      </c>
      <c r="C114" s="18">
        <v>24</v>
      </c>
      <c r="D114" s="19">
        <v>700</v>
      </c>
      <c r="E114" s="16">
        <f t="shared" si="14"/>
        <v>799.73</v>
      </c>
      <c r="F114" s="16">
        <f t="shared" si="14"/>
        <v>770</v>
      </c>
      <c r="G114" s="16">
        <f t="shared" si="14"/>
        <v>741.23</v>
      </c>
      <c r="H114" s="16">
        <f t="shared" si="14"/>
        <v>711.51</v>
      </c>
      <c r="I114" s="16">
        <f t="shared" si="16"/>
        <v>682.74</v>
      </c>
      <c r="J114" s="16">
        <f t="shared" si="16"/>
        <v>653.01</v>
      </c>
      <c r="K114" s="16">
        <f t="shared" si="16"/>
        <v>623.29</v>
      </c>
      <c r="L114" s="16">
        <f t="shared" si="16"/>
        <v>596.44000000000005</v>
      </c>
      <c r="M114" s="16">
        <f t="shared" si="16"/>
        <v>566.71</v>
      </c>
      <c r="N114" s="16">
        <f t="shared" si="16"/>
        <v>537.95000000000005</v>
      </c>
      <c r="O114" s="16">
        <f t="shared" si="16"/>
        <v>508.22</v>
      </c>
    </row>
    <row r="115" spans="1:15" x14ac:dyDescent="0.25">
      <c r="A115" t="s">
        <v>738</v>
      </c>
      <c r="B115" s="17">
        <v>44515</v>
      </c>
      <c r="C115" s="18">
        <v>24</v>
      </c>
      <c r="D115" s="19">
        <v>700</v>
      </c>
      <c r="E115" s="16">
        <f t="shared" si="14"/>
        <v>802.6</v>
      </c>
      <c r="F115" s="16">
        <f t="shared" si="14"/>
        <v>772.88</v>
      </c>
      <c r="G115" s="16">
        <f t="shared" si="14"/>
        <v>744.11</v>
      </c>
      <c r="H115" s="16">
        <f t="shared" si="14"/>
        <v>714.38</v>
      </c>
      <c r="I115" s="16">
        <f t="shared" si="16"/>
        <v>685.62</v>
      </c>
      <c r="J115" s="16">
        <f t="shared" si="16"/>
        <v>655.89</v>
      </c>
      <c r="K115" s="16">
        <f t="shared" si="16"/>
        <v>626.16</v>
      </c>
      <c r="L115" s="16">
        <f t="shared" si="16"/>
        <v>599.32000000000005</v>
      </c>
      <c r="M115" s="16">
        <f t="shared" si="16"/>
        <v>569.59</v>
      </c>
      <c r="N115" s="16">
        <f t="shared" si="16"/>
        <v>540.82000000000005</v>
      </c>
      <c r="O115" s="16">
        <f t="shared" si="16"/>
        <v>511.1</v>
      </c>
    </row>
    <row r="116" spans="1:15" x14ac:dyDescent="0.25">
      <c r="A116" t="s">
        <v>739</v>
      </c>
      <c r="B116" s="17">
        <v>44516</v>
      </c>
      <c r="C116" s="18">
        <v>24</v>
      </c>
      <c r="D116" s="19">
        <v>700</v>
      </c>
      <c r="E116" s="16">
        <f t="shared" si="14"/>
        <v>803.56</v>
      </c>
      <c r="F116" s="16">
        <f t="shared" si="14"/>
        <v>773.84</v>
      </c>
      <c r="G116" s="16">
        <f t="shared" si="14"/>
        <v>745.07</v>
      </c>
      <c r="H116" s="16">
        <f t="shared" si="14"/>
        <v>715.34</v>
      </c>
      <c r="I116" s="16">
        <f t="shared" si="16"/>
        <v>686.58</v>
      </c>
      <c r="J116" s="16">
        <f t="shared" si="16"/>
        <v>656.85</v>
      </c>
      <c r="K116" s="16">
        <f t="shared" si="16"/>
        <v>627.12</v>
      </c>
      <c r="L116" s="16">
        <f t="shared" si="16"/>
        <v>600.27</v>
      </c>
      <c r="M116" s="16">
        <f t="shared" si="16"/>
        <v>570.54999999999995</v>
      </c>
      <c r="N116" s="16">
        <f t="shared" si="16"/>
        <v>541.78</v>
      </c>
      <c r="O116" s="16">
        <f t="shared" si="16"/>
        <v>512.04999999999995</v>
      </c>
    </row>
    <row r="117" spans="1:15" x14ac:dyDescent="0.25">
      <c r="A117" t="s">
        <v>740</v>
      </c>
      <c r="B117" s="17">
        <v>44516</v>
      </c>
      <c r="C117" s="18">
        <v>24</v>
      </c>
      <c r="D117" s="19">
        <v>700</v>
      </c>
      <c r="E117" s="16">
        <f t="shared" si="14"/>
        <v>803.56</v>
      </c>
      <c r="F117" s="16">
        <f t="shared" si="14"/>
        <v>773.84</v>
      </c>
      <c r="G117" s="16">
        <f t="shared" si="14"/>
        <v>745.07</v>
      </c>
      <c r="H117" s="16">
        <f t="shared" si="14"/>
        <v>715.34</v>
      </c>
      <c r="I117" s="16">
        <f t="shared" si="16"/>
        <v>686.58</v>
      </c>
      <c r="J117" s="16">
        <f t="shared" si="16"/>
        <v>656.85</v>
      </c>
      <c r="K117" s="16">
        <f t="shared" si="16"/>
        <v>627.12</v>
      </c>
      <c r="L117" s="16">
        <f t="shared" si="16"/>
        <v>600.27</v>
      </c>
      <c r="M117" s="16">
        <f t="shared" si="16"/>
        <v>570.54999999999995</v>
      </c>
      <c r="N117" s="16">
        <f t="shared" si="16"/>
        <v>541.78</v>
      </c>
      <c r="O117" s="16">
        <f t="shared" si="16"/>
        <v>512.04999999999995</v>
      </c>
    </row>
    <row r="118" spans="1:15" x14ac:dyDescent="0.25">
      <c r="A118" t="s">
        <v>741</v>
      </c>
      <c r="B118" s="17">
        <v>44516</v>
      </c>
      <c r="C118" s="18">
        <v>24</v>
      </c>
      <c r="D118" s="19">
        <v>700</v>
      </c>
      <c r="E118" s="16">
        <f t="shared" si="14"/>
        <v>803.56</v>
      </c>
      <c r="F118" s="16">
        <f t="shared" si="14"/>
        <v>773.84</v>
      </c>
      <c r="G118" s="16">
        <f t="shared" si="14"/>
        <v>745.07</v>
      </c>
      <c r="H118" s="16">
        <f t="shared" si="14"/>
        <v>715.34</v>
      </c>
      <c r="I118" s="16">
        <f t="shared" si="16"/>
        <v>686.58</v>
      </c>
      <c r="J118" s="16">
        <f t="shared" si="16"/>
        <v>656.85</v>
      </c>
      <c r="K118" s="16">
        <f t="shared" si="16"/>
        <v>627.12</v>
      </c>
      <c r="L118" s="16">
        <f t="shared" si="16"/>
        <v>600.27</v>
      </c>
      <c r="M118" s="16">
        <f t="shared" si="16"/>
        <v>570.54999999999995</v>
      </c>
      <c r="N118" s="16">
        <f t="shared" si="16"/>
        <v>541.78</v>
      </c>
      <c r="O118" s="16">
        <f t="shared" si="16"/>
        <v>512.04999999999995</v>
      </c>
    </row>
    <row r="119" spans="1:15" x14ac:dyDescent="0.25">
      <c r="A119" t="s">
        <v>742</v>
      </c>
      <c r="B119" s="17">
        <v>44517</v>
      </c>
      <c r="C119" s="18">
        <v>18</v>
      </c>
      <c r="D119" s="19">
        <v>395</v>
      </c>
      <c r="E119" s="16">
        <f t="shared" si="14"/>
        <v>473.86</v>
      </c>
      <c r="F119" s="16">
        <f t="shared" si="14"/>
        <v>451.43</v>
      </c>
      <c r="G119" s="16">
        <f t="shared" si="14"/>
        <v>429.73</v>
      </c>
      <c r="H119" s="16">
        <f t="shared" si="14"/>
        <v>407.3</v>
      </c>
      <c r="I119" s="16">
        <f t="shared" si="16"/>
        <v>385.6</v>
      </c>
      <c r="J119" s="16">
        <f t="shared" si="16"/>
        <v>363.17</v>
      </c>
      <c r="K119" s="16">
        <f t="shared" si="16"/>
        <v>340.74</v>
      </c>
      <c r="L119" s="16">
        <f t="shared" si="16"/>
        <v>320.49</v>
      </c>
      <c r="M119" s="16">
        <f t="shared" si="16"/>
        <v>298.06</v>
      </c>
      <c r="N119" s="16">
        <f t="shared" si="16"/>
        <v>276.36</v>
      </c>
      <c r="O119" s="16">
        <f t="shared" si="16"/>
        <v>253.93</v>
      </c>
    </row>
    <row r="120" spans="1:15" x14ac:dyDescent="0.25">
      <c r="A120" t="s">
        <v>743</v>
      </c>
      <c r="B120" s="17">
        <v>44519</v>
      </c>
      <c r="C120" s="18">
        <v>18</v>
      </c>
      <c r="D120" s="19">
        <v>395</v>
      </c>
      <c r="E120" s="16">
        <f t="shared" si="14"/>
        <v>475.3</v>
      </c>
      <c r="F120" s="16">
        <f t="shared" si="14"/>
        <v>452.88</v>
      </c>
      <c r="G120" s="16">
        <f t="shared" si="14"/>
        <v>431.17</v>
      </c>
      <c r="H120" s="16">
        <f t="shared" si="14"/>
        <v>408.75</v>
      </c>
      <c r="I120" s="16">
        <f t="shared" si="16"/>
        <v>387.04</v>
      </c>
      <c r="J120" s="16">
        <f t="shared" si="16"/>
        <v>364.62</v>
      </c>
      <c r="K120" s="16">
        <f t="shared" si="16"/>
        <v>342.19</v>
      </c>
      <c r="L120" s="16">
        <f t="shared" si="16"/>
        <v>321.93</v>
      </c>
      <c r="M120" s="16">
        <f t="shared" si="16"/>
        <v>299.51</v>
      </c>
      <c r="N120" s="16">
        <f t="shared" si="16"/>
        <v>277.8</v>
      </c>
      <c r="O120" s="16">
        <f t="shared" si="16"/>
        <v>255.38</v>
      </c>
    </row>
    <row r="121" spans="1:15" x14ac:dyDescent="0.25">
      <c r="A121" t="s">
        <v>744</v>
      </c>
      <c r="B121" s="17">
        <v>44519</v>
      </c>
      <c r="C121" s="18">
        <v>24</v>
      </c>
      <c r="D121" s="19">
        <v>700</v>
      </c>
      <c r="E121" s="16">
        <f t="shared" si="14"/>
        <v>806.44</v>
      </c>
      <c r="F121" s="16">
        <f t="shared" si="14"/>
        <v>776.71</v>
      </c>
      <c r="G121" s="16">
        <f t="shared" si="14"/>
        <v>747.95</v>
      </c>
      <c r="H121" s="16">
        <f t="shared" si="14"/>
        <v>718.22</v>
      </c>
      <c r="I121" s="16">
        <f t="shared" ref="I121:O130" si="17">IF(I$1&lt;EDATE($B121,$C121),ROUND($D121/((EDATE($B121,$C121))-$B121)*((((EDATE($B121,$C121))-$B121))-(I$1-$B121)),2),0)</f>
        <v>689.45</v>
      </c>
      <c r="J121" s="16">
        <f t="shared" si="17"/>
        <v>659.73</v>
      </c>
      <c r="K121" s="16">
        <f t="shared" si="17"/>
        <v>630</v>
      </c>
      <c r="L121" s="16">
        <f t="shared" si="17"/>
        <v>603.15</v>
      </c>
      <c r="M121" s="16">
        <f t="shared" si="17"/>
        <v>573.41999999999996</v>
      </c>
      <c r="N121" s="16">
        <f t="shared" si="17"/>
        <v>544.66</v>
      </c>
      <c r="O121" s="16">
        <f t="shared" si="17"/>
        <v>514.92999999999995</v>
      </c>
    </row>
    <row r="122" spans="1:15" x14ac:dyDescent="0.25">
      <c r="A122" t="s">
        <v>745</v>
      </c>
      <c r="B122" s="17">
        <v>44519</v>
      </c>
      <c r="C122" s="18">
        <v>24</v>
      </c>
      <c r="D122" s="19">
        <v>700</v>
      </c>
      <c r="E122" s="16">
        <f t="shared" si="14"/>
        <v>806.44</v>
      </c>
      <c r="F122" s="16">
        <f t="shared" si="14"/>
        <v>776.71</v>
      </c>
      <c r="G122" s="16">
        <f t="shared" si="14"/>
        <v>747.95</v>
      </c>
      <c r="H122" s="16">
        <f t="shared" si="14"/>
        <v>718.22</v>
      </c>
      <c r="I122" s="16">
        <f t="shared" si="17"/>
        <v>689.45</v>
      </c>
      <c r="J122" s="16">
        <f t="shared" si="17"/>
        <v>659.73</v>
      </c>
      <c r="K122" s="16">
        <f t="shared" si="17"/>
        <v>630</v>
      </c>
      <c r="L122" s="16">
        <f t="shared" si="17"/>
        <v>603.15</v>
      </c>
      <c r="M122" s="16">
        <f t="shared" si="17"/>
        <v>573.41999999999996</v>
      </c>
      <c r="N122" s="16">
        <f t="shared" si="17"/>
        <v>544.66</v>
      </c>
      <c r="O122" s="16">
        <f t="shared" si="17"/>
        <v>514.92999999999995</v>
      </c>
    </row>
    <row r="123" spans="1:15" x14ac:dyDescent="0.25">
      <c r="A123" t="s">
        <v>746</v>
      </c>
      <c r="B123" s="17">
        <v>44519</v>
      </c>
      <c r="C123" s="18">
        <v>18</v>
      </c>
      <c r="D123" s="19">
        <v>395</v>
      </c>
      <c r="E123" s="16">
        <f t="shared" si="14"/>
        <v>475.3</v>
      </c>
      <c r="F123" s="16">
        <f t="shared" si="14"/>
        <v>452.88</v>
      </c>
      <c r="G123" s="16">
        <f t="shared" si="14"/>
        <v>431.17</v>
      </c>
      <c r="H123" s="16">
        <f t="shared" si="14"/>
        <v>408.75</v>
      </c>
      <c r="I123" s="16">
        <f t="shared" si="17"/>
        <v>387.04</v>
      </c>
      <c r="J123" s="16">
        <f t="shared" si="17"/>
        <v>364.62</v>
      </c>
      <c r="K123" s="16">
        <f t="shared" si="17"/>
        <v>342.19</v>
      </c>
      <c r="L123" s="16">
        <f t="shared" si="17"/>
        <v>321.93</v>
      </c>
      <c r="M123" s="16">
        <f t="shared" si="17"/>
        <v>299.51</v>
      </c>
      <c r="N123" s="16">
        <f t="shared" si="17"/>
        <v>277.8</v>
      </c>
      <c r="O123" s="16">
        <f t="shared" si="17"/>
        <v>255.38</v>
      </c>
    </row>
    <row r="124" spans="1:15" x14ac:dyDescent="0.25">
      <c r="A124" t="s">
        <v>747</v>
      </c>
      <c r="B124" s="17">
        <v>44520</v>
      </c>
      <c r="C124" s="18">
        <v>18</v>
      </c>
      <c r="D124" s="19">
        <v>395</v>
      </c>
      <c r="E124" s="16">
        <f t="shared" si="14"/>
        <v>476.03</v>
      </c>
      <c r="F124" s="16">
        <f t="shared" si="14"/>
        <v>453.6</v>
      </c>
      <c r="G124" s="16">
        <f t="shared" si="14"/>
        <v>431.9</v>
      </c>
      <c r="H124" s="16">
        <f t="shared" si="14"/>
        <v>409.47</v>
      </c>
      <c r="I124" s="16">
        <f t="shared" si="17"/>
        <v>387.77</v>
      </c>
      <c r="J124" s="16">
        <f t="shared" si="17"/>
        <v>365.34</v>
      </c>
      <c r="K124" s="16">
        <f t="shared" si="17"/>
        <v>342.91</v>
      </c>
      <c r="L124" s="16">
        <f t="shared" si="17"/>
        <v>322.66000000000003</v>
      </c>
      <c r="M124" s="16">
        <f t="shared" si="17"/>
        <v>300.23</v>
      </c>
      <c r="N124" s="16">
        <f t="shared" si="17"/>
        <v>278.52999999999997</v>
      </c>
      <c r="O124" s="16">
        <f t="shared" si="17"/>
        <v>256.10000000000002</v>
      </c>
    </row>
    <row r="125" spans="1:15" x14ac:dyDescent="0.25">
      <c r="A125" t="s">
        <v>748</v>
      </c>
      <c r="B125" s="17">
        <v>44523</v>
      </c>
      <c r="C125" s="18">
        <v>24</v>
      </c>
      <c r="D125" s="19">
        <v>700</v>
      </c>
      <c r="E125" s="16">
        <f t="shared" si="14"/>
        <v>810.27</v>
      </c>
      <c r="F125" s="16">
        <f t="shared" si="14"/>
        <v>780.55</v>
      </c>
      <c r="G125" s="16">
        <f t="shared" si="14"/>
        <v>751.78</v>
      </c>
      <c r="H125" s="16">
        <f t="shared" si="14"/>
        <v>722.05</v>
      </c>
      <c r="I125" s="16">
        <f t="shared" si="17"/>
        <v>693.29</v>
      </c>
      <c r="J125" s="16">
        <f t="shared" si="17"/>
        <v>663.56</v>
      </c>
      <c r="K125" s="16">
        <f t="shared" si="17"/>
        <v>633.84</v>
      </c>
      <c r="L125" s="16">
        <f t="shared" si="17"/>
        <v>606.99</v>
      </c>
      <c r="M125" s="16">
        <f t="shared" si="17"/>
        <v>577.26</v>
      </c>
      <c r="N125" s="16">
        <f t="shared" si="17"/>
        <v>548.49</v>
      </c>
      <c r="O125" s="16">
        <f t="shared" si="17"/>
        <v>518.77</v>
      </c>
    </row>
    <row r="126" spans="1:15" x14ac:dyDescent="0.25">
      <c r="A126" t="s">
        <v>749</v>
      </c>
      <c r="B126" s="17">
        <v>44524</v>
      </c>
      <c r="C126" s="18">
        <v>24</v>
      </c>
      <c r="D126" s="19">
        <v>700</v>
      </c>
      <c r="E126" s="16">
        <f t="shared" si="14"/>
        <v>811.23</v>
      </c>
      <c r="F126" s="16">
        <f t="shared" si="14"/>
        <v>781.51</v>
      </c>
      <c r="G126" s="16">
        <f t="shared" si="14"/>
        <v>752.74</v>
      </c>
      <c r="H126" s="16">
        <f t="shared" si="14"/>
        <v>723.01</v>
      </c>
      <c r="I126" s="16">
        <f t="shared" si="17"/>
        <v>694.25</v>
      </c>
      <c r="J126" s="16">
        <f t="shared" si="17"/>
        <v>664.52</v>
      </c>
      <c r="K126" s="16">
        <f t="shared" si="17"/>
        <v>634.79</v>
      </c>
      <c r="L126" s="16">
        <f t="shared" si="17"/>
        <v>607.95000000000005</v>
      </c>
      <c r="M126" s="16">
        <f t="shared" si="17"/>
        <v>578.22</v>
      </c>
      <c r="N126" s="16">
        <f t="shared" si="17"/>
        <v>549.45000000000005</v>
      </c>
      <c r="O126" s="16">
        <f t="shared" si="17"/>
        <v>519.73</v>
      </c>
    </row>
    <row r="127" spans="1:15" x14ac:dyDescent="0.25">
      <c r="A127" t="s">
        <v>750</v>
      </c>
      <c r="B127" s="17">
        <v>44524</v>
      </c>
      <c r="C127" s="18">
        <v>24</v>
      </c>
      <c r="D127" s="19">
        <v>700</v>
      </c>
      <c r="E127" s="16">
        <f t="shared" si="14"/>
        <v>811.23</v>
      </c>
      <c r="F127" s="16">
        <f t="shared" si="14"/>
        <v>781.51</v>
      </c>
      <c r="G127" s="16">
        <f t="shared" si="14"/>
        <v>752.74</v>
      </c>
      <c r="H127" s="16">
        <f t="shared" si="14"/>
        <v>723.01</v>
      </c>
      <c r="I127" s="16">
        <f t="shared" si="17"/>
        <v>694.25</v>
      </c>
      <c r="J127" s="16">
        <f t="shared" si="17"/>
        <v>664.52</v>
      </c>
      <c r="K127" s="16">
        <f t="shared" si="17"/>
        <v>634.79</v>
      </c>
      <c r="L127" s="16">
        <f t="shared" si="17"/>
        <v>607.95000000000005</v>
      </c>
      <c r="M127" s="16">
        <f t="shared" si="17"/>
        <v>578.22</v>
      </c>
      <c r="N127" s="16">
        <f t="shared" si="17"/>
        <v>549.45000000000005</v>
      </c>
      <c r="O127" s="16">
        <f t="shared" si="17"/>
        <v>519.73</v>
      </c>
    </row>
    <row r="128" spans="1:15" x14ac:dyDescent="0.25">
      <c r="A128" t="s">
        <v>751</v>
      </c>
      <c r="B128" s="17">
        <v>44525</v>
      </c>
      <c r="C128" s="18">
        <v>24</v>
      </c>
      <c r="D128" s="19">
        <v>700</v>
      </c>
      <c r="E128" s="16">
        <f t="shared" si="14"/>
        <v>812.19</v>
      </c>
      <c r="F128" s="16">
        <f t="shared" si="14"/>
        <v>782.47</v>
      </c>
      <c r="G128" s="16">
        <f t="shared" si="14"/>
        <v>753.7</v>
      </c>
      <c r="H128" s="16">
        <f t="shared" si="14"/>
        <v>723.97</v>
      </c>
      <c r="I128" s="16">
        <f t="shared" si="17"/>
        <v>695.21</v>
      </c>
      <c r="J128" s="16">
        <f t="shared" si="17"/>
        <v>665.48</v>
      </c>
      <c r="K128" s="16">
        <f t="shared" si="17"/>
        <v>635.75</v>
      </c>
      <c r="L128" s="16">
        <f t="shared" si="17"/>
        <v>608.9</v>
      </c>
      <c r="M128" s="16">
        <f t="shared" si="17"/>
        <v>579.17999999999995</v>
      </c>
      <c r="N128" s="16">
        <f t="shared" si="17"/>
        <v>550.41</v>
      </c>
      <c r="O128" s="16">
        <f t="shared" si="17"/>
        <v>520.67999999999995</v>
      </c>
    </row>
    <row r="129" spans="1:15" x14ac:dyDescent="0.25">
      <c r="A129" t="s">
        <v>752</v>
      </c>
      <c r="B129" s="17">
        <v>44525</v>
      </c>
      <c r="C129" s="18">
        <v>24</v>
      </c>
      <c r="D129" s="19">
        <v>700</v>
      </c>
      <c r="E129" s="16">
        <f t="shared" si="14"/>
        <v>812.19</v>
      </c>
      <c r="F129" s="16">
        <f t="shared" si="14"/>
        <v>782.47</v>
      </c>
      <c r="G129" s="16">
        <f t="shared" si="14"/>
        <v>753.7</v>
      </c>
      <c r="H129" s="16">
        <f t="shared" si="14"/>
        <v>723.97</v>
      </c>
      <c r="I129" s="16">
        <f t="shared" si="17"/>
        <v>695.21</v>
      </c>
      <c r="J129" s="16">
        <f t="shared" si="17"/>
        <v>665.48</v>
      </c>
      <c r="K129" s="16">
        <f t="shared" si="17"/>
        <v>635.75</v>
      </c>
      <c r="L129" s="16">
        <f t="shared" si="17"/>
        <v>608.9</v>
      </c>
      <c r="M129" s="16">
        <f t="shared" si="17"/>
        <v>579.17999999999995</v>
      </c>
      <c r="N129" s="16">
        <f t="shared" si="17"/>
        <v>550.41</v>
      </c>
      <c r="O129" s="16">
        <f t="shared" si="17"/>
        <v>520.67999999999995</v>
      </c>
    </row>
    <row r="130" spans="1:15" x14ac:dyDescent="0.25">
      <c r="A130" t="s">
        <v>753</v>
      </c>
      <c r="B130" s="17">
        <v>44526</v>
      </c>
      <c r="C130" s="18">
        <v>24</v>
      </c>
      <c r="D130" s="19">
        <v>700</v>
      </c>
      <c r="E130" s="16">
        <f t="shared" si="14"/>
        <v>813.15</v>
      </c>
      <c r="F130" s="16">
        <f t="shared" si="14"/>
        <v>783.42</v>
      </c>
      <c r="G130" s="16">
        <f t="shared" si="14"/>
        <v>754.66</v>
      </c>
      <c r="H130" s="16">
        <f t="shared" si="14"/>
        <v>724.93</v>
      </c>
      <c r="I130" s="16">
        <f t="shared" si="17"/>
        <v>696.16</v>
      </c>
      <c r="J130" s="16">
        <f t="shared" si="17"/>
        <v>666.44</v>
      </c>
      <c r="K130" s="16">
        <f t="shared" si="17"/>
        <v>636.71</v>
      </c>
      <c r="L130" s="16">
        <f t="shared" si="17"/>
        <v>609.86</v>
      </c>
      <c r="M130" s="16">
        <f t="shared" si="17"/>
        <v>580.14</v>
      </c>
      <c r="N130" s="16">
        <f t="shared" si="17"/>
        <v>551.37</v>
      </c>
      <c r="O130" s="16">
        <f t="shared" si="17"/>
        <v>521.64</v>
      </c>
    </row>
    <row r="131" spans="1:15" x14ac:dyDescent="0.25">
      <c r="A131" t="s">
        <v>754</v>
      </c>
      <c r="B131" s="17">
        <v>44526</v>
      </c>
      <c r="C131" s="18">
        <v>24</v>
      </c>
      <c r="D131" s="19">
        <v>700</v>
      </c>
      <c r="E131" s="16">
        <f t="shared" ref="E131:O140" si="18">IF(E$1&lt;EDATE($B131,$C131),ROUND($D131/((EDATE($B131,$C131))-$B131)*((((EDATE($B131,$C131))-$B131))-(E$1-$B131)),2),0)</f>
        <v>813.15</v>
      </c>
      <c r="F131" s="16">
        <f t="shared" si="18"/>
        <v>783.42</v>
      </c>
      <c r="G131" s="16">
        <f t="shared" si="18"/>
        <v>754.66</v>
      </c>
      <c r="H131" s="16">
        <f t="shared" si="18"/>
        <v>724.93</v>
      </c>
      <c r="I131" s="16">
        <f t="shared" si="18"/>
        <v>696.16</v>
      </c>
      <c r="J131" s="16">
        <f t="shared" si="18"/>
        <v>666.44</v>
      </c>
      <c r="K131" s="16">
        <f t="shared" si="18"/>
        <v>636.71</v>
      </c>
      <c r="L131" s="16">
        <f t="shared" si="18"/>
        <v>609.86</v>
      </c>
      <c r="M131" s="16">
        <f t="shared" si="18"/>
        <v>580.14</v>
      </c>
      <c r="N131" s="16">
        <f t="shared" si="18"/>
        <v>551.37</v>
      </c>
      <c r="O131" s="16">
        <f t="shared" si="18"/>
        <v>521.64</v>
      </c>
    </row>
    <row r="132" spans="1:15" x14ac:dyDescent="0.25">
      <c r="A132" t="s">
        <v>755</v>
      </c>
      <c r="B132" s="17">
        <v>44526</v>
      </c>
      <c r="C132" s="18">
        <v>24</v>
      </c>
      <c r="D132" s="19">
        <v>700</v>
      </c>
      <c r="E132" s="16">
        <f t="shared" si="18"/>
        <v>813.15</v>
      </c>
      <c r="F132" s="16">
        <f t="shared" si="18"/>
        <v>783.42</v>
      </c>
      <c r="G132" s="16">
        <f t="shared" si="18"/>
        <v>754.66</v>
      </c>
      <c r="H132" s="16">
        <f t="shared" si="18"/>
        <v>724.93</v>
      </c>
      <c r="I132" s="16">
        <f t="shared" si="18"/>
        <v>696.16</v>
      </c>
      <c r="J132" s="16">
        <f t="shared" si="18"/>
        <v>666.44</v>
      </c>
      <c r="K132" s="16">
        <f t="shared" si="18"/>
        <v>636.71</v>
      </c>
      <c r="L132" s="16">
        <f t="shared" si="18"/>
        <v>609.86</v>
      </c>
      <c r="M132" s="16">
        <f t="shared" si="18"/>
        <v>580.14</v>
      </c>
      <c r="N132" s="16">
        <f t="shared" si="18"/>
        <v>551.37</v>
      </c>
      <c r="O132" s="16">
        <f t="shared" si="18"/>
        <v>521.64</v>
      </c>
    </row>
    <row r="133" spans="1:15" x14ac:dyDescent="0.25">
      <c r="A133" t="s">
        <v>756</v>
      </c>
      <c r="B133" s="17">
        <v>44526</v>
      </c>
      <c r="C133" s="18">
        <v>18</v>
      </c>
      <c r="D133" s="19">
        <v>395</v>
      </c>
      <c r="E133" s="16">
        <f t="shared" si="18"/>
        <v>480.37</v>
      </c>
      <c r="F133" s="16">
        <f t="shared" si="18"/>
        <v>457.94</v>
      </c>
      <c r="G133" s="16">
        <f t="shared" si="18"/>
        <v>436.24</v>
      </c>
      <c r="H133" s="16">
        <f t="shared" si="18"/>
        <v>413.81</v>
      </c>
      <c r="I133" s="16">
        <f t="shared" si="18"/>
        <v>392.11</v>
      </c>
      <c r="J133" s="16">
        <f t="shared" si="18"/>
        <v>369.68</v>
      </c>
      <c r="K133" s="16">
        <f t="shared" si="18"/>
        <v>347.25</v>
      </c>
      <c r="L133" s="16">
        <f t="shared" si="18"/>
        <v>327</v>
      </c>
      <c r="M133" s="16">
        <f t="shared" si="18"/>
        <v>304.57</v>
      </c>
      <c r="N133" s="16">
        <f t="shared" si="18"/>
        <v>282.87</v>
      </c>
      <c r="O133" s="16">
        <f t="shared" si="18"/>
        <v>260.44</v>
      </c>
    </row>
    <row r="134" spans="1:15" x14ac:dyDescent="0.25">
      <c r="A134" t="s">
        <v>757</v>
      </c>
      <c r="B134" s="17">
        <v>44527</v>
      </c>
      <c r="C134" s="18">
        <v>24</v>
      </c>
      <c r="D134" s="19">
        <v>700</v>
      </c>
      <c r="E134" s="16">
        <f t="shared" si="18"/>
        <v>814.11</v>
      </c>
      <c r="F134" s="16">
        <f t="shared" si="18"/>
        <v>784.38</v>
      </c>
      <c r="G134" s="16">
        <f t="shared" si="18"/>
        <v>755.62</v>
      </c>
      <c r="H134" s="16">
        <f t="shared" si="18"/>
        <v>725.89</v>
      </c>
      <c r="I134" s="16">
        <f t="shared" si="18"/>
        <v>697.12</v>
      </c>
      <c r="J134" s="16">
        <f t="shared" si="18"/>
        <v>667.4</v>
      </c>
      <c r="K134" s="16">
        <f t="shared" si="18"/>
        <v>637.66999999999996</v>
      </c>
      <c r="L134" s="16">
        <f t="shared" si="18"/>
        <v>610.82000000000005</v>
      </c>
      <c r="M134" s="16">
        <f t="shared" si="18"/>
        <v>581.1</v>
      </c>
      <c r="N134" s="16">
        <f t="shared" si="18"/>
        <v>552.33000000000004</v>
      </c>
      <c r="O134" s="16">
        <f t="shared" si="18"/>
        <v>522.6</v>
      </c>
    </row>
    <row r="135" spans="1:15" x14ac:dyDescent="0.25">
      <c r="A135" t="s">
        <v>758</v>
      </c>
      <c r="B135" s="17">
        <v>44529</v>
      </c>
      <c r="C135" s="18">
        <v>18</v>
      </c>
      <c r="D135" s="19">
        <v>395</v>
      </c>
      <c r="E135" s="16">
        <f t="shared" si="18"/>
        <v>482.54</v>
      </c>
      <c r="F135" s="16">
        <f t="shared" si="18"/>
        <v>460.11</v>
      </c>
      <c r="G135" s="16">
        <f t="shared" si="18"/>
        <v>438.41</v>
      </c>
      <c r="H135" s="16">
        <f t="shared" si="18"/>
        <v>415.98</v>
      </c>
      <c r="I135" s="16">
        <f t="shared" si="18"/>
        <v>394.28</v>
      </c>
      <c r="J135" s="16">
        <f t="shared" si="18"/>
        <v>371.85</v>
      </c>
      <c r="K135" s="16">
        <f t="shared" si="18"/>
        <v>349.42</v>
      </c>
      <c r="L135" s="16">
        <f t="shared" si="18"/>
        <v>329.17</v>
      </c>
      <c r="M135" s="16">
        <f t="shared" si="18"/>
        <v>306.74</v>
      </c>
      <c r="N135" s="16">
        <f t="shared" si="18"/>
        <v>285.04000000000002</v>
      </c>
      <c r="O135" s="16">
        <f t="shared" si="18"/>
        <v>262.61</v>
      </c>
    </row>
    <row r="136" spans="1:15" x14ac:dyDescent="0.25">
      <c r="A136" t="s">
        <v>759</v>
      </c>
      <c r="B136" s="17">
        <v>44529</v>
      </c>
      <c r="C136" s="18">
        <v>24</v>
      </c>
      <c r="D136" s="19">
        <v>700</v>
      </c>
      <c r="E136" s="16">
        <f t="shared" si="18"/>
        <v>816.03</v>
      </c>
      <c r="F136" s="16">
        <f t="shared" si="18"/>
        <v>786.3</v>
      </c>
      <c r="G136" s="16">
        <f t="shared" si="18"/>
        <v>757.53</v>
      </c>
      <c r="H136" s="16">
        <f t="shared" si="18"/>
        <v>727.81</v>
      </c>
      <c r="I136" s="16">
        <f t="shared" si="18"/>
        <v>699.04</v>
      </c>
      <c r="J136" s="16">
        <f t="shared" si="18"/>
        <v>669.32</v>
      </c>
      <c r="K136" s="16">
        <f t="shared" si="18"/>
        <v>639.59</v>
      </c>
      <c r="L136" s="16">
        <f t="shared" si="18"/>
        <v>612.74</v>
      </c>
      <c r="M136" s="16">
        <f t="shared" si="18"/>
        <v>583.01</v>
      </c>
      <c r="N136" s="16">
        <f t="shared" si="18"/>
        <v>554.25</v>
      </c>
      <c r="O136" s="16">
        <f t="shared" si="18"/>
        <v>524.52</v>
      </c>
    </row>
    <row r="137" spans="1:15" x14ac:dyDescent="0.25">
      <c r="A137" t="s">
        <v>760</v>
      </c>
      <c r="B137" s="17">
        <v>44529</v>
      </c>
      <c r="C137" s="18">
        <v>24</v>
      </c>
      <c r="D137" s="19">
        <v>700</v>
      </c>
      <c r="E137" s="16">
        <f t="shared" si="18"/>
        <v>816.03</v>
      </c>
      <c r="F137" s="16">
        <f t="shared" si="18"/>
        <v>786.3</v>
      </c>
      <c r="G137" s="16">
        <f t="shared" si="18"/>
        <v>757.53</v>
      </c>
      <c r="H137" s="16">
        <f t="shared" si="18"/>
        <v>727.81</v>
      </c>
      <c r="I137" s="16">
        <f t="shared" si="18"/>
        <v>699.04</v>
      </c>
      <c r="J137" s="16">
        <f t="shared" si="18"/>
        <v>669.32</v>
      </c>
      <c r="K137" s="16">
        <f t="shared" si="18"/>
        <v>639.59</v>
      </c>
      <c r="L137" s="16">
        <f t="shared" si="18"/>
        <v>612.74</v>
      </c>
      <c r="M137" s="16">
        <f t="shared" si="18"/>
        <v>583.01</v>
      </c>
      <c r="N137" s="16">
        <f t="shared" si="18"/>
        <v>554.25</v>
      </c>
      <c r="O137" s="16">
        <f t="shared" si="18"/>
        <v>524.52</v>
      </c>
    </row>
    <row r="138" spans="1:15" x14ac:dyDescent="0.25">
      <c r="A138" t="s">
        <v>761</v>
      </c>
      <c r="B138" s="17">
        <v>44530</v>
      </c>
      <c r="C138" s="18">
        <v>36</v>
      </c>
      <c r="D138" s="19">
        <v>1050</v>
      </c>
      <c r="E138" s="16">
        <f t="shared" si="18"/>
        <v>1166.8800000000001</v>
      </c>
      <c r="F138" s="16">
        <f t="shared" si="18"/>
        <v>1137.18</v>
      </c>
      <c r="G138" s="16">
        <f t="shared" si="18"/>
        <v>1108.44</v>
      </c>
      <c r="H138" s="16">
        <f t="shared" si="18"/>
        <v>1078.74</v>
      </c>
      <c r="I138" s="16">
        <f t="shared" si="18"/>
        <v>1050</v>
      </c>
      <c r="J138" s="16">
        <f t="shared" si="18"/>
        <v>1020.3</v>
      </c>
      <c r="K138" s="16">
        <f t="shared" si="18"/>
        <v>990.6</v>
      </c>
      <c r="L138" s="16">
        <f t="shared" si="18"/>
        <v>963.78</v>
      </c>
      <c r="M138" s="16">
        <f t="shared" si="18"/>
        <v>934.08</v>
      </c>
      <c r="N138" s="16">
        <f t="shared" si="18"/>
        <v>905.34</v>
      </c>
      <c r="O138" s="16">
        <f t="shared" si="18"/>
        <v>875.64</v>
      </c>
    </row>
    <row r="139" spans="1:15" x14ac:dyDescent="0.25">
      <c r="A139" t="s">
        <v>762</v>
      </c>
      <c r="B139" s="17">
        <v>44530</v>
      </c>
      <c r="C139" s="18">
        <v>24</v>
      </c>
      <c r="D139" s="19">
        <v>700</v>
      </c>
      <c r="E139" s="16">
        <f t="shared" si="18"/>
        <v>816.99</v>
      </c>
      <c r="F139" s="16">
        <f t="shared" si="18"/>
        <v>787.26</v>
      </c>
      <c r="G139" s="16">
        <f t="shared" si="18"/>
        <v>758.49</v>
      </c>
      <c r="H139" s="16">
        <f t="shared" si="18"/>
        <v>728.77</v>
      </c>
      <c r="I139" s="16">
        <f t="shared" si="18"/>
        <v>700</v>
      </c>
      <c r="J139" s="16">
        <f t="shared" si="18"/>
        <v>670.27</v>
      </c>
      <c r="K139" s="16">
        <f t="shared" si="18"/>
        <v>640.54999999999995</v>
      </c>
      <c r="L139" s="16">
        <f t="shared" si="18"/>
        <v>613.70000000000005</v>
      </c>
      <c r="M139" s="16">
        <f t="shared" si="18"/>
        <v>583.97</v>
      </c>
      <c r="N139" s="16">
        <f t="shared" si="18"/>
        <v>555.21</v>
      </c>
      <c r="O139" s="16">
        <f t="shared" si="18"/>
        <v>525.48</v>
      </c>
    </row>
    <row r="140" spans="1:15" x14ac:dyDescent="0.25">
      <c r="A140" t="s">
        <v>763</v>
      </c>
      <c r="B140" s="17">
        <v>44530</v>
      </c>
      <c r="C140" s="18">
        <v>24</v>
      </c>
      <c r="D140" s="19">
        <v>700</v>
      </c>
      <c r="E140" s="16">
        <f t="shared" si="18"/>
        <v>816.99</v>
      </c>
      <c r="F140" s="16">
        <f t="shared" si="18"/>
        <v>787.26</v>
      </c>
      <c r="G140" s="16">
        <f t="shared" si="18"/>
        <v>758.49</v>
      </c>
      <c r="H140" s="16">
        <f t="shared" si="18"/>
        <v>728.77</v>
      </c>
      <c r="I140" s="16">
        <f t="shared" si="18"/>
        <v>700</v>
      </c>
      <c r="J140" s="16">
        <f t="shared" si="18"/>
        <v>670.27</v>
      </c>
      <c r="K140" s="16">
        <f t="shared" si="18"/>
        <v>640.54999999999995</v>
      </c>
      <c r="L140" s="16">
        <f t="shared" si="18"/>
        <v>613.70000000000005</v>
      </c>
      <c r="M140" s="16">
        <f t="shared" si="18"/>
        <v>583.97</v>
      </c>
      <c r="N140" s="16">
        <f t="shared" si="18"/>
        <v>555.21</v>
      </c>
      <c r="O140" s="16">
        <f t="shared" si="18"/>
        <v>525.48</v>
      </c>
    </row>
  </sheetData>
  <autoFilter ref="B1:H1" xr:uid="{EFABDAD2-DD36-4225-9AA3-5C8F195514CA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504A7-4A15-442C-91D1-A3C5F0EBEE88}">
  <sheetPr>
    <tabColor rgb="FFFFFF00"/>
  </sheetPr>
  <dimension ref="A1:N40"/>
  <sheetViews>
    <sheetView tabSelected="1" topLeftCell="A9" workbookViewId="0">
      <selection activeCell="H20" sqref="H20"/>
    </sheetView>
  </sheetViews>
  <sheetFormatPr baseColWidth="10" defaultColWidth="11.42578125" defaultRowHeight="15" x14ac:dyDescent="0.25"/>
  <cols>
    <col min="3" max="3" width="10.85546875" bestFit="1" customWidth="1"/>
    <col min="4" max="4" width="19.5703125" style="20" bestFit="1" customWidth="1"/>
    <col min="5" max="5" width="15.28515625" bestFit="1" customWidth="1"/>
    <col min="6" max="7" width="12" bestFit="1" customWidth="1"/>
    <col min="8" max="8" width="12.85546875" customWidth="1"/>
    <col min="9" max="9" width="13.28515625" customWidth="1"/>
    <col min="12" max="12" width="13.28515625" customWidth="1"/>
  </cols>
  <sheetData>
    <row r="1" spans="1:14" ht="29.25" thickBot="1" x14ac:dyDescent="0.5">
      <c r="C1" s="9" t="s">
        <v>131</v>
      </c>
      <c r="D1" s="11" t="s">
        <v>132</v>
      </c>
      <c r="E1" s="10">
        <v>2021</v>
      </c>
    </row>
    <row r="2" spans="1:14" x14ac:dyDescent="0.25">
      <c r="D2"/>
    </row>
    <row r="3" spans="1:14" x14ac:dyDescent="0.25">
      <c r="A3" s="1">
        <v>1</v>
      </c>
      <c r="B3" s="4" t="s">
        <v>131</v>
      </c>
      <c r="C3" s="4" t="s">
        <v>131</v>
      </c>
      <c r="D3"/>
      <c r="E3" s="4" t="s">
        <v>133</v>
      </c>
      <c r="F3" s="4" t="s">
        <v>133</v>
      </c>
      <c r="H3" s="4" t="s">
        <v>134</v>
      </c>
    </row>
    <row r="4" spans="1:14" ht="15.75" thickBot="1" x14ac:dyDescent="0.3">
      <c r="A4" s="4" t="s">
        <v>135</v>
      </c>
      <c r="B4" s="4" t="s">
        <v>136</v>
      </c>
      <c r="C4" s="4" t="s">
        <v>137</v>
      </c>
      <c r="D4" s="4" t="s">
        <v>1</v>
      </c>
      <c r="E4" s="4" t="s">
        <v>138</v>
      </c>
      <c r="F4" s="4" t="s">
        <v>139</v>
      </c>
      <c r="G4" s="4" t="s">
        <v>140</v>
      </c>
      <c r="H4" s="8">
        <f>DATE(E1-1,B5,A3)</f>
        <v>44166</v>
      </c>
    </row>
    <row r="5" spans="1:14" x14ac:dyDescent="0.25">
      <c r="A5" s="1">
        <v>1</v>
      </c>
      <c r="B5" s="1">
        <f>+B16+1</f>
        <v>12</v>
      </c>
      <c r="C5" s="1" t="s">
        <v>155</v>
      </c>
      <c r="D5"/>
      <c r="E5" s="8">
        <f>DATE($E$1,B5,1)</f>
        <v>44531</v>
      </c>
      <c r="F5" s="8">
        <f>EOMONTH(E5,0)</f>
        <v>44561</v>
      </c>
      <c r="G5" s="5" t="s">
        <v>142</v>
      </c>
      <c r="H5" s="8">
        <f>EOMONTH(H4,11)</f>
        <v>44530</v>
      </c>
    </row>
    <row r="6" spans="1:14" x14ac:dyDescent="0.25">
      <c r="A6" s="1">
        <f>1+A5</f>
        <v>2</v>
      </c>
      <c r="B6" s="1">
        <v>1</v>
      </c>
      <c r="C6" s="1" t="s">
        <v>141</v>
      </c>
      <c r="D6"/>
      <c r="E6" s="8">
        <f>DATE($E$1,B6,1)</f>
        <v>44197</v>
      </c>
      <c r="F6" s="8">
        <f t="shared" ref="F6:F16" si="0">EOMONTH(E6,0)</f>
        <v>44227</v>
      </c>
      <c r="G6" s="6" t="s">
        <v>142</v>
      </c>
    </row>
    <row r="7" spans="1:14" ht="15.75" thickBot="1" x14ac:dyDescent="0.3">
      <c r="A7" s="1">
        <f t="shared" ref="A7:A16" si="1">1+A6</f>
        <v>3</v>
      </c>
      <c r="B7" s="1">
        <f>+B6+1</f>
        <v>2</v>
      </c>
      <c r="C7" s="1" t="s">
        <v>143</v>
      </c>
      <c r="D7"/>
      <c r="E7" s="8">
        <f t="shared" ref="E7:E16" si="2">DATE($E$1,B7,1)</f>
        <v>44228</v>
      </c>
      <c r="F7" s="8">
        <f t="shared" si="0"/>
        <v>44255</v>
      </c>
      <c r="G7" s="7" t="s">
        <v>142</v>
      </c>
    </row>
    <row r="8" spans="1:14" x14ac:dyDescent="0.25">
      <c r="A8" s="1">
        <f t="shared" si="1"/>
        <v>4</v>
      </c>
      <c r="B8" s="1">
        <f t="shared" ref="B8:B16" si="3">+B7+1</f>
        <v>3</v>
      </c>
      <c r="C8" s="1" t="s">
        <v>145</v>
      </c>
      <c r="D8"/>
      <c r="E8" s="8">
        <f t="shared" si="2"/>
        <v>44256</v>
      </c>
      <c r="F8" s="8">
        <f t="shared" si="0"/>
        <v>44286</v>
      </c>
      <c r="G8" s="5" t="s">
        <v>144</v>
      </c>
    </row>
    <row r="9" spans="1:14" x14ac:dyDescent="0.25">
      <c r="A9" s="1">
        <f t="shared" si="1"/>
        <v>5</v>
      </c>
      <c r="B9" s="1">
        <f t="shared" si="3"/>
        <v>4</v>
      </c>
      <c r="C9" s="1" t="s">
        <v>146</v>
      </c>
      <c r="D9"/>
      <c r="E9" s="8">
        <f t="shared" si="2"/>
        <v>44287</v>
      </c>
      <c r="F9" s="8">
        <f t="shared" si="0"/>
        <v>44316</v>
      </c>
      <c r="G9" s="6" t="s">
        <v>144</v>
      </c>
    </row>
    <row r="10" spans="1:14" ht="15.75" thickBot="1" x14ac:dyDescent="0.3">
      <c r="A10" s="1">
        <f t="shared" si="1"/>
        <v>6</v>
      </c>
      <c r="B10" s="1">
        <f t="shared" si="3"/>
        <v>5</v>
      </c>
      <c r="C10" s="1" t="s">
        <v>147</v>
      </c>
      <c r="D10"/>
      <c r="E10" s="8">
        <f t="shared" si="2"/>
        <v>44317</v>
      </c>
      <c r="F10" s="8">
        <f t="shared" si="0"/>
        <v>44347</v>
      </c>
      <c r="G10" s="7" t="s">
        <v>144</v>
      </c>
    </row>
    <row r="11" spans="1:14" x14ac:dyDescent="0.25">
      <c r="A11" s="1">
        <f t="shared" si="1"/>
        <v>7</v>
      </c>
      <c r="B11" s="1">
        <f t="shared" si="3"/>
        <v>6</v>
      </c>
      <c r="C11" s="1" t="s">
        <v>149</v>
      </c>
      <c r="D11"/>
      <c r="E11" s="8">
        <f t="shared" si="2"/>
        <v>44348</v>
      </c>
      <c r="F11" s="8">
        <f t="shared" si="0"/>
        <v>44377</v>
      </c>
      <c r="G11" s="5" t="s">
        <v>148</v>
      </c>
    </row>
    <row r="12" spans="1:14" x14ac:dyDescent="0.25">
      <c r="A12" s="1">
        <f t="shared" si="1"/>
        <v>8</v>
      </c>
      <c r="B12" s="1">
        <f t="shared" si="3"/>
        <v>7</v>
      </c>
      <c r="C12" s="1" t="s">
        <v>150</v>
      </c>
      <c r="D12"/>
      <c r="E12" s="8">
        <f t="shared" si="2"/>
        <v>44378</v>
      </c>
      <c r="F12" s="8">
        <f t="shared" si="0"/>
        <v>44408</v>
      </c>
      <c r="G12" s="6" t="s">
        <v>148</v>
      </c>
    </row>
    <row r="13" spans="1:14" ht="15.75" thickBot="1" x14ac:dyDescent="0.3">
      <c r="A13" s="1">
        <f t="shared" si="1"/>
        <v>9</v>
      </c>
      <c r="B13" s="1">
        <f t="shared" si="3"/>
        <v>8</v>
      </c>
      <c r="C13" s="1" t="s">
        <v>151</v>
      </c>
      <c r="D13"/>
      <c r="E13" s="8">
        <f t="shared" si="2"/>
        <v>44409</v>
      </c>
      <c r="F13" s="8">
        <f t="shared" si="0"/>
        <v>44439</v>
      </c>
      <c r="G13" s="7" t="s">
        <v>148</v>
      </c>
    </row>
    <row r="14" spans="1:14" x14ac:dyDescent="0.25">
      <c r="A14" s="1">
        <f t="shared" si="1"/>
        <v>10</v>
      </c>
      <c r="B14" s="1">
        <f t="shared" si="3"/>
        <v>9</v>
      </c>
      <c r="C14" s="1" t="s">
        <v>153</v>
      </c>
      <c r="D14"/>
      <c r="E14" s="8">
        <f t="shared" si="2"/>
        <v>44440</v>
      </c>
      <c r="F14" s="8">
        <f t="shared" si="0"/>
        <v>44469</v>
      </c>
      <c r="G14" s="5" t="s">
        <v>152</v>
      </c>
      <c r="N14">
        <f>CODE("E")</f>
        <v>69</v>
      </c>
    </row>
    <row r="15" spans="1:14" x14ac:dyDescent="0.25">
      <c r="A15" s="1">
        <f t="shared" si="1"/>
        <v>11</v>
      </c>
      <c r="B15" s="1">
        <f t="shared" si="3"/>
        <v>10</v>
      </c>
      <c r="C15" s="1" t="s">
        <v>154</v>
      </c>
      <c r="D15"/>
      <c r="E15" s="8">
        <f t="shared" si="2"/>
        <v>44470</v>
      </c>
      <c r="F15" s="8">
        <f t="shared" si="0"/>
        <v>44500</v>
      </c>
      <c r="G15" s="6" t="s">
        <v>152</v>
      </c>
    </row>
    <row r="16" spans="1:14" ht="15.75" thickBot="1" x14ac:dyDescent="0.3">
      <c r="A16" s="1">
        <f t="shared" si="1"/>
        <v>12</v>
      </c>
      <c r="B16" s="1">
        <f t="shared" si="3"/>
        <v>11</v>
      </c>
      <c r="C16" s="1" t="s">
        <v>132</v>
      </c>
      <c r="D16"/>
      <c r="E16" s="8">
        <f t="shared" si="2"/>
        <v>44501</v>
      </c>
      <c r="F16" s="8">
        <f t="shared" si="0"/>
        <v>44530</v>
      </c>
      <c r="G16" s="7" t="s">
        <v>152</v>
      </c>
    </row>
    <row r="17" spans="1:13" ht="15.75" thickBot="1" x14ac:dyDescent="0.3">
      <c r="K17" s="1">
        <v>4020</v>
      </c>
    </row>
    <row r="18" spans="1:13" ht="30" x14ac:dyDescent="0.25">
      <c r="A18" s="21" t="s">
        <v>622</v>
      </c>
      <c r="B18" s="21" t="s">
        <v>1</v>
      </c>
      <c r="C18" s="21" t="s">
        <v>621</v>
      </c>
      <c r="D18" s="21" t="s">
        <v>139</v>
      </c>
      <c r="E18" s="21" t="s">
        <v>616</v>
      </c>
      <c r="F18" s="21" t="s">
        <v>617</v>
      </c>
      <c r="G18" s="30" t="s">
        <v>618</v>
      </c>
      <c r="H18" s="21" t="s">
        <v>619</v>
      </c>
      <c r="I18" s="21" t="s">
        <v>620</v>
      </c>
      <c r="K18" s="21" t="s">
        <v>623</v>
      </c>
      <c r="L18" s="21" t="s">
        <v>624</v>
      </c>
    </row>
    <row r="19" spans="1:13" x14ac:dyDescent="0.25">
      <c r="A19" s="13">
        <v>8</v>
      </c>
      <c r="B19" s="13">
        <v>2021</v>
      </c>
      <c r="C19" s="12">
        <v>44378</v>
      </c>
      <c r="D19" s="12">
        <f>EOMONTH(C19,0)</f>
        <v>44408</v>
      </c>
      <c r="E19" s="24" t="str">
        <f>CONCATENATE(_xlfn.XLOOKUP(A19,$A$5:$A$16,$C$5:$C$16)," ",B19)</f>
        <v>Juillet 2021</v>
      </c>
      <c r="F19" s="27">
        <f>SUMIFS('Tableau d''amortissement'!D:D,'Tableau d''amortissement'!B:B,"&gt;"&amp;$C$19,'Tableau d''amortissement'!B:B,"&lt;="&amp;D19)</f>
        <v>21700</v>
      </c>
      <c r="G19" s="34">
        <f ca="1">SUMIFS(INDIRECT("'Tableau d''amortissement'!"&amp;CHAR(68+ROW()-18)&amp;":"&amp;CHAR(68+ROW()-18)),'Tableau d''amortissement'!B:B,"&gt;"&amp;$C$19,'Tableau d''amortissement'!B:B,"&lt;="&amp;D$19)</f>
        <v>21542.800000000003</v>
      </c>
      <c r="H19" s="22">
        <f ca="1">F19-G19</f>
        <v>157.19999999999709</v>
      </c>
      <c r="I19" s="22">
        <f ca="1">H19</f>
        <v>157.19999999999709</v>
      </c>
      <c r="J19" s="8"/>
      <c r="K19" s="22">
        <v>157.19999999999999</v>
      </c>
      <c r="L19" s="22">
        <f ca="1">I19-K19</f>
        <v>-2.8990143619012088E-12</v>
      </c>
      <c r="M19" cm="1">
        <f t="array" ref="M19">MATCH(INDEX('Tableau d''amortissement'!$E$1:$L$1,1,COUNT($D$19:D19)),'Tableau d''amortissement'!$E$1:$H$1,0)</f>
        <v>1</v>
      </c>
    </row>
    <row r="20" spans="1:13" x14ac:dyDescent="0.25">
      <c r="A20" s="15">
        <v>9</v>
      </c>
      <c r="B20" s="15">
        <f>B19</f>
        <v>2021</v>
      </c>
      <c r="C20" s="14">
        <f>D19+1</f>
        <v>44409</v>
      </c>
      <c r="D20" s="14">
        <f>EOMONTH(C20,0)</f>
        <v>44439</v>
      </c>
      <c r="E20" s="26" t="str">
        <f t="shared" ref="E20:E23" si="4">CONCATENATE(_xlfn.XLOOKUP(A20,$A$5:$A$16,$C$5:$C$16)," ",B20)</f>
        <v>Août 2021</v>
      </c>
      <c r="F20" s="28">
        <f>SUMIFS('Tableau d''amortissement'!D:D,'Tableau d''amortissement'!B:B,"&gt;"&amp;$C$19,'Tableau d''amortissement'!B:B,"&lt;="&amp;D20)</f>
        <v>40189</v>
      </c>
      <c r="G20" s="34">
        <f ca="1">SUMIFS(INDIRECT("'Tableau d''amortissement'!"&amp;CHAR(68+ROW()-18)&amp;":"&amp;CHAR(68+ROW()-18)),'Tableau d''amortissement'!B:B,"&gt;"&amp;$C$19,'Tableau d''amortissement'!B:B,"&lt;="&amp;D$19)</f>
        <v>20799.97</v>
      </c>
      <c r="H20" s="23">
        <f ca="1">F20-G20</f>
        <v>19389.03</v>
      </c>
      <c r="I20" s="23">
        <f ca="1">H20-H19</f>
        <v>19231.830000000002</v>
      </c>
      <c r="J20" s="8"/>
      <c r="K20" s="23">
        <v>978.52</v>
      </c>
      <c r="L20" s="23">
        <f t="shared" ref="L20:L21" ca="1" si="5">I20-K20</f>
        <v>18253.310000000001</v>
      </c>
      <c r="M20" cm="1">
        <f t="array" ref="M20">MATCH(INDEX('Tableau d''amortissement'!$E$1:$L$1,1,COUNT($D$19:D20)),'Tableau d''amortissement'!$E$1:$H$1,0)</f>
        <v>2</v>
      </c>
    </row>
    <row r="21" spans="1:13" x14ac:dyDescent="0.25">
      <c r="A21" s="13">
        <v>10</v>
      </c>
      <c r="B21" s="13">
        <f t="shared" ref="B21:B35" si="6">B20</f>
        <v>2021</v>
      </c>
      <c r="C21" s="12">
        <f>D20+1</f>
        <v>44440</v>
      </c>
      <c r="D21" s="12">
        <f>EOMONTH(C21,0)</f>
        <v>44469</v>
      </c>
      <c r="E21" s="25" t="str">
        <f t="shared" si="4"/>
        <v>Septembre 2021</v>
      </c>
      <c r="F21" s="27">
        <f>SUMIFS('Tableau d''amortissement'!D:D,'Tableau d''amortissement'!B:B,"&gt;"&amp;$C$19,'Tableau d''amortissement'!B:B,"&lt;="&amp;D21)</f>
        <v>63388</v>
      </c>
      <c r="G21" s="34">
        <f ca="1">SUMIFS(INDIRECT("'Tableau d''amortissement'!"&amp;CHAR(68+ROW()-18)&amp;":"&amp;CHAR(68+ROW()-18)),'Tableau d''amortissement'!B:B,"&gt;"&amp;$C$19,'Tableau d''amortissement'!B:B,"&lt;="&amp;D$19)</f>
        <v>20081.129999999997</v>
      </c>
      <c r="H21" s="22">
        <f ca="1">F21-G21</f>
        <v>43306.87</v>
      </c>
      <c r="I21" s="22">
        <f t="shared" ref="I21:I24" ca="1" si="7">H21-H20</f>
        <v>23917.840000000004</v>
      </c>
      <c r="K21" s="22">
        <v>1621.79</v>
      </c>
      <c r="L21" s="22">
        <f t="shared" ca="1" si="5"/>
        <v>22296.050000000003</v>
      </c>
      <c r="M21" cm="1">
        <f t="array" ref="M21">MATCH(INDEX('Tableau d''amortissement'!$E$1:$L$1,1,COUNT($D$19:D21)),'Tableau d''amortissement'!$E$1:$H$1,0)</f>
        <v>3</v>
      </c>
    </row>
    <row r="22" spans="1:13" x14ac:dyDescent="0.25">
      <c r="A22" s="15">
        <v>11</v>
      </c>
      <c r="B22" s="15">
        <f t="shared" si="6"/>
        <v>2021</v>
      </c>
      <c r="C22" s="14">
        <f>D21+1</f>
        <v>44470</v>
      </c>
      <c r="D22" s="14">
        <f>EOMONTH(C22,0)</f>
        <v>44500</v>
      </c>
      <c r="E22" s="26" t="str">
        <f t="shared" si="4"/>
        <v>Octobre 2021</v>
      </c>
      <c r="F22" s="28">
        <f>SUMIFS('Tableau d''amortissement'!D:D,'Tableau d''amortissement'!B:B,"&gt;"&amp;$C$19,'Tableau d''amortissement'!B:B,"&lt;="&amp;D22)</f>
        <v>79363</v>
      </c>
      <c r="G22" s="34">
        <f ca="1">SUMIFS(INDIRECT("'Tableau d''amortissement'!"&amp;CHAR(68+ROW()-18)&amp;":"&amp;CHAR(68+ROW()-18)),'Tableau d''amortissement'!B:B,"&gt;"&amp;$C$19,'Tableau d''amortissement'!B:B,"&lt;="&amp;D$19)</f>
        <v>19338.319999999996</v>
      </c>
      <c r="H22" s="23">
        <f ca="1">F22-G22</f>
        <v>60024.680000000008</v>
      </c>
      <c r="I22" s="23">
        <f t="shared" ca="1" si="7"/>
        <v>16717.810000000005</v>
      </c>
      <c r="K22" s="23">
        <v>2567.02</v>
      </c>
      <c r="L22" s="23">
        <f t="shared" ref="L22:L26" ca="1" si="8">I22-K22</f>
        <v>14150.790000000005</v>
      </c>
      <c r="M22" cm="1">
        <f t="array" ref="M22">MATCH(INDEX('Tableau d''amortissement'!$E$1:$L$1,1,COUNT($D$19:D22)),'Tableau d''amortissement'!$E$1:$H$1,0)</f>
        <v>4</v>
      </c>
    </row>
    <row r="23" spans="1:13" x14ac:dyDescent="0.25">
      <c r="A23" s="13">
        <v>12</v>
      </c>
      <c r="B23" s="13">
        <f t="shared" si="6"/>
        <v>2021</v>
      </c>
      <c r="C23" s="12">
        <f>D22+1</f>
        <v>44501</v>
      </c>
      <c r="D23" s="12">
        <f>EOMONTH(C23,0)</f>
        <v>44530</v>
      </c>
      <c r="E23" s="25" t="str">
        <f t="shared" si="4"/>
        <v>Novembre 2021</v>
      </c>
      <c r="F23" s="27">
        <f>SUMIFS('Tableau d''amortissement'!D:D,'Tableau d''amortissement'!B:B,"&gt;"&amp;$C$19,'Tableau d''amortissement'!B:B,"&lt;="&amp;D23)</f>
        <v>98578</v>
      </c>
      <c r="G23" s="34">
        <f ca="1">SUMIFS(INDIRECT("'Tableau d''amortissement'!"&amp;CHAR(68+ROW()-18)&amp;":"&amp;CHAR(68+ROW()-18)),'Tableau d''amortissement'!B:B,"&gt;"&amp;$C$19,'Tableau d''amortissement'!B:B,"&lt;="&amp;D$19)</f>
        <v>18619.419999999995</v>
      </c>
      <c r="H23" s="22">
        <f ca="1">F23-G23</f>
        <v>79958.58</v>
      </c>
      <c r="I23" s="22">
        <f t="shared" ca="1" si="7"/>
        <v>19933.899999999994</v>
      </c>
      <c r="K23" s="22">
        <v>3141.18</v>
      </c>
      <c r="L23" s="22">
        <f t="shared" ca="1" si="8"/>
        <v>16792.719999999994</v>
      </c>
      <c r="M23" t="e" cm="1">
        <f t="array" ref="M23">MATCH(INDEX('Tableau d''amortissement'!$E$1:$L$1,1,COUNT($D$19:D23)),'Tableau d''amortissement'!$E$1:$H$1,0)</f>
        <v>#N/A</v>
      </c>
    </row>
    <row r="24" spans="1:13" x14ac:dyDescent="0.25">
      <c r="A24" s="15">
        <v>1</v>
      </c>
      <c r="B24" s="15">
        <v>2022</v>
      </c>
      <c r="C24" s="14">
        <f t="shared" ref="C24:C35" si="9">D23+1</f>
        <v>44531</v>
      </c>
      <c r="D24" s="14">
        <f t="shared" ref="D24:D35" si="10">EOMONTH(C24,0)</f>
        <v>44561</v>
      </c>
      <c r="E24" s="26" t="str">
        <f t="shared" ref="E24:E35" si="11">CONCATENATE(_xlfn.XLOOKUP(A24,$A$5:$A$16,$C$5:$C$16)," ",B24)</f>
        <v>Décembre 2022</v>
      </c>
      <c r="F24" s="28">
        <f>SUMIFS('Tableau d''amortissement'!D:D,'Tableau d''amortissement'!B:B,"&gt;"&amp;$C$19,'Tableau d''amortissement'!B:B,"&lt;="&amp;D24)</f>
        <v>98578</v>
      </c>
      <c r="G24" s="34">
        <f ca="1">SUMIFS(INDIRECT("'Tableau d''amortissement'!"&amp;CHAR(68+ROW()-18)&amp;":"&amp;CHAR(68+ROW()-18)),'Tableau d''amortissement'!B:B,"&gt;"&amp;$C$19,'Tableau d''amortissement'!B:B,"&lt;="&amp;D$19)</f>
        <v>17876.63</v>
      </c>
      <c r="H24" s="23">
        <f t="shared" ref="H24" ca="1" si="12">F24-G24</f>
        <v>80701.37</v>
      </c>
      <c r="I24" s="23">
        <f t="shared" ca="1" si="7"/>
        <v>742.7899999999936</v>
      </c>
      <c r="K24" s="23">
        <v>0</v>
      </c>
      <c r="L24" s="23">
        <f t="shared" ca="1" si="8"/>
        <v>742.7899999999936</v>
      </c>
      <c r="M24" t="e" cm="1">
        <f t="array" ref="M24">MATCH(INDEX('Tableau d''amortissement'!$E$1:$L$1,1,COUNT($D$19:D24)),'Tableau d''amortissement'!$E$1:$H$1,0)</f>
        <v>#N/A</v>
      </c>
    </row>
    <row r="25" spans="1:13" x14ac:dyDescent="0.25">
      <c r="A25" s="13">
        <f>1+A24</f>
        <v>2</v>
      </c>
      <c r="B25" s="13">
        <f t="shared" si="6"/>
        <v>2022</v>
      </c>
      <c r="C25" s="12">
        <f t="shared" si="9"/>
        <v>44562</v>
      </c>
      <c r="D25" s="12">
        <f t="shared" si="10"/>
        <v>44592</v>
      </c>
      <c r="E25" s="25" t="str">
        <f t="shared" si="11"/>
        <v>Janvier 2022</v>
      </c>
      <c r="F25" s="27">
        <f>SUMIFS('Tableau d''amortissement'!D:D,'Tableau d''amortissement'!B:B,"&gt;"&amp;$C$19,'Tableau d''amortissement'!B:B,"&lt;="&amp;D25)</f>
        <v>98578</v>
      </c>
      <c r="G25" s="31"/>
      <c r="H25" s="22"/>
      <c r="I25" s="22"/>
      <c r="K25" s="22">
        <v>0</v>
      </c>
      <c r="L25" s="22">
        <f t="shared" si="8"/>
        <v>0</v>
      </c>
      <c r="M25" t="e" cm="1">
        <f t="array" ref="M25">MATCH(INDEX('Tableau d''amortissement'!$E$1:$L$1,1,COUNT($D$19:D25)),'Tableau d''amortissement'!$E$1:$H$1,0)</f>
        <v>#N/A</v>
      </c>
    </row>
    <row r="26" spans="1:13" x14ac:dyDescent="0.25">
      <c r="A26" s="15">
        <f t="shared" ref="A26:A35" si="13">1+A25</f>
        <v>3</v>
      </c>
      <c r="B26" s="15">
        <f t="shared" si="6"/>
        <v>2022</v>
      </c>
      <c r="C26" s="14">
        <f t="shared" si="9"/>
        <v>44593</v>
      </c>
      <c r="D26" s="14">
        <f t="shared" si="10"/>
        <v>44620</v>
      </c>
      <c r="E26" s="26" t="str">
        <f t="shared" si="11"/>
        <v>Février 2022</v>
      </c>
      <c r="F26" s="28">
        <f>SUMIFS('Tableau d''amortissement'!D:D,'Tableau d''amortissement'!B:B,"&gt;"&amp;$C$19,'Tableau d''amortissement'!B:B,"&lt;="&amp;D26)</f>
        <v>98578</v>
      </c>
      <c r="G26" s="32"/>
      <c r="H26" s="23"/>
      <c r="I26" s="23"/>
      <c r="K26" s="23">
        <v>0</v>
      </c>
      <c r="L26" s="23">
        <f t="shared" si="8"/>
        <v>0</v>
      </c>
      <c r="M26" t="e" cm="1">
        <f t="array" ref="M26">MATCH(INDEX('Tableau d''amortissement'!$E$1:$L$1,1,COUNT($D$19:D26)),'Tableau d''amortissement'!$E$1:$H$1,0)</f>
        <v>#N/A</v>
      </c>
    </row>
    <row r="27" spans="1:13" x14ac:dyDescent="0.25">
      <c r="A27" s="13">
        <f t="shared" si="13"/>
        <v>4</v>
      </c>
      <c r="B27" s="13">
        <f t="shared" si="6"/>
        <v>2022</v>
      </c>
      <c r="C27" s="12">
        <f t="shared" si="9"/>
        <v>44621</v>
      </c>
      <c r="D27" s="12">
        <f t="shared" si="10"/>
        <v>44651</v>
      </c>
      <c r="E27" s="25" t="str">
        <f t="shared" si="11"/>
        <v>Mars 2022</v>
      </c>
      <c r="F27" s="27">
        <f>SUMIFS('Tableau d''amortissement'!D:D,'Tableau d''amortissement'!B:B,"&gt;"&amp;$C$19,'Tableau d''amortissement'!B:B,"&lt;="&amp;D27)</f>
        <v>98578</v>
      </c>
      <c r="G27" s="31"/>
      <c r="H27" s="22"/>
      <c r="I27" s="22"/>
      <c r="K27" s="22">
        <v>0</v>
      </c>
      <c r="L27" s="22">
        <f t="shared" ref="L27:L35" si="14">I27-K27</f>
        <v>0</v>
      </c>
      <c r="M27" t="e" cm="1">
        <f t="array" ref="M27">MATCH(INDEX('Tableau d''amortissement'!$E$1:$L$1,1,COUNT($D$19:D27)),'Tableau d''amortissement'!$E$1:$H$1,0)</f>
        <v>#REF!</v>
      </c>
    </row>
    <row r="28" spans="1:13" x14ac:dyDescent="0.25">
      <c r="A28" s="15">
        <f t="shared" si="13"/>
        <v>5</v>
      </c>
      <c r="B28" s="15">
        <f t="shared" si="6"/>
        <v>2022</v>
      </c>
      <c r="C28" s="14">
        <f t="shared" si="9"/>
        <v>44652</v>
      </c>
      <c r="D28" s="14">
        <f t="shared" si="10"/>
        <v>44681</v>
      </c>
      <c r="E28" s="26" t="str">
        <f t="shared" si="11"/>
        <v>Avril 2022</v>
      </c>
      <c r="F28" s="28">
        <f>SUMIFS('Tableau d''amortissement'!D:D,'Tableau d''amortissement'!B:B,"&gt;"&amp;$C$19,'Tableau d''amortissement'!B:B,"&lt;="&amp;D28)</f>
        <v>98578</v>
      </c>
      <c r="G28" s="32"/>
      <c r="H28" s="23"/>
      <c r="I28" s="23"/>
      <c r="K28" s="23">
        <v>0</v>
      </c>
      <c r="L28" s="23">
        <f t="shared" si="14"/>
        <v>0</v>
      </c>
      <c r="M28" t="e" cm="1">
        <f t="array" ref="M28">MATCH(INDEX('Tableau d''amortissement'!$E$1:$L$1,1,COUNT($D$19:D28)),'Tableau d''amortissement'!$E$1:$H$1,0)</f>
        <v>#REF!</v>
      </c>
    </row>
    <row r="29" spans="1:13" x14ac:dyDescent="0.25">
      <c r="A29" s="13">
        <f t="shared" si="13"/>
        <v>6</v>
      </c>
      <c r="B29" s="13">
        <f t="shared" si="6"/>
        <v>2022</v>
      </c>
      <c r="C29" s="12">
        <f t="shared" si="9"/>
        <v>44682</v>
      </c>
      <c r="D29" s="12">
        <f t="shared" si="10"/>
        <v>44712</v>
      </c>
      <c r="E29" s="25" t="str">
        <f t="shared" si="11"/>
        <v>Mai 2022</v>
      </c>
      <c r="F29" s="27">
        <f>SUMIFS('Tableau d''amortissement'!D:D,'Tableau d''amortissement'!B:B,"&gt;"&amp;$C$19,'Tableau d''amortissement'!B:B,"&lt;="&amp;D29)</f>
        <v>98578</v>
      </c>
      <c r="G29" s="31"/>
      <c r="H29" s="22"/>
      <c r="I29" s="22"/>
      <c r="K29" s="22">
        <v>0</v>
      </c>
      <c r="L29" s="22">
        <f t="shared" si="14"/>
        <v>0</v>
      </c>
      <c r="M29" t="e" cm="1">
        <f t="array" ref="M29">MATCH(INDEX('Tableau d''amortissement'!$E$1:$L$1,1,COUNT($D$19:D29)),'Tableau d''amortissement'!$E$1:$H$1,0)</f>
        <v>#REF!</v>
      </c>
    </row>
    <row r="30" spans="1:13" x14ac:dyDescent="0.25">
      <c r="A30" s="15">
        <f t="shared" si="13"/>
        <v>7</v>
      </c>
      <c r="B30" s="15">
        <f t="shared" si="6"/>
        <v>2022</v>
      </c>
      <c r="C30" s="14">
        <f t="shared" si="9"/>
        <v>44713</v>
      </c>
      <c r="D30" s="14">
        <f t="shared" si="10"/>
        <v>44742</v>
      </c>
      <c r="E30" s="26" t="str">
        <f t="shared" si="11"/>
        <v>Juin 2022</v>
      </c>
      <c r="F30" s="28">
        <f>SUMIFS('Tableau d''amortissement'!D:D,'Tableau d''amortissement'!B:B,"&gt;"&amp;$C$19,'Tableau d''amortissement'!B:B,"&lt;="&amp;D30)</f>
        <v>98578</v>
      </c>
      <c r="G30" s="32"/>
      <c r="H30" s="23"/>
      <c r="I30" s="23"/>
      <c r="K30" s="23">
        <v>0</v>
      </c>
      <c r="L30" s="23">
        <f t="shared" si="14"/>
        <v>0</v>
      </c>
      <c r="M30" t="e" cm="1">
        <f t="array" ref="M30">MATCH(INDEX('Tableau d''amortissement'!$E$1:$L$1,1,COUNT($D$19:D30)),'Tableau d''amortissement'!$E$1:$H$1,0)</f>
        <v>#REF!</v>
      </c>
    </row>
    <row r="31" spans="1:13" x14ac:dyDescent="0.25">
      <c r="A31" s="13">
        <f t="shared" si="13"/>
        <v>8</v>
      </c>
      <c r="B31" s="13">
        <f t="shared" si="6"/>
        <v>2022</v>
      </c>
      <c r="C31" s="12">
        <f t="shared" si="9"/>
        <v>44743</v>
      </c>
      <c r="D31" s="12">
        <f t="shared" si="10"/>
        <v>44773</v>
      </c>
      <c r="E31" s="25" t="str">
        <f t="shared" si="11"/>
        <v>Juillet 2022</v>
      </c>
      <c r="F31" s="27">
        <f>SUMIFS('Tableau d''amortissement'!D:D,'Tableau d''amortissement'!B:B,"&gt;"&amp;$C$19,'Tableau d''amortissement'!B:B,"&lt;="&amp;D31)</f>
        <v>98578</v>
      </c>
      <c r="G31" s="31"/>
      <c r="H31" s="22"/>
      <c r="I31" s="22"/>
      <c r="K31" s="22">
        <v>0</v>
      </c>
      <c r="L31" s="22">
        <f t="shared" si="14"/>
        <v>0</v>
      </c>
      <c r="M31" t="e" cm="1">
        <f t="array" ref="M31">MATCH(INDEX('Tableau d''amortissement'!$E$1:$L$1,1,COUNT($D$19:D31)),'Tableau d''amortissement'!$E$1:$H$1,0)</f>
        <v>#REF!</v>
      </c>
    </row>
    <row r="32" spans="1:13" x14ac:dyDescent="0.25">
      <c r="A32" s="15">
        <f t="shared" si="13"/>
        <v>9</v>
      </c>
      <c r="B32" s="15">
        <f t="shared" si="6"/>
        <v>2022</v>
      </c>
      <c r="C32" s="14">
        <f t="shared" si="9"/>
        <v>44774</v>
      </c>
      <c r="D32" s="14">
        <f t="shared" si="10"/>
        <v>44804</v>
      </c>
      <c r="E32" s="26" t="str">
        <f t="shared" si="11"/>
        <v>Août 2022</v>
      </c>
      <c r="F32" s="28">
        <f>SUMIFS('Tableau d''amortissement'!D:D,'Tableau d''amortissement'!B:B,"&gt;"&amp;$C$19,'Tableau d''amortissement'!B:B,"&lt;="&amp;D32)</f>
        <v>98578</v>
      </c>
      <c r="G32" s="32"/>
      <c r="H32" s="23"/>
      <c r="I32" s="23"/>
      <c r="K32" s="23">
        <v>0</v>
      </c>
      <c r="L32" s="23">
        <f t="shared" si="14"/>
        <v>0</v>
      </c>
      <c r="M32" t="e" cm="1">
        <f t="array" ref="M32">MATCH(INDEX('Tableau d''amortissement'!$E$1:$L$1,1,COUNT($D$19:D32)),'Tableau d''amortissement'!$E$1:$H$1,0)</f>
        <v>#REF!</v>
      </c>
    </row>
    <row r="33" spans="1:13" x14ac:dyDescent="0.25">
      <c r="A33" s="13">
        <f t="shared" si="13"/>
        <v>10</v>
      </c>
      <c r="B33" s="13">
        <f t="shared" si="6"/>
        <v>2022</v>
      </c>
      <c r="C33" s="12">
        <f t="shared" si="9"/>
        <v>44805</v>
      </c>
      <c r="D33" s="12">
        <f t="shared" si="10"/>
        <v>44834</v>
      </c>
      <c r="E33" s="25" t="str">
        <f t="shared" si="11"/>
        <v>Septembre 2022</v>
      </c>
      <c r="F33" s="27">
        <f>SUMIFS('Tableau d''amortissement'!D:D,'Tableau d''amortissement'!B:B,"&gt;"&amp;$C$19,'Tableau d''amortissement'!B:B,"&lt;="&amp;D33)</f>
        <v>98578</v>
      </c>
      <c r="G33" s="31"/>
      <c r="H33" s="22"/>
      <c r="I33" s="22"/>
      <c r="K33" s="22">
        <v>0</v>
      </c>
      <c r="L33" s="22">
        <f t="shared" si="14"/>
        <v>0</v>
      </c>
      <c r="M33" t="e" cm="1">
        <f t="array" ref="M33">MATCH(INDEX('Tableau d''amortissement'!$E$1:$L$1,1,COUNT($D$19:D33)),'Tableau d''amortissement'!$E$1:$H$1,0)</f>
        <v>#REF!</v>
      </c>
    </row>
    <row r="34" spans="1:13" x14ac:dyDescent="0.25">
      <c r="A34" s="15">
        <f t="shared" si="13"/>
        <v>11</v>
      </c>
      <c r="B34" s="15">
        <f t="shared" si="6"/>
        <v>2022</v>
      </c>
      <c r="C34" s="14">
        <f t="shared" si="9"/>
        <v>44835</v>
      </c>
      <c r="D34" s="14">
        <f t="shared" si="10"/>
        <v>44865</v>
      </c>
      <c r="E34" s="26" t="str">
        <f t="shared" si="11"/>
        <v>Octobre 2022</v>
      </c>
      <c r="F34" s="28">
        <f>SUMIFS('Tableau d''amortissement'!D:D,'Tableau d''amortissement'!B:B,"&gt;"&amp;$C$19,'Tableau d''amortissement'!B:B,"&lt;="&amp;D34)</f>
        <v>98578</v>
      </c>
      <c r="G34" s="32"/>
      <c r="H34" s="23"/>
      <c r="I34" s="23"/>
      <c r="K34" s="23">
        <v>0</v>
      </c>
      <c r="L34" s="23">
        <f t="shared" si="14"/>
        <v>0</v>
      </c>
      <c r="M34" t="e" cm="1">
        <f t="array" ref="M34">MATCH(INDEX('Tableau d''amortissement'!$E$1:$L$1,1,COUNT($D$19:D34)),'Tableau d''amortissement'!$E$1:$H$1,0)</f>
        <v>#REF!</v>
      </c>
    </row>
    <row r="35" spans="1:13" ht="15.75" thickBot="1" x14ac:dyDescent="0.3">
      <c r="A35" s="1">
        <f t="shared" si="13"/>
        <v>12</v>
      </c>
      <c r="B35" s="1">
        <f t="shared" si="6"/>
        <v>2022</v>
      </c>
      <c r="C35" s="12">
        <f t="shared" si="9"/>
        <v>44866</v>
      </c>
      <c r="D35" s="12">
        <f t="shared" si="10"/>
        <v>44895</v>
      </c>
      <c r="E35" s="25" t="str">
        <f t="shared" si="11"/>
        <v>Novembre 2022</v>
      </c>
      <c r="F35" s="27">
        <f>SUMIFS('Tableau d''amortissement'!D:D,'Tableau d''amortissement'!B:B,"&gt;"&amp;$C$19,'Tableau d''amortissement'!B:B,"&lt;="&amp;D35)</f>
        <v>98578</v>
      </c>
      <c r="G35" s="33"/>
      <c r="H35" s="22"/>
      <c r="I35" s="22"/>
      <c r="K35" s="22">
        <v>0</v>
      </c>
      <c r="L35" s="22">
        <f t="shared" si="14"/>
        <v>0</v>
      </c>
      <c r="M35" t="e" cm="1">
        <f t="array" ref="M35">MATCH(INDEX('Tableau d''amortissement'!$E$1:$L$1,1,COUNT($D$19:D35)),'Tableau d''amortissement'!$E$1:$H$1,0)</f>
        <v>#REF!</v>
      </c>
    </row>
    <row r="36" spans="1:13" x14ac:dyDescent="0.25">
      <c r="A36" s="1"/>
      <c r="B36" s="1"/>
      <c r="G36" s="29"/>
      <c r="K36" s="22"/>
      <c r="L36" s="22"/>
    </row>
    <row r="37" spans="1:13" x14ac:dyDescent="0.25">
      <c r="A37" s="1"/>
      <c r="B37" s="1"/>
    </row>
    <row r="38" spans="1:13" x14ac:dyDescent="0.25">
      <c r="A38" s="1"/>
      <c r="B38" s="1"/>
    </row>
    <row r="39" spans="1:13" x14ac:dyDescent="0.25">
      <c r="A39" s="1"/>
      <c r="B39" s="1"/>
    </row>
    <row r="40" spans="1:13" x14ac:dyDescent="0.25">
      <c r="A40" s="1"/>
      <c r="B40" s="1"/>
    </row>
  </sheetData>
  <phoneticPr fontId="3" type="noConversion"/>
  <dataValidations disablePrompts="1" count="1">
    <dataValidation type="list" allowBlank="1" showInputMessage="1" showErrorMessage="1" sqref="D1" xr:uid="{1519BD3D-6E18-46E2-8CB4-C16A68548FB1}">
      <formula1>$C$5:$C$16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11E8D-910A-4326-95C3-CF5D96DF2028}">
  <dimension ref="A1:E1198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4" bestFit="1" customWidth="1"/>
    <col min="4" max="4" width="31.140625" bestFit="1" customWidth="1"/>
  </cols>
  <sheetData>
    <row r="1" spans="1:5" x14ac:dyDescent="0.25">
      <c r="A1" s="3" t="s">
        <v>0</v>
      </c>
      <c r="B1" s="3" t="s">
        <v>27</v>
      </c>
      <c r="C1" s="3" t="s">
        <v>84</v>
      </c>
      <c r="D1" s="3" t="s">
        <v>28</v>
      </c>
      <c r="E1" s="3"/>
    </row>
    <row r="2" spans="1:5" x14ac:dyDescent="0.25">
      <c r="A2" s="2" t="s">
        <v>156</v>
      </c>
      <c r="B2" s="2">
        <v>1</v>
      </c>
      <c r="C2" s="2" t="str">
        <f>A2&amp;"--"&amp;B2</f>
        <v>v11350787--1</v>
      </c>
      <c r="D2" s="2" t="s">
        <v>33</v>
      </c>
    </row>
    <row r="3" spans="1:5" x14ac:dyDescent="0.25">
      <c r="A3" s="2" t="s">
        <v>156</v>
      </c>
      <c r="B3" s="2">
        <v>2</v>
      </c>
      <c r="C3" s="2" t="str">
        <f t="shared" ref="C3:C66" si="0">A3&amp;"--"&amp;B3</f>
        <v>v11350787--2</v>
      </c>
      <c r="D3" s="2" t="s">
        <v>223</v>
      </c>
    </row>
    <row r="4" spans="1:5" x14ac:dyDescent="0.25">
      <c r="A4" s="2" t="s">
        <v>156</v>
      </c>
      <c r="B4" s="2">
        <v>3</v>
      </c>
      <c r="C4" s="2" t="str">
        <f t="shared" si="0"/>
        <v>v11350787--3</v>
      </c>
      <c r="D4" s="2" t="s">
        <v>224</v>
      </c>
    </row>
    <row r="5" spans="1:5" x14ac:dyDescent="0.25">
      <c r="A5" s="2" t="s">
        <v>156</v>
      </c>
      <c r="B5" s="2">
        <v>4</v>
      </c>
      <c r="C5" s="2" t="str">
        <f t="shared" si="0"/>
        <v>v11350787--4</v>
      </c>
      <c r="D5" s="2" t="s">
        <v>225</v>
      </c>
    </row>
    <row r="6" spans="1:5" x14ac:dyDescent="0.25">
      <c r="A6" s="2" t="s">
        <v>156</v>
      </c>
      <c r="B6" s="2">
        <v>5</v>
      </c>
      <c r="C6" s="2" t="str">
        <f t="shared" si="0"/>
        <v>v11350787--5</v>
      </c>
      <c r="D6" s="2">
        <v>2015</v>
      </c>
    </row>
    <row r="7" spans="1:5" x14ac:dyDescent="0.25">
      <c r="A7" s="2" t="s">
        <v>156</v>
      </c>
      <c r="B7" s="2">
        <v>6</v>
      </c>
      <c r="C7" s="2" t="str">
        <f t="shared" si="0"/>
        <v>v11350787--6</v>
      </c>
      <c r="D7" s="2">
        <v>133432</v>
      </c>
    </row>
    <row r="8" spans="1:5" x14ac:dyDescent="0.25">
      <c r="A8" s="2" t="s">
        <v>156</v>
      </c>
      <c r="B8" s="2">
        <v>7</v>
      </c>
      <c r="C8" s="2" t="str">
        <f t="shared" si="0"/>
        <v>v11350787--7</v>
      </c>
      <c r="D8" s="2" t="s">
        <v>226</v>
      </c>
    </row>
    <row r="9" spans="1:5" x14ac:dyDescent="0.25">
      <c r="A9" s="2" t="s">
        <v>14</v>
      </c>
      <c r="B9" s="2">
        <v>1</v>
      </c>
      <c r="C9" s="2" t="str">
        <f t="shared" si="0"/>
        <v>OT16100139--1</v>
      </c>
      <c r="D9" s="2" t="s">
        <v>29</v>
      </c>
    </row>
    <row r="10" spans="1:5" x14ac:dyDescent="0.25">
      <c r="A10" s="2" t="s">
        <v>14</v>
      </c>
      <c r="B10" s="2">
        <v>2</v>
      </c>
      <c r="C10" s="2" t="str">
        <f t="shared" si="0"/>
        <v>OT16100139--2</v>
      </c>
      <c r="D10" s="2" t="s">
        <v>80</v>
      </c>
    </row>
    <row r="11" spans="1:5" x14ac:dyDescent="0.25">
      <c r="A11" s="2" t="s">
        <v>14</v>
      </c>
      <c r="B11" s="2">
        <v>3</v>
      </c>
      <c r="C11" s="2" t="str">
        <f t="shared" si="0"/>
        <v>OT16100139--3</v>
      </c>
      <c r="D11" s="2" t="s">
        <v>81</v>
      </c>
    </row>
    <row r="12" spans="1:5" x14ac:dyDescent="0.25">
      <c r="A12" s="2" t="s">
        <v>14</v>
      </c>
      <c r="B12" s="2">
        <v>4</v>
      </c>
      <c r="C12" s="2" t="str">
        <f t="shared" si="0"/>
        <v>OT16100139--4</v>
      </c>
      <c r="D12" s="2" t="s">
        <v>82</v>
      </c>
    </row>
    <row r="13" spans="1:5" x14ac:dyDescent="0.25">
      <c r="A13" s="2" t="s">
        <v>14</v>
      </c>
      <c r="B13" s="2">
        <v>5</v>
      </c>
      <c r="C13" s="2" t="str">
        <f t="shared" si="0"/>
        <v>OT16100139--5</v>
      </c>
      <c r="D13" s="2">
        <v>2015</v>
      </c>
    </row>
    <row r="14" spans="1:5" x14ac:dyDescent="0.25">
      <c r="A14" s="2" t="s">
        <v>14</v>
      </c>
      <c r="B14" s="2">
        <v>6</v>
      </c>
      <c r="C14" s="2" t="str">
        <f t="shared" si="0"/>
        <v>OT16100139--6</v>
      </c>
      <c r="D14" s="2">
        <v>83357</v>
      </c>
    </row>
    <row r="15" spans="1:5" x14ac:dyDescent="0.25">
      <c r="A15" s="2" t="s">
        <v>14</v>
      </c>
      <c r="B15" s="2">
        <v>7</v>
      </c>
      <c r="C15" s="2" t="str">
        <f t="shared" si="0"/>
        <v>OT16100139--7</v>
      </c>
      <c r="D15" s="2" t="s">
        <v>227</v>
      </c>
    </row>
    <row r="16" spans="1:5" x14ac:dyDescent="0.25">
      <c r="A16" s="2" t="s">
        <v>157</v>
      </c>
      <c r="B16" s="2">
        <v>1</v>
      </c>
      <c r="C16" s="2" t="str">
        <f t="shared" si="0"/>
        <v>v6950905--1</v>
      </c>
      <c r="D16" s="2" t="s">
        <v>29</v>
      </c>
    </row>
    <row r="17" spans="1:4" x14ac:dyDescent="0.25">
      <c r="A17" s="2" t="s">
        <v>157</v>
      </c>
      <c r="B17" s="2">
        <v>2</v>
      </c>
      <c r="C17" s="2" t="str">
        <f t="shared" si="0"/>
        <v>v6950905--2</v>
      </c>
      <c r="D17" s="2" t="s">
        <v>228</v>
      </c>
    </row>
    <row r="18" spans="1:4" x14ac:dyDescent="0.25">
      <c r="A18" s="2" t="s">
        <v>157</v>
      </c>
      <c r="B18" s="2">
        <v>3</v>
      </c>
      <c r="C18" s="2" t="str">
        <f t="shared" si="0"/>
        <v>v6950905--3</v>
      </c>
      <c r="D18" s="2" t="s">
        <v>45</v>
      </c>
    </row>
    <row r="19" spans="1:4" x14ac:dyDescent="0.25">
      <c r="A19" s="2" t="s">
        <v>157</v>
      </c>
      <c r="B19" s="2">
        <v>4</v>
      </c>
      <c r="C19" s="2" t="str">
        <f t="shared" si="0"/>
        <v>v6950905--4</v>
      </c>
      <c r="D19" s="2" t="s">
        <v>229</v>
      </c>
    </row>
    <row r="20" spans="1:4" x14ac:dyDescent="0.25">
      <c r="A20" s="2" t="s">
        <v>157</v>
      </c>
      <c r="B20" s="2">
        <v>5</v>
      </c>
      <c r="C20" s="2" t="str">
        <f t="shared" si="0"/>
        <v>v6950905--5</v>
      </c>
      <c r="D20" s="2">
        <v>2014</v>
      </c>
    </row>
    <row r="21" spans="1:4" x14ac:dyDescent="0.25">
      <c r="A21" s="2" t="s">
        <v>157</v>
      </c>
      <c r="B21" s="2">
        <v>6</v>
      </c>
      <c r="C21" s="2" t="str">
        <f t="shared" si="0"/>
        <v>v6950905--6</v>
      </c>
      <c r="D21" s="2">
        <v>101717</v>
      </c>
    </row>
    <row r="22" spans="1:4" x14ac:dyDescent="0.25">
      <c r="A22" s="2" t="s">
        <v>157</v>
      </c>
      <c r="B22" s="2">
        <v>7</v>
      </c>
      <c r="C22" s="2" t="str">
        <f t="shared" si="0"/>
        <v>v6950905--7</v>
      </c>
      <c r="D22" s="2" t="s">
        <v>230</v>
      </c>
    </row>
    <row r="23" spans="1:4" x14ac:dyDescent="0.25">
      <c r="A23" s="2" t="s">
        <v>25</v>
      </c>
      <c r="B23" s="2">
        <v>1</v>
      </c>
      <c r="C23" s="2" t="str">
        <f t="shared" si="0"/>
        <v>v13800508--1</v>
      </c>
      <c r="D23" s="2" t="s">
        <v>33</v>
      </c>
    </row>
    <row r="24" spans="1:4" x14ac:dyDescent="0.25">
      <c r="A24" s="2" t="s">
        <v>25</v>
      </c>
      <c r="B24" s="2">
        <v>2</v>
      </c>
      <c r="C24" s="2" t="str">
        <f t="shared" si="0"/>
        <v>v13800508--2</v>
      </c>
      <c r="D24" s="2" t="s">
        <v>79</v>
      </c>
    </row>
    <row r="25" spans="1:4" x14ac:dyDescent="0.25">
      <c r="A25" s="2" t="s">
        <v>25</v>
      </c>
      <c r="B25" s="2">
        <v>3</v>
      </c>
      <c r="C25" s="2" t="str">
        <f t="shared" si="0"/>
        <v>v13800508--3</v>
      </c>
      <c r="D25" s="2" t="s">
        <v>57</v>
      </c>
    </row>
    <row r="26" spans="1:4" x14ac:dyDescent="0.25">
      <c r="A26" s="2" t="s">
        <v>25</v>
      </c>
      <c r="B26" s="2">
        <v>4</v>
      </c>
      <c r="C26" s="2" t="str">
        <f t="shared" si="0"/>
        <v>v13800508--4</v>
      </c>
      <c r="D26" s="2" t="s">
        <v>231</v>
      </c>
    </row>
    <row r="27" spans="1:4" x14ac:dyDescent="0.25">
      <c r="A27" s="2" t="s">
        <v>25</v>
      </c>
      <c r="B27" s="2">
        <v>5</v>
      </c>
      <c r="C27" s="2" t="str">
        <f t="shared" si="0"/>
        <v>v13800508--5</v>
      </c>
      <c r="D27" s="2">
        <v>2015</v>
      </c>
    </row>
    <row r="28" spans="1:4" x14ac:dyDescent="0.25">
      <c r="A28" s="2" t="s">
        <v>25</v>
      </c>
      <c r="B28" s="2">
        <v>6</v>
      </c>
      <c r="C28" s="2" t="str">
        <f t="shared" si="0"/>
        <v>v13800508--6</v>
      </c>
      <c r="D28" s="2">
        <v>90228</v>
      </c>
    </row>
    <row r="29" spans="1:4" x14ac:dyDescent="0.25">
      <c r="A29" s="2" t="s">
        <v>25</v>
      </c>
      <c r="B29" s="2">
        <v>7</v>
      </c>
      <c r="C29" s="2" t="str">
        <f t="shared" si="0"/>
        <v>v13800508--7</v>
      </c>
      <c r="D29" s="2" t="s">
        <v>232</v>
      </c>
    </row>
    <row r="30" spans="1:4" x14ac:dyDescent="0.25">
      <c r="A30" s="2" t="s">
        <v>13</v>
      </c>
      <c r="B30" s="2">
        <v>1</v>
      </c>
      <c r="C30" s="2" t="str">
        <f t="shared" si="0"/>
        <v>V7200988--1</v>
      </c>
      <c r="D30" s="2" t="s">
        <v>29</v>
      </c>
    </row>
    <row r="31" spans="1:4" x14ac:dyDescent="0.25">
      <c r="A31" s="2" t="s">
        <v>13</v>
      </c>
      <c r="B31" s="2">
        <v>2</v>
      </c>
      <c r="C31" s="2" t="str">
        <f t="shared" si="0"/>
        <v>V7200988--2</v>
      </c>
      <c r="D31" s="2" t="s">
        <v>78</v>
      </c>
    </row>
    <row r="32" spans="1:4" x14ac:dyDescent="0.25">
      <c r="A32" s="2" t="s">
        <v>13</v>
      </c>
      <c r="B32" s="2">
        <v>3</v>
      </c>
      <c r="C32" s="2" t="str">
        <f t="shared" si="0"/>
        <v>V7200988--3</v>
      </c>
      <c r="D32" s="2" t="s">
        <v>31</v>
      </c>
    </row>
    <row r="33" spans="1:4" x14ac:dyDescent="0.25">
      <c r="A33" s="2" t="s">
        <v>13</v>
      </c>
      <c r="B33" s="2">
        <v>4</v>
      </c>
      <c r="C33" s="2" t="str">
        <f t="shared" si="0"/>
        <v>V7200988--4</v>
      </c>
      <c r="D33" s="2" t="s">
        <v>32</v>
      </c>
    </row>
    <row r="34" spans="1:4" x14ac:dyDescent="0.25">
      <c r="A34" s="2" t="s">
        <v>13</v>
      </c>
      <c r="B34" s="2">
        <v>5</v>
      </c>
      <c r="C34" s="2" t="str">
        <f t="shared" si="0"/>
        <v>V7200988--5</v>
      </c>
      <c r="D34" s="2">
        <v>2015</v>
      </c>
    </row>
    <row r="35" spans="1:4" x14ac:dyDescent="0.25">
      <c r="A35" s="2" t="s">
        <v>13</v>
      </c>
      <c r="B35" s="2">
        <v>6</v>
      </c>
      <c r="C35" s="2" t="str">
        <f t="shared" si="0"/>
        <v>V7200988--6</v>
      </c>
      <c r="D35" s="2">
        <v>118086</v>
      </c>
    </row>
    <row r="36" spans="1:4" x14ac:dyDescent="0.25">
      <c r="A36" s="2" t="s">
        <v>13</v>
      </c>
      <c r="B36" s="2">
        <v>7</v>
      </c>
      <c r="C36" s="2" t="str">
        <f t="shared" si="0"/>
        <v>V7200988--7</v>
      </c>
      <c r="D36" s="2" t="s">
        <v>233</v>
      </c>
    </row>
    <row r="37" spans="1:4" x14ac:dyDescent="0.25">
      <c r="A37" s="2" t="s">
        <v>12</v>
      </c>
      <c r="B37" s="2">
        <v>1</v>
      </c>
      <c r="C37" s="2" t="str">
        <f t="shared" si="0"/>
        <v>OT12500933--1</v>
      </c>
      <c r="D37" s="2" t="s">
        <v>29</v>
      </c>
    </row>
    <row r="38" spans="1:4" x14ac:dyDescent="0.25">
      <c r="A38" s="2" t="s">
        <v>12</v>
      </c>
      <c r="B38" s="2">
        <v>2</v>
      </c>
      <c r="C38" s="2" t="str">
        <f t="shared" si="0"/>
        <v>OT12500933--2</v>
      </c>
      <c r="D38" s="2" t="s">
        <v>75</v>
      </c>
    </row>
    <row r="39" spans="1:4" x14ac:dyDescent="0.25">
      <c r="A39" s="2" t="s">
        <v>12</v>
      </c>
      <c r="B39" s="2">
        <v>3</v>
      </c>
      <c r="C39" s="2" t="str">
        <f t="shared" si="0"/>
        <v>OT12500933--3</v>
      </c>
      <c r="D39" s="2" t="s">
        <v>76</v>
      </c>
    </row>
    <row r="40" spans="1:4" x14ac:dyDescent="0.25">
      <c r="A40" s="2" t="s">
        <v>12</v>
      </c>
      <c r="B40" s="2">
        <v>4</v>
      </c>
      <c r="C40" s="2" t="str">
        <f t="shared" si="0"/>
        <v>OT12500933--4</v>
      </c>
      <c r="D40" s="2" t="s">
        <v>77</v>
      </c>
    </row>
    <row r="41" spans="1:4" x14ac:dyDescent="0.25">
      <c r="A41" s="2" t="s">
        <v>12</v>
      </c>
      <c r="B41" s="2">
        <v>5</v>
      </c>
      <c r="C41" s="2" t="str">
        <f t="shared" si="0"/>
        <v>OT12500933--5</v>
      </c>
      <c r="D41" s="2">
        <v>2016</v>
      </c>
    </row>
    <row r="42" spans="1:4" x14ac:dyDescent="0.25">
      <c r="A42" s="2" t="s">
        <v>12</v>
      </c>
      <c r="B42" s="2">
        <v>6</v>
      </c>
      <c r="C42" s="2" t="str">
        <f t="shared" si="0"/>
        <v>OT12500933--6</v>
      </c>
      <c r="D42" s="2">
        <v>130585</v>
      </c>
    </row>
    <row r="43" spans="1:4" x14ac:dyDescent="0.25">
      <c r="A43" s="2" t="s">
        <v>12</v>
      </c>
      <c r="B43" s="2">
        <v>7</v>
      </c>
      <c r="C43" s="2" t="str">
        <f t="shared" si="0"/>
        <v>OT12500933--7</v>
      </c>
      <c r="D43" s="2" t="s">
        <v>234</v>
      </c>
    </row>
    <row r="44" spans="1:4" x14ac:dyDescent="0.25">
      <c r="A44" s="2" t="s">
        <v>24</v>
      </c>
      <c r="B44" s="2">
        <v>1</v>
      </c>
      <c r="C44" s="2" t="str">
        <f t="shared" si="0"/>
        <v>v6350300--1</v>
      </c>
      <c r="D44" s="2" t="s">
        <v>33</v>
      </c>
    </row>
    <row r="45" spans="1:4" x14ac:dyDescent="0.25">
      <c r="A45" s="2" t="s">
        <v>24</v>
      </c>
      <c r="B45" s="2">
        <v>2</v>
      </c>
      <c r="C45" s="2" t="str">
        <f t="shared" si="0"/>
        <v>v6350300--2</v>
      </c>
      <c r="D45" s="2" t="s">
        <v>74</v>
      </c>
    </row>
    <row r="46" spans="1:4" x14ac:dyDescent="0.25">
      <c r="A46" s="2" t="s">
        <v>24</v>
      </c>
      <c r="B46" s="2">
        <v>3</v>
      </c>
      <c r="C46" s="2" t="str">
        <f t="shared" si="0"/>
        <v>v6350300--3</v>
      </c>
      <c r="D46" s="2" t="s">
        <v>31</v>
      </c>
    </row>
    <row r="47" spans="1:4" x14ac:dyDescent="0.25">
      <c r="A47" s="2" t="s">
        <v>24</v>
      </c>
      <c r="B47" s="2">
        <v>4</v>
      </c>
      <c r="C47" s="2" t="str">
        <f t="shared" si="0"/>
        <v>v6350300--4</v>
      </c>
      <c r="D47" s="2" t="s">
        <v>50</v>
      </c>
    </row>
    <row r="48" spans="1:4" x14ac:dyDescent="0.25">
      <c r="A48" s="2" t="s">
        <v>24</v>
      </c>
      <c r="B48" s="2">
        <v>5</v>
      </c>
      <c r="C48" s="2" t="str">
        <f t="shared" si="0"/>
        <v>v6350300--5</v>
      </c>
      <c r="D48" s="2">
        <v>2015</v>
      </c>
    </row>
    <row r="49" spans="1:4" x14ac:dyDescent="0.25">
      <c r="A49" s="2" t="s">
        <v>24</v>
      </c>
      <c r="B49" s="2">
        <v>6</v>
      </c>
      <c r="C49" s="2" t="str">
        <f t="shared" si="0"/>
        <v>v6350300--6</v>
      </c>
      <c r="D49" s="2">
        <v>114740</v>
      </c>
    </row>
    <row r="50" spans="1:4" x14ac:dyDescent="0.25">
      <c r="A50" s="2" t="s">
        <v>24</v>
      </c>
      <c r="B50" s="2">
        <v>7</v>
      </c>
      <c r="C50" s="2" t="str">
        <f t="shared" si="0"/>
        <v>v6350300--7</v>
      </c>
      <c r="D50" s="2" t="s">
        <v>235</v>
      </c>
    </row>
    <row r="51" spans="1:4" x14ac:dyDescent="0.25">
      <c r="A51" s="2" t="s">
        <v>11</v>
      </c>
      <c r="B51" s="2">
        <v>1</v>
      </c>
      <c r="C51" s="2" t="str">
        <f t="shared" si="0"/>
        <v>v9950985--1</v>
      </c>
      <c r="D51" s="2" t="s">
        <v>29</v>
      </c>
    </row>
    <row r="52" spans="1:4" x14ac:dyDescent="0.25">
      <c r="A52" s="2" t="s">
        <v>11</v>
      </c>
      <c r="B52" s="2">
        <v>2</v>
      </c>
      <c r="C52" s="2" t="str">
        <f t="shared" si="0"/>
        <v>v9950985--2</v>
      </c>
      <c r="D52" s="2" t="s">
        <v>71</v>
      </c>
    </row>
    <row r="53" spans="1:4" x14ac:dyDescent="0.25">
      <c r="A53" s="2" t="s">
        <v>11</v>
      </c>
      <c r="B53" s="2">
        <v>3</v>
      </c>
      <c r="C53" s="2" t="str">
        <f t="shared" si="0"/>
        <v>v9950985--3</v>
      </c>
      <c r="D53" s="2" t="s">
        <v>72</v>
      </c>
    </row>
    <row r="54" spans="1:4" x14ac:dyDescent="0.25">
      <c r="A54" s="2" t="s">
        <v>11</v>
      </c>
      <c r="B54" s="2">
        <v>4</v>
      </c>
      <c r="C54" s="2" t="str">
        <f t="shared" si="0"/>
        <v>v9950985--4</v>
      </c>
      <c r="D54" s="2" t="s">
        <v>73</v>
      </c>
    </row>
    <row r="55" spans="1:4" x14ac:dyDescent="0.25">
      <c r="A55" s="2" t="s">
        <v>11</v>
      </c>
      <c r="B55" s="2">
        <v>5</v>
      </c>
      <c r="C55" s="2" t="str">
        <f t="shared" si="0"/>
        <v>v9950985--5</v>
      </c>
      <c r="D55" s="2">
        <v>2015</v>
      </c>
    </row>
    <row r="56" spans="1:4" x14ac:dyDescent="0.25">
      <c r="A56" s="2" t="s">
        <v>11</v>
      </c>
      <c r="B56" s="2">
        <v>6</v>
      </c>
      <c r="C56" s="2" t="str">
        <f t="shared" si="0"/>
        <v>v9950985--6</v>
      </c>
      <c r="D56" s="2">
        <v>81890</v>
      </c>
    </row>
    <row r="57" spans="1:4" x14ac:dyDescent="0.25">
      <c r="A57" s="2" t="s">
        <v>11</v>
      </c>
      <c r="B57" s="2">
        <v>7</v>
      </c>
      <c r="C57" s="2" t="str">
        <f t="shared" si="0"/>
        <v>v9950985--7</v>
      </c>
      <c r="D57" s="2" t="s">
        <v>236</v>
      </c>
    </row>
    <row r="58" spans="1:4" x14ac:dyDescent="0.25">
      <c r="A58" s="2" t="s">
        <v>10</v>
      </c>
      <c r="B58" s="2">
        <v>1</v>
      </c>
      <c r="C58" s="2" t="str">
        <f t="shared" si="0"/>
        <v>v16500030--1</v>
      </c>
      <c r="D58" s="2" t="s">
        <v>29</v>
      </c>
    </row>
    <row r="59" spans="1:4" x14ac:dyDescent="0.25">
      <c r="A59" s="2" t="s">
        <v>10</v>
      </c>
      <c r="B59" s="2">
        <v>2</v>
      </c>
      <c r="C59" s="2" t="str">
        <f t="shared" si="0"/>
        <v>v16500030--2</v>
      </c>
      <c r="D59" s="2" t="s">
        <v>70</v>
      </c>
    </row>
    <row r="60" spans="1:4" x14ac:dyDescent="0.25">
      <c r="A60" s="2" t="s">
        <v>10</v>
      </c>
      <c r="B60" s="2">
        <v>3</v>
      </c>
      <c r="C60" s="2" t="str">
        <f t="shared" si="0"/>
        <v>v16500030--3</v>
      </c>
      <c r="D60" s="2" t="s">
        <v>31</v>
      </c>
    </row>
    <row r="61" spans="1:4" x14ac:dyDescent="0.25">
      <c r="A61" s="2" t="s">
        <v>10</v>
      </c>
      <c r="B61" s="2">
        <v>4</v>
      </c>
      <c r="C61" s="2" t="str">
        <f t="shared" si="0"/>
        <v>v16500030--4</v>
      </c>
      <c r="D61" s="2" t="s">
        <v>40</v>
      </c>
    </row>
    <row r="62" spans="1:4" x14ac:dyDescent="0.25">
      <c r="A62" s="2" t="s">
        <v>10</v>
      </c>
      <c r="B62" s="2">
        <v>5</v>
      </c>
      <c r="C62" s="2" t="str">
        <f t="shared" si="0"/>
        <v>v16500030--5</v>
      </c>
      <c r="D62" s="2">
        <v>2016</v>
      </c>
    </row>
    <row r="63" spans="1:4" x14ac:dyDescent="0.25">
      <c r="A63" s="2" t="s">
        <v>10</v>
      </c>
      <c r="B63" s="2">
        <v>6</v>
      </c>
      <c r="C63" s="2" t="str">
        <f t="shared" si="0"/>
        <v>v16500030--6</v>
      </c>
      <c r="D63" s="2">
        <v>114551</v>
      </c>
    </row>
    <row r="64" spans="1:4" x14ac:dyDescent="0.25">
      <c r="A64" s="2" t="s">
        <v>10</v>
      </c>
      <c r="B64" s="2">
        <v>7</v>
      </c>
      <c r="C64" s="2" t="str">
        <f t="shared" si="0"/>
        <v>v16500030--7</v>
      </c>
      <c r="D64" s="2" t="s">
        <v>237</v>
      </c>
    </row>
    <row r="65" spans="1:4" x14ac:dyDescent="0.25">
      <c r="A65" s="2" t="s">
        <v>23</v>
      </c>
      <c r="B65" s="2">
        <v>1</v>
      </c>
      <c r="C65" s="2" t="str">
        <f t="shared" si="0"/>
        <v>v10750409--1</v>
      </c>
      <c r="D65" s="2" t="s">
        <v>33</v>
      </c>
    </row>
    <row r="66" spans="1:4" x14ac:dyDescent="0.25">
      <c r="A66" s="2" t="s">
        <v>23</v>
      </c>
      <c r="B66" s="2">
        <v>2</v>
      </c>
      <c r="C66" s="2" t="str">
        <f t="shared" si="0"/>
        <v>v10750409--2</v>
      </c>
      <c r="D66" s="2" t="s">
        <v>69</v>
      </c>
    </row>
    <row r="67" spans="1:4" x14ac:dyDescent="0.25">
      <c r="A67" s="2" t="s">
        <v>23</v>
      </c>
      <c r="B67" s="2">
        <v>3</v>
      </c>
      <c r="C67" s="2" t="str">
        <f t="shared" ref="C67:C130" si="1">A67&amp;"--"&amp;B67</f>
        <v>v10750409--3</v>
      </c>
      <c r="D67" s="2" t="s">
        <v>31</v>
      </c>
    </row>
    <row r="68" spans="1:4" x14ac:dyDescent="0.25">
      <c r="A68" s="2" t="s">
        <v>23</v>
      </c>
      <c r="B68" s="2">
        <v>4</v>
      </c>
      <c r="C68" s="2" t="str">
        <f t="shared" si="1"/>
        <v>v10750409--4</v>
      </c>
      <c r="D68" s="2" t="s">
        <v>32</v>
      </c>
    </row>
    <row r="69" spans="1:4" x14ac:dyDescent="0.25">
      <c r="A69" s="2" t="s">
        <v>23</v>
      </c>
      <c r="B69" s="2">
        <v>5</v>
      </c>
      <c r="C69" s="2" t="str">
        <f t="shared" si="1"/>
        <v>v10750409--5</v>
      </c>
      <c r="D69" s="2">
        <v>2017</v>
      </c>
    </row>
    <row r="70" spans="1:4" x14ac:dyDescent="0.25">
      <c r="A70" s="2" t="s">
        <v>23</v>
      </c>
      <c r="B70" s="2">
        <v>6</v>
      </c>
      <c r="C70" s="2" t="str">
        <f t="shared" si="1"/>
        <v>v10750409--6</v>
      </c>
      <c r="D70" s="2">
        <v>102493</v>
      </c>
    </row>
    <row r="71" spans="1:4" x14ac:dyDescent="0.25">
      <c r="A71" s="2" t="s">
        <v>23</v>
      </c>
      <c r="B71" s="2">
        <v>7</v>
      </c>
      <c r="C71" s="2" t="str">
        <f t="shared" si="1"/>
        <v>v10750409--7</v>
      </c>
      <c r="D71" s="2" t="s">
        <v>238</v>
      </c>
    </row>
    <row r="72" spans="1:4" x14ac:dyDescent="0.25">
      <c r="A72" s="2" t="s">
        <v>22</v>
      </c>
      <c r="B72" s="2">
        <v>1</v>
      </c>
      <c r="C72" s="2" t="str">
        <f t="shared" si="1"/>
        <v>v14850662--1</v>
      </c>
      <c r="D72" s="2" t="s">
        <v>33</v>
      </c>
    </row>
    <row r="73" spans="1:4" x14ac:dyDescent="0.25">
      <c r="A73" s="2" t="s">
        <v>22</v>
      </c>
      <c r="B73" s="2">
        <v>2</v>
      </c>
      <c r="C73" s="2" t="str">
        <f t="shared" si="1"/>
        <v>v14850662--2</v>
      </c>
      <c r="D73" s="2" t="s">
        <v>67</v>
      </c>
    </row>
    <row r="74" spans="1:4" x14ac:dyDescent="0.25">
      <c r="A74" s="2" t="s">
        <v>22</v>
      </c>
      <c r="B74" s="2">
        <v>3</v>
      </c>
      <c r="C74" s="2" t="str">
        <f t="shared" si="1"/>
        <v>v14850662--3</v>
      </c>
      <c r="D74" s="2" t="s">
        <v>42</v>
      </c>
    </row>
    <row r="75" spans="1:4" x14ac:dyDescent="0.25">
      <c r="A75" s="2" t="s">
        <v>22</v>
      </c>
      <c r="B75" s="2">
        <v>4</v>
      </c>
      <c r="C75" s="2" t="str">
        <f t="shared" si="1"/>
        <v>v14850662--4</v>
      </c>
      <c r="D75" s="2" t="s">
        <v>68</v>
      </c>
    </row>
    <row r="76" spans="1:4" x14ac:dyDescent="0.25">
      <c r="A76" s="2" t="s">
        <v>22</v>
      </c>
      <c r="B76" s="2">
        <v>5</v>
      </c>
      <c r="C76" s="2" t="str">
        <f t="shared" si="1"/>
        <v>v14850662--5</v>
      </c>
      <c r="D76" s="2">
        <v>2016</v>
      </c>
    </row>
    <row r="77" spans="1:4" x14ac:dyDescent="0.25">
      <c r="A77" s="2" t="s">
        <v>22</v>
      </c>
      <c r="B77" s="2">
        <v>6</v>
      </c>
      <c r="C77" s="2" t="str">
        <f t="shared" si="1"/>
        <v>v14850662--6</v>
      </c>
      <c r="D77" s="2">
        <v>59747</v>
      </c>
    </row>
    <row r="78" spans="1:4" x14ac:dyDescent="0.25">
      <c r="A78" s="2" t="s">
        <v>22</v>
      </c>
      <c r="B78" s="2">
        <v>7</v>
      </c>
      <c r="C78" s="2" t="str">
        <f t="shared" si="1"/>
        <v>v14850662--7</v>
      </c>
      <c r="D78" s="2" t="s">
        <v>239</v>
      </c>
    </row>
    <row r="79" spans="1:4" x14ac:dyDescent="0.25">
      <c r="A79" s="2" t="s">
        <v>9</v>
      </c>
      <c r="B79" s="2">
        <v>1</v>
      </c>
      <c r="C79" s="2" t="str">
        <f t="shared" si="1"/>
        <v>v5600478--1</v>
      </c>
      <c r="D79" s="2" t="s">
        <v>29</v>
      </c>
    </row>
    <row r="80" spans="1:4" x14ac:dyDescent="0.25">
      <c r="A80" s="2" t="s">
        <v>9</v>
      </c>
      <c r="B80" s="2">
        <v>2</v>
      </c>
      <c r="C80" s="2" t="str">
        <f t="shared" si="1"/>
        <v>v5600478--2</v>
      </c>
      <c r="D80" s="2" t="s">
        <v>64</v>
      </c>
    </row>
    <row r="81" spans="1:4" x14ac:dyDescent="0.25">
      <c r="A81" s="2" t="s">
        <v>9</v>
      </c>
      <c r="B81" s="2">
        <v>3</v>
      </c>
      <c r="C81" s="2" t="str">
        <f t="shared" si="1"/>
        <v>v5600478--3</v>
      </c>
      <c r="D81" s="2" t="s">
        <v>65</v>
      </c>
    </row>
    <row r="82" spans="1:4" x14ac:dyDescent="0.25">
      <c r="A82" s="2" t="s">
        <v>9</v>
      </c>
      <c r="B82" s="2">
        <v>4</v>
      </c>
      <c r="C82" s="2" t="str">
        <f t="shared" si="1"/>
        <v>v5600478--4</v>
      </c>
      <c r="D82" s="2" t="s">
        <v>66</v>
      </c>
    </row>
    <row r="83" spans="1:4" x14ac:dyDescent="0.25">
      <c r="A83" s="2" t="s">
        <v>9</v>
      </c>
      <c r="B83" s="2">
        <v>5</v>
      </c>
      <c r="C83" s="2" t="str">
        <f t="shared" si="1"/>
        <v>v5600478--5</v>
      </c>
      <c r="D83" s="2">
        <v>2015</v>
      </c>
    </row>
    <row r="84" spans="1:4" x14ac:dyDescent="0.25">
      <c r="A84" s="2" t="s">
        <v>9</v>
      </c>
      <c r="B84" s="2">
        <v>6</v>
      </c>
      <c r="C84" s="2" t="str">
        <f t="shared" si="1"/>
        <v>v5600478--6</v>
      </c>
      <c r="D84" s="2">
        <v>100497</v>
      </c>
    </row>
    <row r="85" spans="1:4" x14ac:dyDescent="0.25">
      <c r="A85" s="2" t="s">
        <v>9</v>
      </c>
      <c r="B85" s="2">
        <v>7</v>
      </c>
      <c r="C85" s="2" t="str">
        <f t="shared" si="1"/>
        <v>v5600478--7</v>
      </c>
      <c r="D85" s="2" t="s">
        <v>240</v>
      </c>
    </row>
    <row r="86" spans="1:4" x14ac:dyDescent="0.25">
      <c r="A86" s="2" t="s">
        <v>8</v>
      </c>
      <c r="B86" s="2">
        <v>1</v>
      </c>
      <c r="C86" s="2" t="str">
        <f t="shared" si="1"/>
        <v>v13700523--1</v>
      </c>
      <c r="D86" s="2" t="s">
        <v>29</v>
      </c>
    </row>
    <row r="87" spans="1:4" x14ac:dyDescent="0.25">
      <c r="A87" s="2" t="s">
        <v>8</v>
      </c>
      <c r="B87" s="2">
        <v>2</v>
      </c>
      <c r="C87" s="2" t="str">
        <f t="shared" si="1"/>
        <v>v13700523--2</v>
      </c>
      <c r="D87" s="2" t="s">
        <v>61</v>
      </c>
    </row>
    <row r="88" spans="1:4" x14ac:dyDescent="0.25">
      <c r="A88" s="2" t="s">
        <v>8</v>
      </c>
      <c r="B88" s="2">
        <v>3</v>
      </c>
      <c r="C88" s="2" t="str">
        <f t="shared" si="1"/>
        <v>v13700523--3</v>
      </c>
      <c r="D88" s="2" t="s">
        <v>62</v>
      </c>
    </row>
    <row r="89" spans="1:4" x14ac:dyDescent="0.25">
      <c r="A89" s="2" t="s">
        <v>8</v>
      </c>
      <c r="B89" s="2">
        <v>4</v>
      </c>
      <c r="C89" s="2" t="str">
        <f t="shared" si="1"/>
        <v>v13700523--4</v>
      </c>
      <c r="D89" s="2" t="s">
        <v>63</v>
      </c>
    </row>
    <row r="90" spans="1:4" x14ac:dyDescent="0.25">
      <c r="A90" s="2" t="s">
        <v>8</v>
      </c>
      <c r="B90" s="2">
        <v>5</v>
      </c>
      <c r="C90" s="2" t="str">
        <f t="shared" si="1"/>
        <v>v13700523--5</v>
      </c>
      <c r="D90" s="2">
        <v>2017</v>
      </c>
    </row>
    <row r="91" spans="1:4" x14ac:dyDescent="0.25">
      <c r="A91" s="2" t="s">
        <v>8</v>
      </c>
      <c r="B91" s="2">
        <v>6</v>
      </c>
      <c r="C91" s="2" t="str">
        <f t="shared" si="1"/>
        <v>v13700523--6</v>
      </c>
      <c r="D91" s="2">
        <v>26371</v>
      </c>
    </row>
    <row r="92" spans="1:4" x14ac:dyDescent="0.25">
      <c r="A92" s="2" t="s">
        <v>8</v>
      </c>
      <c r="B92" s="2">
        <v>7</v>
      </c>
      <c r="C92" s="2" t="str">
        <f t="shared" si="1"/>
        <v>v13700523--7</v>
      </c>
      <c r="D92" s="2" t="s">
        <v>241</v>
      </c>
    </row>
    <row r="93" spans="1:4" x14ac:dyDescent="0.25">
      <c r="A93" s="2" t="s">
        <v>21</v>
      </c>
      <c r="B93" s="2">
        <v>1</v>
      </c>
      <c r="C93" s="2" t="str">
        <f t="shared" si="1"/>
        <v>v17000615--1</v>
      </c>
      <c r="D93" s="2" t="s">
        <v>33</v>
      </c>
    </row>
    <row r="94" spans="1:4" x14ac:dyDescent="0.25">
      <c r="A94" s="2" t="s">
        <v>21</v>
      </c>
      <c r="B94" s="2">
        <v>2</v>
      </c>
      <c r="C94" s="2" t="str">
        <f t="shared" si="1"/>
        <v>v17000615--2</v>
      </c>
      <c r="D94" s="2" t="s">
        <v>60</v>
      </c>
    </row>
    <row r="95" spans="1:4" x14ac:dyDescent="0.25">
      <c r="A95" s="2" t="s">
        <v>21</v>
      </c>
      <c r="B95" s="2">
        <v>3</v>
      </c>
      <c r="C95" s="2" t="str">
        <f t="shared" si="1"/>
        <v>v17000615--3</v>
      </c>
      <c r="D95" s="2" t="s">
        <v>31</v>
      </c>
    </row>
    <row r="96" spans="1:4" x14ac:dyDescent="0.25">
      <c r="A96" s="2" t="s">
        <v>21</v>
      </c>
      <c r="B96" s="2">
        <v>4</v>
      </c>
      <c r="C96" s="2" t="str">
        <f t="shared" si="1"/>
        <v>v17000615--4</v>
      </c>
      <c r="D96" s="2" t="s">
        <v>40</v>
      </c>
    </row>
    <row r="97" spans="1:4" x14ac:dyDescent="0.25">
      <c r="A97" s="2" t="s">
        <v>21</v>
      </c>
      <c r="B97" s="2">
        <v>5</v>
      </c>
      <c r="C97" s="2" t="str">
        <f t="shared" si="1"/>
        <v>v17000615--5</v>
      </c>
      <c r="D97" s="2">
        <v>2016</v>
      </c>
    </row>
    <row r="98" spans="1:4" x14ac:dyDescent="0.25">
      <c r="A98" s="2" t="s">
        <v>21</v>
      </c>
      <c r="B98" s="2">
        <v>6</v>
      </c>
      <c r="C98" s="2" t="str">
        <f t="shared" si="1"/>
        <v>v17000615--6</v>
      </c>
      <c r="D98" s="2">
        <v>83684</v>
      </c>
    </row>
    <row r="99" spans="1:4" x14ac:dyDescent="0.25">
      <c r="A99" s="2" t="s">
        <v>21</v>
      </c>
      <c r="B99" s="2">
        <v>7</v>
      </c>
      <c r="C99" s="2" t="str">
        <f t="shared" si="1"/>
        <v>v17000615--7</v>
      </c>
      <c r="D99" s="2" t="s">
        <v>242</v>
      </c>
    </row>
    <row r="100" spans="1:4" x14ac:dyDescent="0.25">
      <c r="A100" s="2" t="s">
        <v>7</v>
      </c>
      <c r="B100" s="2">
        <v>1</v>
      </c>
      <c r="C100" s="2" t="str">
        <f t="shared" si="1"/>
        <v>v9400923--1</v>
      </c>
      <c r="D100" s="2" t="s">
        <v>29</v>
      </c>
    </row>
    <row r="101" spans="1:4" x14ac:dyDescent="0.25">
      <c r="A101" s="2" t="s">
        <v>7</v>
      </c>
      <c r="B101" s="2">
        <v>2</v>
      </c>
      <c r="C101" s="2" t="str">
        <f t="shared" si="1"/>
        <v>v9400923--2</v>
      </c>
      <c r="D101" s="2" t="s">
        <v>58</v>
      </c>
    </row>
    <row r="102" spans="1:4" x14ac:dyDescent="0.25">
      <c r="A102" s="2" t="s">
        <v>7</v>
      </c>
      <c r="B102" s="2">
        <v>3</v>
      </c>
      <c r="C102" s="2" t="str">
        <f t="shared" si="1"/>
        <v>v9400923--3</v>
      </c>
      <c r="D102" s="2" t="s">
        <v>57</v>
      </c>
    </row>
    <row r="103" spans="1:4" x14ac:dyDescent="0.25">
      <c r="A103" s="2" t="s">
        <v>7</v>
      </c>
      <c r="B103" s="2">
        <v>4</v>
      </c>
      <c r="C103" s="2" t="str">
        <f t="shared" si="1"/>
        <v>v9400923--4</v>
      </c>
      <c r="D103" s="2" t="s">
        <v>59</v>
      </c>
    </row>
    <row r="104" spans="1:4" x14ac:dyDescent="0.25">
      <c r="A104" s="2" t="s">
        <v>7</v>
      </c>
      <c r="B104" s="2">
        <v>5</v>
      </c>
      <c r="C104" s="2" t="str">
        <f t="shared" si="1"/>
        <v>v9400923--5</v>
      </c>
      <c r="D104" s="2">
        <v>2016</v>
      </c>
    </row>
    <row r="105" spans="1:4" x14ac:dyDescent="0.25">
      <c r="A105" s="2" t="s">
        <v>7</v>
      </c>
      <c r="B105" s="2">
        <v>6</v>
      </c>
      <c r="C105" s="2" t="str">
        <f t="shared" si="1"/>
        <v>v9400923--6</v>
      </c>
      <c r="D105" s="2">
        <v>125984</v>
      </c>
    </row>
    <row r="106" spans="1:4" x14ac:dyDescent="0.25">
      <c r="A106" s="2" t="s">
        <v>7</v>
      </c>
      <c r="B106" s="2">
        <v>7</v>
      </c>
      <c r="C106" s="2" t="str">
        <f t="shared" si="1"/>
        <v>v9400923--7</v>
      </c>
      <c r="D106" s="2" t="s">
        <v>243</v>
      </c>
    </row>
    <row r="107" spans="1:4" x14ac:dyDescent="0.25">
      <c r="A107" s="2" t="s">
        <v>20</v>
      </c>
      <c r="B107" s="2">
        <v>1</v>
      </c>
      <c r="C107" s="2" t="str">
        <f t="shared" si="1"/>
        <v>v11250260--1</v>
      </c>
      <c r="D107" s="2" t="s">
        <v>33</v>
      </c>
    </row>
    <row r="108" spans="1:4" x14ac:dyDescent="0.25">
      <c r="A108" s="2" t="s">
        <v>20</v>
      </c>
      <c r="B108" s="2">
        <v>2</v>
      </c>
      <c r="C108" s="2" t="str">
        <f t="shared" si="1"/>
        <v>v11250260--2</v>
      </c>
      <c r="D108" s="2" t="s">
        <v>56</v>
      </c>
    </row>
    <row r="109" spans="1:4" x14ac:dyDescent="0.25">
      <c r="A109" s="2" t="s">
        <v>20</v>
      </c>
      <c r="B109" s="2">
        <v>3</v>
      </c>
      <c r="C109" s="2" t="str">
        <f t="shared" si="1"/>
        <v>v11250260--3</v>
      </c>
      <c r="D109" s="2" t="s">
        <v>57</v>
      </c>
    </row>
    <row r="110" spans="1:4" x14ac:dyDescent="0.25">
      <c r="A110" s="2" t="s">
        <v>20</v>
      </c>
      <c r="B110" s="2">
        <v>4</v>
      </c>
      <c r="C110" s="2" t="str">
        <f t="shared" si="1"/>
        <v>v11250260--4</v>
      </c>
      <c r="D110" s="2" t="s">
        <v>53</v>
      </c>
    </row>
    <row r="111" spans="1:4" x14ac:dyDescent="0.25">
      <c r="A111" s="2" t="s">
        <v>20</v>
      </c>
      <c r="B111" s="2">
        <v>5</v>
      </c>
      <c r="C111" s="2" t="str">
        <f t="shared" si="1"/>
        <v>v11250260--5</v>
      </c>
      <c r="D111" s="2">
        <v>2017</v>
      </c>
    </row>
    <row r="112" spans="1:4" x14ac:dyDescent="0.25">
      <c r="A112" s="2" t="s">
        <v>20</v>
      </c>
      <c r="B112" s="2">
        <v>6</v>
      </c>
      <c r="C112" s="2" t="str">
        <f t="shared" si="1"/>
        <v>v11250260--6</v>
      </c>
      <c r="D112" s="2">
        <v>41641</v>
      </c>
    </row>
    <row r="113" spans="1:4" x14ac:dyDescent="0.25">
      <c r="A113" s="2" t="s">
        <v>20</v>
      </c>
      <c r="B113" s="2">
        <v>7</v>
      </c>
      <c r="C113" s="2" t="str">
        <f t="shared" si="1"/>
        <v>v11250260--7</v>
      </c>
      <c r="D113" s="2" t="s">
        <v>244</v>
      </c>
    </row>
    <row r="114" spans="1:4" x14ac:dyDescent="0.25">
      <c r="A114" s="2" t="s">
        <v>19</v>
      </c>
      <c r="B114" s="2">
        <v>1</v>
      </c>
      <c r="C114" s="2" t="str">
        <f t="shared" si="1"/>
        <v>v12200994--1</v>
      </c>
      <c r="D114" s="2" t="s">
        <v>33</v>
      </c>
    </row>
    <row r="115" spans="1:4" x14ac:dyDescent="0.25">
      <c r="A115" s="2" t="s">
        <v>19</v>
      </c>
      <c r="B115" s="2">
        <v>2</v>
      </c>
      <c r="C115" s="2" t="str">
        <f t="shared" si="1"/>
        <v>v12200994--2</v>
      </c>
      <c r="D115" s="2" t="s">
        <v>54</v>
      </c>
    </row>
    <row r="116" spans="1:4" x14ac:dyDescent="0.25">
      <c r="A116" s="2" t="s">
        <v>19</v>
      </c>
      <c r="B116" s="2">
        <v>3</v>
      </c>
      <c r="C116" s="2" t="str">
        <f t="shared" si="1"/>
        <v>v12200994--3</v>
      </c>
      <c r="D116" s="2" t="s">
        <v>47</v>
      </c>
    </row>
    <row r="117" spans="1:4" x14ac:dyDescent="0.25">
      <c r="A117" s="2" t="s">
        <v>19</v>
      </c>
      <c r="B117" s="2">
        <v>4</v>
      </c>
      <c r="C117" s="2" t="str">
        <f t="shared" si="1"/>
        <v>v12200994--4</v>
      </c>
      <c r="D117" s="2" t="s">
        <v>55</v>
      </c>
    </row>
    <row r="118" spans="1:4" x14ac:dyDescent="0.25">
      <c r="A118" s="2" t="s">
        <v>19</v>
      </c>
      <c r="B118" s="2">
        <v>5</v>
      </c>
      <c r="C118" s="2" t="str">
        <f t="shared" si="1"/>
        <v>v12200994--5</v>
      </c>
      <c r="D118" s="2">
        <v>2015</v>
      </c>
    </row>
    <row r="119" spans="1:4" x14ac:dyDescent="0.25">
      <c r="A119" s="2" t="s">
        <v>19</v>
      </c>
      <c r="B119" s="2">
        <v>6</v>
      </c>
      <c r="C119" s="2" t="str">
        <f t="shared" si="1"/>
        <v>v12200994--6</v>
      </c>
      <c r="D119" s="2">
        <v>97343</v>
      </c>
    </row>
    <row r="120" spans="1:4" x14ac:dyDescent="0.25">
      <c r="A120" s="2" t="s">
        <v>19</v>
      </c>
      <c r="B120" s="2">
        <v>7</v>
      </c>
      <c r="C120" s="2" t="str">
        <f t="shared" si="1"/>
        <v>v12200994--7</v>
      </c>
      <c r="D120" s="2" t="s">
        <v>245</v>
      </c>
    </row>
    <row r="121" spans="1:4" x14ac:dyDescent="0.25">
      <c r="A121" s="2" t="s">
        <v>6</v>
      </c>
      <c r="B121" s="2">
        <v>1</v>
      </c>
      <c r="C121" s="2" t="str">
        <f t="shared" si="1"/>
        <v>v11500744--1</v>
      </c>
      <c r="D121" s="2" t="s">
        <v>29</v>
      </c>
    </row>
    <row r="122" spans="1:4" x14ac:dyDescent="0.25">
      <c r="A122" s="2" t="s">
        <v>6</v>
      </c>
      <c r="B122" s="2">
        <v>2</v>
      </c>
      <c r="C122" s="2" t="str">
        <f t="shared" si="1"/>
        <v>v11500744--2</v>
      </c>
      <c r="D122" s="2" t="s">
        <v>51</v>
      </c>
    </row>
    <row r="123" spans="1:4" x14ac:dyDescent="0.25">
      <c r="A123" s="2" t="s">
        <v>6</v>
      </c>
      <c r="B123" s="2">
        <v>3</v>
      </c>
      <c r="C123" s="2" t="str">
        <f t="shared" si="1"/>
        <v>v11500744--3</v>
      </c>
      <c r="D123" s="2" t="s">
        <v>52</v>
      </c>
    </row>
    <row r="124" spans="1:4" x14ac:dyDescent="0.25">
      <c r="A124" s="2" t="s">
        <v>6</v>
      </c>
      <c r="B124" s="2">
        <v>4</v>
      </c>
      <c r="C124" s="2" t="str">
        <f t="shared" si="1"/>
        <v>v11500744--4</v>
      </c>
      <c r="D124" s="2" t="s">
        <v>53</v>
      </c>
    </row>
    <row r="125" spans="1:4" x14ac:dyDescent="0.25">
      <c r="A125" s="2" t="s">
        <v>6</v>
      </c>
      <c r="B125" s="2">
        <v>5</v>
      </c>
      <c r="C125" s="2" t="str">
        <f t="shared" si="1"/>
        <v>v11500744--5</v>
      </c>
      <c r="D125" s="2">
        <v>2016</v>
      </c>
    </row>
    <row r="126" spans="1:4" x14ac:dyDescent="0.25">
      <c r="A126" s="2" t="s">
        <v>6</v>
      </c>
      <c r="B126" s="2">
        <v>6</v>
      </c>
      <c r="C126" s="2" t="str">
        <f t="shared" si="1"/>
        <v>v11500744--6</v>
      </c>
      <c r="D126" s="2">
        <v>68358</v>
      </c>
    </row>
    <row r="127" spans="1:4" x14ac:dyDescent="0.25">
      <c r="A127" s="2" t="s">
        <v>6</v>
      </c>
      <c r="B127" s="2">
        <v>7</v>
      </c>
      <c r="C127" s="2" t="str">
        <f t="shared" si="1"/>
        <v>v11500744--7</v>
      </c>
      <c r="D127" s="2" t="s">
        <v>246</v>
      </c>
    </row>
    <row r="128" spans="1:4" x14ac:dyDescent="0.25">
      <c r="A128" s="2" t="s">
        <v>5</v>
      </c>
      <c r="B128" s="2">
        <v>1</v>
      </c>
      <c r="C128" s="2" t="str">
        <f t="shared" si="1"/>
        <v>v7600357--1</v>
      </c>
      <c r="D128" s="2" t="s">
        <v>29</v>
      </c>
    </row>
    <row r="129" spans="1:4" x14ac:dyDescent="0.25">
      <c r="A129" s="2" t="s">
        <v>5</v>
      </c>
      <c r="B129" s="2">
        <v>2</v>
      </c>
      <c r="C129" s="2" t="str">
        <f t="shared" si="1"/>
        <v>v7600357--2</v>
      </c>
      <c r="D129" s="2" t="s">
        <v>49</v>
      </c>
    </row>
    <row r="130" spans="1:4" x14ac:dyDescent="0.25">
      <c r="A130" s="2" t="s">
        <v>5</v>
      </c>
      <c r="B130" s="2">
        <v>3</v>
      </c>
      <c r="C130" s="2" t="str">
        <f t="shared" si="1"/>
        <v>v7600357--3</v>
      </c>
      <c r="D130" s="2" t="s">
        <v>31</v>
      </c>
    </row>
    <row r="131" spans="1:4" x14ac:dyDescent="0.25">
      <c r="A131" s="2" t="s">
        <v>5</v>
      </c>
      <c r="B131" s="2">
        <v>4</v>
      </c>
      <c r="C131" s="2" t="str">
        <f t="shared" ref="C131:C194" si="2">A131&amp;"--"&amp;B131</f>
        <v>v7600357--4</v>
      </c>
      <c r="D131" s="2" t="s">
        <v>50</v>
      </c>
    </row>
    <row r="132" spans="1:4" x14ac:dyDescent="0.25">
      <c r="A132" s="2" t="s">
        <v>5</v>
      </c>
      <c r="B132" s="2">
        <v>5</v>
      </c>
      <c r="C132" s="2" t="str">
        <f t="shared" si="2"/>
        <v>v7600357--5</v>
      </c>
      <c r="D132" s="2">
        <v>2015</v>
      </c>
    </row>
    <row r="133" spans="1:4" x14ac:dyDescent="0.25">
      <c r="A133" s="2" t="s">
        <v>5</v>
      </c>
      <c r="B133" s="2">
        <v>6</v>
      </c>
      <c r="C133" s="2" t="str">
        <f t="shared" si="2"/>
        <v>v7600357--6</v>
      </c>
      <c r="D133" s="2">
        <v>109304</v>
      </c>
    </row>
    <row r="134" spans="1:4" x14ac:dyDescent="0.25">
      <c r="A134" s="2" t="s">
        <v>5</v>
      </c>
      <c r="B134" s="2">
        <v>7</v>
      </c>
      <c r="C134" s="2" t="str">
        <f t="shared" si="2"/>
        <v>v7600357--7</v>
      </c>
      <c r="D134" s="2" t="s">
        <v>247</v>
      </c>
    </row>
    <row r="135" spans="1:4" x14ac:dyDescent="0.25">
      <c r="A135" s="2" t="s">
        <v>18</v>
      </c>
      <c r="B135" s="2">
        <v>1</v>
      </c>
      <c r="C135" s="2" t="str">
        <f t="shared" si="2"/>
        <v>V14800223--1</v>
      </c>
      <c r="D135" s="2" t="s">
        <v>33</v>
      </c>
    </row>
    <row r="136" spans="1:4" x14ac:dyDescent="0.25">
      <c r="A136" s="2" t="s">
        <v>18</v>
      </c>
      <c r="B136" s="2">
        <v>2</v>
      </c>
      <c r="C136" s="2" t="str">
        <f t="shared" si="2"/>
        <v>V14800223--2</v>
      </c>
      <c r="D136" s="2" t="s">
        <v>46</v>
      </c>
    </row>
    <row r="137" spans="1:4" x14ac:dyDescent="0.25">
      <c r="A137" s="2" t="s">
        <v>18</v>
      </c>
      <c r="B137" s="2">
        <v>3</v>
      </c>
      <c r="C137" s="2" t="str">
        <f t="shared" si="2"/>
        <v>V14800223--3</v>
      </c>
      <c r="D137" s="2" t="s">
        <v>47</v>
      </c>
    </row>
    <row r="138" spans="1:4" x14ac:dyDescent="0.25">
      <c r="A138" s="2" t="s">
        <v>18</v>
      </c>
      <c r="B138" s="2">
        <v>4</v>
      </c>
      <c r="C138" s="2" t="str">
        <f t="shared" si="2"/>
        <v>V14800223--4</v>
      </c>
      <c r="D138" s="2" t="s">
        <v>48</v>
      </c>
    </row>
    <row r="139" spans="1:4" x14ac:dyDescent="0.25">
      <c r="A139" s="2" t="s">
        <v>18</v>
      </c>
      <c r="B139" s="2">
        <v>5</v>
      </c>
      <c r="C139" s="2" t="str">
        <f t="shared" si="2"/>
        <v>V14800223--5</v>
      </c>
      <c r="D139" s="2">
        <v>2015</v>
      </c>
    </row>
    <row r="140" spans="1:4" x14ac:dyDescent="0.25">
      <c r="A140" s="2" t="s">
        <v>18</v>
      </c>
      <c r="B140" s="2">
        <v>6</v>
      </c>
      <c r="C140" s="2" t="str">
        <f t="shared" si="2"/>
        <v>V14800223--6</v>
      </c>
      <c r="D140" s="2">
        <v>119674</v>
      </c>
    </row>
    <row r="141" spans="1:4" x14ac:dyDescent="0.25">
      <c r="A141" s="2" t="s">
        <v>18</v>
      </c>
      <c r="B141" s="2">
        <v>7</v>
      </c>
      <c r="C141" s="2" t="str">
        <f t="shared" si="2"/>
        <v>V14800223--7</v>
      </c>
      <c r="D141" s="2" t="s">
        <v>248</v>
      </c>
    </row>
    <row r="142" spans="1:4" x14ac:dyDescent="0.25">
      <c r="A142" s="2" t="s">
        <v>17</v>
      </c>
      <c r="B142" s="2">
        <v>1</v>
      </c>
      <c r="C142" s="2" t="str">
        <f t="shared" si="2"/>
        <v>v17450128--1</v>
      </c>
      <c r="D142" s="2" t="s">
        <v>33</v>
      </c>
    </row>
    <row r="143" spans="1:4" x14ac:dyDescent="0.25">
      <c r="A143" s="2" t="s">
        <v>17</v>
      </c>
      <c r="B143" s="2">
        <v>2</v>
      </c>
      <c r="C143" s="2" t="str">
        <f t="shared" si="2"/>
        <v>v17450128--2</v>
      </c>
      <c r="D143" s="2" t="s">
        <v>44</v>
      </c>
    </row>
    <row r="144" spans="1:4" x14ac:dyDescent="0.25">
      <c r="A144" s="2" t="s">
        <v>17</v>
      </c>
      <c r="B144" s="2">
        <v>3</v>
      </c>
      <c r="C144" s="2" t="str">
        <f t="shared" si="2"/>
        <v>v17450128--3</v>
      </c>
      <c r="D144" s="2" t="s">
        <v>45</v>
      </c>
    </row>
    <row r="145" spans="1:4" x14ac:dyDescent="0.25">
      <c r="A145" s="2" t="s">
        <v>17</v>
      </c>
      <c r="B145" s="2">
        <v>4</v>
      </c>
      <c r="C145" s="2" t="str">
        <f t="shared" si="2"/>
        <v>v17450128--4</v>
      </c>
      <c r="D145" s="2" t="s">
        <v>249</v>
      </c>
    </row>
    <row r="146" spans="1:4" x14ac:dyDescent="0.25">
      <c r="A146" s="2" t="s">
        <v>17</v>
      </c>
      <c r="B146" s="2">
        <v>5</v>
      </c>
      <c r="C146" s="2" t="str">
        <f t="shared" si="2"/>
        <v>v17450128--5</v>
      </c>
      <c r="D146" s="2">
        <v>2017</v>
      </c>
    </row>
    <row r="147" spans="1:4" x14ac:dyDescent="0.25">
      <c r="A147" s="2" t="s">
        <v>17</v>
      </c>
      <c r="B147" s="2">
        <v>6</v>
      </c>
      <c r="C147" s="2" t="str">
        <f t="shared" si="2"/>
        <v>v17450128--6</v>
      </c>
      <c r="D147" s="2">
        <v>81805</v>
      </c>
    </row>
    <row r="148" spans="1:4" x14ac:dyDescent="0.25">
      <c r="A148" s="2" t="s">
        <v>17</v>
      </c>
      <c r="B148" s="2">
        <v>7</v>
      </c>
      <c r="C148" s="2" t="str">
        <f t="shared" si="2"/>
        <v>v17450128--7</v>
      </c>
      <c r="D148" s="2" t="s">
        <v>250</v>
      </c>
    </row>
    <row r="149" spans="1:4" x14ac:dyDescent="0.25">
      <c r="A149" s="2" t="s">
        <v>4</v>
      </c>
      <c r="B149" s="2">
        <v>1</v>
      </c>
      <c r="C149" s="2" t="str">
        <f t="shared" si="2"/>
        <v>v11000594--1</v>
      </c>
      <c r="D149" s="2" t="s">
        <v>29</v>
      </c>
    </row>
    <row r="150" spans="1:4" x14ac:dyDescent="0.25">
      <c r="A150" s="2" t="s">
        <v>4</v>
      </c>
      <c r="B150" s="2">
        <v>2</v>
      </c>
      <c r="C150" s="2" t="str">
        <f t="shared" si="2"/>
        <v>v11000594--2</v>
      </c>
      <c r="D150" s="2" t="s">
        <v>41</v>
      </c>
    </row>
    <row r="151" spans="1:4" x14ac:dyDescent="0.25">
      <c r="A151" s="2" t="s">
        <v>4</v>
      </c>
      <c r="B151" s="2">
        <v>3</v>
      </c>
      <c r="C151" s="2" t="str">
        <f t="shared" si="2"/>
        <v>v11000594--3</v>
      </c>
      <c r="D151" s="2" t="s">
        <v>42</v>
      </c>
    </row>
    <row r="152" spans="1:4" x14ac:dyDescent="0.25">
      <c r="A152" s="2" t="s">
        <v>4</v>
      </c>
      <c r="B152" s="2">
        <v>4</v>
      </c>
      <c r="C152" s="2" t="str">
        <f t="shared" si="2"/>
        <v>v11000594--4</v>
      </c>
      <c r="D152" s="2" t="s">
        <v>43</v>
      </c>
    </row>
    <row r="153" spans="1:4" x14ac:dyDescent="0.25">
      <c r="A153" s="2" t="s">
        <v>4</v>
      </c>
      <c r="B153" s="2">
        <v>5</v>
      </c>
      <c r="C153" s="2" t="str">
        <f t="shared" si="2"/>
        <v>v11000594--5</v>
      </c>
      <c r="D153" s="2">
        <v>2015</v>
      </c>
    </row>
    <row r="154" spans="1:4" x14ac:dyDescent="0.25">
      <c r="A154" s="2" t="s">
        <v>4</v>
      </c>
      <c r="B154" s="2">
        <v>6</v>
      </c>
      <c r="C154" s="2" t="str">
        <f t="shared" si="2"/>
        <v>v11000594--6</v>
      </c>
      <c r="D154" s="2">
        <v>102371</v>
      </c>
    </row>
    <row r="155" spans="1:4" x14ac:dyDescent="0.25">
      <c r="A155" s="2" t="s">
        <v>4</v>
      </c>
      <c r="B155" s="2">
        <v>7</v>
      </c>
      <c r="C155" s="2" t="str">
        <f t="shared" si="2"/>
        <v>v11000594--7</v>
      </c>
      <c r="D155" s="2" t="s">
        <v>94</v>
      </c>
    </row>
    <row r="156" spans="1:4" x14ac:dyDescent="0.25">
      <c r="A156" s="2" t="s">
        <v>3</v>
      </c>
      <c r="B156" s="2">
        <v>1</v>
      </c>
      <c r="C156" s="2" t="str">
        <f t="shared" si="2"/>
        <v>v6150091--1</v>
      </c>
      <c r="D156" s="2" t="s">
        <v>29</v>
      </c>
    </row>
    <row r="157" spans="1:4" x14ac:dyDescent="0.25">
      <c r="A157" s="2" t="s">
        <v>3</v>
      </c>
      <c r="B157" s="2">
        <v>2</v>
      </c>
      <c r="C157" s="2" t="str">
        <f t="shared" si="2"/>
        <v>v6150091--2</v>
      </c>
      <c r="D157" s="2" t="s">
        <v>36</v>
      </c>
    </row>
    <row r="158" spans="1:4" x14ac:dyDescent="0.25">
      <c r="A158" s="2" t="s">
        <v>3</v>
      </c>
      <c r="B158" s="2">
        <v>3</v>
      </c>
      <c r="C158" s="2" t="str">
        <f t="shared" si="2"/>
        <v>v6150091--3</v>
      </c>
      <c r="D158" s="2" t="s">
        <v>37</v>
      </c>
    </row>
    <row r="159" spans="1:4" x14ac:dyDescent="0.25">
      <c r="A159" s="2" t="s">
        <v>3</v>
      </c>
      <c r="B159" s="2">
        <v>4</v>
      </c>
      <c r="C159" s="2" t="str">
        <f t="shared" si="2"/>
        <v>v6150091--4</v>
      </c>
      <c r="D159" s="2" t="s">
        <v>38</v>
      </c>
    </row>
    <row r="160" spans="1:4" x14ac:dyDescent="0.25">
      <c r="A160" s="2" t="s">
        <v>3</v>
      </c>
      <c r="B160" s="2">
        <v>5</v>
      </c>
      <c r="C160" s="2" t="str">
        <f t="shared" si="2"/>
        <v>v6150091--5</v>
      </c>
      <c r="D160" s="2">
        <v>2015</v>
      </c>
    </row>
    <row r="161" spans="1:4" x14ac:dyDescent="0.25">
      <c r="A161" s="2" t="s">
        <v>3</v>
      </c>
      <c r="B161" s="2">
        <v>6</v>
      </c>
      <c r="C161" s="2" t="str">
        <f t="shared" si="2"/>
        <v>v6150091--6</v>
      </c>
      <c r="D161" s="2">
        <v>104185</v>
      </c>
    </row>
    <row r="162" spans="1:4" x14ac:dyDescent="0.25">
      <c r="A162" s="2" t="s">
        <v>3</v>
      </c>
      <c r="B162" s="2">
        <v>7</v>
      </c>
      <c r="C162" s="2" t="str">
        <f t="shared" si="2"/>
        <v>v6150091--7</v>
      </c>
      <c r="D162" s="2" t="s">
        <v>95</v>
      </c>
    </row>
    <row r="163" spans="1:4" x14ac:dyDescent="0.25">
      <c r="A163" s="2" t="s">
        <v>16</v>
      </c>
      <c r="B163" s="2">
        <v>1</v>
      </c>
      <c r="C163" s="2" t="str">
        <f t="shared" si="2"/>
        <v>V822245--1</v>
      </c>
      <c r="D163" s="2" t="s">
        <v>33</v>
      </c>
    </row>
    <row r="164" spans="1:4" x14ac:dyDescent="0.25">
      <c r="A164" s="2" t="s">
        <v>16</v>
      </c>
      <c r="B164" s="2">
        <v>2</v>
      </c>
      <c r="C164" s="2" t="str">
        <f t="shared" si="2"/>
        <v>V822245--2</v>
      </c>
      <c r="D164" s="2" t="s">
        <v>39</v>
      </c>
    </row>
    <row r="165" spans="1:4" x14ac:dyDescent="0.25">
      <c r="A165" s="2" t="s">
        <v>16</v>
      </c>
      <c r="B165" s="2">
        <v>3</v>
      </c>
      <c r="C165" s="2" t="str">
        <f t="shared" si="2"/>
        <v>V822245--3</v>
      </c>
      <c r="D165" s="2" t="s">
        <v>31</v>
      </c>
    </row>
    <row r="166" spans="1:4" x14ac:dyDescent="0.25">
      <c r="A166" s="2" t="s">
        <v>16</v>
      </c>
      <c r="B166" s="2">
        <v>4</v>
      </c>
      <c r="C166" s="2" t="str">
        <f t="shared" si="2"/>
        <v>V822245--4</v>
      </c>
      <c r="D166" s="2" t="s">
        <v>40</v>
      </c>
    </row>
    <row r="167" spans="1:4" x14ac:dyDescent="0.25">
      <c r="A167" s="2" t="s">
        <v>16</v>
      </c>
      <c r="B167" s="2">
        <v>5</v>
      </c>
      <c r="C167" s="2" t="str">
        <f t="shared" si="2"/>
        <v>V822245--5</v>
      </c>
      <c r="D167" s="2">
        <v>2017</v>
      </c>
    </row>
    <row r="168" spans="1:4" x14ac:dyDescent="0.25">
      <c r="A168" s="2" t="s">
        <v>16</v>
      </c>
      <c r="B168" s="2">
        <v>6</v>
      </c>
      <c r="C168" s="2" t="str">
        <f t="shared" si="2"/>
        <v>V822245--6</v>
      </c>
      <c r="D168" s="2">
        <v>77568</v>
      </c>
    </row>
    <row r="169" spans="1:4" x14ac:dyDescent="0.25">
      <c r="A169" s="2" t="s">
        <v>16</v>
      </c>
      <c r="B169" s="2">
        <v>7</v>
      </c>
      <c r="C169" s="2" t="str">
        <f t="shared" si="2"/>
        <v>V822245--7</v>
      </c>
      <c r="D169" s="2" t="s">
        <v>96</v>
      </c>
    </row>
    <row r="170" spans="1:4" x14ac:dyDescent="0.25">
      <c r="A170" s="2" t="s">
        <v>15</v>
      </c>
      <c r="B170" s="2">
        <v>1</v>
      </c>
      <c r="C170" s="2" t="str">
        <f t="shared" si="2"/>
        <v>V16300868--1</v>
      </c>
      <c r="D170" s="2" t="s">
        <v>33</v>
      </c>
    </row>
    <row r="171" spans="1:4" x14ac:dyDescent="0.25">
      <c r="A171" s="2" t="s">
        <v>15</v>
      </c>
      <c r="B171" s="2">
        <v>2</v>
      </c>
      <c r="C171" s="2" t="str">
        <f t="shared" si="2"/>
        <v>V16300868--2</v>
      </c>
      <c r="D171" s="2" t="s">
        <v>34</v>
      </c>
    </row>
    <row r="172" spans="1:4" x14ac:dyDescent="0.25">
      <c r="A172" s="2" t="s">
        <v>15</v>
      </c>
      <c r="B172" s="2">
        <v>3</v>
      </c>
      <c r="C172" s="2" t="str">
        <f t="shared" si="2"/>
        <v>V16300868--3</v>
      </c>
      <c r="D172" s="2" t="s">
        <v>35</v>
      </c>
    </row>
    <row r="173" spans="1:4" x14ac:dyDescent="0.25">
      <c r="A173" s="2" t="s">
        <v>15</v>
      </c>
      <c r="B173" s="2">
        <v>4</v>
      </c>
      <c r="C173" s="2" t="str">
        <f t="shared" si="2"/>
        <v>V16300868--4</v>
      </c>
      <c r="D173" s="2" t="s">
        <v>97</v>
      </c>
    </row>
    <row r="174" spans="1:4" x14ac:dyDescent="0.25">
      <c r="A174" s="2" t="s">
        <v>15</v>
      </c>
      <c r="B174" s="2">
        <v>5</v>
      </c>
      <c r="C174" s="2" t="str">
        <f t="shared" si="2"/>
        <v>V16300868--5</v>
      </c>
      <c r="D174" s="2">
        <v>2016</v>
      </c>
    </row>
    <row r="175" spans="1:4" x14ac:dyDescent="0.25">
      <c r="A175" s="2" t="s">
        <v>15</v>
      </c>
      <c r="B175" s="2">
        <v>6</v>
      </c>
      <c r="C175" s="2" t="str">
        <f t="shared" si="2"/>
        <v>V16300868--6</v>
      </c>
      <c r="D175" s="2">
        <v>84820</v>
      </c>
    </row>
    <row r="176" spans="1:4" x14ac:dyDescent="0.25">
      <c r="A176" s="2" t="s">
        <v>15</v>
      </c>
      <c r="B176" s="2">
        <v>7</v>
      </c>
      <c r="C176" s="2" t="str">
        <f t="shared" si="2"/>
        <v>V16300868--7</v>
      </c>
      <c r="D176" s="2" t="s">
        <v>98</v>
      </c>
    </row>
    <row r="177" spans="1:4" x14ac:dyDescent="0.25">
      <c r="A177" s="2" t="s">
        <v>2</v>
      </c>
      <c r="B177" s="2">
        <v>1</v>
      </c>
      <c r="C177" s="2" t="str">
        <f t="shared" si="2"/>
        <v>V11900891--1</v>
      </c>
      <c r="D177" s="2" t="s">
        <v>29</v>
      </c>
    </row>
    <row r="178" spans="1:4" x14ac:dyDescent="0.25">
      <c r="A178" s="2" t="s">
        <v>2</v>
      </c>
      <c r="B178" s="2">
        <v>2</v>
      </c>
      <c r="C178" s="2" t="str">
        <f t="shared" si="2"/>
        <v>V11900891--2</v>
      </c>
      <c r="D178" s="2" t="s">
        <v>30</v>
      </c>
    </row>
    <row r="179" spans="1:4" x14ac:dyDescent="0.25">
      <c r="A179" s="2" t="s">
        <v>2</v>
      </c>
      <c r="B179" s="2">
        <v>3</v>
      </c>
      <c r="C179" s="2" t="str">
        <f t="shared" si="2"/>
        <v>V11900891--3</v>
      </c>
      <c r="D179" s="2" t="s">
        <v>31</v>
      </c>
    </row>
    <row r="180" spans="1:4" x14ac:dyDescent="0.25">
      <c r="A180" s="2" t="s">
        <v>2</v>
      </c>
      <c r="B180" s="2">
        <v>4</v>
      </c>
      <c r="C180" s="2" t="str">
        <f t="shared" si="2"/>
        <v>V11900891--4</v>
      </c>
      <c r="D180" s="2" t="s">
        <v>32</v>
      </c>
    </row>
    <row r="181" spans="1:4" x14ac:dyDescent="0.25">
      <c r="A181" s="2" t="s">
        <v>2</v>
      </c>
      <c r="B181" s="2">
        <v>5</v>
      </c>
      <c r="C181" s="2" t="str">
        <f t="shared" si="2"/>
        <v>V11900891--5</v>
      </c>
      <c r="D181" s="2">
        <v>2017</v>
      </c>
    </row>
    <row r="182" spans="1:4" x14ac:dyDescent="0.25">
      <c r="A182" s="2" t="s">
        <v>2</v>
      </c>
      <c r="B182" s="2">
        <v>6</v>
      </c>
      <c r="C182" s="2" t="str">
        <f t="shared" si="2"/>
        <v>V11900891--6</v>
      </c>
      <c r="D182" s="2">
        <v>95373</v>
      </c>
    </row>
    <row r="183" spans="1:4" x14ac:dyDescent="0.25">
      <c r="A183" s="2" t="s">
        <v>2</v>
      </c>
      <c r="B183" s="2">
        <v>7</v>
      </c>
      <c r="C183" s="2" t="str">
        <f t="shared" si="2"/>
        <v>V11900891--7</v>
      </c>
      <c r="D183" s="2" t="s">
        <v>99</v>
      </c>
    </row>
    <row r="184" spans="1:4" x14ac:dyDescent="0.25">
      <c r="A184" s="2" t="s">
        <v>26</v>
      </c>
      <c r="B184" s="2">
        <v>1</v>
      </c>
      <c r="C184" s="2" t="str">
        <f t="shared" si="2"/>
        <v>V11250722--1</v>
      </c>
      <c r="D184" s="2" t="s">
        <v>33</v>
      </c>
    </row>
    <row r="185" spans="1:4" x14ac:dyDescent="0.25">
      <c r="A185" s="2" t="s">
        <v>26</v>
      </c>
      <c r="B185" s="2">
        <v>2</v>
      </c>
      <c r="C185" s="2" t="str">
        <f t="shared" si="2"/>
        <v>V11250722--2</v>
      </c>
      <c r="D185" s="2" t="s">
        <v>83</v>
      </c>
    </row>
    <row r="186" spans="1:4" x14ac:dyDescent="0.25">
      <c r="A186" s="2" t="s">
        <v>26</v>
      </c>
      <c r="B186" s="2">
        <v>3</v>
      </c>
      <c r="C186" s="2" t="str">
        <f t="shared" si="2"/>
        <v>V11250722--3</v>
      </c>
      <c r="D186" s="2" t="s">
        <v>100</v>
      </c>
    </row>
    <row r="187" spans="1:4" x14ac:dyDescent="0.25">
      <c r="A187" s="2" t="s">
        <v>26</v>
      </c>
      <c r="B187" s="2">
        <v>4</v>
      </c>
      <c r="C187" s="2" t="str">
        <f t="shared" si="2"/>
        <v>V11250722--4</v>
      </c>
      <c r="D187" s="2" t="s">
        <v>40</v>
      </c>
    </row>
    <row r="188" spans="1:4" x14ac:dyDescent="0.25">
      <c r="A188" s="2" t="s">
        <v>26</v>
      </c>
      <c r="B188" s="2">
        <v>5</v>
      </c>
      <c r="C188" s="2" t="str">
        <f t="shared" si="2"/>
        <v>V11250722--5</v>
      </c>
      <c r="D188" s="2">
        <v>2015</v>
      </c>
    </row>
    <row r="189" spans="1:4" x14ac:dyDescent="0.25">
      <c r="A189" s="2" t="s">
        <v>26</v>
      </c>
      <c r="B189" s="2">
        <v>6</v>
      </c>
      <c r="C189" s="2" t="str">
        <f t="shared" si="2"/>
        <v>V11250722--6</v>
      </c>
      <c r="D189" s="2">
        <v>46962</v>
      </c>
    </row>
    <row r="190" spans="1:4" x14ac:dyDescent="0.25">
      <c r="A190" s="2" t="s">
        <v>26</v>
      </c>
      <c r="B190" s="2">
        <v>7</v>
      </c>
      <c r="C190" s="2" t="str">
        <f t="shared" si="2"/>
        <v>V11250722--7</v>
      </c>
      <c r="D190" s="2" t="s">
        <v>101</v>
      </c>
    </row>
    <row r="191" spans="1:4" x14ac:dyDescent="0.25">
      <c r="A191" s="2" t="s">
        <v>86</v>
      </c>
      <c r="B191" s="2">
        <v>1</v>
      </c>
      <c r="C191" s="2" t="str">
        <f t="shared" si="2"/>
        <v>V15450661--1</v>
      </c>
      <c r="D191" s="2" t="s">
        <v>33</v>
      </c>
    </row>
    <row r="192" spans="1:4" x14ac:dyDescent="0.25">
      <c r="A192" s="2" t="s">
        <v>86</v>
      </c>
      <c r="B192" s="2">
        <v>2</v>
      </c>
      <c r="C192" s="2" t="str">
        <f t="shared" si="2"/>
        <v>V15450661--2</v>
      </c>
      <c r="D192" s="2" t="s">
        <v>102</v>
      </c>
    </row>
    <row r="193" spans="1:4" x14ac:dyDescent="0.25">
      <c r="A193" s="2" t="s">
        <v>86</v>
      </c>
      <c r="B193" s="2">
        <v>3</v>
      </c>
      <c r="C193" s="2" t="str">
        <f t="shared" si="2"/>
        <v>V15450661--3</v>
      </c>
      <c r="D193" s="2" t="s">
        <v>57</v>
      </c>
    </row>
    <row r="194" spans="1:4" x14ac:dyDescent="0.25">
      <c r="A194" s="2" t="s">
        <v>86</v>
      </c>
      <c r="B194" s="2">
        <v>4</v>
      </c>
      <c r="C194" s="2" t="str">
        <f t="shared" si="2"/>
        <v>V15450661--4</v>
      </c>
      <c r="D194" s="2" t="s">
        <v>103</v>
      </c>
    </row>
    <row r="195" spans="1:4" x14ac:dyDescent="0.25">
      <c r="A195" s="2" t="s">
        <v>86</v>
      </c>
      <c r="B195" s="2">
        <v>5</v>
      </c>
      <c r="C195" s="2" t="str">
        <f t="shared" ref="C195:C258" si="3">A195&amp;"--"&amp;B195</f>
        <v>V15450661--5</v>
      </c>
      <c r="D195" s="2">
        <v>2016</v>
      </c>
    </row>
    <row r="196" spans="1:4" x14ac:dyDescent="0.25">
      <c r="A196" s="2" t="s">
        <v>86</v>
      </c>
      <c r="B196" s="2">
        <v>6</v>
      </c>
      <c r="C196" s="2" t="str">
        <f t="shared" si="3"/>
        <v>V15450661--6</v>
      </c>
      <c r="D196" s="2">
        <v>54205</v>
      </c>
    </row>
    <row r="197" spans="1:4" x14ac:dyDescent="0.25">
      <c r="A197" s="2" t="s">
        <v>86</v>
      </c>
      <c r="B197" s="2">
        <v>7</v>
      </c>
      <c r="C197" s="2" t="str">
        <f t="shared" si="3"/>
        <v>V15450661--7</v>
      </c>
      <c r="D197" s="2" t="s">
        <v>104</v>
      </c>
    </row>
    <row r="198" spans="1:4" x14ac:dyDescent="0.25">
      <c r="A198" s="2" t="s">
        <v>87</v>
      </c>
      <c r="B198" s="2">
        <v>1</v>
      </c>
      <c r="C198" s="2" t="str">
        <f t="shared" si="3"/>
        <v>V10250240--1</v>
      </c>
      <c r="D198" s="2" t="s">
        <v>33</v>
      </c>
    </row>
    <row r="199" spans="1:4" x14ac:dyDescent="0.25">
      <c r="A199" s="2" t="s">
        <v>87</v>
      </c>
      <c r="B199" s="2">
        <v>2</v>
      </c>
      <c r="C199" s="2" t="str">
        <f t="shared" si="3"/>
        <v>V10250240--2</v>
      </c>
      <c r="D199" s="2" t="s">
        <v>105</v>
      </c>
    </row>
    <row r="200" spans="1:4" x14ac:dyDescent="0.25">
      <c r="A200" s="2" t="s">
        <v>87</v>
      </c>
      <c r="B200" s="2">
        <v>3</v>
      </c>
      <c r="C200" s="2" t="str">
        <f t="shared" si="3"/>
        <v>V10250240--3</v>
      </c>
      <c r="D200" s="2" t="s">
        <v>76</v>
      </c>
    </row>
    <row r="201" spans="1:4" x14ac:dyDescent="0.25">
      <c r="A201" s="2" t="s">
        <v>87</v>
      </c>
      <c r="B201" s="2">
        <v>4</v>
      </c>
      <c r="C201" s="2" t="str">
        <f t="shared" si="3"/>
        <v>V10250240--4</v>
      </c>
      <c r="D201" s="2" t="s">
        <v>106</v>
      </c>
    </row>
    <row r="202" spans="1:4" x14ac:dyDescent="0.25">
      <c r="A202" s="2" t="s">
        <v>87</v>
      </c>
      <c r="B202" s="2">
        <v>5</v>
      </c>
      <c r="C202" s="2" t="str">
        <f t="shared" si="3"/>
        <v>V10250240--5</v>
      </c>
      <c r="D202" s="2">
        <v>2017</v>
      </c>
    </row>
    <row r="203" spans="1:4" x14ac:dyDescent="0.25">
      <c r="A203" s="2" t="s">
        <v>87</v>
      </c>
      <c r="B203" s="2">
        <v>6</v>
      </c>
      <c r="C203" s="2" t="str">
        <f t="shared" si="3"/>
        <v>V10250240--6</v>
      </c>
      <c r="D203" s="2">
        <v>128900</v>
      </c>
    </row>
    <row r="204" spans="1:4" x14ac:dyDescent="0.25">
      <c r="A204" s="2" t="s">
        <v>87</v>
      </c>
      <c r="B204" s="2">
        <v>7</v>
      </c>
      <c r="C204" s="2" t="str">
        <f t="shared" si="3"/>
        <v>V10250240--7</v>
      </c>
      <c r="D204" s="2" t="s">
        <v>107</v>
      </c>
    </row>
    <row r="205" spans="1:4" x14ac:dyDescent="0.25">
      <c r="A205" s="2" t="s">
        <v>88</v>
      </c>
      <c r="B205" s="2">
        <v>1</v>
      </c>
      <c r="C205" s="2" t="str">
        <f t="shared" si="3"/>
        <v>V13950068--1</v>
      </c>
      <c r="D205" s="2" t="s">
        <v>29</v>
      </c>
    </row>
    <row r="206" spans="1:4" x14ac:dyDescent="0.25">
      <c r="A206" s="2" t="s">
        <v>88</v>
      </c>
      <c r="B206" s="2">
        <v>2</v>
      </c>
      <c r="C206" s="2" t="str">
        <f t="shared" si="3"/>
        <v>V13950068--2</v>
      </c>
      <c r="D206" s="2" t="s">
        <v>108</v>
      </c>
    </row>
    <row r="207" spans="1:4" x14ac:dyDescent="0.25">
      <c r="A207" s="2" t="s">
        <v>88</v>
      </c>
      <c r="B207" s="2">
        <v>3</v>
      </c>
      <c r="C207" s="2" t="str">
        <f t="shared" si="3"/>
        <v>V13950068--3</v>
      </c>
      <c r="D207" s="2" t="s">
        <v>65</v>
      </c>
    </row>
    <row r="208" spans="1:4" x14ac:dyDescent="0.25">
      <c r="A208" s="2" t="s">
        <v>88</v>
      </c>
      <c r="B208" s="2">
        <v>4</v>
      </c>
      <c r="C208" s="2" t="str">
        <f t="shared" si="3"/>
        <v>V13950068--4</v>
      </c>
      <c r="D208" s="2" t="s">
        <v>109</v>
      </c>
    </row>
    <row r="209" spans="1:4" x14ac:dyDescent="0.25">
      <c r="A209" s="2" t="s">
        <v>88</v>
      </c>
      <c r="B209" s="2">
        <v>5</v>
      </c>
      <c r="C209" s="2" t="str">
        <f t="shared" si="3"/>
        <v>V13950068--5</v>
      </c>
      <c r="D209" s="2">
        <v>2017</v>
      </c>
    </row>
    <row r="210" spans="1:4" x14ac:dyDescent="0.25">
      <c r="A210" s="2" t="s">
        <v>88</v>
      </c>
      <c r="B210" s="2">
        <v>6</v>
      </c>
      <c r="C210" s="2" t="str">
        <f t="shared" si="3"/>
        <v>V13950068--6</v>
      </c>
      <c r="D210" s="2">
        <v>113887</v>
      </c>
    </row>
    <row r="211" spans="1:4" x14ac:dyDescent="0.25">
      <c r="A211" s="2" t="s">
        <v>88</v>
      </c>
      <c r="B211" s="2">
        <v>7</v>
      </c>
      <c r="C211" s="2" t="str">
        <f t="shared" si="3"/>
        <v>V13950068--7</v>
      </c>
      <c r="D211" s="2" t="s">
        <v>110</v>
      </c>
    </row>
    <row r="212" spans="1:4" x14ac:dyDescent="0.25">
      <c r="A212" s="2" t="s">
        <v>89</v>
      </c>
      <c r="B212" s="2">
        <v>1</v>
      </c>
      <c r="C212" s="2" t="str">
        <f t="shared" si="3"/>
        <v>V8101568--1</v>
      </c>
      <c r="D212" s="2" t="s">
        <v>29</v>
      </c>
    </row>
    <row r="213" spans="1:4" x14ac:dyDescent="0.25">
      <c r="A213" s="2" t="s">
        <v>89</v>
      </c>
      <c r="B213" s="2">
        <v>2</v>
      </c>
      <c r="C213" s="2" t="str">
        <f t="shared" si="3"/>
        <v>V8101568--2</v>
      </c>
      <c r="D213" s="2" t="s">
        <v>111</v>
      </c>
    </row>
    <row r="214" spans="1:4" x14ac:dyDescent="0.25">
      <c r="A214" s="2" t="s">
        <v>89</v>
      </c>
      <c r="B214" s="2">
        <v>3</v>
      </c>
      <c r="C214" s="2" t="str">
        <f t="shared" si="3"/>
        <v>V8101568--3</v>
      </c>
      <c r="D214" s="2" t="s">
        <v>57</v>
      </c>
    </row>
    <row r="215" spans="1:4" x14ac:dyDescent="0.25">
      <c r="A215" s="2" t="s">
        <v>89</v>
      </c>
      <c r="B215" s="2">
        <v>4</v>
      </c>
      <c r="C215" s="2" t="str">
        <f t="shared" si="3"/>
        <v>V8101568--4</v>
      </c>
      <c r="D215" s="2" t="s">
        <v>53</v>
      </c>
    </row>
    <row r="216" spans="1:4" x14ac:dyDescent="0.25">
      <c r="A216" s="2" t="s">
        <v>89</v>
      </c>
      <c r="B216" s="2">
        <v>5</v>
      </c>
      <c r="C216" s="2" t="str">
        <f t="shared" si="3"/>
        <v>V8101568--5</v>
      </c>
      <c r="D216" s="2">
        <v>2016</v>
      </c>
    </row>
    <row r="217" spans="1:4" x14ac:dyDescent="0.25">
      <c r="A217" s="2" t="s">
        <v>89</v>
      </c>
      <c r="B217" s="2">
        <v>6</v>
      </c>
      <c r="C217" s="2" t="str">
        <f t="shared" si="3"/>
        <v>V8101568--6</v>
      </c>
      <c r="D217" s="2">
        <v>96202</v>
      </c>
    </row>
    <row r="218" spans="1:4" x14ac:dyDescent="0.25">
      <c r="A218" s="2" t="s">
        <v>89</v>
      </c>
      <c r="B218" s="2">
        <v>7</v>
      </c>
      <c r="C218" s="2" t="str">
        <f t="shared" si="3"/>
        <v>V8101568--7</v>
      </c>
      <c r="D218" s="2" t="s">
        <v>112</v>
      </c>
    </row>
    <row r="219" spans="1:4" x14ac:dyDescent="0.25">
      <c r="A219" s="2" t="s">
        <v>90</v>
      </c>
      <c r="B219" s="2">
        <v>1</v>
      </c>
      <c r="C219" s="2" t="str">
        <f t="shared" si="3"/>
        <v>v9550087--1</v>
      </c>
      <c r="D219" s="2" t="s">
        <v>33</v>
      </c>
    </row>
    <row r="220" spans="1:4" x14ac:dyDescent="0.25">
      <c r="A220" s="2" t="s">
        <v>90</v>
      </c>
      <c r="B220" s="2">
        <v>2</v>
      </c>
      <c r="C220" s="2" t="str">
        <f t="shared" si="3"/>
        <v>v9550087--2</v>
      </c>
      <c r="D220" s="2" t="s">
        <v>113</v>
      </c>
    </row>
    <row r="221" spans="1:4" x14ac:dyDescent="0.25">
      <c r="A221" s="2" t="s">
        <v>90</v>
      </c>
      <c r="B221" s="2">
        <v>3</v>
      </c>
      <c r="C221" s="2" t="str">
        <f t="shared" si="3"/>
        <v>v9550087--3</v>
      </c>
      <c r="D221" s="2" t="s">
        <v>114</v>
      </c>
    </row>
    <row r="222" spans="1:4" x14ac:dyDescent="0.25">
      <c r="A222" s="2" t="s">
        <v>90</v>
      </c>
      <c r="B222" s="2">
        <v>4</v>
      </c>
      <c r="C222" s="2" t="str">
        <f t="shared" si="3"/>
        <v>v9550087--4</v>
      </c>
      <c r="D222" s="2" t="s">
        <v>115</v>
      </c>
    </row>
    <row r="223" spans="1:4" x14ac:dyDescent="0.25">
      <c r="A223" s="2" t="s">
        <v>90</v>
      </c>
      <c r="B223" s="2">
        <v>5</v>
      </c>
      <c r="C223" s="2" t="str">
        <f t="shared" si="3"/>
        <v>v9550087--5</v>
      </c>
      <c r="D223" s="2">
        <v>2015</v>
      </c>
    </row>
    <row r="224" spans="1:4" x14ac:dyDescent="0.25">
      <c r="A224" s="2" t="s">
        <v>90</v>
      </c>
      <c r="B224" s="2">
        <v>6</v>
      </c>
      <c r="C224" s="2" t="str">
        <f t="shared" si="3"/>
        <v>v9550087--6</v>
      </c>
      <c r="D224" s="2" t="s">
        <v>116</v>
      </c>
    </row>
    <row r="225" spans="1:4" x14ac:dyDescent="0.25">
      <c r="A225" s="2" t="s">
        <v>90</v>
      </c>
      <c r="B225" s="2">
        <v>7</v>
      </c>
      <c r="C225" s="2" t="str">
        <f t="shared" si="3"/>
        <v>v9550087--7</v>
      </c>
      <c r="D225" s="2" t="s">
        <v>117</v>
      </c>
    </row>
    <row r="226" spans="1:4" x14ac:dyDescent="0.25">
      <c r="A226" s="2" t="s">
        <v>91</v>
      </c>
      <c r="B226" s="2">
        <v>1</v>
      </c>
      <c r="C226" s="2" t="str">
        <f t="shared" si="3"/>
        <v>V13750084--1</v>
      </c>
      <c r="D226" s="2" t="s">
        <v>33</v>
      </c>
    </row>
    <row r="227" spans="1:4" x14ac:dyDescent="0.25">
      <c r="A227" s="2" t="s">
        <v>91</v>
      </c>
      <c r="B227" s="2">
        <v>2</v>
      </c>
      <c r="C227" s="2" t="str">
        <f t="shared" si="3"/>
        <v>V13750084--2</v>
      </c>
      <c r="D227" s="2" t="s">
        <v>118</v>
      </c>
    </row>
    <row r="228" spans="1:4" x14ac:dyDescent="0.25">
      <c r="A228" s="2" t="s">
        <v>91</v>
      </c>
      <c r="B228" s="2">
        <v>3</v>
      </c>
      <c r="C228" s="2" t="str">
        <f t="shared" si="3"/>
        <v>V13750084--3</v>
      </c>
      <c r="D228" s="2" t="s">
        <v>119</v>
      </c>
    </row>
    <row r="229" spans="1:4" x14ac:dyDescent="0.25">
      <c r="A229" s="2" t="s">
        <v>91</v>
      </c>
      <c r="B229" s="2">
        <v>4</v>
      </c>
      <c r="C229" s="2" t="str">
        <f t="shared" si="3"/>
        <v>V13750084--4</v>
      </c>
      <c r="D229" s="2" t="s">
        <v>120</v>
      </c>
    </row>
    <row r="230" spans="1:4" x14ac:dyDescent="0.25">
      <c r="A230" s="2" t="s">
        <v>91</v>
      </c>
      <c r="B230" s="2">
        <v>5</v>
      </c>
      <c r="C230" s="2" t="str">
        <f t="shared" si="3"/>
        <v>V13750084--5</v>
      </c>
      <c r="D230" s="2">
        <v>2015</v>
      </c>
    </row>
    <row r="231" spans="1:4" x14ac:dyDescent="0.25">
      <c r="A231" s="2" t="s">
        <v>91</v>
      </c>
      <c r="B231" s="2">
        <v>6</v>
      </c>
      <c r="C231" s="2" t="str">
        <f t="shared" si="3"/>
        <v>V13750084--6</v>
      </c>
      <c r="D231" s="2">
        <v>78386</v>
      </c>
    </row>
    <row r="232" spans="1:4" x14ac:dyDescent="0.25">
      <c r="A232" s="2" t="s">
        <v>91</v>
      </c>
      <c r="B232" s="2">
        <v>7</v>
      </c>
      <c r="C232" s="2" t="str">
        <f t="shared" si="3"/>
        <v>V13750084--7</v>
      </c>
      <c r="D232" s="2" t="s">
        <v>121</v>
      </c>
    </row>
    <row r="233" spans="1:4" x14ac:dyDescent="0.25">
      <c r="A233" s="2" t="s">
        <v>93</v>
      </c>
      <c r="B233" s="2">
        <v>1</v>
      </c>
      <c r="C233" s="2" t="str">
        <f t="shared" si="3"/>
        <v>V15650795--1</v>
      </c>
      <c r="D233" s="2" t="s">
        <v>29</v>
      </c>
    </row>
    <row r="234" spans="1:4" x14ac:dyDescent="0.25">
      <c r="A234" s="2" t="s">
        <v>93</v>
      </c>
      <c r="B234" s="2">
        <v>2</v>
      </c>
      <c r="C234" s="2" t="str">
        <f t="shared" si="3"/>
        <v>V15650795--2</v>
      </c>
      <c r="D234" s="2" t="s">
        <v>125</v>
      </c>
    </row>
    <row r="235" spans="1:4" x14ac:dyDescent="0.25">
      <c r="A235" s="2" t="s">
        <v>93</v>
      </c>
      <c r="B235" s="2">
        <v>3</v>
      </c>
      <c r="C235" s="2" t="str">
        <f t="shared" si="3"/>
        <v>V15650795--3</v>
      </c>
      <c r="D235" s="2" t="s">
        <v>126</v>
      </c>
    </row>
    <row r="236" spans="1:4" x14ac:dyDescent="0.25">
      <c r="A236" s="2" t="s">
        <v>93</v>
      </c>
      <c r="B236" s="2">
        <v>4</v>
      </c>
      <c r="C236" s="2" t="str">
        <f t="shared" si="3"/>
        <v>V15650795--4</v>
      </c>
      <c r="D236" s="2" t="s">
        <v>127</v>
      </c>
    </row>
    <row r="237" spans="1:4" x14ac:dyDescent="0.25">
      <c r="A237" s="2" t="s">
        <v>93</v>
      </c>
      <c r="B237" s="2">
        <v>5</v>
      </c>
      <c r="C237" s="2" t="str">
        <f t="shared" si="3"/>
        <v>V15650795--5</v>
      </c>
      <c r="D237" s="2">
        <v>2015</v>
      </c>
    </row>
    <row r="238" spans="1:4" x14ac:dyDescent="0.25">
      <c r="A238" s="2" t="s">
        <v>93</v>
      </c>
      <c r="B238" s="2">
        <v>6</v>
      </c>
      <c r="C238" s="2" t="str">
        <f t="shared" si="3"/>
        <v>V15650795--6</v>
      </c>
      <c r="D238" s="2">
        <v>61344</v>
      </c>
    </row>
    <row r="239" spans="1:4" x14ac:dyDescent="0.25">
      <c r="A239" s="2" t="s">
        <v>93</v>
      </c>
      <c r="B239" s="2">
        <v>7</v>
      </c>
      <c r="C239" s="2" t="str">
        <f t="shared" si="3"/>
        <v>V15650795--7</v>
      </c>
      <c r="D239" s="2" t="s">
        <v>128</v>
      </c>
    </row>
    <row r="240" spans="1:4" x14ac:dyDescent="0.25">
      <c r="A240" s="2">
        <v>1</v>
      </c>
      <c r="B240" s="2">
        <v>1</v>
      </c>
      <c r="C240" s="2" t="str">
        <f t="shared" si="3"/>
        <v>1--1</v>
      </c>
      <c r="D240" s="2" t="s">
        <v>129</v>
      </c>
    </row>
    <row r="241" spans="1:4" x14ac:dyDescent="0.25">
      <c r="A241" s="2" t="s">
        <v>158</v>
      </c>
      <c r="B241" s="2">
        <v>1</v>
      </c>
      <c r="C241" s="2" t="str">
        <f t="shared" si="3"/>
        <v>V15900521--1</v>
      </c>
      <c r="D241" s="2" t="s">
        <v>29</v>
      </c>
    </row>
    <row r="242" spans="1:4" x14ac:dyDescent="0.25">
      <c r="A242" s="2" t="s">
        <v>158</v>
      </c>
      <c r="B242" s="2">
        <v>2</v>
      </c>
      <c r="C242" s="2" t="str">
        <f t="shared" si="3"/>
        <v>V15900521--2</v>
      </c>
      <c r="D242" s="2" t="s">
        <v>251</v>
      </c>
    </row>
    <row r="243" spans="1:4" x14ac:dyDescent="0.25">
      <c r="A243" s="2" t="s">
        <v>158</v>
      </c>
      <c r="B243" s="2">
        <v>3</v>
      </c>
      <c r="C243" s="2" t="str">
        <f t="shared" si="3"/>
        <v>V15900521--3</v>
      </c>
      <c r="D243" s="2" t="s">
        <v>45</v>
      </c>
    </row>
    <row r="244" spans="1:4" x14ac:dyDescent="0.25">
      <c r="A244" s="2" t="s">
        <v>158</v>
      </c>
      <c r="B244" s="2">
        <v>4</v>
      </c>
      <c r="C244" s="2" t="str">
        <f t="shared" si="3"/>
        <v>V15900521--4</v>
      </c>
      <c r="D244" s="2" t="s">
        <v>252</v>
      </c>
    </row>
    <row r="245" spans="1:4" x14ac:dyDescent="0.25">
      <c r="A245" s="2" t="s">
        <v>158</v>
      </c>
      <c r="B245" s="2">
        <v>5</v>
      </c>
      <c r="C245" s="2" t="str">
        <f t="shared" si="3"/>
        <v>V15900521--5</v>
      </c>
      <c r="D245" s="2">
        <v>2017</v>
      </c>
    </row>
    <row r="246" spans="1:4" x14ac:dyDescent="0.25">
      <c r="A246" s="2" t="s">
        <v>158</v>
      </c>
      <c r="B246" s="2">
        <v>6</v>
      </c>
      <c r="C246" s="2" t="str">
        <f t="shared" si="3"/>
        <v>V15900521--6</v>
      </c>
      <c r="D246" s="2">
        <v>46308</v>
      </c>
    </row>
    <row r="247" spans="1:4" x14ac:dyDescent="0.25">
      <c r="A247" s="2" t="s">
        <v>158</v>
      </c>
      <c r="B247" s="2">
        <v>7</v>
      </c>
      <c r="C247" s="2" t="str">
        <f t="shared" si="3"/>
        <v>V15900521--7</v>
      </c>
      <c r="D247" s="2" t="s">
        <v>253</v>
      </c>
    </row>
    <row r="248" spans="1:4" x14ac:dyDescent="0.25">
      <c r="A248" s="2" t="s">
        <v>159</v>
      </c>
      <c r="B248" s="2">
        <v>1</v>
      </c>
      <c r="C248" s="2" t="str">
        <f t="shared" si="3"/>
        <v>v8050333--1</v>
      </c>
      <c r="D248" s="2" t="s">
        <v>29</v>
      </c>
    </row>
    <row r="249" spans="1:4" x14ac:dyDescent="0.25">
      <c r="A249" s="2" t="s">
        <v>159</v>
      </c>
      <c r="B249" s="2">
        <v>2</v>
      </c>
      <c r="C249" s="2" t="str">
        <f t="shared" si="3"/>
        <v>v8050333--2</v>
      </c>
      <c r="D249" s="2" t="s">
        <v>254</v>
      </c>
    </row>
    <row r="250" spans="1:4" x14ac:dyDescent="0.25">
      <c r="A250" s="2" t="s">
        <v>159</v>
      </c>
      <c r="B250" s="2">
        <v>3</v>
      </c>
      <c r="C250" s="2" t="str">
        <f t="shared" si="3"/>
        <v>v8050333--3</v>
      </c>
      <c r="D250" s="2" t="s">
        <v>31</v>
      </c>
    </row>
    <row r="251" spans="1:4" x14ac:dyDescent="0.25">
      <c r="A251" s="2" t="s">
        <v>159</v>
      </c>
      <c r="B251" s="2">
        <v>4</v>
      </c>
      <c r="C251" s="2" t="str">
        <f t="shared" si="3"/>
        <v>v8050333--4</v>
      </c>
      <c r="D251" s="2" t="s">
        <v>32</v>
      </c>
    </row>
    <row r="252" spans="1:4" x14ac:dyDescent="0.25">
      <c r="A252" s="2" t="s">
        <v>159</v>
      </c>
      <c r="B252" s="2">
        <v>5</v>
      </c>
      <c r="C252" s="2" t="str">
        <f t="shared" si="3"/>
        <v>v8050333--5</v>
      </c>
      <c r="D252" s="2">
        <v>2015</v>
      </c>
    </row>
    <row r="253" spans="1:4" x14ac:dyDescent="0.25">
      <c r="A253" s="2" t="s">
        <v>159</v>
      </c>
      <c r="B253" s="2">
        <v>6</v>
      </c>
      <c r="C253" s="2" t="str">
        <f t="shared" si="3"/>
        <v>v8050333--6</v>
      </c>
      <c r="D253" s="2">
        <v>112826</v>
      </c>
    </row>
    <row r="254" spans="1:4" x14ac:dyDescent="0.25">
      <c r="A254" s="2" t="s">
        <v>159</v>
      </c>
      <c r="B254" s="2">
        <v>7</v>
      </c>
      <c r="C254" s="2" t="str">
        <f t="shared" si="3"/>
        <v>v8050333--7</v>
      </c>
      <c r="D254" s="2" t="s">
        <v>255</v>
      </c>
    </row>
    <row r="255" spans="1:4" x14ac:dyDescent="0.25">
      <c r="A255" s="2" t="s">
        <v>160</v>
      </c>
      <c r="B255" s="2">
        <v>1</v>
      </c>
      <c r="C255" s="2" t="str">
        <f t="shared" si="3"/>
        <v>T6431518-2--1</v>
      </c>
      <c r="D255" s="2" t="s">
        <v>29</v>
      </c>
    </row>
    <row r="256" spans="1:4" x14ac:dyDescent="0.25">
      <c r="A256" s="2" t="s">
        <v>160</v>
      </c>
      <c r="B256" s="2">
        <v>2</v>
      </c>
      <c r="C256" s="2" t="str">
        <f t="shared" si="3"/>
        <v>T6431518-2--2</v>
      </c>
      <c r="D256" s="2" t="s">
        <v>256</v>
      </c>
    </row>
    <row r="257" spans="1:4" x14ac:dyDescent="0.25">
      <c r="A257" s="2" t="s">
        <v>160</v>
      </c>
      <c r="B257" s="2">
        <v>3</v>
      </c>
      <c r="C257" s="2" t="str">
        <f t="shared" si="3"/>
        <v>T6431518-2--3</v>
      </c>
      <c r="D257" s="2" t="s">
        <v>76</v>
      </c>
    </row>
    <row r="258" spans="1:4" x14ac:dyDescent="0.25">
      <c r="A258" s="2" t="s">
        <v>160</v>
      </c>
      <c r="B258" s="2">
        <v>4</v>
      </c>
      <c r="C258" s="2" t="str">
        <f t="shared" si="3"/>
        <v>T6431518-2--4</v>
      </c>
      <c r="D258" s="2" t="s">
        <v>257</v>
      </c>
    </row>
    <row r="259" spans="1:4" x14ac:dyDescent="0.25">
      <c r="A259" s="2" t="s">
        <v>160</v>
      </c>
      <c r="B259" s="2">
        <v>5</v>
      </c>
      <c r="C259" s="2" t="str">
        <f t="shared" ref="C259:C322" si="4">A259&amp;"--"&amp;B259</f>
        <v>T6431518-2--5</v>
      </c>
      <c r="D259" s="2">
        <v>2015</v>
      </c>
    </row>
    <row r="260" spans="1:4" x14ac:dyDescent="0.25">
      <c r="A260" s="2" t="s">
        <v>160</v>
      </c>
      <c r="B260" s="2">
        <v>6</v>
      </c>
      <c r="C260" s="2" t="str">
        <f t="shared" si="4"/>
        <v>T6431518-2--6</v>
      </c>
      <c r="D260" s="2">
        <v>110495</v>
      </c>
    </row>
    <row r="261" spans="1:4" x14ac:dyDescent="0.25">
      <c r="A261" s="2" t="s">
        <v>160</v>
      </c>
      <c r="B261" s="2">
        <v>7</v>
      </c>
      <c r="C261" s="2" t="str">
        <f t="shared" si="4"/>
        <v>T6431518-2--7</v>
      </c>
      <c r="D261" s="2" t="s">
        <v>258</v>
      </c>
    </row>
    <row r="262" spans="1:4" x14ac:dyDescent="0.25">
      <c r="A262" s="2" t="s">
        <v>161</v>
      </c>
      <c r="B262" s="2">
        <v>1</v>
      </c>
      <c r="C262" s="2" t="str">
        <f t="shared" si="4"/>
        <v>T594053--1</v>
      </c>
      <c r="D262" s="2" t="s">
        <v>29</v>
      </c>
    </row>
    <row r="263" spans="1:4" x14ac:dyDescent="0.25">
      <c r="A263" s="2" t="s">
        <v>161</v>
      </c>
      <c r="B263" s="2">
        <v>2</v>
      </c>
      <c r="C263" s="2" t="str">
        <f t="shared" si="4"/>
        <v>T594053--2</v>
      </c>
      <c r="D263" s="2" t="s">
        <v>259</v>
      </c>
    </row>
    <row r="264" spans="1:4" x14ac:dyDescent="0.25">
      <c r="A264" s="2" t="s">
        <v>161</v>
      </c>
      <c r="B264" s="2">
        <v>3</v>
      </c>
      <c r="C264" s="2" t="str">
        <f t="shared" si="4"/>
        <v>T594053--3</v>
      </c>
      <c r="D264" s="2" t="s">
        <v>260</v>
      </c>
    </row>
    <row r="265" spans="1:4" x14ac:dyDescent="0.25">
      <c r="A265" s="2" t="s">
        <v>161</v>
      </c>
      <c r="B265" s="2">
        <v>4</v>
      </c>
      <c r="C265" s="2" t="str">
        <f t="shared" si="4"/>
        <v>T594053--4</v>
      </c>
      <c r="D265" s="2" t="s">
        <v>261</v>
      </c>
    </row>
    <row r="266" spans="1:4" x14ac:dyDescent="0.25">
      <c r="A266" s="2" t="s">
        <v>161</v>
      </c>
      <c r="B266" s="2">
        <v>5</v>
      </c>
      <c r="C266" s="2" t="str">
        <f t="shared" si="4"/>
        <v>T594053--5</v>
      </c>
      <c r="D266" s="2">
        <v>2016</v>
      </c>
    </row>
    <row r="267" spans="1:4" x14ac:dyDescent="0.25">
      <c r="A267" s="2" t="s">
        <v>161</v>
      </c>
      <c r="B267" s="2">
        <v>6</v>
      </c>
      <c r="C267" s="2" t="str">
        <f t="shared" si="4"/>
        <v>T594053--6</v>
      </c>
      <c r="D267" s="2">
        <v>121069</v>
      </c>
    </row>
    <row r="268" spans="1:4" x14ac:dyDescent="0.25">
      <c r="A268" s="2" t="s">
        <v>161</v>
      </c>
      <c r="B268" s="2">
        <v>7</v>
      </c>
      <c r="C268" s="2" t="str">
        <f t="shared" si="4"/>
        <v>T594053--7</v>
      </c>
      <c r="D268" s="2" t="s">
        <v>262</v>
      </c>
    </row>
    <row r="269" spans="1:4" x14ac:dyDescent="0.25">
      <c r="A269" s="2" t="s">
        <v>92</v>
      </c>
      <c r="B269" s="2">
        <v>1</v>
      </c>
      <c r="C269" s="2" t="str">
        <f t="shared" si="4"/>
        <v>v12550379--1</v>
      </c>
      <c r="D269" s="2" t="s">
        <v>33</v>
      </c>
    </row>
    <row r="270" spans="1:4" x14ac:dyDescent="0.25">
      <c r="A270" s="2" t="s">
        <v>92</v>
      </c>
      <c r="B270" s="2">
        <v>2</v>
      </c>
      <c r="C270" s="2" t="str">
        <f t="shared" si="4"/>
        <v>v12550379--2</v>
      </c>
      <c r="D270" s="2" t="s">
        <v>122</v>
      </c>
    </row>
    <row r="271" spans="1:4" x14ac:dyDescent="0.25">
      <c r="A271" s="2" t="s">
        <v>92</v>
      </c>
      <c r="B271" s="2">
        <v>3</v>
      </c>
      <c r="C271" s="2" t="str">
        <f t="shared" si="4"/>
        <v>v12550379--3</v>
      </c>
      <c r="D271" s="2" t="s">
        <v>76</v>
      </c>
    </row>
    <row r="272" spans="1:4" x14ac:dyDescent="0.25">
      <c r="A272" s="2" t="s">
        <v>92</v>
      </c>
      <c r="B272" s="2">
        <v>4</v>
      </c>
      <c r="C272" s="2" t="str">
        <f t="shared" si="4"/>
        <v>v12550379--4</v>
      </c>
      <c r="D272" s="2" t="s">
        <v>123</v>
      </c>
    </row>
    <row r="273" spans="1:4" x14ac:dyDescent="0.25">
      <c r="A273" s="2" t="s">
        <v>92</v>
      </c>
      <c r="B273" s="2">
        <v>5</v>
      </c>
      <c r="C273" s="2" t="str">
        <f t="shared" si="4"/>
        <v>v12550379--5</v>
      </c>
      <c r="D273" s="2">
        <v>2015</v>
      </c>
    </row>
    <row r="274" spans="1:4" x14ac:dyDescent="0.25">
      <c r="A274" s="2" t="s">
        <v>92</v>
      </c>
      <c r="B274" s="2">
        <v>6</v>
      </c>
      <c r="C274" s="2" t="str">
        <f t="shared" si="4"/>
        <v>v12550379--6</v>
      </c>
      <c r="D274" s="2">
        <v>124198</v>
      </c>
    </row>
    <row r="275" spans="1:4" x14ac:dyDescent="0.25">
      <c r="A275" s="2" t="s">
        <v>92</v>
      </c>
      <c r="B275" s="2">
        <v>7</v>
      </c>
      <c r="C275" s="2" t="str">
        <f t="shared" si="4"/>
        <v>v12550379--7</v>
      </c>
      <c r="D275" s="2" t="s">
        <v>124</v>
      </c>
    </row>
    <row r="276" spans="1:4" x14ac:dyDescent="0.25">
      <c r="A276" s="2" t="s">
        <v>162</v>
      </c>
      <c r="B276" s="2">
        <v>1</v>
      </c>
      <c r="C276" s="2" t="str">
        <f t="shared" si="4"/>
        <v>T801333--1</v>
      </c>
      <c r="D276" s="2" t="s">
        <v>29</v>
      </c>
    </row>
    <row r="277" spans="1:4" x14ac:dyDescent="0.25">
      <c r="A277" s="2" t="s">
        <v>162</v>
      </c>
      <c r="B277" s="2">
        <v>2</v>
      </c>
      <c r="C277" s="2" t="str">
        <f t="shared" si="4"/>
        <v>T801333--2</v>
      </c>
      <c r="D277" s="2" t="s">
        <v>263</v>
      </c>
    </row>
    <row r="278" spans="1:4" x14ac:dyDescent="0.25">
      <c r="A278" s="2" t="s">
        <v>162</v>
      </c>
      <c r="B278" s="2">
        <v>3</v>
      </c>
      <c r="C278" s="2" t="str">
        <f t="shared" si="4"/>
        <v>T801333--3</v>
      </c>
      <c r="D278" s="2" t="s">
        <v>264</v>
      </c>
    </row>
    <row r="279" spans="1:4" x14ac:dyDescent="0.25">
      <c r="A279" s="2" t="s">
        <v>162</v>
      </c>
      <c r="B279" s="2">
        <v>4</v>
      </c>
      <c r="C279" s="2" t="str">
        <f t="shared" si="4"/>
        <v>T801333--4</v>
      </c>
      <c r="D279" s="2" t="s">
        <v>265</v>
      </c>
    </row>
    <row r="280" spans="1:4" x14ac:dyDescent="0.25">
      <c r="A280" s="2" t="s">
        <v>162</v>
      </c>
      <c r="B280" s="2">
        <v>5</v>
      </c>
      <c r="C280" s="2" t="str">
        <f t="shared" si="4"/>
        <v>T801333--5</v>
      </c>
      <c r="D280" s="2">
        <v>2012</v>
      </c>
    </row>
    <row r="281" spans="1:4" x14ac:dyDescent="0.25">
      <c r="A281" s="2" t="s">
        <v>162</v>
      </c>
      <c r="B281" s="2">
        <v>6</v>
      </c>
      <c r="C281" s="2" t="str">
        <f t="shared" si="4"/>
        <v>T801333--6</v>
      </c>
      <c r="D281" s="2">
        <v>167000</v>
      </c>
    </row>
    <row r="282" spans="1:4" x14ac:dyDescent="0.25">
      <c r="A282" s="2" t="s">
        <v>162</v>
      </c>
      <c r="B282" s="2">
        <v>7</v>
      </c>
      <c r="C282" s="2" t="str">
        <f t="shared" si="4"/>
        <v>T801333--7</v>
      </c>
      <c r="D282" s="2" t="s">
        <v>266</v>
      </c>
    </row>
    <row r="283" spans="1:4" x14ac:dyDescent="0.25">
      <c r="A283" s="2" t="s">
        <v>163</v>
      </c>
      <c r="B283" s="2">
        <v>1</v>
      </c>
      <c r="C283" s="2" t="str">
        <f t="shared" si="4"/>
        <v>V10200168--1</v>
      </c>
      <c r="D283" s="2" t="s">
        <v>29</v>
      </c>
    </row>
    <row r="284" spans="1:4" x14ac:dyDescent="0.25">
      <c r="A284" s="2" t="s">
        <v>163</v>
      </c>
      <c r="B284" s="2">
        <v>2</v>
      </c>
      <c r="C284" s="2" t="str">
        <f t="shared" si="4"/>
        <v>V10200168--2</v>
      </c>
      <c r="D284" s="2" t="s">
        <v>267</v>
      </c>
    </row>
    <row r="285" spans="1:4" x14ac:dyDescent="0.25">
      <c r="A285" s="2" t="s">
        <v>163</v>
      </c>
      <c r="B285" s="2">
        <v>3</v>
      </c>
      <c r="C285" s="2" t="str">
        <f t="shared" si="4"/>
        <v>V10200168--3</v>
      </c>
      <c r="D285" s="2" t="s">
        <v>31</v>
      </c>
    </row>
    <row r="286" spans="1:4" x14ac:dyDescent="0.25">
      <c r="A286" s="2" t="s">
        <v>163</v>
      </c>
      <c r="B286" s="2">
        <v>4</v>
      </c>
      <c r="C286" s="2" t="str">
        <f t="shared" si="4"/>
        <v>V10200168--4</v>
      </c>
      <c r="D286" s="2" t="s">
        <v>268</v>
      </c>
    </row>
    <row r="287" spans="1:4" x14ac:dyDescent="0.25">
      <c r="A287" s="2" t="s">
        <v>163</v>
      </c>
      <c r="B287" s="2">
        <v>5</v>
      </c>
      <c r="C287" s="2" t="str">
        <f t="shared" si="4"/>
        <v>V10200168--5</v>
      </c>
      <c r="D287" s="2">
        <v>2017</v>
      </c>
    </row>
    <row r="288" spans="1:4" x14ac:dyDescent="0.25">
      <c r="A288" s="2" t="s">
        <v>163</v>
      </c>
      <c r="B288" s="2">
        <v>6</v>
      </c>
      <c r="C288" s="2" t="str">
        <f t="shared" si="4"/>
        <v>V10200168--6</v>
      </c>
      <c r="D288" s="2">
        <v>107494</v>
      </c>
    </row>
    <row r="289" spans="1:4" x14ac:dyDescent="0.25">
      <c r="A289" s="2" t="s">
        <v>163</v>
      </c>
      <c r="B289" s="2">
        <v>7</v>
      </c>
      <c r="C289" s="2" t="str">
        <f t="shared" si="4"/>
        <v>V10200168--7</v>
      </c>
      <c r="D289" s="2" t="s">
        <v>269</v>
      </c>
    </row>
    <row r="290" spans="1:4" x14ac:dyDescent="0.25">
      <c r="A290" s="2" t="s">
        <v>164</v>
      </c>
      <c r="B290" s="2">
        <v>1</v>
      </c>
      <c r="C290" s="2" t="str">
        <f t="shared" si="4"/>
        <v>V9300775--1</v>
      </c>
      <c r="D290" s="2" t="s">
        <v>29</v>
      </c>
    </row>
    <row r="291" spans="1:4" x14ac:dyDescent="0.25">
      <c r="A291" s="2" t="s">
        <v>164</v>
      </c>
      <c r="B291" s="2">
        <v>2</v>
      </c>
      <c r="C291" s="2" t="str">
        <f t="shared" si="4"/>
        <v>V9300775--2</v>
      </c>
      <c r="D291" s="2" t="s">
        <v>270</v>
      </c>
    </row>
    <row r="292" spans="1:4" x14ac:dyDescent="0.25">
      <c r="A292" s="2" t="s">
        <v>164</v>
      </c>
      <c r="B292" s="2">
        <v>3</v>
      </c>
      <c r="C292" s="2" t="str">
        <f t="shared" si="4"/>
        <v>V9300775--3</v>
      </c>
      <c r="D292" s="2" t="s">
        <v>76</v>
      </c>
    </row>
    <row r="293" spans="1:4" x14ac:dyDescent="0.25">
      <c r="A293" s="2" t="s">
        <v>164</v>
      </c>
      <c r="B293" s="2">
        <v>4</v>
      </c>
      <c r="C293" s="2" t="str">
        <f t="shared" si="4"/>
        <v>V9300775--4</v>
      </c>
      <c r="D293" s="2" t="s">
        <v>73</v>
      </c>
    </row>
    <row r="294" spans="1:4" x14ac:dyDescent="0.25">
      <c r="A294" s="2" t="s">
        <v>164</v>
      </c>
      <c r="B294" s="2">
        <v>5</v>
      </c>
      <c r="C294" s="2" t="str">
        <f t="shared" si="4"/>
        <v>V9300775--5</v>
      </c>
      <c r="D294" s="2">
        <v>2016</v>
      </c>
    </row>
    <row r="295" spans="1:4" x14ac:dyDescent="0.25">
      <c r="A295" s="2" t="s">
        <v>164</v>
      </c>
      <c r="B295" s="2">
        <v>6</v>
      </c>
      <c r="C295" s="2" t="str">
        <f t="shared" si="4"/>
        <v>V9300775--6</v>
      </c>
      <c r="D295" s="2">
        <v>125707</v>
      </c>
    </row>
    <row r="296" spans="1:4" x14ac:dyDescent="0.25">
      <c r="A296" s="2" t="s">
        <v>164</v>
      </c>
      <c r="B296" s="2">
        <v>7</v>
      </c>
      <c r="C296" s="2" t="str">
        <f t="shared" si="4"/>
        <v>V9300775--7</v>
      </c>
      <c r="D296" s="2" t="s">
        <v>271</v>
      </c>
    </row>
    <row r="297" spans="1:4" x14ac:dyDescent="0.25">
      <c r="A297" s="2" t="s">
        <v>165</v>
      </c>
      <c r="B297" s="2">
        <v>1</v>
      </c>
      <c r="C297" s="2" t="str">
        <f t="shared" si="4"/>
        <v>OT16950177--1</v>
      </c>
      <c r="D297" s="2" t="s">
        <v>29</v>
      </c>
    </row>
    <row r="298" spans="1:4" x14ac:dyDescent="0.25">
      <c r="A298" s="2" t="s">
        <v>165</v>
      </c>
      <c r="B298" s="2">
        <v>2</v>
      </c>
      <c r="C298" s="2" t="str">
        <f t="shared" si="4"/>
        <v>OT16950177--2</v>
      </c>
      <c r="D298" s="2" t="s">
        <v>272</v>
      </c>
    </row>
    <row r="299" spans="1:4" x14ac:dyDescent="0.25">
      <c r="A299" s="2" t="s">
        <v>165</v>
      </c>
      <c r="B299" s="2">
        <v>3</v>
      </c>
      <c r="C299" s="2" t="str">
        <f t="shared" si="4"/>
        <v>OT16950177--3</v>
      </c>
      <c r="D299" s="2" t="s">
        <v>273</v>
      </c>
    </row>
    <row r="300" spans="1:4" x14ac:dyDescent="0.25">
      <c r="A300" s="2" t="s">
        <v>165</v>
      </c>
      <c r="B300" s="2">
        <v>4</v>
      </c>
      <c r="C300" s="2" t="str">
        <f t="shared" si="4"/>
        <v>OT16950177--4</v>
      </c>
      <c r="D300" s="2" t="s">
        <v>274</v>
      </c>
    </row>
    <row r="301" spans="1:4" x14ac:dyDescent="0.25">
      <c r="A301" s="2" t="s">
        <v>165</v>
      </c>
      <c r="B301" s="2">
        <v>5</v>
      </c>
      <c r="C301" s="2" t="str">
        <f t="shared" si="4"/>
        <v>OT16950177--5</v>
      </c>
      <c r="D301" s="2">
        <v>2016</v>
      </c>
    </row>
    <row r="302" spans="1:4" x14ac:dyDescent="0.25">
      <c r="A302" s="2" t="s">
        <v>165</v>
      </c>
      <c r="B302" s="2">
        <v>6</v>
      </c>
      <c r="C302" s="2" t="str">
        <f t="shared" si="4"/>
        <v>OT16950177--6</v>
      </c>
      <c r="D302" s="2">
        <v>87236</v>
      </c>
    </row>
    <row r="303" spans="1:4" x14ac:dyDescent="0.25">
      <c r="A303" s="2" t="s">
        <v>165</v>
      </c>
      <c r="B303" s="2">
        <v>7</v>
      </c>
      <c r="C303" s="2" t="str">
        <f t="shared" si="4"/>
        <v>OT16950177--7</v>
      </c>
      <c r="D303" s="2" t="s">
        <v>275</v>
      </c>
    </row>
    <row r="304" spans="1:4" x14ac:dyDescent="0.25">
      <c r="A304" s="2" t="s">
        <v>166</v>
      </c>
      <c r="B304" s="2">
        <v>1</v>
      </c>
      <c r="C304" s="2" t="str">
        <f t="shared" si="4"/>
        <v>AC12500106--1</v>
      </c>
      <c r="D304" s="2" t="s">
        <v>29</v>
      </c>
    </row>
    <row r="305" spans="1:4" x14ac:dyDescent="0.25">
      <c r="A305" s="2" t="s">
        <v>166</v>
      </c>
      <c r="B305" s="2">
        <v>2</v>
      </c>
      <c r="C305" s="2" t="str">
        <f t="shared" si="4"/>
        <v>AC12500106--2</v>
      </c>
      <c r="D305" s="2" t="s">
        <v>276</v>
      </c>
    </row>
    <row r="306" spans="1:4" x14ac:dyDescent="0.25">
      <c r="A306" s="2" t="s">
        <v>166</v>
      </c>
      <c r="B306" s="2">
        <v>3</v>
      </c>
      <c r="C306" s="2" t="str">
        <f t="shared" si="4"/>
        <v>AC12500106--3</v>
      </c>
      <c r="D306" s="2" t="s">
        <v>31</v>
      </c>
    </row>
    <row r="307" spans="1:4" x14ac:dyDescent="0.25">
      <c r="A307" s="2" t="s">
        <v>166</v>
      </c>
      <c r="B307" s="2">
        <v>4</v>
      </c>
      <c r="C307" s="2" t="str">
        <f t="shared" si="4"/>
        <v>AC12500106--4</v>
      </c>
      <c r="D307" s="2" t="s">
        <v>32</v>
      </c>
    </row>
    <row r="308" spans="1:4" x14ac:dyDescent="0.25">
      <c r="A308" s="2" t="s">
        <v>166</v>
      </c>
      <c r="B308" s="2">
        <v>5</v>
      </c>
      <c r="C308" s="2" t="str">
        <f t="shared" si="4"/>
        <v>AC12500106--5</v>
      </c>
      <c r="D308" s="2">
        <v>2018</v>
      </c>
    </row>
    <row r="309" spans="1:4" x14ac:dyDescent="0.25">
      <c r="A309" s="2" t="s">
        <v>166</v>
      </c>
      <c r="B309" s="2">
        <v>6</v>
      </c>
      <c r="C309" s="2" t="str">
        <f t="shared" si="4"/>
        <v>AC12500106--6</v>
      </c>
      <c r="D309" s="2">
        <v>66141</v>
      </c>
    </row>
    <row r="310" spans="1:4" x14ac:dyDescent="0.25">
      <c r="A310" s="2" t="s">
        <v>166</v>
      </c>
      <c r="B310" s="2">
        <v>7</v>
      </c>
      <c r="C310" s="2" t="str">
        <f t="shared" si="4"/>
        <v>AC12500106--7</v>
      </c>
      <c r="D310" s="2" t="s">
        <v>277</v>
      </c>
    </row>
    <row r="311" spans="1:4" x14ac:dyDescent="0.25">
      <c r="A311" s="2" t="s">
        <v>167</v>
      </c>
      <c r="B311" s="2">
        <v>1</v>
      </c>
      <c r="C311" s="2" t="str">
        <f t="shared" si="4"/>
        <v>T8550782--1</v>
      </c>
      <c r="D311" s="2" t="s">
        <v>278</v>
      </c>
    </row>
    <row r="312" spans="1:4" x14ac:dyDescent="0.25">
      <c r="A312" s="2" t="s">
        <v>167</v>
      </c>
      <c r="B312" s="2">
        <v>2</v>
      </c>
      <c r="C312" s="2" t="str">
        <f t="shared" si="4"/>
        <v>T8550782--2</v>
      </c>
      <c r="D312" s="2" t="s">
        <v>279</v>
      </c>
    </row>
    <row r="313" spans="1:4" x14ac:dyDescent="0.25">
      <c r="A313" s="2" t="s">
        <v>167</v>
      </c>
      <c r="B313" s="2">
        <v>3</v>
      </c>
      <c r="C313" s="2" t="str">
        <f t="shared" si="4"/>
        <v>T8550782--3</v>
      </c>
      <c r="D313" s="2" t="s">
        <v>76</v>
      </c>
    </row>
    <row r="314" spans="1:4" x14ac:dyDescent="0.25">
      <c r="A314" s="2" t="s">
        <v>167</v>
      </c>
      <c r="B314" s="2">
        <v>4</v>
      </c>
      <c r="C314" s="2" t="str">
        <f t="shared" si="4"/>
        <v>T8550782--4</v>
      </c>
      <c r="D314" s="2" t="s">
        <v>257</v>
      </c>
    </row>
    <row r="315" spans="1:4" x14ac:dyDescent="0.25">
      <c r="A315" s="2" t="s">
        <v>167</v>
      </c>
      <c r="B315" s="2">
        <v>5</v>
      </c>
      <c r="C315" s="2" t="str">
        <f t="shared" si="4"/>
        <v>T8550782--5</v>
      </c>
      <c r="D315" s="2">
        <v>2017</v>
      </c>
    </row>
    <row r="316" spans="1:4" x14ac:dyDescent="0.25">
      <c r="A316" s="2" t="s">
        <v>167</v>
      </c>
      <c r="B316" s="2">
        <v>6</v>
      </c>
      <c r="C316" s="2" t="str">
        <f t="shared" si="4"/>
        <v>T8550782--6</v>
      </c>
      <c r="D316" s="2">
        <v>126275</v>
      </c>
    </row>
    <row r="317" spans="1:4" x14ac:dyDescent="0.25">
      <c r="A317" s="2" t="s">
        <v>167</v>
      </c>
      <c r="B317" s="2">
        <v>7</v>
      </c>
      <c r="C317" s="2" t="str">
        <f t="shared" si="4"/>
        <v>T8550782--7</v>
      </c>
      <c r="D317" s="2" t="s">
        <v>280</v>
      </c>
    </row>
    <row r="318" spans="1:4" x14ac:dyDescent="0.25">
      <c r="A318" s="2" t="s">
        <v>168</v>
      </c>
      <c r="B318" s="2">
        <v>1</v>
      </c>
      <c r="C318" s="2" t="str">
        <f t="shared" si="4"/>
        <v>v23450661--1</v>
      </c>
      <c r="D318" s="2" t="s">
        <v>278</v>
      </c>
    </row>
    <row r="319" spans="1:4" x14ac:dyDescent="0.25">
      <c r="A319" s="2" t="s">
        <v>168</v>
      </c>
      <c r="B319" s="2">
        <v>2</v>
      </c>
      <c r="C319" s="2" t="str">
        <f t="shared" si="4"/>
        <v>v23450661--2</v>
      </c>
      <c r="D319" s="2" t="s">
        <v>281</v>
      </c>
    </row>
    <row r="320" spans="1:4" x14ac:dyDescent="0.25">
      <c r="A320" s="2" t="s">
        <v>168</v>
      </c>
      <c r="B320" s="2">
        <v>3</v>
      </c>
      <c r="C320" s="2" t="str">
        <f t="shared" si="4"/>
        <v>v23450661--3</v>
      </c>
      <c r="D320" s="2" t="s">
        <v>282</v>
      </c>
    </row>
    <row r="321" spans="1:4" x14ac:dyDescent="0.25">
      <c r="A321" s="2" t="s">
        <v>168</v>
      </c>
      <c r="B321" s="2">
        <v>4</v>
      </c>
      <c r="C321" s="2" t="str">
        <f t="shared" si="4"/>
        <v>v23450661--4</v>
      </c>
      <c r="D321" s="2" t="s">
        <v>283</v>
      </c>
    </row>
    <row r="322" spans="1:4" x14ac:dyDescent="0.25">
      <c r="A322" s="2" t="s">
        <v>168</v>
      </c>
      <c r="B322" s="2">
        <v>5</v>
      </c>
      <c r="C322" s="2" t="str">
        <f t="shared" si="4"/>
        <v>v23450661--5</v>
      </c>
      <c r="D322" s="2">
        <v>2015</v>
      </c>
    </row>
    <row r="323" spans="1:4" x14ac:dyDescent="0.25">
      <c r="A323" s="2" t="s">
        <v>168</v>
      </c>
      <c r="B323" s="2">
        <v>6</v>
      </c>
      <c r="C323" s="2" t="str">
        <f t="shared" ref="C323:C386" si="5">A323&amp;"--"&amp;B323</f>
        <v>v23450661--6</v>
      </c>
      <c r="D323" s="2">
        <v>91932</v>
      </c>
    </row>
    <row r="324" spans="1:4" x14ac:dyDescent="0.25">
      <c r="A324" s="2" t="s">
        <v>168</v>
      </c>
      <c r="B324" s="2">
        <v>7</v>
      </c>
      <c r="C324" s="2" t="str">
        <f t="shared" si="5"/>
        <v>v23450661--7</v>
      </c>
      <c r="D324" s="2" t="s">
        <v>284</v>
      </c>
    </row>
    <row r="325" spans="1:4" x14ac:dyDescent="0.25">
      <c r="A325" s="2" t="s">
        <v>169</v>
      </c>
      <c r="B325" s="2">
        <v>1</v>
      </c>
      <c r="C325" s="2" t="str">
        <f t="shared" si="5"/>
        <v>T151366--1</v>
      </c>
      <c r="D325" s="2" t="s">
        <v>29</v>
      </c>
    </row>
    <row r="326" spans="1:4" x14ac:dyDescent="0.25">
      <c r="A326" s="2" t="s">
        <v>169</v>
      </c>
      <c r="B326" s="2">
        <v>2</v>
      </c>
      <c r="C326" s="2" t="str">
        <f t="shared" si="5"/>
        <v>T151366--2</v>
      </c>
      <c r="D326" s="2" t="s">
        <v>285</v>
      </c>
    </row>
    <row r="327" spans="1:4" x14ac:dyDescent="0.25">
      <c r="A327" s="2" t="s">
        <v>169</v>
      </c>
      <c r="B327" s="2">
        <v>3</v>
      </c>
      <c r="C327" s="2" t="str">
        <f t="shared" si="5"/>
        <v>T151366--3</v>
      </c>
      <c r="D327" s="2" t="s">
        <v>42</v>
      </c>
    </row>
    <row r="328" spans="1:4" x14ac:dyDescent="0.25">
      <c r="A328" s="2" t="s">
        <v>169</v>
      </c>
      <c r="B328" s="2">
        <v>4</v>
      </c>
      <c r="C328" s="2" t="str">
        <f t="shared" si="5"/>
        <v>T151366--4</v>
      </c>
      <c r="D328" s="2" t="s">
        <v>68</v>
      </c>
    </row>
    <row r="329" spans="1:4" x14ac:dyDescent="0.25">
      <c r="A329" s="2" t="s">
        <v>169</v>
      </c>
      <c r="B329" s="2">
        <v>5</v>
      </c>
      <c r="C329" s="2" t="str">
        <f t="shared" si="5"/>
        <v>T151366--5</v>
      </c>
      <c r="D329" s="2">
        <v>2016</v>
      </c>
    </row>
    <row r="330" spans="1:4" x14ac:dyDescent="0.25">
      <c r="A330" s="2" t="s">
        <v>169</v>
      </c>
      <c r="B330" s="2">
        <v>6</v>
      </c>
      <c r="C330" s="2" t="str">
        <f t="shared" si="5"/>
        <v>T151366--6</v>
      </c>
      <c r="D330" s="2">
        <v>135120</v>
      </c>
    </row>
    <row r="331" spans="1:4" x14ac:dyDescent="0.25">
      <c r="A331" s="2" t="s">
        <v>169</v>
      </c>
      <c r="B331" s="2">
        <v>7</v>
      </c>
      <c r="C331" s="2" t="str">
        <f t="shared" si="5"/>
        <v>T151366--7</v>
      </c>
      <c r="D331" s="2" t="s">
        <v>286</v>
      </c>
    </row>
    <row r="332" spans="1:4" x14ac:dyDescent="0.25">
      <c r="A332" s="2" t="s">
        <v>170</v>
      </c>
      <c r="B332" s="2">
        <v>1</v>
      </c>
      <c r="C332" s="2" t="str">
        <f t="shared" si="5"/>
        <v>V13550058--1</v>
      </c>
      <c r="D332" s="2" t="s">
        <v>278</v>
      </c>
    </row>
    <row r="333" spans="1:4" x14ac:dyDescent="0.25">
      <c r="A333" s="2" t="s">
        <v>170</v>
      </c>
      <c r="B333" s="2">
        <v>2</v>
      </c>
      <c r="C333" s="2" t="str">
        <f t="shared" si="5"/>
        <v>V13550058--2</v>
      </c>
      <c r="D333" s="2" t="s">
        <v>287</v>
      </c>
    </row>
    <row r="334" spans="1:4" x14ac:dyDescent="0.25">
      <c r="A334" s="2" t="s">
        <v>170</v>
      </c>
      <c r="B334" s="2">
        <v>3</v>
      </c>
      <c r="C334" s="2" t="str">
        <f t="shared" si="5"/>
        <v>V13550058--3</v>
      </c>
      <c r="D334" s="2" t="s">
        <v>288</v>
      </c>
    </row>
    <row r="335" spans="1:4" x14ac:dyDescent="0.25">
      <c r="A335" s="2" t="s">
        <v>170</v>
      </c>
      <c r="B335" s="2">
        <v>4</v>
      </c>
      <c r="C335" s="2" t="str">
        <f t="shared" si="5"/>
        <v>V13550058--4</v>
      </c>
      <c r="D335" s="2" t="s">
        <v>289</v>
      </c>
    </row>
    <row r="336" spans="1:4" x14ac:dyDescent="0.25">
      <c r="A336" s="2" t="s">
        <v>170</v>
      </c>
      <c r="B336" s="2">
        <v>5</v>
      </c>
      <c r="C336" s="2" t="str">
        <f t="shared" si="5"/>
        <v>V13550058--5</v>
      </c>
      <c r="D336" s="2">
        <v>2014</v>
      </c>
    </row>
    <row r="337" spans="1:4" x14ac:dyDescent="0.25">
      <c r="A337" s="2" t="s">
        <v>170</v>
      </c>
      <c r="B337" s="2">
        <v>6</v>
      </c>
      <c r="C337" s="2" t="str">
        <f t="shared" si="5"/>
        <v>V13550058--6</v>
      </c>
      <c r="D337" s="2">
        <v>108340</v>
      </c>
    </row>
    <row r="338" spans="1:4" x14ac:dyDescent="0.25">
      <c r="A338" s="2" t="s">
        <v>170</v>
      </c>
      <c r="B338" s="2">
        <v>7</v>
      </c>
      <c r="C338" s="2" t="str">
        <f t="shared" si="5"/>
        <v>V13550058--7</v>
      </c>
      <c r="D338" s="2" t="s">
        <v>290</v>
      </c>
    </row>
    <row r="339" spans="1:4" x14ac:dyDescent="0.25">
      <c r="A339" s="2" t="s">
        <v>171</v>
      </c>
      <c r="B339" s="2">
        <v>1</v>
      </c>
      <c r="C339" s="2" t="str">
        <f t="shared" si="5"/>
        <v>V16350481--1</v>
      </c>
      <c r="D339" s="2" t="s">
        <v>29</v>
      </c>
    </row>
    <row r="340" spans="1:4" x14ac:dyDescent="0.25">
      <c r="A340" s="2" t="s">
        <v>171</v>
      </c>
      <c r="B340" s="2">
        <v>2</v>
      </c>
      <c r="C340" s="2" t="str">
        <f t="shared" si="5"/>
        <v>V16350481--2</v>
      </c>
      <c r="D340" s="2" t="s">
        <v>291</v>
      </c>
    </row>
    <row r="341" spans="1:4" x14ac:dyDescent="0.25">
      <c r="A341" s="2" t="s">
        <v>171</v>
      </c>
      <c r="B341" s="2">
        <v>3</v>
      </c>
      <c r="C341" s="2" t="str">
        <f t="shared" si="5"/>
        <v>V16350481--3</v>
      </c>
      <c r="D341" s="2" t="s">
        <v>37</v>
      </c>
    </row>
    <row r="342" spans="1:4" x14ac:dyDescent="0.25">
      <c r="A342" s="2" t="s">
        <v>171</v>
      </c>
      <c r="B342" s="2">
        <v>4</v>
      </c>
      <c r="C342" s="2" t="str">
        <f t="shared" si="5"/>
        <v>V16350481--4</v>
      </c>
      <c r="D342" s="2" t="s">
        <v>55</v>
      </c>
    </row>
    <row r="343" spans="1:4" x14ac:dyDescent="0.25">
      <c r="A343" s="2" t="s">
        <v>171</v>
      </c>
      <c r="B343" s="2">
        <v>5</v>
      </c>
      <c r="C343" s="2" t="str">
        <f t="shared" si="5"/>
        <v>V16350481--5</v>
      </c>
      <c r="D343" s="2">
        <v>2017</v>
      </c>
    </row>
    <row r="344" spans="1:4" x14ac:dyDescent="0.25">
      <c r="A344" s="2" t="s">
        <v>171</v>
      </c>
      <c r="B344" s="2">
        <v>6</v>
      </c>
      <c r="C344" s="2" t="str">
        <f t="shared" si="5"/>
        <v>V16350481--6</v>
      </c>
      <c r="D344" s="2">
        <v>49274</v>
      </c>
    </row>
    <row r="345" spans="1:4" x14ac:dyDescent="0.25">
      <c r="A345" s="2" t="s">
        <v>171</v>
      </c>
      <c r="B345" s="2">
        <v>7</v>
      </c>
      <c r="C345" s="2" t="str">
        <f t="shared" si="5"/>
        <v>V16350481--7</v>
      </c>
      <c r="D345" s="2" t="s">
        <v>292</v>
      </c>
    </row>
    <row r="346" spans="1:4" x14ac:dyDescent="0.25">
      <c r="A346" s="2" t="s">
        <v>172</v>
      </c>
      <c r="B346" s="2">
        <v>1</v>
      </c>
      <c r="C346" s="2" t="str">
        <f t="shared" si="5"/>
        <v>V456948--1</v>
      </c>
      <c r="D346" s="2" t="s">
        <v>278</v>
      </c>
    </row>
    <row r="347" spans="1:4" x14ac:dyDescent="0.25">
      <c r="A347" s="2" t="s">
        <v>172</v>
      </c>
      <c r="B347" s="2">
        <v>2</v>
      </c>
      <c r="C347" s="2" t="str">
        <f t="shared" si="5"/>
        <v>V456948--2</v>
      </c>
      <c r="D347" s="2" t="s">
        <v>293</v>
      </c>
    </row>
    <row r="348" spans="1:4" x14ac:dyDescent="0.25">
      <c r="A348" s="2" t="s">
        <v>172</v>
      </c>
      <c r="B348" s="2">
        <v>3</v>
      </c>
      <c r="C348" s="2" t="str">
        <f t="shared" si="5"/>
        <v>V456948--3</v>
      </c>
      <c r="D348" s="2" t="s">
        <v>65</v>
      </c>
    </row>
    <row r="349" spans="1:4" x14ac:dyDescent="0.25">
      <c r="A349" s="2" t="s">
        <v>172</v>
      </c>
      <c r="B349" s="2">
        <v>4</v>
      </c>
      <c r="C349" s="2" t="str">
        <f t="shared" si="5"/>
        <v>V456948--4</v>
      </c>
      <c r="D349" s="2" t="s">
        <v>294</v>
      </c>
    </row>
    <row r="350" spans="1:4" x14ac:dyDescent="0.25">
      <c r="A350" s="2" t="s">
        <v>172</v>
      </c>
      <c r="B350" s="2">
        <v>5</v>
      </c>
      <c r="C350" s="2" t="str">
        <f t="shared" si="5"/>
        <v>V456948--5</v>
      </c>
      <c r="D350" s="2">
        <v>2011</v>
      </c>
    </row>
    <row r="351" spans="1:4" x14ac:dyDescent="0.25">
      <c r="A351" s="2" t="s">
        <v>172</v>
      </c>
      <c r="B351" s="2">
        <v>6</v>
      </c>
      <c r="C351" s="2" t="str">
        <f t="shared" si="5"/>
        <v>V456948--6</v>
      </c>
      <c r="D351" s="2">
        <v>133113</v>
      </c>
    </row>
    <row r="352" spans="1:4" x14ac:dyDescent="0.25">
      <c r="A352" s="2" t="s">
        <v>172</v>
      </c>
      <c r="B352" s="2">
        <v>7</v>
      </c>
      <c r="C352" s="2" t="str">
        <f t="shared" si="5"/>
        <v>V456948--7</v>
      </c>
      <c r="D352" s="2" t="s">
        <v>295</v>
      </c>
    </row>
    <row r="353" spans="1:4" x14ac:dyDescent="0.25">
      <c r="A353" s="2" t="s">
        <v>173</v>
      </c>
      <c r="B353" s="2">
        <v>1</v>
      </c>
      <c r="C353" s="2" t="str">
        <f t="shared" si="5"/>
        <v>v16700486--1</v>
      </c>
      <c r="D353" s="2" t="s">
        <v>29</v>
      </c>
    </row>
    <row r="354" spans="1:4" x14ac:dyDescent="0.25">
      <c r="A354" s="2" t="s">
        <v>173</v>
      </c>
      <c r="B354" s="2">
        <v>2</v>
      </c>
      <c r="C354" s="2" t="str">
        <f t="shared" si="5"/>
        <v>v16700486--2</v>
      </c>
      <c r="D354" s="2" t="s">
        <v>296</v>
      </c>
    </row>
    <row r="355" spans="1:4" x14ac:dyDescent="0.25">
      <c r="A355" s="2" t="s">
        <v>173</v>
      </c>
      <c r="B355" s="2">
        <v>3</v>
      </c>
      <c r="C355" s="2" t="str">
        <f t="shared" si="5"/>
        <v>v16700486--3</v>
      </c>
      <c r="D355" s="2" t="s">
        <v>45</v>
      </c>
    </row>
    <row r="356" spans="1:4" x14ac:dyDescent="0.25">
      <c r="A356" s="2" t="s">
        <v>173</v>
      </c>
      <c r="B356" s="2">
        <v>4</v>
      </c>
      <c r="C356" s="2" t="str">
        <f t="shared" si="5"/>
        <v>v16700486--4</v>
      </c>
      <c r="D356" s="2" t="s">
        <v>249</v>
      </c>
    </row>
    <row r="357" spans="1:4" x14ac:dyDescent="0.25">
      <c r="A357" s="2" t="s">
        <v>173</v>
      </c>
      <c r="B357" s="2">
        <v>5</v>
      </c>
      <c r="C357" s="2" t="str">
        <f t="shared" si="5"/>
        <v>v16700486--5</v>
      </c>
      <c r="D357" s="2">
        <v>2017</v>
      </c>
    </row>
    <row r="358" spans="1:4" x14ac:dyDescent="0.25">
      <c r="A358" s="2" t="s">
        <v>173</v>
      </c>
      <c r="B358" s="2">
        <v>6</v>
      </c>
      <c r="C358" s="2" t="str">
        <f t="shared" si="5"/>
        <v>v16700486--6</v>
      </c>
      <c r="D358" s="2">
        <v>126050</v>
      </c>
    </row>
    <row r="359" spans="1:4" x14ac:dyDescent="0.25">
      <c r="A359" s="2" t="s">
        <v>173</v>
      </c>
      <c r="B359" s="2">
        <v>7</v>
      </c>
      <c r="C359" s="2" t="str">
        <f t="shared" si="5"/>
        <v>v16700486--7</v>
      </c>
      <c r="D359" s="2" t="s">
        <v>297</v>
      </c>
    </row>
    <row r="360" spans="1:4" x14ac:dyDescent="0.25">
      <c r="A360" s="2" t="s">
        <v>174</v>
      </c>
      <c r="B360" s="2">
        <v>1</v>
      </c>
      <c r="C360" s="2" t="str">
        <f t="shared" si="5"/>
        <v>V22400342--1</v>
      </c>
      <c r="D360" s="2" t="s">
        <v>29</v>
      </c>
    </row>
    <row r="361" spans="1:4" x14ac:dyDescent="0.25">
      <c r="A361" s="2" t="s">
        <v>174</v>
      </c>
      <c r="B361" s="2">
        <v>2</v>
      </c>
      <c r="C361" s="2" t="str">
        <f t="shared" si="5"/>
        <v>V22400342--2</v>
      </c>
      <c r="D361" s="2" t="s">
        <v>298</v>
      </c>
    </row>
    <row r="362" spans="1:4" x14ac:dyDescent="0.25">
      <c r="A362" s="2" t="s">
        <v>174</v>
      </c>
      <c r="B362" s="2">
        <v>3</v>
      </c>
      <c r="C362" s="2" t="str">
        <f t="shared" si="5"/>
        <v>V22400342--3</v>
      </c>
      <c r="D362" s="2" t="s">
        <v>288</v>
      </c>
    </row>
    <row r="363" spans="1:4" x14ac:dyDescent="0.25">
      <c r="A363" s="2" t="s">
        <v>174</v>
      </c>
      <c r="B363" s="2">
        <v>4</v>
      </c>
      <c r="C363" s="2" t="str">
        <f t="shared" si="5"/>
        <v>V22400342--4</v>
      </c>
      <c r="D363" s="2" t="s">
        <v>299</v>
      </c>
    </row>
    <row r="364" spans="1:4" x14ac:dyDescent="0.25">
      <c r="A364" s="2" t="s">
        <v>174</v>
      </c>
      <c r="B364" s="2">
        <v>5</v>
      </c>
      <c r="C364" s="2" t="str">
        <f t="shared" si="5"/>
        <v>V22400342--5</v>
      </c>
      <c r="D364" s="2">
        <v>2016</v>
      </c>
    </row>
    <row r="365" spans="1:4" x14ac:dyDescent="0.25">
      <c r="A365" s="2" t="s">
        <v>174</v>
      </c>
      <c r="B365" s="2">
        <v>6</v>
      </c>
      <c r="C365" s="2" t="str">
        <f t="shared" si="5"/>
        <v>V22400342--6</v>
      </c>
      <c r="D365" s="2">
        <v>102902</v>
      </c>
    </row>
    <row r="366" spans="1:4" x14ac:dyDescent="0.25">
      <c r="A366" s="2" t="s">
        <v>174</v>
      </c>
      <c r="B366" s="2">
        <v>7</v>
      </c>
      <c r="C366" s="2" t="str">
        <f t="shared" si="5"/>
        <v>V22400342--7</v>
      </c>
      <c r="D366" s="2" t="s">
        <v>300</v>
      </c>
    </row>
    <row r="367" spans="1:4" x14ac:dyDescent="0.25">
      <c r="A367" s="2" t="s">
        <v>175</v>
      </c>
      <c r="B367" s="2">
        <v>1</v>
      </c>
      <c r="C367" s="2" t="str">
        <f t="shared" si="5"/>
        <v>V2850189--1</v>
      </c>
      <c r="D367" s="2" t="s">
        <v>278</v>
      </c>
    </row>
    <row r="368" spans="1:4" x14ac:dyDescent="0.25">
      <c r="A368" s="2" t="s">
        <v>175</v>
      </c>
      <c r="B368" s="2">
        <v>2</v>
      </c>
      <c r="C368" s="2" t="str">
        <f t="shared" si="5"/>
        <v>V2850189--2</v>
      </c>
      <c r="D368" s="2" t="s">
        <v>301</v>
      </c>
    </row>
    <row r="369" spans="1:4" x14ac:dyDescent="0.25">
      <c r="A369" s="2" t="s">
        <v>175</v>
      </c>
      <c r="B369" s="2">
        <v>3</v>
      </c>
      <c r="C369" s="2" t="str">
        <f t="shared" si="5"/>
        <v>V2850189--3</v>
      </c>
      <c r="D369" s="2" t="s">
        <v>302</v>
      </c>
    </row>
    <row r="370" spans="1:4" x14ac:dyDescent="0.25">
      <c r="A370" s="2" t="s">
        <v>175</v>
      </c>
      <c r="B370" s="2">
        <v>4</v>
      </c>
      <c r="C370" s="2" t="str">
        <f t="shared" si="5"/>
        <v>V2850189--4</v>
      </c>
      <c r="D370" s="2" t="s">
        <v>66</v>
      </c>
    </row>
    <row r="371" spans="1:4" x14ac:dyDescent="0.25">
      <c r="A371" s="2" t="s">
        <v>175</v>
      </c>
      <c r="B371" s="2">
        <v>5</v>
      </c>
      <c r="C371" s="2" t="str">
        <f t="shared" si="5"/>
        <v>V2850189--5</v>
      </c>
      <c r="D371" s="2">
        <v>2015</v>
      </c>
    </row>
    <row r="372" spans="1:4" x14ac:dyDescent="0.25">
      <c r="A372" s="2" t="s">
        <v>175</v>
      </c>
      <c r="B372" s="2">
        <v>6</v>
      </c>
      <c r="C372" s="2" t="str">
        <f t="shared" si="5"/>
        <v>V2850189--6</v>
      </c>
      <c r="D372" s="2">
        <v>130140</v>
      </c>
    </row>
    <row r="373" spans="1:4" x14ac:dyDescent="0.25">
      <c r="A373" s="2" t="s">
        <v>175</v>
      </c>
      <c r="B373" s="2">
        <v>7</v>
      </c>
      <c r="C373" s="2" t="str">
        <f t="shared" si="5"/>
        <v>V2850189--7</v>
      </c>
      <c r="D373" s="2" t="s">
        <v>303</v>
      </c>
    </row>
    <row r="374" spans="1:4" x14ac:dyDescent="0.25">
      <c r="A374" s="2" t="s">
        <v>176</v>
      </c>
      <c r="B374" s="2">
        <v>1</v>
      </c>
      <c r="C374" s="2" t="str">
        <f t="shared" si="5"/>
        <v>V5900231--1</v>
      </c>
      <c r="D374" s="2" t="s">
        <v>29</v>
      </c>
    </row>
    <row r="375" spans="1:4" x14ac:dyDescent="0.25">
      <c r="A375" s="2" t="s">
        <v>176</v>
      </c>
      <c r="B375" s="2">
        <v>2</v>
      </c>
      <c r="C375" s="2" t="str">
        <f t="shared" si="5"/>
        <v>V5900231--2</v>
      </c>
      <c r="D375" s="2" t="s">
        <v>304</v>
      </c>
    </row>
    <row r="376" spans="1:4" x14ac:dyDescent="0.25">
      <c r="A376" s="2" t="s">
        <v>176</v>
      </c>
      <c r="B376" s="2">
        <v>3</v>
      </c>
      <c r="C376" s="2" t="str">
        <f t="shared" si="5"/>
        <v>V5900231--3</v>
      </c>
      <c r="D376" s="2" t="s">
        <v>65</v>
      </c>
    </row>
    <row r="377" spans="1:4" x14ac:dyDescent="0.25">
      <c r="A377" s="2" t="s">
        <v>176</v>
      </c>
      <c r="B377" s="2">
        <v>4</v>
      </c>
      <c r="C377" s="2" t="str">
        <f t="shared" si="5"/>
        <v>V5900231--4</v>
      </c>
      <c r="D377" s="2" t="s">
        <v>66</v>
      </c>
    </row>
    <row r="378" spans="1:4" x14ac:dyDescent="0.25">
      <c r="A378" s="2" t="s">
        <v>176</v>
      </c>
      <c r="B378" s="2">
        <v>5</v>
      </c>
      <c r="C378" s="2" t="str">
        <f t="shared" si="5"/>
        <v>V5900231--5</v>
      </c>
      <c r="D378" s="2">
        <v>2014</v>
      </c>
    </row>
    <row r="379" spans="1:4" x14ac:dyDescent="0.25">
      <c r="A379" s="2" t="s">
        <v>176</v>
      </c>
      <c r="B379" s="2">
        <v>6</v>
      </c>
      <c r="C379" s="2" t="str">
        <f t="shared" si="5"/>
        <v>V5900231--6</v>
      </c>
      <c r="D379" s="2">
        <v>119666</v>
      </c>
    </row>
    <row r="380" spans="1:4" x14ac:dyDescent="0.25">
      <c r="A380" s="2" t="s">
        <v>176</v>
      </c>
      <c r="B380" s="2">
        <v>7</v>
      </c>
      <c r="C380" s="2" t="str">
        <f t="shared" si="5"/>
        <v>V5900231--7</v>
      </c>
      <c r="D380" s="2" t="s">
        <v>305</v>
      </c>
    </row>
    <row r="381" spans="1:4" x14ac:dyDescent="0.25">
      <c r="A381" s="2" t="s">
        <v>177</v>
      </c>
      <c r="B381" s="2">
        <v>1</v>
      </c>
      <c r="C381" s="2" t="str">
        <f t="shared" si="5"/>
        <v>v7850437--1</v>
      </c>
      <c r="D381" s="2" t="s">
        <v>29</v>
      </c>
    </row>
    <row r="382" spans="1:4" x14ac:dyDescent="0.25">
      <c r="A382" s="2" t="s">
        <v>177</v>
      </c>
      <c r="B382" s="2">
        <v>2</v>
      </c>
      <c r="C382" s="2" t="str">
        <f t="shared" si="5"/>
        <v>v7850437--2</v>
      </c>
      <c r="D382" s="2" t="s">
        <v>306</v>
      </c>
    </row>
    <row r="383" spans="1:4" x14ac:dyDescent="0.25">
      <c r="A383" s="2" t="s">
        <v>177</v>
      </c>
      <c r="B383" s="2">
        <v>3</v>
      </c>
      <c r="C383" s="2" t="str">
        <f t="shared" si="5"/>
        <v>v7850437--3</v>
      </c>
      <c r="D383" s="2" t="s">
        <v>52</v>
      </c>
    </row>
    <row r="384" spans="1:4" x14ac:dyDescent="0.25">
      <c r="A384" s="2" t="s">
        <v>177</v>
      </c>
      <c r="B384" s="2">
        <v>4</v>
      </c>
      <c r="C384" s="2" t="str">
        <f t="shared" si="5"/>
        <v>v7850437--4</v>
      </c>
      <c r="D384" s="2" t="s">
        <v>307</v>
      </c>
    </row>
    <row r="385" spans="1:4" x14ac:dyDescent="0.25">
      <c r="A385" s="2" t="s">
        <v>177</v>
      </c>
      <c r="B385" s="2">
        <v>5</v>
      </c>
      <c r="C385" s="2" t="str">
        <f t="shared" si="5"/>
        <v>v7850437--5</v>
      </c>
      <c r="D385" s="2">
        <v>2016</v>
      </c>
    </row>
    <row r="386" spans="1:4" x14ac:dyDescent="0.25">
      <c r="A386" s="2" t="s">
        <v>177</v>
      </c>
      <c r="B386" s="2">
        <v>6</v>
      </c>
      <c r="C386" s="2" t="str">
        <f t="shared" si="5"/>
        <v>v7850437--6</v>
      </c>
      <c r="D386" s="2">
        <v>135831</v>
      </c>
    </row>
    <row r="387" spans="1:4" x14ac:dyDescent="0.25">
      <c r="A387" s="2" t="s">
        <v>177</v>
      </c>
      <c r="B387" s="2">
        <v>7</v>
      </c>
      <c r="C387" s="2" t="str">
        <f t="shared" ref="C387:C450" si="6">A387&amp;"--"&amp;B387</f>
        <v>v7850437--7</v>
      </c>
      <c r="D387" s="2" t="s">
        <v>308</v>
      </c>
    </row>
    <row r="388" spans="1:4" x14ac:dyDescent="0.25">
      <c r="A388" s="2" t="s">
        <v>178</v>
      </c>
      <c r="B388" s="2">
        <v>1</v>
      </c>
      <c r="C388" s="2" t="str">
        <f t="shared" si="6"/>
        <v>V8450010--1</v>
      </c>
      <c r="D388" s="2" t="s">
        <v>278</v>
      </c>
    </row>
    <row r="389" spans="1:4" x14ac:dyDescent="0.25">
      <c r="A389" s="2" t="s">
        <v>178</v>
      </c>
      <c r="B389" s="2">
        <v>2</v>
      </c>
      <c r="C389" s="2" t="str">
        <f t="shared" si="6"/>
        <v>V8450010--2</v>
      </c>
      <c r="D389" s="2" t="s">
        <v>309</v>
      </c>
    </row>
    <row r="390" spans="1:4" x14ac:dyDescent="0.25">
      <c r="A390" s="2" t="s">
        <v>178</v>
      </c>
      <c r="B390" s="2">
        <v>3</v>
      </c>
      <c r="C390" s="2" t="str">
        <f t="shared" si="6"/>
        <v>V8450010--3</v>
      </c>
      <c r="D390" s="2" t="s">
        <v>42</v>
      </c>
    </row>
    <row r="391" spans="1:4" x14ac:dyDescent="0.25">
      <c r="A391" s="2" t="s">
        <v>178</v>
      </c>
      <c r="B391" s="2">
        <v>4</v>
      </c>
      <c r="C391" s="2" t="str">
        <f t="shared" si="6"/>
        <v>V8450010--4</v>
      </c>
      <c r="D391" s="2" t="s">
        <v>43</v>
      </c>
    </row>
    <row r="392" spans="1:4" x14ac:dyDescent="0.25">
      <c r="A392" s="2" t="s">
        <v>178</v>
      </c>
      <c r="B392" s="2">
        <v>5</v>
      </c>
      <c r="C392" s="2" t="str">
        <f t="shared" si="6"/>
        <v>V8450010--5</v>
      </c>
      <c r="D392" s="2">
        <v>2015</v>
      </c>
    </row>
    <row r="393" spans="1:4" x14ac:dyDescent="0.25">
      <c r="A393" s="2" t="s">
        <v>178</v>
      </c>
      <c r="B393" s="2">
        <v>6</v>
      </c>
      <c r="C393" s="2" t="str">
        <f t="shared" si="6"/>
        <v>V8450010--6</v>
      </c>
      <c r="D393" s="2">
        <v>133067</v>
      </c>
    </row>
    <row r="394" spans="1:4" x14ac:dyDescent="0.25">
      <c r="A394" s="2" t="s">
        <v>178</v>
      </c>
      <c r="B394" s="2">
        <v>7</v>
      </c>
      <c r="C394" s="2" t="str">
        <f t="shared" si="6"/>
        <v>V8450010--7</v>
      </c>
      <c r="D394" s="2" t="s">
        <v>310</v>
      </c>
    </row>
    <row r="395" spans="1:4" x14ac:dyDescent="0.25">
      <c r="A395" s="2" t="s">
        <v>179</v>
      </c>
      <c r="B395" s="2">
        <v>1</v>
      </c>
      <c r="C395" s="2" t="str">
        <f t="shared" si="6"/>
        <v>V8750770--1</v>
      </c>
      <c r="D395" s="2" t="s">
        <v>29</v>
      </c>
    </row>
    <row r="396" spans="1:4" x14ac:dyDescent="0.25">
      <c r="A396" s="2" t="s">
        <v>179</v>
      </c>
      <c r="B396" s="2">
        <v>2</v>
      </c>
      <c r="C396" s="2" t="str">
        <f t="shared" si="6"/>
        <v>V8750770--2</v>
      </c>
      <c r="D396" s="2" t="s">
        <v>311</v>
      </c>
    </row>
    <row r="397" spans="1:4" x14ac:dyDescent="0.25">
      <c r="A397" s="2" t="s">
        <v>179</v>
      </c>
      <c r="B397" s="2">
        <v>3</v>
      </c>
      <c r="C397" s="2" t="str">
        <f t="shared" si="6"/>
        <v>V8750770--3</v>
      </c>
      <c r="D397" s="2" t="s">
        <v>62</v>
      </c>
    </row>
    <row r="398" spans="1:4" x14ac:dyDescent="0.25">
      <c r="A398" s="2" t="s">
        <v>179</v>
      </c>
      <c r="B398" s="2">
        <v>4</v>
      </c>
      <c r="C398" s="2" t="str">
        <f t="shared" si="6"/>
        <v>V8750770--4</v>
      </c>
      <c r="D398" s="2" t="s">
        <v>312</v>
      </c>
    </row>
    <row r="399" spans="1:4" x14ac:dyDescent="0.25">
      <c r="A399" s="2" t="s">
        <v>179</v>
      </c>
      <c r="B399" s="2">
        <v>5</v>
      </c>
      <c r="C399" s="2" t="str">
        <f t="shared" si="6"/>
        <v>V8750770--5</v>
      </c>
      <c r="D399" s="2">
        <v>2015</v>
      </c>
    </row>
    <row r="400" spans="1:4" x14ac:dyDescent="0.25">
      <c r="A400" s="2" t="s">
        <v>179</v>
      </c>
      <c r="B400" s="2">
        <v>6</v>
      </c>
      <c r="C400" s="2" t="str">
        <f t="shared" si="6"/>
        <v>V8750770--6</v>
      </c>
      <c r="D400" s="2">
        <v>116890</v>
      </c>
    </row>
    <row r="401" spans="1:4" x14ac:dyDescent="0.25">
      <c r="A401" s="2" t="s">
        <v>179</v>
      </c>
      <c r="B401" s="2">
        <v>7</v>
      </c>
      <c r="C401" s="2" t="str">
        <f t="shared" si="6"/>
        <v>V8750770--7</v>
      </c>
      <c r="D401" s="2" t="s">
        <v>313</v>
      </c>
    </row>
    <row r="402" spans="1:4" x14ac:dyDescent="0.25">
      <c r="A402" s="2" t="s">
        <v>180</v>
      </c>
      <c r="B402" s="2">
        <v>1</v>
      </c>
      <c r="C402" s="2" t="str">
        <f t="shared" si="6"/>
        <v>V9750006--1</v>
      </c>
      <c r="D402" s="2" t="s">
        <v>29</v>
      </c>
    </row>
    <row r="403" spans="1:4" x14ac:dyDescent="0.25">
      <c r="A403" s="2" t="s">
        <v>180</v>
      </c>
      <c r="B403" s="2">
        <v>2</v>
      </c>
      <c r="C403" s="2" t="str">
        <f t="shared" si="6"/>
        <v>V9750006--2</v>
      </c>
      <c r="D403" s="2" t="s">
        <v>314</v>
      </c>
    </row>
    <row r="404" spans="1:4" x14ac:dyDescent="0.25">
      <c r="A404" s="2" t="s">
        <v>180</v>
      </c>
      <c r="B404" s="2">
        <v>3</v>
      </c>
      <c r="C404" s="2" t="str">
        <f t="shared" si="6"/>
        <v>V9750006--3</v>
      </c>
      <c r="D404" s="2" t="s">
        <v>76</v>
      </c>
    </row>
    <row r="405" spans="1:4" x14ac:dyDescent="0.25">
      <c r="A405" s="2" t="s">
        <v>180</v>
      </c>
      <c r="B405" s="2">
        <v>4</v>
      </c>
      <c r="C405" s="2" t="str">
        <f t="shared" si="6"/>
        <v>V9750006--4</v>
      </c>
      <c r="D405" s="2" t="s">
        <v>315</v>
      </c>
    </row>
    <row r="406" spans="1:4" x14ac:dyDescent="0.25">
      <c r="A406" s="2" t="s">
        <v>180</v>
      </c>
      <c r="B406" s="2">
        <v>5</v>
      </c>
      <c r="C406" s="2" t="str">
        <f t="shared" si="6"/>
        <v>V9750006--5</v>
      </c>
      <c r="D406" s="2">
        <v>2017</v>
      </c>
    </row>
    <row r="407" spans="1:4" x14ac:dyDescent="0.25">
      <c r="A407" s="2" t="s">
        <v>180</v>
      </c>
      <c r="B407" s="2">
        <v>6</v>
      </c>
      <c r="C407" s="2" t="str">
        <f t="shared" si="6"/>
        <v>V9750006--6</v>
      </c>
      <c r="D407" s="2">
        <v>106392</v>
      </c>
    </row>
    <row r="408" spans="1:4" x14ac:dyDescent="0.25">
      <c r="A408" s="2" t="s">
        <v>180</v>
      </c>
      <c r="B408" s="2">
        <v>7</v>
      </c>
      <c r="C408" s="2" t="str">
        <f t="shared" si="6"/>
        <v>V9750006--7</v>
      </c>
      <c r="D408" s="2" t="s">
        <v>316</v>
      </c>
    </row>
    <row r="409" spans="1:4" x14ac:dyDescent="0.25">
      <c r="A409" s="2" t="s">
        <v>181</v>
      </c>
      <c r="B409" s="2">
        <v>1</v>
      </c>
      <c r="C409" s="2" t="str">
        <f t="shared" si="6"/>
        <v>V9950863--1</v>
      </c>
      <c r="D409" s="2" t="s">
        <v>29</v>
      </c>
    </row>
    <row r="410" spans="1:4" x14ac:dyDescent="0.25">
      <c r="A410" s="2" t="s">
        <v>181</v>
      </c>
      <c r="B410" s="2">
        <v>2</v>
      </c>
      <c r="C410" s="2" t="str">
        <f t="shared" si="6"/>
        <v>V9950863--2</v>
      </c>
      <c r="D410" s="2" t="s">
        <v>317</v>
      </c>
    </row>
    <row r="411" spans="1:4" x14ac:dyDescent="0.25">
      <c r="A411" s="2" t="s">
        <v>181</v>
      </c>
      <c r="B411" s="2">
        <v>3</v>
      </c>
      <c r="C411" s="2" t="str">
        <f t="shared" si="6"/>
        <v>V9950863--3</v>
      </c>
      <c r="D411" s="2" t="s">
        <v>76</v>
      </c>
    </row>
    <row r="412" spans="1:4" x14ac:dyDescent="0.25">
      <c r="A412" s="2" t="s">
        <v>181</v>
      </c>
      <c r="B412" s="2">
        <v>4</v>
      </c>
      <c r="C412" s="2" t="str">
        <f t="shared" si="6"/>
        <v>V9950863--4</v>
      </c>
      <c r="D412" s="2" t="s">
        <v>315</v>
      </c>
    </row>
    <row r="413" spans="1:4" x14ac:dyDescent="0.25">
      <c r="A413" s="2" t="s">
        <v>181</v>
      </c>
      <c r="B413" s="2">
        <v>5</v>
      </c>
      <c r="C413" s="2" t="str">
        <f t="shared" si="6"/>
        <v>V9950863--5</v>
      </c>
      <c r="D413" s="2">
        <v>2017</v>
      </c>
    </row>
    <row r="414" spans="1:4" x14ac:dyDescent="0.25">
      <c r="A414" s="2" t="s">
        <v>181</v>
      </c>
      <c r="B414" s="2">
        <v>6</v>
      </c>
      <c r="C414" s="2" t="str">
        <f t="shared" si="6"/>
        <v>V9950863--6</v>
      </c>
      <c r="D414" s="2">
        <v>93260</v>
      </c>
    </row>
    <row r="415" spans="1:4" x14ac:dyDescent="0.25">
      <c r="A415" s="2" t="s">
        <v>181</v>
      </c>
      <c r="B415" s="2">
        <v>7</v>
      </c>
      <c r="C415" s="2" t="str">
        <f t="shared" si="6"/>
        <v>V9950863--7</v>
      </c>
      <c r="D415" s="2" t="s">
        <v>318</v>
      </c>
    </row>
    <row r="416" spans="1:4" x14ac:dyDescent="0.25">
      <c r="A416" s="2" t="s">
        <v>182</v>
      </c>
      <c r="B416" s="2">
        <v>1</v>
      </c>
      <c r="C416" s="2" t="str">
        <f t="shared" si="6"/>
        <v>WS519600--1</v>
      </c>
      <c r="D416" s="2" t="s">
        <v>29</v>
      </c>
    </row>
    <row r="417" spans="1:4" x14ac:dyDescent="0.25">
      <c r="A417" s="2" t="s">
        <v>182</v>
      </c>
      <c r="B417" s="2">
        <v>2</v>
      </c>
      <c r="C417" s="2" t="str">
        <f t="shared" si="6"/>
        <v>WS519600--2</v>
      </c>
      <c r="D417" s="2" t="s">
        <v>319</v>
      </c>
    </row>
    <row r="418" spans="1:4" x14ac:dyDescent="0.25">
      <c r="A418" s="2" t="s">
        <v>182</v>
      </c>
      <c r="B418" s="2">
        <v>3</v>
      </c>
      <c r="C418" s="2" t="str">
        <f t="shared" si="6"/>
        <v>WS519600--3</v>
      </c>
      <c r="D418" s="2" t="s">
        <v>37</v>
      </c>
    </row>
    <row r="419" spans="1:4" x14ac:dyDescent="0.25">
      <c r="A419" s="2" t="s">
        <v>182</v>
      </c>
      <c r="B419" s="2">
        <v>4</v>
      </c>
      <c r="C419" s="2" t="str">
        <f t="shared" si="6"/>
        <v>WS519600--4</v>
      </c>
      <c r="D419" s="2" t="s">
        <v>320</v>
      </c>
    </row>
    <row r="420" spans="1:4" x14ac:dyDescent="0.25">
      <c r="A420" s="2" t="s">
        <v>182</v>
      </c>
      <c r="B420" s="2">
        <v>5</v>
      </c>
      <c r="C420" s="2" t="str">
        <f t="shared" si="6"/>
        <v>WS519600--5</v>
      </c>
      <c r="D420" s="2">
        <v>2013</v>
      </c>
    </row>
    <row r="421" spans="1:4" x14ac:dyDescent="0.25">
      <c r="A421" s="2" t="s">
        <v>182</v>
      </c>
      <c r="B421" s="2">
        <v>6</v>
      </c>
      <c r="C421" s="2" t="str">
        <f t="shared" si="6"/>
        <v>WS519600--6</v>
      </c>
      <c r="D421" s="2">
        <v>141000</v>
      </c>
    </row>
    <row r="422" spans="1:4" x14ac:dyDescent="0.25">
      <c r="A422" s="2" t="s">
        <v>182</v>
      </c>
      <c r="B422" s="2">
        <v>7</v>
      </c>
      <c r="C422" s="2" t="str">
        <f t="shared" si="6"/>
        <v>WS519600--7</v>
      </c>
      <c r="D422" s="2" t="s">
        <v>321</v>
      </c>
    </row>
    <row r="423" spans="1:4" x14ac:dyDescent="0.25">
      <c r="A423" s="2" t="s">
        <v>183</v>
      </c>
      <c r="B423" s="2">
        <v>1</v>
      </c>
      <c r="C423" s="2" t="str">
        <f t="shared" si="6"/>
        <v>WS709947--1</v>
      </c>
      <c r="D423" s="2" t="s">
        <v>29</v>
      </c>
    </row>
    <row r="424" spans="1:4" x14ac:dyDescent="0.25">
      <c r="A424" s="2" t="s">
        <v>183</v>
      </c>
      <c r="B424" s="2">
        <v>2</v>
      </c>
      <c r="C424" s="2" t="str">
        <f t="shared" si="6"/>
        <v>WS709947--2</v>
      </c>
      <c r="D424" s="2" t="s">
        <v>322</v>
      </c>
    </row>
    <row r="425" spans="1:4" x14ac:dyDescent="0.25">
      <c r="A425" s="2" t="s">
        <v>183</v>
      </c>
      <c r="B425" s="2">
        <v>3</v>
      </c>
      <c r="C425" s="2" t="str">
        <f t="shared" si="6"/>
        <v>WS709947--3</v>
      </c>
      <c r="D425" s="2" t="s">
        <v>323</v>
      </c>
    </row>
    <row r="426" spans="1:4" x14ac:dyDescent="0.25">
      <c r="A426" s="2" t="s">
        <v>183</v>
      </c>
      <c r="B426" s="2">
        <v>4</v>
      </c>
      <c r="C426" s="2" t="str">
        <f t="shared" si="6"/>
        <v>WS709947--4</v>
      </c>
      <c r="D426" s="2" t="s">
        <v>323</v>
      </c>
    </row>
    <row r="427" spans="1:4" x14ac:dyDescent="0.25">
      <c r="A427" s="2" t="s">
        <v>183</v>
      </c>
      <c r="B427" s="2">
        <v>5</v>
      </c>
      <c r="C427" s="2" t="str">
        <f t="shared" si="6"/>
        <v>WS709947--5</v>
      </c>
      <c r="D427" s="2">
        <v>2015</v>
      </c>
    </row>
    <row r="428" spans="1:4" x14ac:dyDescent="0.25">
      <c r="A428" s="2" t="s">
        <v>183</v>
      </c>
      <c r="B428" s="2">
        <v>6</v>
      </c>
      <c r="C428" s="2" t="str">
        <f t="shared" si="6"/>
        <v>WS709947--6</v>
      </c>
      <c r="D428" s="2">
        <v>76245</v>
      </c>
    </row>
    <row r="429" spans="1:4" x14ac:dyDescent="0.25">
      <c r="A429" s="2" t="s">
        <v>183</v>
      </c>
      <c r="B429" s="2">
        <v>7</v>
      </c>
      <c r="C429" s="2" t="str">
        <f t="shared" si="6"/>
        <v>WS709947--7</v>
      </c>
      <c r="D429" s="2" t="s">
        <v>324</v>
      </c>
    </row>
    <row r="430" spans="1:4" x14ac:dyDescent="0.25">
      <c r="A430" s="2" t="s">
        <v>184</v>
      </c>
      <c r="B430" s="2">
        <v>1</v>
      </c>
      <c r="C430" s="2" t="str">
        <f t="shared" si="6"/>
        <v>OT14050298--1</v>
      </c>
      <c r="D430" s="2" t="s">
        <v>29</v>
      </c>
    </row>
    <row r="431" spans="1:4" x14ac:dyDescent="0.25">
      <c r="A431" s="2" t="s">
        <v>184</v>
      </c>
      <c r="B431" s="2">
        <v>2</v>
      </c>
      <c r="C431" s="2" t="str">
        <f t="shared" si="6"/>
        <v>OT14050298--2</v>
      </c>
      <c r="D431" s="2" t="s">
        <v>325</v>
      </c>
    </row>
    <row r="432" spans="1:4" x14ac:dyDescent="0.25">
      <c r="A432" s="2" t="s">
        <v>184</v>
      </c>
      <c r="B432" s="2">
        <v>3</v>
      </c>
      <c r="C432" s="2" t="str">
        <f t="shared" si="6"/>
        <v>OT14050298--3</v>
      </c>
      <c r="D432" s="2" t="s">
        <v>326</v>
      </c>
    </row>
    <row r="433" spans="1:4" x14ac:dyDescent="0.25">
      <c r="A433" s="2" t="s">
        <v>184</v>
      </c>
      <c r="B433" s="2">
        <v>4</v>
      </c>
      <c r="C433" s="2" t="str">
        <f t="shared" si="6"/>
        <v>OT14050298--4</v>
      </c>
      <c r="D433" s="2" t="s">
        <v>326</v>
      </c>
    </row>
    <row r="434" spans="1:4" x14ac:dyDescent="0.25">
      <c r="A434" s="2" t="s">
        <v>184</v>
      </c>
      <c r="B434" s="2">
        <v>5</v>
      </c>
      <c r="C434" s="2" t="str">
        <f t="shared" si="6"/>
        <v>OT14050298--5</v>
      </c>
      <c r="D434" s="2">
        <v>2015</v>
      </c>
    </row>
    <row r="435" spans="1:4" x14ac:dyDescent="0.25">
      <c r="A435" s="2" t="s">
        <v>184</v>
      </c>
      <c r="B435" s="2">
        <v>6</v>
      </c>
      <c r="C435" s="2" t="str">
        <f t="shared" si="6"/>
        <v>OT14050298--6</v>
      </c>
      <c r="D435" s="2">
        <v>92604</v>
      </c>
    </row>
    <row r="436" spans="1:4" x14ac:dyDescent="0.25">
      <c r="A436" s="2" t="s">
        <v>184</v>
      </c>
      <c r="B436" s="2">
        <v>7</v>
      </c>
      <c r="C436" s="2" t="str">
        <f t="shared" si="6"/>
        <v>OT14050298--7</v>
      </c>
      <c r="D436" s="2" t="s">
        <v>327</v>
      </c>
    </row>
    <row r="437" spans="1:4" x14ac:dyDescent="0.25">
      <c r="A437" s="2" t="s">
        <v>185</v>
      </c>
      <c r="B437" s="2">
        <v>1</v>
      </c>
      <c r="C437" s="2" t="str">
        <f t="shared" si="6"/>
        <v>OT6100176--1</v>
      </c>
      <c r="D437" s="2" t="s">
        <v>29</v>
      </c>
    </row>
    <row r="438" spans="1:4" x14ac:dyDescent="0.25">
      <c r="A438" s="2" t="s">
        <v>185</v>
      </c>
      <c r="B438" s="2">
        <v>2</v>
      </c>
      <c r="C438" s="2" t="str">
        <f t="shared" si="6"/>
        <v>OT6100176--2</v>
      </c>
      <c r="D438" s="2" t="s">
        <v>328</v>
      </c>
    </row>
    <row r="439" spans="1:4" x14ac:dyDescent="0.25">
      <c r="A439" s="2" t="s">
        <v>185</v>
      </c>
      <c r="B439" s="2">
        <v>3</v>
      </c>
      <c r="C439" s="2" t="str">
        <f t="shared" si="6"/>
        <v>OT6100176--3</v>
      </c>
      <c r="D439" s="2" t="s">
        <v>76</v>
      </c>
    </row>
    <row r="440" spans="1:4" x14ac:dyDescent="0.25">
      <c r="A440" s="2" t="s">
        <v>185</v>
      </c>
      <c r="B440" s="2">
        <v>4</v>
      </c>
      <c r="C440" s="2" t="str">
        <f t="shared" si="6"/>
        <v>OT6100176--4</v>
      </c>
      <c r="D440" s="2" t="s">
        <v>315</v>
      </c>
    </row>
    <row r="441" spans="1:4" x14ac:dyDescent="0.25">
      <c r="A441" s="2" t="s">
        <v>185</v>
      </c>
      <c r="B441" s="2">
        <v>5</v>
      </c>
      <c r="C441" s="2" t="str">
        <f t="shared" si="6"/>
        <v>OT6100176--5</v>
      </c>
      <c r="D441" s="2">
        <v>2015</v>
      </c>
    </row>
    <row r="442" spans="1:4" x14ac:dyDescent="0.25">
      <c r="A442" s="2" t="s">
        <v>185</v>
      </c>
      <c r="B442" s="2">
        <v>6</v>
      </c>
      <c r="C442" s="2" t="str">
        <f t="shared" si="6"/>
        <v>OT6100176--6</v>
      </c>
      <c r="D442" s="2">
        <v>109193</v>
      </c>
    </row>
    <row r="443" spans="1:4" x14ac:dyDescent="0.25">
      <c r="A443" s="2" t="s">
        <v>185</v>
      </c>
      <c r="B443" s="2">
        <v>7</v>
      </c>
      <c r="C443" s="2" t="str">
        <f t="shared" si="6"/>
        <v>OT6100176--7</v>
      </c>
      <c r="D443" s="2" t="s">
        <v>329</v>
      </c>
    </row>
    <row r="444" spans="1:4" x14ac:dyDescent="0.25">
      <c r="A444" s="2" t="s">
        <v>186</v>
      </c>
      <c r="B444" s="2">
        <v>1</v>
      </c>
      <c r="C444" s="2" t="str">
        <f t="shared" si="6"/>
        <v>V10350377--1</v>
      </c>
      <c r="D444" s="2" t="s">
        <v>29</v>
      </c>
    </row>
    <row r="445" spans="1:4" x14ac:dyDescent="0.25">
      <c r="A445" s="2" t="s">
        <v>186</v>
      </c>
      <c r="B445" s="2">
        <v>2</v>
      </c>
      <c r="C445" s="2" t="str">
        <f t="shared" si="6"/>
        <v>V10350377--2</v>
      </c>
      <c r="D445" s="2" t="s">
        <v>330</v>
      </c>
    </row>
    <row r="446" spans="1:4" x14ac:dyDescent="0.25">
      <c r="A446" s="2" t="s">
        <v>186</v>
      </c>
      <c r="B446" s="2">
        <v>3</v>
      </c>
      <c r="C446" s="2" t="str">
        <f t="shared" si="6"/>
        <v>V10350377--3</v>
      </c>
      <c r="D446" s="2" t="s">
        <v>52</v>
      </c>
    </row>
    <row r="447" spans="1:4" x14ac:dyDescent="0.25">
      <c r="A447" s="2" t="s">
        <v>186</v>
      </c>
      <c r="B447" s="2">
        <v>4</v>
      </c>
      <c r="C447" s="2" t="str">
        <f t="shared" si="6"/>
        <v>V10350377--4</v>
      </c>
      <c r="D447" s="2" t="s">
        <v>53</v>
      </c>
    </row>
    <row r="448" spans="1:4" x14ac:dyDescent="0.25">
      <c r="A448" s="2" t="s">
        <v>186</v>
      </c>
      <c r="B448" s="2">
        <v>5</v>
      </c>
      <c r="C448" s="2" t="str">
        <f t="shared" si="6"/>
        <v>V10350377--5</v>
      </c>
      <c r="D448" s="2">
        <v>2017</v>
      </c>
    </row>
    <row r="449" spans="1:4" x14ac:dyDescent="0.25">
      <c r="A449" s="2" t="s">
        <v>186</v>
      </c>
      <c r="B449" s="2">
        <v>6</v>
      </c>
      <c r="C449" s="2" t="str">
        <f t="shared" si="6"/>
        <v>V10350377--6</v>
      </c>
      <c r="D449" s="2">
        <v>81952</v>
      </c>
    </row>
    <row r="450" spans="1:4" x14ac:dyDescent="0.25">
      <c r="A450" s="2" t="s">
        <v>186</v>
      </c>
      <c r="B450" s="2">
        <v>7</v>
      </c>
      <c r="C450" s="2" t="str">
        <f t="shared" si="6"/>
        <v>V10350377--7</v>
      </c>
      <c r="D450" s="2" t="s">
        <v>331</v>
      </c>
    </row>
    <row r="451" spans="1:4" x14ac:dyDescent="0.25">
      <c r="A451" s="2" t="s">
        <v>187</v>
      </c>
      <c r="B451" s="2">
        <v>1</v>
      </c>
      <c r="C451" s="2" t="str">
        <f t="shared" ref="C451:C514" si="7">A451&amp;"--"&amp;B451</f>
        <v>V10400520--1</v>
      </c>
      <c r="D451" s="2" t="s">
        <v>29</v>
      </c>
    </row>
    <row r="452" spans="1:4" x14ac:dyDescent="0.25">
      <c r="A452" s="2" t="s">
        <v>187</v>
      </c>
      <c r="B452" s="2">
        <v>2</v>
      </c>
      <c r="C452" s="2" t="str">
        <f t="shared" si="7"/>
        <v>V10400520--2</v>
      </c>
      <c r="D452" s="2" t="s">
        <v>332</v>
      </c>
    </row>
    <row r="453" spans="1:4" x14ac:dyDescent="0.25">
      <c r="A453" s="2" t="s">
        <v>187</v>
      </c>
      <c r="B453" s="2">
        <v>3</v>
      </c>
      <c r="C453" s="2" t="str">
        <f t="shared" si="7"/>
        <v>V10400520--3</v>
      </c>
      <c r="D453" s="2" t="s">
        <v>57</v>
      </c>
    </row>
    <row r="454" spans="1:4" x14ac:dyDescent="0.25">
      <c r="A454" s="2" t="s">
        <v>187</v>
      </c>
      <c r="B454" s="2">
        <v>4</v>
      </c>
      <c r="C454" s="2" t="str">
        <f t="shared" si="7"/>
        <v>V10400520--4</v>
      </c>
      <c r="D454" s="2" t="s">
        <v>53</v>
      </c>
    </row>
    <row r="455" spans="1:4" x14ac:dyDescent="0.25">
      <c r="A455" s="2" t="s">
        <v>187</v>
      </c>
      <c r="B455" s="2">
        <v>5</v>
      </c>
      <c r="C455" s="2" t="str">
        <f t="shared" si="7"/>
        <v>V10400520--5</v>
      </c>
      <c r="D455" s="2">
        <v>2017</v>
      </c>
    </row>
    <row r="456" spans="1:4" x14ac:dyDescent="0.25">
      <c r="A456" s="2" t="s">
        <v>187</v>
      </c>
      <c r="B456" s="2">
        <v>6</v>
      </c>
      <c r="C456" s="2" t="str">
        <f t="shared" si="7"/>
        <v>V10400520--6</v>
      </c>
      <c r="D456" s="2">
        <v>45833</v>
      </c>
    </row>
    <row r="457" spans="1:4" x14ac:dyDescent="0.25">
      <c r="A457" s="2" t="s">
        <v>187</v>
      </c>
      <c r="B457" s="2">
        <v>7</v>
      </c>
      <c r="C457" s="2" t="str">
        <f t="shared" si="7"/>
        <v>V10400520--7</v>
      </c>
      <c r="D457" s="2" t="s">
        <v>333</v>
      </c>
    </row>
    <row r="458" spans="1:4" x14ac:dyDescent="0.25">
      <c r="A458" s="2" t="s">
        <v>188</v>
      </c>
      <c r="B458" s="2">
        <v>1</v>
      </c>
      <c r="C458" s="2" t="str">
        <f t="shared" si="7"/>
        <v>V11150983--1</v>
      </c>
      <c r="D458" s="2" t="s">
        <v>33</v>
      </c>
    </row>
    <row r="459" spans="1:4" x14ac:dyDescent="0.25">
      <c r="A459" s="2" t="s">
        <v>188</v>
      </c>
      <c r="B459" s="2">
        <v>2</v>
      </c>
      <c r="C459" s="2" t="str">
        <f t="shared" si="7"/>
        <v>V11150983--2</v>
      </c>
      <c r="D459" s="2" t="s">
        <v>334</v>
      </c>
    </row>
    <row r="460" spans="1:4" x14ac:dyDescent="0.25">
      <c r="A460" s="2" t="s">
        <v>188</v>
      </c>
      <c r="B460" s="2">
        <v>3</v>
      </c>
      <c r="C460" s="2" t="str">
        <f t="shared" si="7"/>
        <v>V11150983--3</v>
      </c>
      <c r="D460" s="2" t="s">
        <v>52</v>
      </c>
    </row>
    <row r="461" spans="1:4" x14ac:dyDescent="0.25">
      <c r="A461" s="2" t="s">
        <v>188</v>
      </c>
      <c r="B461" s="2">
        <v>4</v>
      </c>
      <c r="C461" s="2" t="str">
        <f t="shared" si="7"/>
        <v>V11150983--4</v>
      </c>
      <c r="D461" s="2" t="s">
        <v>53</v>
      </c>
    </row>
    <row r="462" spans="1:4" x14ac:dyDescent="0.25">
      <c r="A462" s="2" t="s">
        <v>188</v>
      </c>
      <c r="B462" s="2">
        <v>5</v>
      </c>
      <c r="C462" s="2" t="str">
        <f t="shared" si="7"/>
        <v>V11150983--5</v>
      </c>
      <c r="D462" s="2">
        <v>2017</v>
      </c>
    </row>
    <row r="463" spans="1:4" x14ac:dyDescent="0.25">
      <c r="A463" s="2" t="s">
        <v>188</v>
      </c>
      <c r="B463" s="2">
        <v>6</v>
      </c>
      <c r="C463" s="2" t="str">
        <f t="shared" si="7"/>
        <v>V11150983--6</v>
      </c>
      <c r="D463" s="2">
        <v>75362</v>
      </c>
    </row>
    <row r="464" spans="1:4" x14ac:dyDescent="0.25">
      <c r="A464" s="2" t="s">
        <v>188</v>
      </c>
      <c r="B464" s="2">
        <v>7</v>
      </c>
      <c r="C464" s="2" t="str">
        <f t="shared" si="7"/>
        <v>V11150983--7</v>
      </c>
      <c r="D464" s="2" t="s">
        <v>335</v>
      </c>
    </row>
    <row r="465" spans="1:4" x14ac:dyDescent="0.25">
      <c r="A465" s="2" t="s">
        <v>189</v>
      </c>
      <c r="B465" s="2">
        <v>1</v>
      </c>
      <c r="C465" s="2" t="str">
        <f t="shared" si="7"/>
        <v>V11250485--1</v>
      </c>
      <c r="D465" s="2" t="s">
        <v>33</v>
      </c>
    </row>
    <row r="466" spans="1:4" x14ac:dyDescent="0.25">
      <c r="A466" s="2" t="s">
        <v>189</v>
      </c>
      <c r="B466" s="2">
        <v>2</v>
      </c>
      <c r="C466" s="2" t="str">
        <f t="shared" si="7"/>
        <v>V11250485--2</v>
      </c>
      <c r="D466" s="2" t="s">
        <v>336</v>
      </c>
    </row>
    <row r="467" spans="1:4" x14ac:dyDescent="0.25">
      <c r="A467" s="2" t="s">
        <v>189</v>
      </c>
      <c r="B467" s="2">
        <v>3</v>
      </c>
      <c r="C467" s="2" t="str">
        <f t="shared" si="7"/>
        <v>V11250485--3</v>
      </c>
      <c r="D467" s="2" t="s">
        <v>76</v>
      </c>
    </row>
    <row r="468" spans="1:4" x14ac:dyDescent="0.25">
      <c r="A468" s="2" t="s">
        <v>189</v>
      </c>
      <c r="B468" s="2">
        <v>4</v>
      </c>
      <c r="C468" s="2" t="str">
        <f t="shared" si="7"/>
        <v>V11250485--4</v>
      </c>
      <c r="D468" s="2" t="s">
        <v>315</v>
      </c>
    </row>
    <row r="469" spans="1:4" x14ac:dyDescent="0.25">
      <c r="A469" s="2" t="s">
        <v>189</v>
      </c>
      <c r="B469" s="2">
        <v>5</v>
      </c>
      <c r="C469" s="2" t="str">
        <f t="shared" si="7"/>
        <v>V11250485--5</v>
      </c>
      <c r="D469" s="2">
        <v>2018</v>
      </c>
    </row>
    <row r="470" spans="1:4" x14ac:dyDescent="0.25">
      <c r="A470" s="2" t="s">
        <v>189</v>
      </c>
      <c r="B470" s="2">
        <v>6</v>
      </c>
      <c r="C470" s="2" t="str">
        <f t="shared" si="7"/>
        <v>V11250485--6</v>
      </c>
      <c r="D470" s="2">
        <v>19012</v>
      </c>
    </row>
    <row r="471" spans="1:4" x14ac:dyDescent="0.25">
      <c r="A471" s="2" t="s">
        <v>189</v>
      </c>
      <c r="B471" s="2">
        <v>7</v>
      </c>
      <c r="C471" s="2" t="str">
        <f t="shared" si="7"/>
        <v>V11250485--7</v>
      </c>
      <c r="D471" s="2" t="s">
        <v>337</v>
      </c>
    </row>
    <row r="472" spans="1:4" x14ac:dyDescent="0.25">
      <c r="A472" s="2" t="s">
        <v>190</v>
      </c>
      <c r="B472" s="2">
        <v>1</v>
      </c>
      <c r="C472" s="2" t="str">
        <f t="shared" si="7"/>
        <v>V12900155--1</v>
      </c>
      <c r="D472" s="2" t="s">
        <v>29</v>
      </c>
    </row>
    <row r="473" spans="1:4" x14ac:dyDescent="0.25">
      <c r="A473" s="2" t="s">
        <v>190</v>
      </c>
      <c r="B473" s="2">
        <v>2</v>
      </c>
      <c r="C473" s="2" t="str">
        <f t="shared" si="7"/>
        <v>V12900155--2</v>
      </c>
      <c r="D473" s="2" t="s">
        <v>338</v>
      </c>
    </row>
    <row r="474" spans="1:4" x14ac:dyDescent="0.25">
      <c r="A474" s="2" t="s">
        <v>190</v>
      </c>
      <c r="B474" s="2">
        <v>3</v>
      </c>
      <c r="C474" s="2" t="str">
        <f t="shared" si="7"/>
        <v>V12900155--3</v>
      </c>
      <c r="D474" s="2" t="s">
        <v>47</v>
      </c>
    </row>
    <row r="475" spans="1:4" x14ac:dyDescent="0.25">
      <c r="A475" s="2" t="s">
        <v>190</v>
      </c>
      <c r="B475" s="2">
        <v>4</v>
      </c>
      <c r="C475" s="2" t="str">
        <f t="shared" si="7"/>
        <v>V12900155--4</v>
      </c>
      <c r="D475" s="2" t="s">
        <v>48</v>
      </c>
    </row>
    <row r="476" spans="1:4" x14ac:dyDescent="0.25">
      <c r="A476" s="2" t="s">
        <v>190</v>
      </c>
      <c r="B476" s="2">
        <v>5</v>
      </c>
      <c r="C476" s="2" t="str">
        <f t="shared" si="7"/>
        <v>V12900155--5</v>
      </c>
      <c r="D476" s="2">
        <v>2015</v>
      </c>
    </row>
    <row r="477" spans="1:4" x14ac:dyDescent="0.25">
      <c r="A477" s="2" t="s">
        <v>190</v>
      </c>
      <c r="B477" s="2">
        <v>6</v>
      </c>
      <c r="C477" s="2" t="str">
        <f t="shared" si="7"/>
        <v>V12900155--6</v>
      </c>
      <c r="D477" s="2">
        <v>125225</v>
      </c>
    </row>
    <row r="478" spans="1:4" x14ac:dyDescent="0.25">
      <c r="A478" s="2" t="s">
        <v>190</v>
      </c>
      <c r="B478" s="2">
        <v>7</v>
      </c>
      <c r="C478" s="2" t="str">
        <f t="shared" si="7"/>
        <v>V12900155--7</v>
      </c>
      <c r="D478" s="2" t="s">
        <v>339</v>
      </c>
    </row>
    <row r="479" spans="1:4" x14ac:dyDescent="0.25">
      <c r="A479" s="2" t="s">
        <v>191</v>
      </c>
      <c r="B479" s="2">
        <v>1</v>
      </c>
      <c r="C479" s="2" t="str">
        <f t="shared" si="7"/>
        <v>V13200391--1</v>
      </c>
      <c r="D479" s="2" t="s">
        <v>29</v>
      </c>
    </row>
    <row r="480" spans="1:4" x14ac:dyDescent="0.25">
      <c r="A480" s="2" t="s">
        <v>191</v>
      </c>
      <c r="B480" s="2">
        <v>2</v>
      </c>
      <c r="C480" s="2" t="str">
        <f t="shared" si="7"/>
        <v>V13200391--2</v>
      </c>
      <c r="D480" s="2" t="s">
        <v>340</v>
      </c>
    </row>
    <row r="481" spans="1:4" x14ac:dyDescent="0.25">
      <c r="A481" s="2" t="s">
        <v>191</v>
      </c>
      <c r="B481" s="2">
        <v>3</v>
      </c>
      <c r="C481" s="2" t="str">
        <f t="shared" si="7"/>
        <v>V13200391--3</v>
      </c>
      <c r="D481" s="2" t="s">
        <v>341</v>
      </c>
    </row>
    <row r="482" spans="1:4" x14ac:dyDescent="0.25">
      <c r="A482" s="2" t="s">
        <v>191</v>
      </c>
      <c r="B482" s="2">
        <v>4</v>
      </c>
      <c r="C482" s="2" t="str">
        <f t="shared" si="7"/>
        <v>V13200391--4</v>
      </c>
      <c r="D482" s="2" t="s">
        <v>274</v>
      </c>
    </row>
    <row r="483" spans="1:4" x14ac:dyDescent="0.25">
      <c r="A483" s="2" t="s">
        <v>191</v>
      </c>
      <c r="B483" s="2">
        <v>5</v>
      </c>
      <c r="C483" s="2" t="str">
        <f t="shared" si="7"/>
        <v>V13200391--5</v>
      </c>
      <c r="D483" s="2">
        <v>2017</v>
      </c>
    </row>
    <row r="484" spans="1:4" x14ac:dyDescent="0.25">
      <c r="A484" s="2" t="s">
        <v>191</v>
      </c>
      <c r="B484" s="2">
        <v>6</v>
      </c>
      <c r="C484" s="2" t="str">
        <f t="shared" si="7"/>
        <v>V13200391--6</v>
      </c>
      <c r="D484" s="2">
        <v>88506</v>
      </c>
    </row>
    <row r="485" spans="1:4" x14ac:dyDescent="0.25">
      <c r="A485" s="2" t="s">
        <v>191</v>
      </c>
      <c r="B485" s="2">
        <v>7</v>
      </c>
      <c r="C485" s="2" t="str">
        <f t="shared" si="7"/>
        <v>V13200391--7</v>
      </c>
      <c r="D485" s="2" t="s">
        <v>342</v>
      </c>
    </row>
    <row r="486" spans="1:4" x14ac:dyDescent="0.25">
      <c r="A486" s="2" t="s">
        <v>192</v>
      </c>
      <c r="B486" s="2">
        <v>1</v>
      </c>
      <c r="C486" s="2" t="str">
        <f t="shared" si="7"/>
        <v>V16950993--1</v>
      </c>
      <c r="D486" s="2" t="s">
        <v>29</v>
      </c>
    </row>
    <row r="487" spans="1:4" x14ac:dyDescent="0.25">
      <c r="A487" s="2" t="s">
        <v>192</v>
      </c>
      <c r="B487" s="2">
        <v>2</v>
      </c>
      <c r="C487" s="2" t="str">
        <f t="shared" si="7"/>
        <v>V16950993--2</v>
      </c>
      <c r="D487" s="2" t="s">
        <v>343</v>
      </c>
    </row>
    <row r="488" spans="1:4" x14ac:dyDescent="0.25">
      <c r="A488" s="2" t="s">
        <v>192</v>
      </c>
      <c r="B488" s="2">
        <v>3</v>
      </c>
      <c r="C488" s="2" t="str">
        <f t="shared" si="7"/>
        <v>V16950993--3</v>
      </c>
      <c r="D488" s="2" t="s">
        <v>45</v>
      </c>
    </row>
    <row r="489" spans="1:4" x14ac:dyDescent="0.25">
      <c r="A489" s="2" t="s">
        <v>192</v>
      </c>
      <c r="B489" s="2">
        <v>4</v>
      </c>
      <c r="C489" s="2" t="str">
        <f t="shared" si="7"/>
        <v>V16950993--4</v>
      </c>
      <c r="D489" s="2" t="s">
        <v>249</v>
      </c>
    </row>
    <row r="490" spans="1:4" x14ac:dyDescent="0.25">
      <c r="A490" s="2" t="s">
        <v>192</v>
      </c>
      <c r="B490" s="2">
        <v>5</v>
      </c>
      <c r="C490" s="2" t="str">
        <f t="shared" si="7"/>
        <v>V16950993--5</v>
      </c>
      <c r="D490" s="2">
        <v>2017</v>
      </c>
    </row>
    <row r="491" spans="1:4" x14ac:dyDescent="0.25">
      <c r="A491" s="2" t="s">
        <v>192</v>
      </c>
      <c r="B491" s="2">
        <v>6</v>
      </c>
      <c r="C491" s="2" t="str">
        <f t="shared" si="7"/>
        <v>V16950993--6</v>
      </c>
      <c r="D491" s="2">
        <v>57019</v>
      </c>
    </row>
    <row r="492" spans="1:4" x14ac:dyDescent="0.25">
      <c r="A492" s="2" t="s">
        <v>192</v>
      </c>
      <c r="B492" s="2">
        <v>7</v>
      </c>
      <c r="C492" s="2" t="str">
        <f t="shared" si="7"/>
        <v>V16950993--7</v>
      </c>
      <c r="D492" s="2" t="s">
        <v>344</v>
      </c>
    </row>
    <row r="493" spans="1:4" x14ac:dyDescent="0.25">
      <c r="A493" s="2" t="s">
        <v>193</v>
      </c>
      <c r="B493" s="2">
        <v>1</v>
      </c>
      <c r="C493" s="2" t="str">
        <f t="shared" si="7"/>
        <v>V12000759--1</v>
      </c>
      <c r="D493" s="2" t="s">
        <v>278</v>
      </c>
    </row>
    <row r="494" spans="1:4" x14ac:dyDescent="0.25">
      <c r="A494" s="2" t="s">
        <v>193</v>
      </c>
      <c r="B494" s="2">
        <v>2</v>
      </c>
      <c r="C494" s="2" t="str">
        <f t="shared" si="7"/>
        <v>V12000759--2</v>
      </c>
      <c r="D494" s="2" t="s">
        <v>345</v>
      </c>
    </row>
    <row r="495" spans="1:4" x14ac:dyDescent="0.25">
      <c r="A495" s="2" t="s">
        <v>193</v>
      </c>
      <c r="B495" s="2">
        <v>3</v>
      </c>
      <c r="C495" s="2" t="str">
        <f t="shared" si="7"/>
        <v>V12000759--3</v>
      </c>
      <c r="D495" s="2" t="s">
        <v>45</v>
      </c>
    </row>
    <row r="496" spans="1:4" x14ac:dyDescent="0.25">
      <c r="A496" s="2" t="s">
        <v>193</v>
      </c>
      <c r="B496" s="2">
        <v>4</v>
      </c>
      <c r="C496" s="2" t="str">
        <f t="shared" si="7"/>
        <v>V12000759--4</v>
      </c>
      <c r="D496" s="2" t="s">
        <v>249</v>
      </c>
    </row>
    <row r="497" spans="1:4" x14ac:dyDescent="0.25">
      <c r="A497" s="2" t="s">
        <v>193</v>
      </c>
      <c r="B497" s="2">
        <v>5</v>
      </c>
      <c r="C497" s="2" t="str">
        <f t="shared" si="7"/>
        <v>V12000759--5</v>
      </c>
      <c r="D497" s="2">
        <v>2016</v>
      </c>
    </row>
    <row r="498" spans="1:4" x14ac:dyDescent="0.25">
      <c r="A498" s="2" t="s">
        <v>193</v>
      </c>
      <c r="B498" s="2">
        <v>6</v>
      </c>
      <c r="C498" s="2" t="str">
        <f t="shared" si="7"/>
        <v>V12000759--6</v>
      </c>
      <c r="D498" s="2">
        <v>130000</v>
      </c>
    </row>
    <row r="499" spans="1:4" x14ac:dyDescent="0.25">
      <c r="A499" s="2" t="s">
        <v>193</v>
      </c>
      <c r="B499" s="2">
        <v>7</v>
      </c>
      <c r="C499" s="2" t="str">
        <f t="shared" si="7"/>
        <v>V12000759--7</v>
      </c>
      <c r="D499" s="2" t="s">
        <v>346</v>
      </c>
    </row>
    <row r="500" spans="1:4" x14ac:dyDescent="0.25">
      <c r="A500" s="2" t="s">
        <v>194</v>
      </c>
      <c r="B500" s="2">
        <v>1</v>
      </c>
      <c r="C500" s="2" t="str">
        <f t="shared" si="7"/>
        <v>V19750534--1</v>
      </c>
      <c r="D500" s="2" t="s">
        <v>29</v>
      </c>
    </row>
    <row r="501" spans="1:4" x14ac:dyDescent="0.25">
      <c r="A501" s="2" t="s">
        <v>194</v>
      </c>
      <c r="B501" s="2">
        <v>2</v>
      </c>
      <c r="C501" s="2" t="str">
        <f t="shared" si="7"/>
        <v>V19750534--2</v>
      </c>
      <c r="D501" s="2" t="s">
        <v>347</v>
      </c>
    </row>
    <row r="502" spans="1:4" x14ac:dyDescent="0.25">
      <c r="A502" s="2" t="s">
        <v>194</v>
      </c>
      <c r="B502" s="2">
        <v>3</v>
      </c>
      <c r="C502" s="2" t="str">
        <f t="shared" si="7"/>
        <v>V19750534--3</v>
      </c>
      <c r="D502" s="2" t="s">
        <v>31</v>
      </c>
    </row>
    <row r="503" spans="1:4" x14ac:dyDescent="0.25">
      <c r="A503" s="2" t="s">
        <v>194</v>
      </c>
      <c r="B503" s="2">
        <v>4</v>
      </c>
      <c r="C503" s="2" t="str">
        <f t="shared" si="7"/>
        <v>V19750534--4</v>
      </c>
      <c r="D503" s="2" t="s">
        <v>40</v>
      </c>
    </row>
    <row r="504" spans="1:4" x14ac:dyDescent="0.25">
      <c r="A504" s="2" t="s">
        <v>194</v>
      </c>
      <c r="B504" s="2">
        <v>5</v>
      </c>
      <c r="C504" s="2" t="str">
        <f t="shared" si="7"/>
        <v>V19750534--5</v>
      </c>
      <c r="D504" s="2">
        <v>2017</v>
      </c>
    </row>
    <row r="505" spans="1:4" x14ac:dyDescent="0.25">
      <c r="A505" s="2" t="s">
        <v>194</v>
      </c>
      <c r="B505" s="2">
        <v>6</v>
      </c>
      <c r="C505" s="2" t="str">
        <f t="shared" si="7"/>
        <v>V19750534--6</v>
      </c>
      <c r="D505" s="2">
        <v>70187</v>
      </c>
    </row>
    <row r="506" spans="1:4" x14ac:dyDescent="0.25">
      <c r="A506" s="2" t="s">
        <v>194</v>
      </c>
      <c r="B506" s="2">
        <v>7</v>
      </c>
      <c r="C506" s="2" t="str">
        <f t="shared" si="7"/>
        <v>V19750534--7</v>
      </c>
      <c r="D506" s="2" t="s">
        <v>348</v>
      </c>
    </row>
    <row r="507" spans="1:4" x14ac:dyDescent="0.25">
      <c r="A507" s="2" t="s">
        <v>195</v>
      </c>
      <c r="B507" s="2">
        <v>1</v>
      </c>
      <c r="C507" s="2" t="str">
        <f t="shared" si="7"/>
        <v>v8100628--1</v>
      </c>
      <c r="D507" s="2" t="s">
        <v>278</v>
      </c>
    </row>
    <row r="508" spans="1:4" x14ac:dyDescent="0.25">
      <c r="A508" s="2" t="s">
        <v>195</v>
      </c>
      <c r="B508" s="2">
        <v>2</v>
      </c>
      <c r="C508" s="2" t="str">
        <f t="shared" si="7"/>
        <v>v8100628--2</v>
      </c>
      <c r="D508" s="2" t="s">
        <v>349</v>
      </c>
    </row>
    <row r="509" spans="1:4" x14ac:dyDescent="0.25">
      <c r="A509" s="2" t="s">
        <v>195</v>
      </c>
      <c r="B509" s="2">
        <v>3</v>
      </c>
      <c r="C509" s="2" t="str">
        <f t="shared" si="7"/>
        <v>v8100628--3</v>
      </c>
      <c r="D509" s="2" t="s">
        <v>31</v>
      </c>
    </row>
    <row r="510" spans="1:4" x14ac:dyDescent="0.25">
      <c r="A510" s="2" t="s">
        <v>195</v>
      </c>
      <c r="B510" s="2">
        <v>4</v>
      </c>
      <c r="C510" s="2" t="str">
        <f t="shared" si="7"/>
        <v>v8100628--4</v>
      </c>
      <c r="D510" s="2" t="s">
        <v>32</v>
      </c>
    </row>
    <row r="511" spans="1:4" x14ac:dyDescent="0.25">
      <c r="A511" s="2" t="s">
        <v>195</v>
      </c>
      <c r="B511" s="2">
        <v>5</v>
      </c>
      <c r="C511" s="2" t="str">
        <f t="shared" si="7"/>
        <v>v8100628--5</v>
      </c>
      <c r="D511" s="2">
        <v>2015</v>
      </c>
    </row>
    <row r="512" spans="1:4" x14ac:dyDescent="0.25">
      <c r="A512" s="2" t="s">
        <v>195</v>
      </c>
      <c r="B512" s="2">
        <v>6</v>
      </c>
      <c r="C512" s="2" t="str">
        <f t="shared" si="7"/>
        <v>v8100628--6</v>
      </c>
      <c r="D512" s="2">
        <v>105841</v>
      </c>
    </row>
    <row r="513" spans="1:4" x14ac:dyDescent="0.25">
      <c r="A513" s="2" t="s">
        <v>195</v>
      </c>
      <c r="B513" s="2">
        <v>7</v>
      </c>
      <c r="C513" s="2" t="str">
        <f t="shared" si="7"/>
        <v>v8100628--7</v>
      </c>
      <c r="D513" s="2" t="s">
        <v>350</v>
      </c>
    </row>
    <row r="514" spans="1:4" x14ac:dyDescent="0.25">
      <c r="A514" s="2" t="s">
        <v>196</v>
      </c>
      <c r="B514" s="2">
        <v>1</v>
      </c>
      <c r="C514" s="2" t="str">
        <f t="shared" si="7"/>
        <v>v14600442--1</v>
      </c>
      <c r="D514" s="2" t="s">
        <v>278</v>
      </c>
    </row>
    <row r="515" spans="1:4" x14ac:dyDescent="0.25">
      <c r="A515" s="2" t="s">
        <v>196</v>
      </c>
      <c r="B515" s="2">
        <v>2</v>
      </c>
      <c r="C515" s="2" t="str">
        <f t="shared" ref="C515:C578" si="8">A515&amp;"--"&amp;B515</f>
        <v>v14600442--2</v>
      </c>
      <c r="D515" s="2" t="s">
        <v>351</v>
      </c>
    </row>
    <row r="516" spans="1:4" x14ac:dyDescent="0.25">
      <c r="A516" s="2" t="s">
        <v>196</v>
      </c>
      <c r="B516" s="2">
        <v>3</v>
      </c>
      <c r="C516" s="2" t="str">
        <f t="shared" si="8"/>
        <v>v14600442--3</v>
      </c>
      <c r="D516" s="2" t="s">
        <v>341</v>
      </c>
    </row>
    <row r="517" spans="1:4" x14ac:dyDescent="0.25">
      <c r="A517" s="2" t="s">
        <v>196</v>
      </c>
      <c r="B517" s="2">
        <v>4</v>
      </c>
      <c r="C517" s="2" t="str">
        <f t="shared" si="8"/>
        <v>v14600442--4</v>
      </c>
      <c r="D517" s="2" t="s">
        <v>352</v>
      </c>
    </row>
    <row r="518" spans="1:4" x14ac:dyDescent="0.25">
      <c r="A518" s="2" t="s">
        <v>196</v>
      </c>
      <c r="B518" s="2">
        <v>5</v>
      </c>
      <c r="C518" s="2" t="str">
        <f t="shared" si="8"/>
        <v>v14600442--5</v>
      </c>
      <c r="D518" s="2">
        <v>2014</v>
      </c>
    </row>
    <row r="519" spans="1:4" x14ac:dyDescent="0.25">
      <c r="A519" s="2" t="s">
        <v>196</v>
      </c>
      <c r="B519" s="2">
        <v>6</v>
      </c>
      <c r="C519" s="2" t="str">
        <f t="shared" si="8"/>
        <v>v14600442--6</v>
      </c>
      <c r="D519" s="2">
        <v>100151</v>
      </c>
    </row>
    <row r="520" spans="1:4" x14ac:dyDescent="0.25">
      <c r="A520" s="2" t="s">
        <v>196</v>
      </c>
      <c r="B520" s="2">
        <v>7</v>
      </c>
      <c r="C520" s="2" t="str">
        <f t="shared" si="8"/>
        <v>v14600442--7</v>
      </c>
      <c r="D520" s="2" t="s">
        <v>353</v>
      </c>
    </row>
    <row r="521" spans="1:4" x14ac:dyDescent="0.25">
      <c r="A521" s="2" t="s">
        <v>197</v>
      </c>
      <c r="B521" s="2">
        <v>1</v>
      </c>
      <c r="C521" s="2" t="str">
        <f t="shared" si="8"/>
        <v>V6200398--1</v>
      </c>
      <c r="D521" s="2" t="s">
        <v>278</v>
      </c>
    </row>
    <row r="522" spans="1:4" x14ac:dyDescent="0.25">
      <c r="A522" s="2" t="s">
        <v>197</v>
      </c>
      <c r="B522" s="2">
        <v>2</v>
      </c>
      <c r="C522" s="2" t="str">
        <f t="shared" si="8"/>
        <v>V6200398--2</v>
      </c>
      <c r="D522" s="2" t="s">
        <v>354</v>
      </c>
    </row>
    <row r="523" spans="1:4" x14ac:dyDescent="0.25">
      <c r="A523" s="2" t="s">
        <v>197</v>
      </c>
      <c r="B523" s="2">
        <v>3</v>
      </c>
      <c r="C523" s="2" t="str">
        <f t="shared" si="8"/>
        <v>V6200398--3</v>
      </c>
      <c r="D523" s="2" t="s">
        <v>31</v>
      </c>
    </row>
    <row r="524" spans="1:4" x14ac:dyDescent="0.25">
      <c r="A524" s="2" t="s">
        <v>197</v>
      </c>
      <c r="B524" s="2">
        <v>4</v>
      </c>
      <c r="C524" s="2" t="str">
        <f t="shared" si="8"/>
        <v>V6200398--4</v>
      </c>
      <c r="D524" s="2" t="s">
        <v>268</v>
      </c>
    </row>
    <row r="525" spans="1:4" x14ac:dyDescent="0.25">
      <c r="A525" s="2" t="s">
        <v>197</v>
      </c>
      <c r="B525" s="2">
        <v>5</v>
      </c>
      <c r="C525" s="2" t="str">
        <f t="shared" si="8"/>
        <v>V6200398--5</v>
      </c>
      <c r="D525" s="2">
        <v>2014</v>
      </c>
    </row>
    <row r="526" spans="1:4" x14ac:dyDescent="0.25">
      <c r="A526" s="2" t="s">
        <v>197</v>
      </c>
      <c r="B526" s="2">
        <v>6</v>
      </c>
      <c r="C526" s="2" t="str">
        <f t="shared" si="8"/>
        <v>V6200398--6</v>
      </c>
      <c r="D526" s="2">
        <v>100641</v>
      </c>
    </row>
    <row r="527" spans="1:4" x14ac:dyDescent="0.25">
      <c r="A527" s="2" t="s">
        <v>197</v>
      </c>
      <c r="B527" s="2">
        <v>7</v>
      </c>
      <c r="C527" s="2" t="str">
        <f t="shared" si="8"/>
        <v>V6200398--7</v>
      </c>
      <c r="D527" s="2" t="s">
        <v>355</v>
      </c>
    </row>
    <row r="528" spans="1:4" x14ac:dyDescent="0.25">
      <c r="A528" s="2" t="s">
        <v>198</v>
      </c>
      <c r="B528" s="2">
        <v>1</v>
      </c>
      <c r="C528" s="2" t="str">
        <f t="shared" si="8"/>
        <v>V9400761--1</v>
      </c>
      <c r="D528" s="2" t="s">
        <v>29</v>
      </c>
    </row>
    <row r="529" spans="1:4" x14ac:dyDescent="0.25">
      <c r="A529" s="2" t="s">
        <v>198</v>
      </c>
      <c r="B529" s="2">
        <v>2</v>
      </c>
      <c r="C529" s="2" t="str">
        <f t="shared" si="8"/>
        <v>V9400761--2</v>
      </c>
      <c r="D529" s="2" t="s">
        <v>356</v>
      </c>
    </row>
    <row r="530" spans="1:4" x14ac:dyDescent="0.25">
      <c r="A530" s="2" t="s">
        <v>198</v>
      </c>
      <c r="B530" s="2">
        <v>3</v>
      </c>
      <c r="C530" s="2" t="str">
        <f t="shared" si="8"/>
        <v>V9400761--3</v>
      </c>
      <c r="D530" s="2" t="s">
        <v>31</v>
      </c>
    </row>
    <row r="531" spans="1:4" x14ac:dyDescent="0.25">
      <c r="A531" s="2" t="s">
        <v>198</v>
      </c>
      <c r="B531" s="2">
        <v>4</v>
      </c>
      <c r="C531" s="2" t="str">
        <f t="shared" si="8"/>
        <v>V9400761--4</v>
      </c>
      <c r="D531" s="2" t="s">
        <v>50</v>
      </c>
    </row>
    <row r="532" spans="1:4" x14ac:dyDescent="0.25">
      <c r="A532" s="2" t="s">
        <v>198</v>
      </c>
      <c r="B532" s="2">
        <v>5</v>
      </c>
      <c r="C532" s="2" t="str">
        <f t="shared" si="8"/>
        <v>V9400761--5</v>
      </c>
      <c r="D532" s="2">
        <v>2017</v>
      </c>
    </row>
    <row r="533" spans="1:4" x14ac:dyDescent="0.25">
      <c r="A533" s="2" t="s">
        <v>198</v>
      </c>
      <c r="B533" s="2">
        <v>6</v>
      </c>
      <c r="C533" s="2" t="str">
        <f t="shared" si="8"/>
        <v>V9400761--6</v>
      </c>
      <c r="D533" s="2">
        <v>53589</v>
      </c>
    </row>
    <row r="534" spans="1:4" x14ac:dyDescent="0.25">
      <c r="A534" s="2" t="s">
        <v>198</v>
      </c>
      <c r="B534" s="2">
        <v>7</v>
      </c>
      <c r="C534" s="2" t="str">
        <f t="shared" si="8"/>
        <v>V9400761--7</v>
      </c>
      <c r="D534" s="2" t="s">
        <v>357</v>
      </c>
    </row>
    <row r="535" spans="1:4" x14ac:dyDescent="0.25">
      <c r="A535" s="2" t="s">
        <v>199</v>
      </c>
      <c r="B535" s="2">
        <v>1</v>
      </c>
      <c r="C535" s="2" t="str">
        <f t="shared" si="8"/>
        <v>STEF107787--1</v>
      </c>
      <c r="D535" s="2" t="s">
        <v>29</v>
      </c>
    </row>
    <row r="536" spans="1:4" x14ac:dyDescent="0.25">
      <c r="A536" s="2" t="s">
        <v>199</v>
      </c>
      <c r="B536" s="2">
        <v>2</v>
      </c>
      <c r="C536" s="2" t="str">
        <f t="shared" si="8"/>
        <v>STEF107787--2</v>
      </c>
      <c r="D536" s="2" t="s">
        <v>358</v>
      </c>
    </row>
    <row r="537" spans="1:4" x14ac:dyDescent="0.25">
      <c r="A537" s="2" t="s">
        <v>199</v>
      </c>
      <c r="B537" s="2">
        <v>3</v>
      </c>
      <c r="C537" s="2" t="str">
        <f t="shared" si="8"/>
        <v>STEF107787--3</v>
      </c>
      <c r="D537" s="2" t="s">
        <v>47</v>
      </c>
    </row>
    <row r="538" spans="1:4" x14ac:dyDescent="0.25">
      <c r="A538" s="2" t="s">
        <v>199</v>
      </c>
      <c r="B538" s="2">
        <v>4</v>
      </c>
      <c r="C538" s="2" t="str">
        <f t="shared" si="8"/>
        <v>STEF107787--4</v>
      </c>
      <c r="D538" s="2" t="s">
        <v>359</v>
      </c>
    </row>
    <row r="539" spans="1:4" x14ac:dyDescent="0.25">
      <c r="A539" s="2" t="s">
        <v>199</v>
      </c>
      <c r="B539" s="2">
        <v>5</v>
      </c>
      <c r="C539" s="2" t="str">
        <f t="shared" si="8"/>
        <v>STEF107787--5</v>
      </c>
      <c r="D539" s="2">
        <v>2014</v>
      </c>
    </row>
    <row r="540" spans="1:4" x14ac:dyDescent="0.25">
      <c r="A540" s="2" t="s">
        <v>199</v>
      </c>
      <c r="B540" s="2">
        <v>6</v>
      </c>
      <c r="C540" s="2" t="str">
        <f t="shared" si="8"/>
        <v>STEF107787--6</v>
      </c>
      <c r="D540" s="2">
        <v>153000</v>
      </c>
    </row>
    <row r="541" spans="1:4" x14ac:dyDescent="0.25">
      <c r="A541" s="2" t="s">
        <v>199</v>
      </c>
      <c r="B541" s="2">
        <v>7</v>
      </c>
      <c r="C541" s="2" t="str">
        <f t="shared" si="8"/>
        <v>STEF107787--7</v>
      </c>
      <c r="D541" s="2" t="s">
        <v>360</v>
      </c>
    </row>
    <row r="542" spans="1:4" x14ac:dyDescent="0.25">
      <c r="A542" s="2" t="s">
        <v>200</v>
      </c>
      <c r="B542" s="2">
        <v>1</v>
      </c>
      <c r="C542" s="2" t="str">
        <f t="shared" si="8"/>
        <v>V23950565--1</v>
      </c>
      <c r="D542" s="2" t="s">
        <v>29</v>
      </c>
    </row>
    <row r="543" spans="1:4" x14ac:dyDescent="0.25">
      <c r="A543" s="2" t="s">
        <v>200</v>
      </c>
      <c r="B543" s="2">
        <v>2</v>
      </c>
      <c r="C543" s="2" t="str">
        <f t="shared" si="8"/>
        <v>V23950565--2</v>
      </c>
      <c r="D543" s="2" t="s">
        <v>361</v>
      </c>
    </row>
    <row r="544" spans="1:4" x14ac:dyDescent="0.25">
      <c r="A544" s="2" t="s">
        <v>200</v>
      </c>
      <c r="B544" s="2">
        <v>3</v>
      </c>
      <c r="C544" s="2" t="str">
        <f t="shared" si="8"/>
        <v>V23950565--3</v>
      </c>
      <c r="D544" s="2" t="s">
        <v>65</v>
      </c>
    </row>
    <row r="545" spans="1:4" x14ac:dyDescent="0.25">
      <c r="A545" s="2" t="s">
        <v>200</v>
      </c>
      <c r="B545" s="2">
        <v>4</v>
      </c>
      <c r="C545" s="2" t="str">
        <f t="shared" si="8"/>
        <v>V23950565--4</v>
      </c>
      <c r="D545" s="2" t="s">
        <v>362</v>
      </c>
    </row>
    <row r="546" spans="1:4" x14ac:dyDescent="0.25">
      <c r="A546" s="2" t="s">
        <v>200</v>
      </c>
      <c r="B546" s="2">
        <v>5</v>
      </c>
      <c r="C546" s="2" t="str">
        <f t="shared" si="8"/>
        <v>V23950565--5</v>
      </c>
      <c r="D546" s="2">
        <v>2017</v>
      </c>
    </row>
    <row r="547" spans="1:4" x14ac:dyDescent="0.25">
      <c r="A547" s="2" t="s">
        <v>200</v>
      </c>
      <c r="B547" s="2">
        <v>6</v>
      </c>
      <c r="C547" s="2" t="str">
        <f t="shared" si="8"/>
        <v>V23950565--6</v>
      </c>
      <c r="D547" s="2">
        <v>58124</v>
      </c>
    </row>
    <row r="548" spans="1:4" x14ac:dyDescent="0.25">
      <c r="A548" s="2" t="s">
        <v>200</v>
      </c>
      <c r="B548" s="2">
        <v>7</v>
      </c>
      <c r="C548" s="2" t="str">
        <f t="shared" si="8"/>
        <v>V23950565--7</v>
      </c>
      <c r="D548" s="2" t="s">
        <v>363</v>
      </c>
    </row>
    <row r="549" spans="1:4" x14ac:dyDescent="0.25">
      <c r="A549" s="2" t="s">
        <v>201</v>
      </c>
      <c r="B549" s="2">
        <v>1</v>
      </c>
      <c r="C549" s="2" t="str">
        <f t="shared" si="8"/>
        <v>V18200735--1</v>
      </c>
      <c r="D549" s="2" t="s">
        <v>29</v>
      </c>
    </row>
    <row r="550" spans="1:4" x14ac:dyDescent="0.25">
      <c r="A550" s="2" t="s">
        <v>201</v>
      </c>
      <c r="B550" s="2">
        <v>2</v>
      </c>
      <c r="C550" s="2" t="str">
        <f t="shared" si="8"/>
        <v>V18200735--2</v>
      </c>
      <c r="D550" s="2" t="s">
        <v>364</v>
      </c>
    </row>
    <row r="551" spans="1:4" x14ac:dyDescent="0.25">
      <c r="A551" s="2" t="s">
        <v>201</v>
      </c>
      <c r="B551" s="2">
        <v>3</v>
      </c>
      <c r="C551" s="2" t="str">
        <f t="shared" si="8"/>
        <v>V18200735--3</v>
      </c>
      <c r="D551" s="2" t="s">
        <v>31</v>
      </c>
    </row>
    <row r="552" spans="1:4" x14ac:dyDescent="0.25">
      <c r="A552" s="2" t="s">
        <v>201</v>
      </c>
      <c r="B552" s="2">
        <v>4</v>
      </c>
      <c r="C552" s="2" t="str">
        <f t="shared" si="8"/>
        <v>V18200735--4</v>
      </c>
      <c r="D552" s="2" t="s">
        <v>40</v>
      </c>
    </row>
    <row r="553" spans="1:4" x14ac:dyDescent="0.25">
      <c r="A553" s="2" t="s">
        <v>201</v>
      </c>
      <c r="B553" s="2">
        <v>5</v>
      </c>
      <c r="C553" s="2" t="str">
        <f t="shared" si="8"/>
        <v>V18200735--5</v>
      </c>
      <c r="D553" s="2">
        <v>2016</v>
      </c>
    </row>
    <row r="554" spans="1:4" x14ac:dyDescent="0.25">
      <c r="A554" s="2" t="s">
        <v>201</v>
      </c>
      <c r="B554" s="2">
        <v>6</v>
      </c>
      <c r="C554" s="2" t="str">
        <f t="shared" si="8"/>
        <v>V18200735--6</v>
      </c>
      <c r="D554" s="2">
        <v>108441</v>
      </c>
    </row>
    <row r="555" spans="1:4" x14ac:dyDescent="0.25">
      <c r="A555" s="2" t="s">
        <v>201</v>
      </c>
      <c r="B555" s="2">
        <v>7</v>
      </c>
      <c r="C555" s="2" t="str">
        <f t="shared" si="8"/>
        <v>V18200735--7</v>
      </c>
      <c r="D555" s="2" t="s">
        <v>365</v>
      </c>
    </row>
    <row r="556" spans="1:4" x14ac:dyDescent="0.25">
      <c r="A556" s="2" t="s">
        <v>202</v>
      </c>
      <c r="B556" s="2">
        <v>1</v>
      </c>
      <c r="C556" s="2" t="str">
        <f t="shared" si="8"/>
        <v>V8200586-1--1</v>
      </c>
      <c r="D556" s="2" t="s">
        <v>29</v>
      </c>
    </row>
    <row r="557" spans="1:4" x14ac:dyDescent="0.25">
      <c r="A557" s="2" t="s">
        <v>202</v>
      </c>
      <c r="B557" s="2">
        <v>2</v>
      </c>
      <c r="C557" s="2" t="str">
        <f t="shared" si="8"/>
        <v>V8200586-1--2</v>
      </c>
      <c r="D557" s="2" t="s">
        <v>366</v>
      </c>
    </row>
    <row r="558" spans="1:4" x14ac:dyDescent="0.25">
      <c r="A558" s="2" t="s">
        <v>202</v>
      </c>
      <c r="B558" s="2">
        <v>3</v>
      </c>
      <c r="C558" s="2" t="str">
        <f t="shared" si="8"/>
        <v>V8200586-1--3</v>
      </c>
      <c r="D558" s="2" t="s">
        <v>57</v>
      </c>
    </row>
    <row r="559" spans="1:4" x14ac:dyDescent="0.25">
      <c r="A559" s="2" t="s">
        <v>202</v>
      </c>
      <c r="B559" s="2">
        <v>4</v>
      </c>
      <c r="C559" s="2" t="str">
        <f t="shared" si="8"/>
        <v>V8200586-1--4</v>
      </c>
      <c r="D559" s="2" t="s">
        <v>307</v>
      </c>
    </row>
    <row r="560" spans="1:4" x14ac:dyDescent="0.25">
      <c r="A560" s="2" t="s">
        <v>202</v>
      </c>
      <c r="B560" s="2">
        <v>5</v>
      </c>
      <c r="C560" s="2" t="str">
        <f t="shared" si="8"/>
        <v>V8200586-1--5</v>
      </c>
      <c r="D560" s="2">
        <v>2016</v>
      </c>
    </row>
    <row r="561" spans="1:4" x14ac:dyDescent="0.25">
      <c r="A561" s="2" t="s">
        <v>202</v>
      </c>
      <c r="B561" s="2">
        <v>6</v>
      </c>
      <c r="C561" s="2" t="str">
        <f t="shared" si="8"/>
        <v>V8200586-1--6</v>
      </c>
      <c r="D561" s="2">
        <v>81470</v>
      </c>
    </row>
    <row r="562" spans="1:4" x14ac:dyDescent="0.25">
      <c r="A562" s="2" t="s">
        <v>202</v>
      </c>
      <c r="B562" s="2">
        <v>7</v>
      </c>
      <c r="C562" s="2" t="str">
        <f t="shared" si="8"/>
        <v>V8200586-1--7</v>
      </c>
      <c r="D562" s="2" t="s">
        <v>367</v>
      </c>
    </row>
    <row r="563" spans="1:4" x14ac:dyDescent="0.25">
      <c r="A563" s="2" t="s">
        <v>203</v>
      </c>
      <c r="B563" s="2">
        <v>1</v>
      </c>
      <c r="C563" s="2" t="str">
        <f t="shared" si="8"/>
        <v>V7300828--1</v>
      </c>
      <c r="D563" s="2" t="s">
        <v>29</v>
      </c>
    </row>
    <row r="564" spans="1:4" x14ac:dyDescent="0.25">
      <c r="A564" s="2" t="s">
        <v>203</v>
      </c>
      <c r="B564" s="2">
        <v>2</v>
      </c>
      <c r="C564" s="2" t="str">
        <f t="shared" si="8"/>
        <v>V7300828--2</v>
      </c>
      <c r="D564" s="2" t="s">
        <v>368</v>
      </c>
    </row>
    <row r="565" spans="1:4" x14ac:dyDescent="0.25">
      <c r="A565" s="2" t="s">
        <v>203</v>
      </c>
      <c r="B565" s="2">
        <v>3</v>
      </c>
      <c r="C565" s="2" t="str">
        <f t="shared" si="8"/>
        <v>V7300828--3</v>
      </c>
      <c r="D565" s="2" t="s">
        <v>31</v>
      </c>
    </row>
    <row r="566" spans="1:4" x14ac:dyDescent="0.25">
      <c r="A566" s="2" t="s">
        <v>203</v>
      </c>
      <c r="B566" s="2">
        <v>4</v>
      </c>
      <c r="C566" s="2" t="str">
        <f t="shared" si="8"/>
        <v>V7300828--4</v>
      </c>
      <c r="D566" s="2" t="s">
        <v>32</v>
      </c>
    </row>
    <row r="567" spans="1:4" x14ac:dyDescent="0.25">
      <c r="A567" s="2" t="s">
        <v>203</v>
      </c>
      <c r="B567" s="2">
        <v>5</v>
      </c>
      <c r="C567" s="2" t="str">
        <f t="shared" si="8"/>
        <v>V7300828--5</v>
      </c>
      <c r="D567" s="2">
        <v>2014</v>
      </c>
    </row>
    <row r="568" spans="1:4" x14ac:dyDescent="0.25">
      <c r="A568" s="2" t="s">
        <v>203</v>
      </c>
      <c r="B568" s="2">
        <v>6</v>
      </c>
      <c r="C568" s="2" t="str">
        <f t="shared" si="8"/>
        <v>V7300828--6</v>
      </c>
      <c r="D568" s="2">
        <v>121137</v>
      </c>
    </row>
    <row r="569" spans="1:4" x14ac:dyDescent="0.25">
      <c r="A569" s="2" t="s">
        <v>203</v>
      </c>
      <c r="B569" s="2">
        <v>7</v>
      </c>
      <c r="C569" s="2" t="str">
        <f t="shared" si="8"/>
        <v>V7300828--7</v>
      </c>
      <c r="D569" s="2" t="s">
        <v>369</v>
      </c>
    </row>
    <row r="570" spans="1:4" x14ac:dyDescent="0.25">
      <c r="A570" s="2" t="s">
        <v>204</v>
      </c>
      <c r="B570" s="2">
        <v>1</v>
      </c>
      <c r="C570" s="2" t="str">
        <f t="shared" si="8"/>
        <v>v5950839--1</v>
      </c>
      <c r="D570" s="2" t="s">
        <v>29</v>
      </c>
    </row>
    <row r="571" spans="1:4" x14ac:dyDescent="0.25">
      <c r="A571" s="2" t="s">
        <v>204</v>
      </c>
      <c r="B571" s="2">
        <v>2</v>
      </c>
      <c r="C571" s="2" t="str">
        <f t="shared" si="8"/>
        <v>v5950839--2</v>
      </c>
      <c r="D571" s="2" t="s">
        <v>370</v>
      </c>
    </row>
    <row r="572" spans="1:4" x14ac:dyDescent="0.25">
      <c r="A572" s="2" t="s">
        <v>204</v>
      </c>
      <c r="B572" s="2">
        <v>3</v>
      </c>
      <c r="C572" s="2" t="str">
        <f t="shared" si="8"/>
        <v>v5950839--3</v>
      </c>
      <c r="D572" s="2" t="s">
        <v>76</v>
      </c>
    </row>
    <row r="573" spans="1:4" x14ac:dyDescent="0.25">
      <c r="A573" s="2" t="s">
        <v>204</v>
      </c>
      <c r="B573" s="2">
        <v>4</v>
      </c>
      <c r="C573" s="2" t="str">
        <f t="shared" si="8"/>
        <v>v5950839--4</v>
      </c>
      <c r="D573" s="2" t="s">
        <v>315</v>
      </c>
    </row>
    <row r="574" spans="1:4" x14ac:dyDescent="0.25">
      <c r="A574" s="2" t="s">
        <v>204</v>
      </c>
      <c r="B574" s="2">
        <v>5</v>
      </c>
      <c r="C574" s="2" t="str">
        <f t="shared" si="8"/>
        <v>v5950839--5</v>
      </c>
      <c r="D574" s="2">
        <v>2015</v>
      </c>
    </row>
    <row r="575" spans="1:4" x14ac:dyDescent="0.25">
      <c r="A575" s="2" t="s">
        <v>204</v>
      </c>
      <c r="B575" s="2">
        <v>6</v>
      </c>
      <c r="C575" s="2" t="str">
        <f t="shared" si="8"/>
        <v>v5950839--6</v>
      </c>
      <c r="D575" s="2">
        <v>138462</v>
      </c>
    </row>
    <row r="576" spans="1:4" x14ac:dyDescent="0.25">
      <c r="A576" s="2" t="s">
        <v>204</v>
      </c>
      <c r="B576" s="2">
        <v>7</v>
      </c>
      <c r="C576" s="2" t="str">
        <f t="shared" si="8"/>
        <v>v5950839--7</v>
      </c>
      <c r="D576" s="2" t="s">
        <v>371</v>
      </c>
    </row>
    <row r="577" spans="1:4" x14ac:dyDescent="0.25">
      <c r="A577" s="2" t="s">
        <v>205</v>
      </c>
      <c r="B577" s="2">
        <v>1</v>
      </c>
      <c r="C577" s="2" t="str">
        <f t="shared" si="8"/>
        <v>v13550678--1</v>
      </c>
      <c r="D577" s="2" t="s">
        <v>29</v>
      </c>
    </row>
    <row r="578" spans="1:4" x14ac:dyDescent="0.25">
      <c r="A578" s="2" t="s">
        <v>205</v>
      </c>
      <c r="B578" s="2">
        <v>2</v>
      </c>
      <c r="C578" s="2" t="str">
        <f t="shared" si="8"/>
        <v>v13550678--2</v>
      </c>
      <c r="D578" s="2" t="s">
        <v>372</v>
      </c>
    </row>
    <row r="579" spans="1:4" x14ac:dyDescent="0.25">
      <c r="A579" s="2" t="s">
        <v>205</v>
      </c>
      <c r="B579" s="2">
        <v>3</v>
      </c>
      <c r="C579" s="2" t="str">
        <f t="shared" ref="C579:C642" si="9">A579&amp;"--"&amp;B579</f>
        <v>v13550678--3</v>
      </c>
      <c r="D579" s="2" t="s">
        <v>42</v>
      </c>
    </row>
    <row r="580" spans="1:4" x14ac:dyDescent="0.25">
      <c r="A580" s="2" t="s">
        <v>205</v>
      </c>
      <c r="B580" s="2">
        <v>4</v>
      </c>
      <c r="C580" s="2" t="str">
        <f t="shared" si="9"/>
        <v>v13550678--4</v>
      </c>
      <c r="D580" s="2" t="s">
        <v>68</v>
      </c>
    </row>
    <row r="581" spans="1:4" x14ac:dyDescent="0.25">
      <c r="A581" s="2" t="s">
        <v>205</v>
      </c>
      <c r="B581" s="2">
        <v>5</v>
      </c>
      <c r="C581" s="2" t="str">
        <f t="shared" si="9"/>
        <v>v13550678--5</v>
      </c>
      <c r="D581" s="2">
        <v>2015</v>
      </c>
    </row>
    <row r="582" spans="1:4" x14ac:dyDescent="0.25">
      <c r="A582" s="2" t="s">
        <v>205</v>
      </c>
      <c r="B582" s="2">
        <v>6</v>
      </c>
      <c r="C582" s="2" t="str">
        <f t="shared" si="9"/>
        <v>v13550678--6</v>
      </c>
      <c r="D582" s="2">
        <v>129222</v>
      </c>
    </row>
    <row r="583" spans="1:4" x14ac:dyDescent="0.25">
      <c r="A583" s="2" t="s">
        <v>205</v>
      </c>
      <c r="B583" s="2">
        <v>7</v>
      </c>
      <c r="C583" s="2" t="str">
        <f t="shared" si="9"/>
        <v>v13550678--7</v>
      </c>
      <c r="D583" s="2" t="s">
        <v>373</v>
      </c>
    </row>
    <row r="584" spans="1:4" x14ac:dyDescent="0.25">
      <c r="A584" s="2" t="s">
        <v>206</v>
      </c>
      <c r="B584" s="2">
        <v>1</v>
      </c>
      <c r="C584" s="2" t="str">
        <f t="shared" si="9"/>
        <v>V8650296--1</v>
      </c>
      <c r="D584" s="2" t="s">
        <v>29</v>
      </c>
    </row>
    <row r="585" spans="1:4" x14ac:dyDescent="0.25">
      <c r="A585" s="2" t="s">
        <v>206</v>
      </c>
      <c r="B585" s="2">
        <v>2</v>
      </c>
      <c r="C585" s="2" t="str">
        <f t="shared" si="9"/>
        <v>V8650296--2</v>
      </c>
      <c r="D585" s="2" t="s">
        <v>374</v>
      </c>
    </row>
    <row r="586" spans="1:4" x14ac:dyDescent="0.25">
      <c r="A586" s="2" t="s">
        <v>206</v>
      </c>
      <c r="B586" s="2">
        <v>3</v>
      </c>
      <c r="C586" s="2" t="str">
        <f t="shared" si="9"/>
        <v>V8650296--3</v>
      </c>
      <c r="D586" s="2" t="s">
        <v>57</v>
      </c>
    </row>
    <row r="587" spans="1:4" x14ac:dyDescent="0.25">
      <c r="A587" s="2" t="s">
        <v>206</v>
      </c>
      <c r="B587" s="2">
        <v>4</v>
      </c>
      <c r="C587" s="2" t="str">
        <f t="shared" si="9"/>
        <v>V8650296--4</v>
      </c>
      <c r="D587" s="2" t="s">
        <v>53</v>
      </c>
    </row>
    <row r="588" spans="1:4" x14ac:dyDescent="0.25">
      <c r="A588" s="2" t="s">
        <v>206</v>
      </c>
      <c r="B588" s="2">
        <v>5</v>
      </c>
      <c r="C588" s="2" t="str">
        <f t="shared" si="9"/>
        <v>V8650296--5</v>
      </c>
      <c r="D588" s="2">
        <v>2016</v>
      </c>
    </row>
    <row r="589" spans="1:4" x14ac:dyDescent="0.25">
      <c r="A589" s="2" t="s">
        <v>206</v>
      </c>
      <c r="B589" s="2">
        <v>6</v>
      </c>
      <c r="C589" s="2" t="str">
        <f t="shared" si="9"/>
        <v>V8650296--6</v>
      </c>
      <c r="D589" s="2">
        <v>72738</v>
      </c>
    </row>
    <row r="590" spans="1:4" x14ac:dyDescent="0.25">
      <c r="A590" s="2" t="s">
        <v>206</v>
      </c>
      <c r="B590" s="2">
        <v>7</v>
      </c>
      <c r="C590" s="2" t="str">
        <f t="shared" si="9"/>
        <v>V8650296--7</v>
      </c>
      <c r="D590" s="2" t="s">
        <v>375</v>
      </c>
    </row>
    <row r="591" spans="1:4" x14ac:dyDescent="0.25">
      <c r="A591" s="2" t="s">
        <v>207</v>
      </c>
      <c r="B591" s="2">
        <v>1</v>
      </c>
      <c r="C591" s="2" t="str">
        <f t="shared" si="9"/>
        <v>OT6400230--1</v>
      </c>
      <c r="D591" s="2" t="s">
        <v>29</v>
      </c>
    </row>
    <row r="592" spans="1:4" x14ac:dyDescent="0.25">
      <c r="A592" s="2" t="s">
        <v>207</v>
      </c>
      <c r="B592" s="2">
        <v>2</v>
      </c>
      <c r="C592" s="2" t="str">
        <f t="shared" si="9"/>
        <v>OT6400230--2</v>
      </c>
      <c r="D592" s="2" t="s">
        <v>376</v>
      </c>
    </row>
    <row r="593" spans="1:4" x14ac:dyDescent="0.25">
      <c r="A593" s="2" t="s">
        <v>207</v>
      </c>
      <c r="B593" s="2">
        <v>3</v>
      </c>
      <c r="C593" s="2" t="str">
        <f t="shared" si="9"/>
        <v>OT6400230--3</v>
      </c>
      <c r="D593" s="2" t="s">
        <v>57</v>
      </c>
    </row>
    <row r="594" spans="1:4" x14ac:dyDescent="0.25">
      <c r="A594" s="2" t="s">
        <v>207</v>
      </c>
      <c r="B594" s="2">
        <v>4</v>
      </c>
      <c r="C594" s="2" t="str">
        <f t="shared" si="9"/>
        <v>OT6400230--4</v>
      </c>
      <c r="D594" s="2" t="s">
        <v>53</v>
      </c>
    </row>
    <row r="595" spans="1:4" x14ac:dyDescent="0.25">
      <c r="A595" s="2" t="s">
        <v>207</v>
      </c>
      <c r="B595" s="2">
        <v>5</v>
      </c>
      <c r="C595" s="2" t="str">
        <f t="shared" si="9"/>
        <v>OT6400230--5</v>
      </c>
      <c r="D595" s="2">
        <v>2015</v>
      </c>
    </row>
    <row r="596" spans="1:4" x14ac:dyDescent="0.25">
      <c r="A596" s="2" t="s">
        <v>207</v>
      </c>
      <c r="B596" s="2">
        <v>6</v>
      </c>
      <c r="C596" s="2" t="str">
        <f t="shared" si="9"/>
        <v>OT6400230--6</v>
      </c>
      <c r="D596" s="2">
        <v>139349</v>
      </c>
    </row>
    <row r="597" spans="1:4" x14ac:dyDescent="0.25">
      <c r="A597" s="2" t="s">
        <v>207</v>
      </c>
      <c r="B597" s="2">
        <v>7</v>
      </c>
      <c r="C597" s="2" t="str">
        <f t="shared" si="9"/>
        <v>OT6400230--7</v>
      </c>
      <c r="D597" s="2" t="s">
        <v>377</v>
      </c>
    </row>
    <row r="598" spans="1:4" x14ac:dyDescent="0.25">
      <c r="A598" s="2" t="s">
        <v>208</v>
      </c>
      <c r="B598" s="2">
        <v>1</v>
      </c>
      <c r="C598" s="2" t="str">
        <f t="shared" si="9"/>
        <v>V6900331--1</v>
      </c>
      <c r="D598" s="2" t="s">
        <v>29</v>
      </c>
    </row>
    <row r="599" spans="1:4" x14ac:dyDescent="0.25">
      <c r="A599" s="2" t="s">
        <v>208</v>
      </c>
      <c r="B599" s="2">
        <v>2</v>
      </c>
      <c r="C599" s="2" t="str">
        <f t="shared" si="9"/>
        <v>V6900331--2</v>
      </c>
      <c r="D599" s="2" t="s">
        <v>378</v>
      </c>
    </row>
    <row r="600" spans="1:4" x14ac:dyDescent="0.25">
      <c r="A600" s="2" t="s">
        <v>208</v>
      </c>
      <c r="B600" s="2">
        <v>3</v>
      </c>
      <c r="C600" s="2" t="str">
        <f t="shared" si="9"/>
        <v>V6900331--3</v>
      </c>
      <c r="D600" s="2" t="s">
        <v>76</v>
      </c>
    </row>
    <row r="601" spans="1:4" x14ac:dyDescent="0.25">
      <c r="A601" s="2" t="s">
        <v>208</v>
      </c>
      <c r="B601" s="2">
        <v>4</v>
      </c>
      <c r="C601" s="2" t="str">
        <f t="shared" si="9"/>
        <v>V6900331--4</v>
      </c>
      <c r="D601" s="2" t="s">
        <v>315</v>
      </c>
    </row>
    <row r="602" spans="1:4" x14ac:dyDescent="0.25">
      <c r="A602" s="2" t="s">
        <v>208</v>
      </c>
      <c r="B602" s="2">
        <v>5</v>
      </c>
      <c r="C602" s="2" t="str">
        <f t="shared" si="9"/>
        <v>V6900331--5</v>
      </c>
      <c r="D602" s="2">
        <v>2015</v>
      </c>
    </row>
    <row r="603" spans="1:4" x14ac:dyDescent="0.25">
      <c r="A603" s="2" t="s">
        <v>208</v>
      </c>
      <c r="B603" s="2">
        <v>6</v>
      </c>
      <c r="C603" s="2" t="str">
        <f t="shared" si="9"/>
        <v>V6900331--6</v>
      </c>
      <c r="D603" s="2">
        <v>128638</v>
      </c>
    </row>
    <row r="604" spans="1:4" x14ac:dyDescent="0.25">
      <c r="A604" s="2" t="s">
        <v>208</v>
      </c>
      <c r="B604" s="2">
        <v>7</v>
      </c>
      <c r="C604" s="2" t="str">
        <f t="shared" si="9"/>
        <v>V6900331--7</v>
      </c>
      <c r="D604" s="2" t="s">
        <v>379</v>
      </c>
    </row>
    <row r="605" spans="1:4" x14ac:dyDescent="0.25">
      <c r="A605" s="2" t="s">
        <v>209</v>
      </c>
      <c r="B605" s="2">
        <v>1</v>
      </c>
      <c r="C605" s="2" t="str">
        <f t="shared" si="9"/>
        <v>v20850541--1</v>
      </c>
      <c r="D605" s="2" t="s">
        <v>278</v>
      </c>
    </row>
    <row r="606" spans="1:4" x14ac:dyDescent="0.25">
      <c r="A606" s="2" t="s">
        <v>209</v>
      </c>
      <c r="B606" s="2">
        <v>2</v>
      </c>
      <c r="C606" s="2" t="str">
        <f t="shared" si="9"/>
        <v>v20850541--2</v>
      </c>
      <c r="D606" s="2" t="s">
        <v>380</v>
      </c>
    </row>
    <row r="607" spans="1:4" x14ac:dyDescent="0.25">
      <c r="A607" s="2" t="s">
        <v>209</v>
      </c>
      <c r="B607" s="2">
        <v>3</v>
      </c>
      <c r="C607" s="2" t="str">
        <f t="shared" si="9"/>
        <v>v20850541--3</v>
      </c>
      <c r="D607" s="2" t="s">
        <v>52</v>
      </c>
    </row>
    <row r="608" spans="1:4" x14ac:dyDescent="0.25">
      <c r="A608" s="2" t="s">
        <v>209</v>
      </c>
      <c r="B608" s="2">
        <v>4</v>
      </c>
      <c r="C608" s="2" t="str">
        <f t="shared" si="9"/>
        <v>v20850541--4</v>
      </c>
      <c r="D608" s="2" t="s">
        <v>103</v>
      </c>
    </row>
    <row r="609" spans="1:4" x14ac:dyDescent="0.25">
      <c r="A609" s="2" t="s">
        <v>209</v>
      </c>
      <c r="B609" s="2">
        <v>5</v>
      </c>
      <c r="C609" s="2" t="str">
        <f t="shared" si="9"/>
        <v>v20850541--5</v>
      </c>
      <c r="D609" s="2">
        <v>2016</v>
      </c>
    </row>
    <row r="610" spans="1:4" x14ac:dyDescent="0.25">
      <c r="A610" s="2" t="s">
        <v>209</v>
      </c>
      <c r="B610" s="2">
        <v>6</v>
      </c>
      <c r="C610" s="2" t="str">
        <f t="shared" si="9"/>
        <v>v20850541--6</v>
      </c>
      <c r="D610" s="2">
        <v>102450</v>
      </c>
    </row>
    <row r="611" spans="1:4" x14ac:dyDescent="0.25">
      <c r="A611" s="2" t="s">
        <v>209</v>
      </c>
      <c r="B611" s="2">
        <v>7</v>
      </c>
      <c r="C611" s="2" t="str">
        <f t="shared" si="9"/>
        <v>v20850541--7</v>
      </c>
      <c r="D611" s="2" t="s">
        <v>381</v>
      </c>
    </row>
    <row r="612" spans="1:4" x14ac:dyDescent="0.25">
      <c r="A612" s="2" t="s">
        <v>210</v>
      </c>
      <c r="B612" s="2">
        <v>1</v>
      </c>
      <c r="C612" s="2" t="str">
        <f t="shared" si="9"/>
        <v>v14650511--1</v>
      </c>
      <c r="D612" s="2" t="s">
        <v>29</v>
      </c>
    </row>
    <row r="613" spans="1:4" x14ac:dyDescent="0.25">
      <c r="A613" s="2" t="s">
        <v>210</v>
      </c>
      <c r="B613" s="2">
        <v>2</v>
      </c>
      <c r="C613" s="2" t="str">
        <f t="shared" si="9"/>
        <v>v14650511--2</v>
      </c>
      <c r="D613" s="2" t="s">
        <v>382</v>
      </c>
    </row>
    <row r="614" spans="1:4" x14ac:dyDescent="0.25">
      <c r="A614" s="2" t="s">
        <v>210</v>
      </c>
      <c r="B614" s="2">
        <v>3</v>
      </c>
      <c r="C614" s="2" t="str">
        <f t="shared" si="9"/>
        <v>v14650511--3</v>
      </c>
      <c r="D614" s="2" t="s">
        <v>31</v>
      </c>
    </row>
    <row r="615" spans="1:4" x14ac:dyDescent="0.25">
      <c r="A615" s="2" t="s">
        <v>210</v>
      </c>
      <c r="B615" s="2">
        <v>4</v>
      </c>
      <c r="C615" s="2" t="str">
        <f t="shared" si="9"/>
        <v>v14650511--4</v>
      </c>
      <c r="D615" s="2" t="s">
        <v>40</v>
      </c>
    </row>
    <row r="616" spans="1:4" x14ac:dyDescent="0.25">
      <c r="A616" s="2" t="s">
        <v>210</v>
      </c>
      <c r="B616" s="2">
        <v>5</v>
      </c>
      <c r="C616" s="2" t="str">
        <f t="shared" si="9"/>
        <v>v14650511--5</v>
      </c>
      <c r="D616" s="2">
        <v>2015</v>
      </c>
    </row>
    <row r="617" spans="1:4" x14ac:dyDescent="0.25">
      <c r="A617" s="2" t="s">
        <v>210</v>
      </c>
      <c r="B617" s="2">
        <v>6</v>
      </c>
      <c r="C617" s="2" t="str">
        <f t="shared" si="9"/>
        <v>v14650511--6</v>
      </c>
      <c r="D617" s="2">
        <v>117103</v>
      </c>
    </row>
    <row r="618" spans="1:4" x14ac:dyDescent="0.25">
      <c r="A618" s="2" t="s">
        <v>210</v>
      </c>
      <c r="B618" s="2">
        <v>7</v>
      </c>
      <c r="C618" s="2" t="str">
        <f t="shared" si="9"/>
        <v>v14650511--7</v>
      </c>
      <c r="D618" s="2" t="s">
        <v>383</v>
      </c>
    </row>
    <row r="619" spans="1:4" x14ac:dyDescent="0.25">
      <c r="A619" s="2" t="s">
        <v>211</v>
      </c>
      <c r="B619" s="2">
        <v>1</v>
      </c>
      <c r="C619" s="2" t="str">
        <f t="shared" si="9"/>
        <v>V7500085--1</v>
      </c>
      <c r="D619" s="2" t="s">
        <v>29</v>
      </c>
    </row>
    <row r="620" spans="1:4" x14ac:dyDescent="0.25">
      <c r="A620" s="2" t="s">
        <v>211</v>
      </c>
      <c r="B620" s="2">
        <v>2</v>
      </c>
      <c r="C620" s="2" t="str">
        <f t="shared" si="9"/>
        <v>V7500085--2</v>
      </c>
      <c r="D620" s="2" t="s">
        <v>384</v>
      </c>
    </row>
    <row r="621" spans="1:4" x14ac:dyDescent="0.25">
      <c r="A621" s="2" t="s">
        <v>211</v>
      </c>
      <c r="B621" s="2">
        <v>3</v>
      </c>
      <c r="C621" s="2" t="str">
        <f t="shared" si="9"/>
        <v>V7500085--3</v>
      </c>
      <c r="D621" s="2" t="s">
        <v>57</v>
      </c>
    </row>
    <row r="622" spans="1:4" x14ac:dyDescent="0.25">
      <c r="A622" s="2" t="s">
        <v>211</v>
      </c>
      <c r="B622" s="2">
        <v>4</v>
      </c>
      <c r="C622" s="2" t="str">
        <f t="shared" si="9"/>
        <v>V7500085--4</v>
      </c>
      <c r="D622" s="2" t="s">
        <v>53</v>
      </c>
    </row>
    <row r="623" spans="1:4" x14ac:dyDescent="0.25">
      <c r="A623" s="2" t="s">
        <v>211</v>
      </c>
      <c r="B623" s="2">
        <v>5</v>
      </c>
      <c r="C623" s="2" t="str">
        <f t="shared" si="9"/>
        <v>V7500085--5</v>
      </c>
      <c r="D623" s="2">
        <v>2015</v>
      </c>
    </row>
    <row r="624" spans="1:4" x14ac:dyDescent="0.25">
      <c r="A624" s="2" t="s">
        <v>211</v>
      </c>
      <c r="B624" s="2">
        <v>6</v>
      </c>
      <c r="C624" s="2" t="str">
        <f t="shared" si="9"/>
        <v>V7500085--6</v>
      </c>
      <c r="D624" s="2">
        <v>127800</v>
      </c>
    </row>
    <row r="625" spans="1:4" x14ac:dyDescent="0.25">
      <c r="A625" s="2" t="s">
        <v>211</v>
      </c>
      <c r="B625" s="2">
        <v>7</v>
      </c>
      <c r="C625" s="2" t="str">
        <f t="shared" si="9"/>
        <v>V7500085--7</v>
      </c>
      <c r="D625" s="2" t="s">
        <v>385</v>
      </c>
    </row>
    <row r="626" spans="1:4" x14ac:dyDescent="0.25">
      <c r="A626" s="2" t="s">
        <v>212</v>
      </c>
      <c r="B626" s="2">
        <v>1</v>
      </c>
      <c r="C626" s="2" t="str">
        <f t="shared" si="9"/>
        <v>V16150455--1</v>
      </c>
      <c r="D626" s="2" t="s">
        <v>29</v>
      </c>
    </row>
    <row r="627" spans="1:4" x14ac:dyDescent="0.25">
      <c r="A627" s="2" t="s">
        <v>212</v>
      </c>
      <c r="B627" s="2">
        <v>2</v>
      </c>
      <c r="C627" s="2" t="str">
        <f t="shared" si="9"/>
        <v>V16150455--2</v>
      </c>
      <c r="D627" s="2" t="s">
        <v>386</v>
      </c>
    </row>
    <row r="628" spans="1:4" x14ac:dyDescent="0.25">
      <c r="A628" s="2" t="s">
        <v>212</v>
      </c>
      <c r="B628" s="2">
        <v>3</v>
      </c>
      <c r="C628" s="2" t="str">
        <f t="shared" si="9"/>
        <v>V16150455--3</v>
      </c>
      <c r="D628" s="2" t="s">
        <v>302</v>
      </c>
    </row>
    <row r="629" spans="1:4" x14ac:dyDescent="0.25">
      <c r="A629" s="2" t="s">
        <v>212</v>
      </c>
      <c r="B629" s="2">
        <v>4</v>
      </c>
      <c r="C629" s="2" t="str">
        <f t="shared" si="9"/>
        <v>V16150455--4</v>
      </c>
      <c r="D629" s="2" t="s">
        <v>387</v>
      </c>
    </row>
    <row r="630" spans="1:4" x14ac:dyDescent="0.25">
      <c r="A630" s="2" t="s">
        <v>212</v>
      </c>
      <c r="B630" s="2">
        <v>5</v>
      </c>
      <c r="C630" s="2" t="str">
        <f t="shared" si="9"/>
        <v>V16150455--5</v>
      </c>
      <c r="D630" s="2">
        <v>2016</v>
      </c>
    </row>
    <row r="631" spans="1:4" x14ac:dyDescent="0.25">
      <c r="A631" s="2" t="s">
        <v>212</v>
      </c>
      <c r="B631" s="2">
        <v>6</v>
      </c>
      <c r="C631" s="2" t="str">
        <f t="shared" si="9"/>
        <v>V16150455--6</v>
      </c>
      <c r="D631" s="2">
        <v>43858</v>
      </c>
    </row>
    <row r="632" spans="1:4" x14ac:dyDescent="0.25">
      <c r="A632" s="2" t="s">
        <v>212</v>
      </c>
      <c r="B632" s="2">
        <v>7</v>
      </c>
      <c r="C632" s="2" t="str">
        <f t="shared" si="9"/>
        <v>V16150455--7</v>
      </c>
      <c r="D632" s="2" t="s">
        <v>388</v>
      </c>
    </row>
    <row r="633" spans="1:4" x14ac:dyDescent="0.25">
      <c r="A633" s="2" t="s">
        <v>213</v>
      </c>
      <c r="B633" s="2">
        <v>1</v>
      </c>
      <c r="C633" s="2" t="str">
        <f t="shared" si="9"/>
        <v>v8750015--1</v>
      </c>
      <c r="D633" s="2" t="s">
        <v>29</v>
      </c>
    </row>
    <row r="634" spans="1:4" x14ac:dyDescent="0.25">
      <c r="A634" s="2" t="s">
        <v>213</v>
      </c>
      <c r="B634" s="2">
        <v>2</v>
      </c>
      <c r="C634" s="2" t="str">
        <f t="shared" si="9"/>
        <v>v8750015--2</v>
      </c>
      <c r="D634" s="2" t="s">
        <v>389</v>
      </c>
    </row>
    <row r="635" spans="1:4" x14ac:dyDescent="0.25">
      <c r="A635" s="2" t="s">
        <v>213</v>
      </c>
      <c r="B635" s="2">
        <v>3</v>
      </c>
      <c r="C635" s="2" t="str">
        <f t="shared" si="9"/>
        <v>v8750015--3</v>
      </c>
      <c r="D635" s="2" t="s">
        <v>273</v>
      </c>
    </row>
    <row r="636" spans="1:4" x14ac:dyDescent="0.25">
      <c r="A636" s="2" t="s">
        <v>213</v>
      </c>
      <c r="B636" s="2">
        <v>4</v>
      </c>
      <c r="C636" s="2" t="str">
        <f t="shared" si="9"/>
        <v>v8750015--4</v>
      </c>
      <c r="D636" s="2" t="s">
        <v>390</v>
      </c>
    </row>
    <row r="637" spans="1:4" x14ac:dyDescent="0.25">
      <c r="A637" s="2" t="s">
        <v>213</v>
      </c>
      <c r="B637" s="2">
        <v>5</v>
      </c>
      <c r="C637" s="2" t="str">
        <f t="shared" si="9"/>
        <v>v8750015--5</v>
      </c>
      <c r="D637" s="2">
        <v>2015</v>
      </c>
    </row>
    <row r="638" spans="1:4" x14ac:dyDescent="0.25">
      <c r="A638" s="2" t="s">
        <v>213</v>
      </c>
      <c r="B638" s="2">
        <v>6</v>
      </c>
      <c r="C638" s="2" t="str">
        <f t="shared" si="9"/>
        <v>v8750015--6</v>
      </c>
      <c r="D638" s="2">
        <v>121664</v>
      </c>
    </row>
    <row r="639" spans="1:4" x14ac:dyDescent="0.25">
      <c r="A639" s="2" t="s">
        <v>213</v>
      </c>
      <c r="B639" s="2">
        <v>7</v>
      </c>
      <c r="C639" s="2" t="str">
        <f t="shared" si="9"/>
        <v>v8750015--7</v>
      </c>
      <c r="D639" s="2" t="s">
        <v>391</v>
      </c>
    </row>
    <row r="640" spans="1:4" x14ac:dyDescent="0.25">
      <c r="A640" s="2" t="s">
        <v>214</v>
      </c>
      <c r="B640" s="2">
        <v>1</v>
      </c>
      <c r="C640" s="2" t="str">
        <f t="shared" si="9"/>
        <v>v1545006--1</v>
      </c>
      <c r="D640" s="2" t="s">
        <v>29</v>
      </c>
    </row>
    <row r="641" spans="1:4" x14ac:dyDescent="0.25">
      <c r="A641" s="2" t="s">
        <v>214</v>
      </c>
      <c r="B641" s="2">
        <v>2</v>
      </c>
      <c r="C641" s="2" t="str">
        <f t="shared" si="9"/>
        <v>v1545006--2</v>
      </c>
      <c r="D641" s="2" t="s">
        <v>392</v>
      </c>
    </row>
    <row r="642" spans="1:4" x14ac:dyDescent="0.25">
      <c r="A642" s="2" t="s">
        <v>214</v>
      </c>
      <c r="B642" s="2">
        <v>3</v>
      </c>
      <c r="C642" s="2" t="str">
        <f t="shared" si="9"/>
        <v>v1545006--3</v>
      </c>
      <c r="D642" s="2" t="s">
        <v>65</v>
      </c>
    </row>
    <row r="643" spans="1:4" x14ac:dyDescent="0.25">
      <c r="A643" s="2" t="s">
        <v>214</v>
      </c>
      <c r="B643" s="2">
        <v>4</v>
      </c>
      <c r="C643" s="2" t="str">
        <f t="shared" ref="C643:C706" si="10">A643&amp;"--"&amp;B643</f>
        <v>v1545006--4</v>
      </c>
      <c r="D643" s="2" t="s">
        <v>393</v>
      </c>
    </row>
    <row r="644" spans="1:4" x14ac:dyDescent="0.25">
      <c r="A644" s="2" t="s">
        <v>214</v>
      </c>
      <c r="B644" s="2">
        <v>5</v>
      </c>
      <c r="C644" s="2" t="str">
        <f t="shared" si="10"/>
        <v>v1545006--5</v>
      </c>
      <c r="D644" s="2">
        <v>2015</v>
      </c>
    </row>
    <row r="645" spans="1:4" x14ac:dyDescent="0.25">
      <c r="A645" s="2" t="s">
        <v>214</v>
      </c>
      <c r="B645" s="2">
        <v>6</v>
      </c>
      <c r="C645" s="2" t="str">
        <f t="shared" si="10"/>
        <v>v1545006--6</v>
      </c>
      <c r="D645" s="2">
        <v>100000</v>
      </c>
    </row>
    <row r="646" spans="1:4" x14ac:dyDescent="0.25">
      <c r="A646" s="2" t="s">
        <v>214</v>
      </c>
      <c r="B646" s="2">
        <v>7</v>
      </c>
      <c r="C646" s="2" t="str">
        <f t="shared" si="10"/>
        <v>v1545006--7</v>
      </c>
      <c r="D646" s="2" t="s">
        <v>394</v>
      </c>
    </row>
    <row r="647" spans="1:4" x14ac:dyDescent="0.25">
      <c r="A647" s="2" t="s">
        <v>215</v>
      </c>
      <c r="B647" s="2">
        <v>1</v>
      </c>
      <c r="C647" s="2" t="str">
        <f t="shared" si="10"/>
        <v>V12450280--1</v>
      </c>
      <c r="D647" s="2" t="s">
        <v>29</v>
      </c>
    </row>
    <row r="648" spans="1:4" x14ac:dyDescent="0.25">
      <c r="A648" s="2" t="s">
        <v>215</v>
      </c>
      <c r="B648" s="2">
        <v>2</v>
      </c>
      <c r="C648" s="2" t="str">
        <f t="shared" si="10"/>
        <v>V12450280--2</v>
      </c>
      <c r="D648" s="2" t="s">
        <v>395</v>
      </c>
    </row>
    <row r="649" spans="1:4" x14ac:dyDescent="0.25">
      <c r="A649" s="2" t="s">
        <v>215</v>
      </c>
      <c r="B649" s="2">
        <v>3</v>
      </c>
      <c r="C649" s="2" t="str">
        <f t="shared" si="10"/>
        <v>V12450280--3</v>
      </c>
      <c r="D649" s="2" t="s">
        <v>57</v>
      </c>
    </row>
    <row r="650" spans="1:4" x14ac:dyDescent="0.25">
      <c r="A650" s="2" t="s">
        <v>215</v>
      </c>
      <c r="B650" s="2">
        <v>4</v>
      </c>
      <c r="C650" s="2" t="str">
        <f t="shared" si="10"/>
        <v>V12450280--4</v>
      </c>
      <c r="D650" s="2" t="s">
        <v>103</v>
      </c>
    </row>
    <row r="651" spans="1:4" x14ac:dyDescent="0.25">
      <c r="A651" s="2" t="s">
        <v>215</v>
      </c>
      <c r="B651" s="2">
        <v>5</v>
      </c>
      <c r="C651" s="2" t="str">
        <f t="shared" si="10"/>
        <v>V12450280--5</v>
      </c>
      <c r="D651" s="2">
        <v>2015</v>
      </c>
    </row>
    <row r="652" spans="1:4" x14ac:dyDescent="0.25">
      <c r="A652" s="2" t="s">
        <v>215</v>
      </c>
      <c r="B652" s="2">
        <v>6</v>
      </c>
      <c r="C652" s="2" t="str">
        <f t="shared" si="10"/>
        <v>V12450280--6</v>
      </c>
      <c r="D652" s="2">
        <v>94733</v>
      </c>
    </row>
    <row r="653" spans="1:4" x14ac:dyDescent="0.25">
      <c r="A653" s="2" t="s">
        <v>215</v>
      </c>
      <c r="B653" s="2">
        <v>7</v>
      </c>
      <c r="C653" s="2" t="str">
        <f t="shared" si="10"/>
        <v>V12450280--7</v>
      </c>
      <c r="D653" s="2" t="s">
        <v>396</v>
      </c>
    </row>
    <row r="654" spans="1:4" x14ac:dyDescent="0.25">
      <c r="A654" s="2" t="s">
        <v>216</v>
      </c>
      <c r="B654" s="2">
        <v>1</v>
      </c>
      <c r="C654" s="2" t="str">
        <f t="shared" si="10"/>
        <v>v9050644--1</v>
      </c>
      <c r="D654" s="2" t="s">
        <v>278</v>
      </c>
    </row>
    <row r="655" spans="1:4" x14ac:dyDescent="0.25">
      <c r="A655" s="2" t="s">
        <v>216</v>
      </c>
      <c r="B655" s="2">
        <v>2</v>
      </c>
      <c r="C655" s="2" t="str">
        <f t="shared" si="10"/>
        <v>v9050644--2</v>
      </c>
      <c r="D655" s="2" t="s">
        <v>397</v>
      </c>
    </row>
    <row r="656" spans="1:4" x14ac:dyDescent="0.25">
      <c r="A656" s="2" t="s">
        <v>216</v>
      </c>
      <c r="B656" s="2">
        <v>3</v>
      </c>
      <c r="C656" s="2" t="str">
        <f t="shared" si="10"/>
        <v>v9050644--3</v>
      </c>
      <c r="D656" s="2" t="s">
        <v>47</v>
      </c>
    </row>
    <row r="657" spans="1:4" x14ac:dyDescent="0.25">
      <c r="A657" s="2" t="s">
        <v>216</v>
      </c>
      <c r="B657" s="2">
        <v>4</v>
      </c>
      <c r="C657" s="2" t="str">
        <f t="shared" si="10"/>
        <v>v9050644--4</v>
      </c>
      <c r="D657" s="2" t="s">
        <v>38</v>
      </c>
    </row>
    <row r="658" spans="1:4" x14ac:dyDescent="0.25">
      <c r="A658" s="2" t="s">
        <v>216</v>
      </c>
      <c r="B658" s="2">
        <v>5</v>
      </c>
      <c r="C658" s="2" t="str">
        <f t="shared" si="10"/>
        <v>v9050644--5</v>
      </c>
      <c r="D658" s="2">
        <v>2015</v>
      </c>
    </row>
    <row r="659" spans="1:4" x14ac:dyDescent="0.25">
      <c r="A659" s="2" t="s">
        <v>216</v>
      </c>
      <c r="B659" s="2">
        <v>6</v>
      </c>
      <c r="C659" s="2" t="str">
        <f t="shared" si="10"/>
        <v>v9050644--6</v>
      </c>
      <c r="D659" s="2">
        <v>151250</v>
      </c>
    </row>
    <row r="660" spans="1:4" x14ac:dyDescent="0.25">
      <c r="A660" s="2" t="s">
        <v>216</v>
      </c>
      <c r="B660" s="2">
        <v>7</v>
      </c>
      <c r="C660" s="2" t="str">
        <f t="shared" si="10"/>
        <v>v9050644--7</v>
      </c>
      <c r="D660" s="2" t="s">
        <v>398</v>
      </c>
    </row>
    <row r="661" spans="1:4" x14ac:dyDescent="0.25">
      <c r="A661" s="2" t="s">
        <v>217</v>
      </c>
      <c r="B661" s="2">
        <v>1</v>
      </c>
      <c r="C661" s="2" t="str">
        <f t="shared" si="10"/>
        <v>STEF605340--1</v>
      </c>
      <c r="D661" s="2" t="s">
        <v>29</v>
      </c>
    </row>
    <row r="662" spans="1:4" x14ac:dyDescent="0.25">
      <c r="A662" s="2" t="s">
        <v>217</v>
      </c>
      <c r="B662" s="2">
        <v>2</v>
      </c>
      <c r="C662" s="2" t="str">
        <f t="shared" si="10"/>
        <v>STEF605340--2</v>
      </c>
      <c r="D662" s="2" t="s">
        <v>399</v>
      </c>
    </row>
    <row r="663" spans="1:4" x14ac:dyDescent="0.25">
      <c r="A663" s="2" t="s">
        <v>217</v>
      </c>
      <c r="B663" s="2">
        <v>3</v>
      </c>
      <c r="C663" s="2" t="str">
        <f t="shared" si="10"/>
        <v>STEF605340--3</v>
      </c>
      <c r="D663" s="2" t="s">
        <v>62</v>
      </c>
    </row>
    <row r="664" spans="1:4" x14ac:dyDescent="0.25">
      <c r="A664" s="2" t="s">
        <v>217</v>
      </c>
      <c r="B664" s="2">
        <v>4</v>
      </c>
      <c r="C664" s="2" t="str">
        <f t="shared" si="10"/>
        <v>STEF605340--4</v>
      </c>
      <c r="D664" s="2" t="s">
        <v>63</v>
      </c>
    </row>
    <row r="665" spans="1:4" x14ac:dyDescent="0.25">
      <c r="A665" s="2" t="s">
        <v>217</v>
      </c>
      <c r="B665" s="2">
        <v>5</v>
      </c>
      <c r="C665" s="2" t="str">
        <f t="shared" si="10"/>
        <v>STEF605340--5</v>
      </c>
      <c r="D665" s="2">
        <v>2014</v>
      </c>
    </row>
    <row r="666" spans="1:4" x14ac:dyDescent="0.25">
      <c r="A666" s="2" t="s">
        <v>217</v>
      </c>
      <c r="B666" s="2">
        <v>6</v>
      </c>
      <c r="C666" s="2" t="str">
        <f t="shared" si="10"/>
        <v>STEF605340--6</v>
      </c>
      <c r="D666" s="2">
        <v>179000</v>
      </c>
    </row>
    <row r="667" spans="1:4" x14ac:dyDescent="0.25">
      <c r="A667" s="2" t="s">
        <v>217</v>
      </c>
      <c r="B667" s="2">
        <v>7</v>
      </c>
      <c r="C667" s="2" t="str">
        <f t="shared" si="10"/>
        <v>STEF605340--7</v>
      </c>
      <c r="D667" s="2" t="s">
        <v>400</v>
      </c>
    </row>
    <row r="668" spans="1:4" x14ac:dyDescent="0.25">
      <c r="A668" s="2" t="s">
        <v>218</v>
      </c>
      <c r="B668" s="2">
        <v>1</v>
      </c>
      <c r="C668" s="2" t="str">
        <f t="shared" si="10"/>
        <v>T337158--1</v>
      </c>
      <c r="D668" s="2" t="s">
        <v>29</v>
      </c>
    </row>
    <row r="669" spans="1:4" x14ac:dyDescent="0.25">
      <c r="A669" s="2" t="s">
        <v>218</v>
      </c>
      <c r="B669" s="2">
        <v>2</v>
      </c>
      <c r="C669" s="2" t="str">
        <f t="shared" si="10"/>
        <v>T337158--2</v>
      </c>
      <c r="D669" s="2" t="s">
        <v>401</v>
      </c>
    </row>
    <row r="670" spans="1:4" x14ac:dyDescent="0.25">
      <c r="A670" s="2" t="s">
        <v>218</v>
      </c>
      <c r="B670" s="2">
        <v>3</v>
      </c>
      <c r="C670" s="2" t="str">
        <f t="shared" si="10"/>
        <v>T337158--3</v>
      </c>
      <c r="D670" s="2" t="s">
        <v>45</v>
      </c>
    </row>
    <row r="671" spans="1:4" x14ac:dyDescent="0.25">
      <c r="A671" s="2" t="s">
        <v>218</v>
      </c>
      <c r="B671" s="2">
        <v>4</v>
      </c>
      <c r="C671" s="2" t="str">
        <f t="shared" si="10"/>
        <v>T337158--4</v>
      </c>
      <c r="D671" s="2" t="s">
        <v>402</v>
      </c>
    </row>
    <row r="672" spans="1:4" x14ac:dyDescent="0.25">
      <c r="A672" s="2" t="s">
        <v>218</v>
      </c>
      <c r="B672" s="2">
        <v>5</v>
      </c>
      <c r="C672" s="2" t="str">
        <f t="shared" si="10"/>
        <v>T337158--5</v>
      </c>
      <c r="D672" s="2">
        <v>2015</v>
      </c>
    </row>
    <row r="673" spans="1:4" x14ac:dyDescent="0.25">
      <c r="A673" s="2" t="s">
        <v>218</v>
      </c>
      <c r="B673" s="2">
        <v>6</v>
      </c>
      <c r="C673" s="2" t="str">
        <f t="shared" si="10"/>
        <v>T337158--6</v>
      </c>
      <c r="D673" s="2">
        <v>106000</v>
      </c>
    </row>
    <row r="674" spans="1:4" x14ac:dyDescent="0.25">
      <c r="A674" s="2" t="s">
        <v>218</v>
      </c>
      <c r="B674" s="2">
        <v>7</v>
      </c>
      <c r="C674" s="2" t="str">
        <f t="shared" si="10"/>
        <v>T337158--7</v>
      </c>
      <c r="D674" s="2" t="s">
        <v>403</v>
      </c>
    </row>
    <row r="675" spans="1:4" x14ac:dyDescent="0.25">
      <c r="A675" s="2" t="s">
        <v>219</v>
      </c>
      <c r="B675" s="2">
        <v>1</v>
      </c>
      <c r="C675" s="2" t="str">
        <f t="shared" si="10"/>
        <v>V6500025--1</v>
      </c>
      <c r="D675" s="2" t="s">
        <v>29</v>
      </c>
    </row>
    <row r="676" spans="1:4" x14ac:dyDescent="0.25">
      <c r="A676" s="2" t="s">
        <v>219</v>
      </c>
      <c r="B676" s="2">
        <v>2</v>
      </c>
      <c r="C676" s="2" t="str">
        <f t="shared" si="10"/>
        <v>V6500025--2</v>
      </c>
      <c r="D676" s="2" t="s">
        <v>404</v>
      </c>
    </row>
    <row r="677" spans="1:4" x14ac:dyDescent="0.25">
      <c r="A677" s="2" t="s">
        <v>219</v>
      </c>
      <c r="B677" s="2">
        <v>3</v>
      </c>
      <c r="C677" s="2" t="str">
        <f t="shared" si="10"/>
        <v>V6500025--3</v>
      </c>
      <c r="D677" s="2" t="s">
        <v>57</v>
      </c>
    </row>
    <row r="678" spans="1:4" x14ac:dyDescent="0.25">
      <c r="A678" s="2" t="s">
        <v>219</v>
      </c>
      <c r="B678" s="2">
        <v>4</v>
      </c>
      <c r="C678" s="2" t="str">
        <f t="shared" si="10"/>
        <v>V6500025--4</v>
      </c>
      <c r="D678" s="2" t="s">
        <v>307</v>
      </c>
    </row>
    <row r="679" spans="1:4" x14ac:dyDescent="0.25">
      <c r="A679" s="2" t="s">
        <v>219</v>
      </c>
      <c r="B679" s="2">
        <v>5</v>
      </c>
      <c r="C679" s="2" t="str">
        <f t="shared" si="10"/>
        <v>V6500025--5</v>
      </c>
      <c r="D679" s="2">
        <v>2015</v>
      </c>
    </row>
    <row r="680" spans="1:4" x14ac:dyDescent="0.25">
      <c r="A680" s="2" t="s">
        <v>219</v>
      </c>
      <c r="B680" s="2">
        <v>6</v>
      </c>
      <c r="C680" s="2" t="str">
        <f t="shared" si="10"/>
        <v>V6500025--6</v>
      </c>
      <c r="D680" s="2">
        <v>150045</v>
      </c>
    </row>
    <row r="681" spans="1:4" x14ac:dyDescent="0.25">
      <c r="A681" s="2" t="s">
        <v>219</v>
      </c>
      <c r="B681" s="2">
        <v>7</v>
      </c>
      <c r="C681" s="2" t="str">
        <f t="shared" si="10"/>
        <v>V6500025--7</v>
      </c>
      <c r="D681" s="2" t="s">
        <v>405</v>
      </c>
    </row>
    <row r="682" spans="1:4" x14ac:dyDescent="0.25">
      <c r="A682" s="2" t="s">
        <v>220</v>
      </c>
      <c r="B682" s="2">
        <v>1</v>
      </c>
      <c r="C682" s="2" t="str">
        <f t="shared" si="10"/>
        <v>DAN005716--1</v>
      </c>
      <c r="D682" s="2" t="s">
        <v>29</v>
      </c>
    </row>
    <row r="683" spans="1:4" x14ac:dyDescent="0.25">
      <c r="A683" s="2" t="s">
        <v>220</v>
      </c>
      <c r="B683" s="2">
        <v>2</v>
      </c>
      <c r="C683" s="2" t="str">
        <f t="shared" si="10"/>
        <v>DAN005716--2</v>
      </c>
      <c r="D683" s="2" t="s">
        <v>406</v>
      </c>
    </row>
    <row r="684" spans="1:4" x14ac:dyDescent="0.25">
      <c r="A684" s="2" t="s">
        <v>220</v>
      </c>
      <c r="B684" s="2">
        <v>3</v>
      </c>
      <c r="C684" s="2" t="str">
        <f t="shared" si="10"/>
        <v>DAN005716--3</v>
      </c>
      <c r="D684" s="2" t="s">
        <v>35</v>
      </c>
    </row>
    <row r="685" spans="1:4" x14ac:dyDescent="0.25">
      <c r="A685" s="2" t="s">
        <v>220</v>
      </c>
      <c r="B685" s="2">
        <v>4</v>
      </c>
      <c r="C685" s="2" t="str">
        <f t="shared" si="10"/>
        <v>DAN005716--4</v>
      </c>
      <c r="D685" s="2" t="s">
        <v>407</v>
      </c>
    </row>
    <row r="686" spans="1:4" x14ac:dyDescent="0.25">
      <c r="A686" s="2" t="s">
        <v>220</v>
      </c>
      <c r="B686" s="2">
        <v>5</v>
      </c>
      <c r="C686" s="2" t="str">
        <f t="shared" si="10"/>
        <v>DAN005716--5</v>
      </c>
      <c r="D686" s="2">
        <v>2017</v>
      </c>
    </row>
    <row r="687" spans="1:4" x14ac:dyDescent="0.25">
      <c r="A687" s="2" t="s">
        <v>220</v>
      </c>
      <c r="B687" s="2">
        <v>6</v>
      </c>
      <c r="C687" s="2" t="str">
        <f t="shared" si="10"/>
        <v>DAN005716--6</v>
      </c>
      <c r="D687" s="2">
        <v>91000</v>
      </c>
    </row>
    <row r="688" spans="1:4" x14ac:dyDescent="0.25">
      <c r="A688" s="2" t="s">
        <v>220</v>
      </c>
      <c r="B688" s="2">
        <v>7</v>
      </c>
      <c r="C688" s="2" t="str">
        <f t="shared" si="10"/>
        <v>DAN005716--7</v>
      </c>
      <c r="D688" s="2" t="s">
        <v>408</v>
      </c>
    </row>
    <row r="689" spans="1:4" x14ac:dyDescent="0.25">
      <c r="A689" s="2" t="s">
        <v>221</v>
      </c>
      <c r="B689" s="2">
        <v>1</v>
      </c>
      <c r="C689" s="2" t="str">
        <f t="shared" si="10"/>
        <v>v055781--1</v>
      </c>
      <c r="D689" s="2" t="s">
        <v>29</v>
      </c>
    </row>
    <row r="690" spans="1:4" x14ac:dyDescent="0.25">
      <c r="A690" s="2" t="s">
        <v>221</v>
      </c>
      <c r="B690" s="2">
        <v>2</v>
      </c>
      <c r="C690" s="2" t="str">
        <f t="shared" si="10"/>
        <v>v055781--2</v>
      </c>
      <c r="D690" s="2" t="s">
        <v>409</v>
      </c>
    </row>
    <row r="691" spans="1:4" x14ac:dyDescent="0.25">
      <c r="A691" s="2" t="s">
        <v>221</v>
      </c>
      <c r="B691" s="2">
        <v>3</v>
      </c>
      <c r="C691" s="2" t="str">
        <f t="shared" si="10"/>
        <v>v055781--3</v>
      </c>
      <c r="D691" s="2" t="s">
        <v>410</v>
      </c>
    </row>
    <row r="692" spans="1:4" x14ac:dyDescent="0.25">
      <c r="A692" s="2" t="s">
        <v>221</v>
      </c>
      <c r="B692" s="2">
        <v>4</v>
      </c>
      <c r="C692" s="2" t="str">
        <f t="shared" si="10"/>
        <v>v055781--4</v>
      </c>
      <c r="D692" s="2" t="s">
        <v>411</v>
      </c>
    </row>
    <row r="693" spans="1:4" x14ac:dyDescent="0.25">
      <c r="A693" s="2" t="s">
        <v>221</v>
      </c>
      <c r="B693" s="2">
        <v>5</v>
      </c>
      <c r="C693" s="2" t="str">
        <f t="shared" si="10"/>
        <v>v055781--5</v>
      </c>
      <c r="D693" s="2">
        <v>2016</v>
      </c>
    </row>
    <row r="694" spans="1:4" x14ac:dyDescent="0.25">
      <c r="A694" s="2" t="s">
        <v>221</v>
      </c>
      <c r="B694" s="2">
        <v>6</v>
      </c>
      <c r="C694" s="2" t="str">
        <f t="shared" si="10"/>
        <v>v055781--6</v>
      </c>
      <c r="D694" s="2">
        <v>120561</v>
      </c>
    </row>
    <row r="695" spans="1:4" x14ac:dyDescent="0.25">
      <c r="A695" s="2" t="s">
        <v>221</v>
      </c>
      <c r="B695" s="2">
        <v>7</v>
      </c>
      <c r="C695" s="2" t="str">
        <f t="shared" si="10"/>
        <v>v055781--7</v>
      </c>
      <c r="D695" s="2" t="s">
        <v>412</v>
      </c>
    </row>
    <row r="696" spans="1:4" x14ac:dyDescent="0.25">
      <c r="A696" s="2" t="s">
        <v>222</v>
      </c>
      <c r="B696" s="2">
        <v>1</v>
      </c>
      <c r="C696" s="2" t="str">
        <f t="shared" si="10"/>
        <v>v13250585--1</v>
      </c>
      <c r="D696" s="2" t="s">
        <v>29</v>
      </c>
    </row>
    <row r="697" spans="1:4" x14ac:dyDescent="0.25">
      <c r="A697" s="2" t="s">
        <v>222</v>
      </c>
      <c r="B697" s="2">
        <v>2</v>
      </c>
      <c r="C697" s="2" t="str">
        <f t="shared" si="10"/>
        <v>v13250585--2</v>
      </c>
      <c r="D697" s="2" t="s">
        <v>413</v>
      </c>
    </row>
    <row r="698" spans="1:4" x14ac:dyDescent="0.25">
      <c r="A698" s="2" t="s">
        <v>222</v>
      </c>
      <c r="B698" s="2">
        <v>3</v>
      </c>
      <c r="C698" s="2" t="str">
        <f t="shared" si="10"/>
        <v>v13250585--3</v>
      </c>
      <c r="D698" s="2" t="s">
        <v>47</v>
      </c>
    </row>
    <row r="699" spans="1:4" x14ac:dyDescent="0.25">
      <c r="A699" s="2" t="s">
        <v>222</v>
      </c>
      <c r="B699" s="2">
        <v>4</v>
      </c>
      <c r="C699" s="2" t="str">
        <f t="shared" si="10"/>
        <v>v13250585--4</v>
      </c>
      <c r="D699" s="2" t="s">
        <v>55</v>
      </c>
    </row>
    <row r="700" spans="1:4" x14ac:dyDescent="0.25">
      <c r="A700" s="2" t="s">
        <v>222</v>
      </c>
      <c r="B700" s="2">
        <v>5</v>
      </c>
      <c r="C700" s="2" t="str">
        <f t="shared" si="10"/>
        <v>v13250585--5</v>
      </c>
      <c r="D700" s="2">
        <v>2017</v>
      </c>
    </row>
    <row r="701" spans="1:4" x14ac:dyDescent="0.25">
      <c r="A701" s="2" t="s">
        <v>222</v>
      </c>
      <c r="B701" s="2">
        <v>6</v>
      </c>
      <c r="C701" s="2" t="str">
        <f t="shared" si="10"/>
        <v>v13250585--6</v>
      </c>
      <c r="D701" s="2">
        <v>45131</v>
      </c>
    </row>
    <row r="702" spans="1:4" x14ac:dyDescent="0.25">
      <c r="A702" s="2" t="s">
        <v>222</v>
      </c>
      <c r="B702" s="2">
        <v>7</v>
      </c>
      <c r="C702" s="2" t="str">
        <f t="shared" si="10"/>
        <v>v13250585--7</v>
      </c>
      <c r="D702" s="2" t="s">
        <v>414</v>
      </c>
    </row>
    <row r="703" spans="1:4" x14ac:dyDescent="0.25">
      <c r="A703" s="2">
        <v>1102021</v>
      </c>
      <c r="B703" s="2">
        <v>1</v>
      </c>
      <c r="C703" s="2" t="str">
        <f t="shared" si="10"/>
        <v>1102021--1</v>
      </c>
      <c r="D703" s="2" t="s">
        <v>415</v>
      </c>
    </row>
    <row r="704" spans="1:4" x14ac:dyDescent="0.25">
      <c r="A704" s="2" t="s">
        <v>416</v>
      </c>
      <c r="B704" s="2">
        <v>1</v>
      </c>
      <c r="C704" s="2" t="str">
        <f t="shared" si="10"/>
        <v>OT14400927--1</v>
      </c>
      <c r="D704" s="2" t="s">
        <v>278</v>
      </c>
    </row>
    <row r="705" spans="1:4" x14ac:dyDescent="0.25">
      <c r="A705" s="2" t="s">
        <v>416</v>
      </c>
      <c r="B705" s="2">
        <v>2</v>
      </c>
      <c r="C705" s="2" t="str">
        <f t="shared" si="10"/>
        <v>OT14400927--2</v>
      </c>
      <c r="D705" s="2" t="s">
        <v>438</v>
      </c>
    </row>
    <row r="706" spans="1:4" x14ac:dyDescent="0.25">
      <c r="A706" s="2" t="s">
        <v>416</v>
      </c>
      <c r="B706" s="2">
        <v>3</v>
      </c>
      <c r="C706" s="2" t="str">
        <f t="shared" si="10"/>
        <v>OT14400927--3</v>
      </c>
      <c r="D706" s="2" t="s">
        <v>35</v>
      </c>
    </row>
    <row r="707" spans="1:4" x14ac:dyDescent="0.25">
      <c r="A707" s="2" t="s">
        <v>416</v>
      </c>
      <c r="B707" s="2">
        <v>4</v>
      </c>
      <c r="C707" s="2" t="str">
        <f t="shared" ref="C707:C770" si="11">A707&amp;"--"&amp;B707</f>
        <v>OT14400927--4</v>
      </c>
      <c r="D707" s="2" t="s">
        <v>439</v>
      </c>
    </row>
    <row r="708" spans="1:4" x14ac:dyDescent="0.25">
      <c r="A708" s="2" t="s">
        <v>416</v>
      </c>
      <c r="B708" s="2">
        <v>5</v>
      </c>
      <c r="C708" s="2" t="str">
        <f t="shared" si="11"/>
        <v>OT14400927--5</v>
      </c>
      <c r="D708" s="2">
        <v>2017</v>
      </c>
    </row>
    <row r="709" spans="1:4" x14ac:dyDescent="0.25">
      <c r="A709" s="2" t="s">
        <v>416</v>
      </c>
      <c r="B709" s="2">
        <v>6</v>
      </c>
      <c r="C709" s="2" t="str">
        <f t="shared" si="11"/>
        <v>OT14400927--6</v>
      </c>
      <c r="D709" s="2">
        <v>114000</v>
      </c>
    </row>
    <row r="710" spans="1:4" x14ac:dyDescent="0.25">
      <c r="A710" s="2" t="s">
        <v>416</v>
      </c>
      <c r="B710" s="2">
        <v>7</v>
      </c>
      <c r="C710" s="2" t="str">
        <f t="shared" si="11"/>
        <v>OT14400927--7</v>
      </c>
      <c r="D710" s="2" t="s">
        <v>440</v>
      </c>
    </row>
    <row r="711" spans="1:4" x14ac:dyDescent="0.25">
      <c r="A711" s="2" t="s">
        <v>417</v>
      </c>
      <c r="B711" s="2">
        <v>1</v>
      </c>
      <c r="C711" s="2" t="str">
        <f t="shared" si="11"/>
        <v>V7000259--1</v>
      </c>
      <c r="D711" s="2" t="s">
        <v>278</v>
      </c>
    </row>
    <row r="712" spans="1:4" x14ac:dyDescent="0.25">
      <c r="A712" s="2" t="s">
        <v>417</v>
      </c>
      <c r="B712" s="2">
        <v>2</v>
      </c>
      <c r="C712" s="2" t="str">
        <f t="shared" si="11"/>
        <v>V7000259--2</v>
      </c>
      <c r="D712" s="2" t="s">
        <v>441</v>
      </c>
    </row>
    <row r="713" spans="1:4" x14ac:dyDescent="0.25">
      <c r="A713" s="2" t="s">
        <v>417</v>
      </c>
      <c r="B713" s="2">
        <v>3</v>
      </c>
      <c r="C713" s="2" t="str">
        <f t="shared" si="11"/>
        <v>V7000259--3</v>
      </c>
      <c r="D713" s="2" t="s">
        <v>31</v>
      </c>
    </row>
    <row r="714" spans="1:4" x14ac:dyDescent="0.25">
      <c r="A714" s="2" t="s">
        <v>417</v>
      </c>
      <c r="B714" s="2">
        <v>4</v>
      </c>
      <c r="C714" s="2" t="str">
        <f t="shared" si="11"/>
        <v>V7000259--4</v>
      </c>
      <c r="D714" s="2" t="s">
        <v>32</v>
      </c>
    </row>
    <row r="715" spans="1:4" x14ac:dyDescent="0.25">
      <c r="A715" s="2" t="s">
        <v>417</v>
      </c>
      <c r="B715" s="2">
        <v>5</v>
      </c>
      <c r="C715" s="2" t="str">
        <f t="shared" si="11"/>
        <v>V7000259--5</v>
      </c>
      <c r="D715" s="2">
        <v>2014</v>
      </c>
    </row>
    <row r="716" spans="1:4" x14ac:dyDescent="0.25">
      <c r="A716" s="2" t="s">
        <v>417</v>
      </c>
      <c r="B716" s="2">
        <v>6</v>
      </c>
      <c r="C716" s="2" t="str">
        <f t="shared" si="11"/>
        <v>V7000259--6</v>
      </c>
      <c r="D716" s="2">
        <v>123000</v>
      </c>
    </row>
    <row r="717" spans="1:4" x14ac:dyDescent="0.25">
      <c r="A717" s="2" t="s">
        <v>417</v>
      </c>
      <c r="B717" s="2">
        <v>7</v>
      </c>
      <c r="C717" s="2" t="str">
        <f t="shared" si="11"/>
        <v>V7000259--7</v>
      </c>
      <c r="D717" s="2" t="s">
        <v>442</v>
      </c>
    </row>
    <row r="718" spans="1:4" x14ac:dyDescent="0.25">
      <c r="A718" s="2" t="s">
        <v>418</v>
      </c>
      <c r="B718" s="2">
        <v>1</v>
      </c>
      <c r="C718" s="2" t="str">
        <f t="shared" si="11"/>
        <v>V12800228--1</v>
      </c>
      <c r="D718" s="2" t="s">
        <v>278</v>
      </c>
    </row>
    <row r="719" spans="1:4" x14ac:dyDescent="0.25">
      <c r="A719" s="2" t="s">
        <v>418</v>
      </c>
      <c r="B719" s="2">
        <v>2</v>
      </c>
      <c r="C719" s="2" t="str">
        <f t="shared" si="11"/>
        <v>V12800228--2</v>
      </c>
      <c r="D719" s="2" t="s">
        <v>443</v>
      </c>
    </row>
    <row r="720" spans="1:4" x14ac:dyDescent="0.25">
      <c r="A720" s="2" t="s">
        <v>418</v>
      </c>
      <c r="B720" s="2">
        <v>3</v>
      </c>
      <c r="C720" s="2" t="str">
        <f t="shared" si="11"/>
        <v>V12800228--3</v>
      </c>
      <c r="D720" s="2" t="s">
        <v>31</v>
      </c>
    </row>
    <row r="721" spans="1:4" x14ac:dyDescent="0.25">
      <c r="A721" s="2" t="s">
        <v>418</v>
      </c>
      <c r="B721" s="2">
        <v>4</v>
      </c>
      <c r="C721" s="2" t="str">
        <f t="shared" si="11"/>
        <v>V12800228--4</v>
      </c>
      <c r="D721" s="2" t="s">
        <v>444</v>
      </c>
    </row>
    <row r="722" spans="1:4" x14ac:dyDescent="0.25">
      <c r="A722" s="2" t="s">
        <v>418</v>
      </c>
      <c r="B722" s="2">
        <v>5</v>
      </c>
      <c r="C722" s="2" t="str">
        <f t="shared" si="11"/>
        <v>V12800228--5</v>
      </c>
      <c r="D722" s="2">
        <v>2015</v>
      </c>
    </row>
    <row r="723" spans="1:4" x14ac:dyDescent="0.25">
      <c r="A723" s="2" t="s">
        <v>418</v>
      </c>
      <c r="B723" s="2">
        <v>6</v>
      </c>
      <c r="C723" s="2" t="str">
        <f t="shared" si="11"/>
        <v>V12800228--6</v>
      </c>
      <c r="D723" s="2">
        <v>70901</v>
      </c>
    </row>
    <row r="724" spans="1:4" x14ac:dyDescent="0.25">
      <c r="A724" s="2" t="s">
        <v>418</v>
      </c>
      <c r="B724" s="2">
        <v>7</v>
      </c>
      <c r="C724" s="2" t="str">
        <f t="shared" si="11"/>
        <v>V12800228--7</v>
      </c>
      <c r="D724" s="2" t="s">
        <v>445</v>
      </c>
    </row>
    <row r="725" spans="1:4" x14ac:dyDescent="0.25">
      <c r="A725" s="2" t="s">
        <v>419</v>
      </c>
      <c r="B725" s="2">
        <v>1</v>
      </c>
      <c r="C725" s="2" t="str">
        <f t="shared" si="11"/>
        <v>T524784--1</v>
      </c>
      <c r="D725" s="2" t="s">
        <v>278</v>
      </c>
    </row>
    <row r="726" spans="1:4" x14ac:dyDescent="0.25">
      <c r="A726" s="2" t="s">
        <v>419</v>
      </c>
      <c r="B726" s="2">
        <v>2</v>
      </c>
      <c r="C726" s="2" t="str">
        <f t="shared" si="11"/>
        <v>T524784--2</v>
      </c>
      <c r="D726" s="2" t="s">
        <v>446</v>
      </c>
    </row>
    <row r="727" spans="1:4" x14ac:dyDescent="0.25">
      <c r="A727" s="2" t="s">
        <v>419</v>
      </c>
      <c r="B727" s="2">
        <v>3</v>
      </c>
      <c r="C727" s="2" t="str">
        <f t="shared" si="11"/>
        <v>T524784--3</v>
      </c>
      <c r="D727" s="2" t="s">
        <v>47</v>
      </c>
    </row>
    <row r="728" spans="1:4" x14ac:dyDescent="0.25">
      <c r="A728" s="2" t="s">
        <v>419</v>
      </c>
      <c r="B728" s="2">
        <v>4</v>
      </c>
      <c r="C728" s="2" t="str">
        <f t="shared" si="11"/>
        <v>T524784--4</v>
      </c>
      <c r="D728" s="2" t="s">
        <v>447</v>
      </c>
    </row>
    <row r="729" spans="1:4" x14ac:dyDescent="0.25">
      <c r="A729" s="2" t="s">
        <v>419</v>
      </c>
      <c r="B729" s="2">
        <v>5</v>
      </c>
      <c r="C729" s="2" t="str">
        <f t="shared" si="11"/>
        <v>T524784--5</v>
      </c>
      <c r="D729" s="2">
        <v>2012</v>
      </c>
    </row>
    <row r="730" spans="1:4" x14ac:dyDescent="0.25">
      <c r="A730" s="2" t="s">
        <v>419</v>
      </c>
      <c r="B730" s="2">
        <v>6</v>
      </c>
      <c r="C730" s="2" t="str">
        <f t="shared" si="11"/>
        <v>T524784--6</v>
      </c>
      <c r="D730" s="2">
        <v>176000</v>
      </c>
    </row>
    <row r="731" spans="1:4" x14ac:dyDescent="0.25">
      <c r="A731" s="2" t="s">
        <v>419</v>
      </c>
      <c r="B731" s="2">
        <v>7</v>
      </c>
      <c r="C731" s="2" t="str">
        <f t="shared" si="11"/>
        <v>T524784--7</v>
      </c>
      <c r="D731" s="2" t="s">
        <v>448</v>
      </c>
    </row>
    <row r="732" spans="1:4" x14ac:dyDescent="0.25">
      <c r="A732" s="2" t="s">
        <v>420</v>
      </c>
      <c r="B732" s="2">
        <v>1</v>
      </c>
      <c r="C732" s="2" t="str">
        <f t="shared" si="11"/>
        <v>v11750533--1</v>
      </c>
      <c r="D732" s="2" t="s">
        <v>449</v>
      </c>
    </row>
    <row r="733" spans="1:4" x14ac:dyDescent="0.25">
      <c r="A733" s="2" t="s">
        <v>420</v>
      </c>
      <c r="B733" s="2">
        <v>2</v>
      </c>
      <c r="C733" s="2" t="str">
        <f t="shared" si="11"/>
        <v>v11750533--2</v>
      </c>
      <c r="D733" s="2" t="s">
        <v>450</v>
      </c>
    </row>
    <row r="734" spans="1:4" x14ac:dyDescent="0.25">
      <c r="A734" s="2" t="s">
        <v>420</v>
      </c>
      <c r="B734" s="2">
        <v>3</v>
      </c>
      <c r="C734" s="2" t="str">
        <f t="shared" si="11"/>
        <v>v11750533--3</v>
      </c>
      <c r="D734" s="2" t="s">
        <v>57</v>
      </c>
    </row>
    <row r="735" spans="1:4" x14ac:dyDescent="0.25">
      <c r="A735" s="2" t="s">
        <v>420</v>
      </c>
      <c r="B735" s="2">
        <v>4</v>
      </c>
      <c r="C735" s="2" t="str">
        <f t="shared" si="11"/>
        <v>v11750533--4</v>
      </c>
      <c r="D735" s="2" t="s">
        <v>231</v>
      </c>
    </row>
    <row r="736" spans="1:4" x14ac:dyDescent="0.25">
      <c r="A736" s="2" t="s">
        <v>420</v>
      </c>
      <c r="B736" s="2">
        <v>5</v>
      </c>
      <c r="C736" s="2" t="str">
        <f t="shared" si="11"/>
        <v>v11750533--5</v>
      </c>
      <c r="D736" s="2">
        <v>2015</v>
      </c>
    </row>
    <row r="737" spans="1:4" x14ac:dyDescent="0.25">
      <c r="A737" s="2" t="s">
        <v>420</v>
      </c>
      <c r="B737" s="2">
        <v>6</v>
      </c>
      <c r="C737" s="2" t="str">
        <f t="shared" si="11"/>
        <v>v11750533--6</v>
      </c>
      <c r="D737" s="2">
        <v>112479</v>
      </c>
    </row>
    <row r="738" spans="1:4" x14ac:dyDescent="0.25">
      <c r="A738" s="2" t="s">
        <v>420</v>
      </c>
      <c r="B738" s="2">
        <v>7</v>
      </c>
      <c r="C738" s="2" t="str">
        <f t="shared" si="11"/>
        <v>v11750533--7</v>
      </c>
      <c r="D738" s="2" t="s">
        <v>451</v>
      </c>
    </row>
    <row r="739" spans="1:4" x14ac:dyDescent="0.25">
      <c r="A739" s="2" t="s">
        <v>421</v>
      </c>
      <c r="B739" s="2">
        <v>1</v>
      </c>
      <c r="C739" s="2" t="str">
        <f t="shared" si="11"/>
        <v>OT11200685--1</v>
      </c>
      <c r="D739" s="2" t="s">
        <v>449</v>
      </c>
    </row>
    <row r="740" spans="1:4" x14ac:dyDescent="0.25">
      <c r="A740" s="2" t="s">
        <v>421</v>
      </c>
      <c r="B740" s="2">
        <v>2</v>
      </c>
      <c r="C740" s="2" t="str">
        <f t="shared" si="11"/>
        <v>OT11200685--2</v>
      </c>
      <c r="D740" s="2" t="s">
        <v>452</v>
      </c>
    </row>
    <row r="741" spans="1:4" x14ac:dyDescent="0.25">
      <c r="A741" s="2" t="s">
        <v>421</v>
      </c>
      <c r="B741" s="2">
        <v>3</v>
      </c>
      <c r="C741" s="2" t="str">
        <f t="shared" si="11"/>
        <v>OT11200685--3</v>
      </c>
      <c r="D741" s="2" t="s">
        <v>76</v>
      </c>
    </row>
    <row r="742" spans="1:4" x14ac:dyDescent="0.25">
      <c r="A742" s="2" t="s">
        <v>421</v>
      </c>
      <c r="B742" s="2">
        <v>4</v>
      </c>
      <c r="C742" s="2" t="str">
        <f t="shared" si="11"/>
        <v>OT11200685--4</v>
      </c>
      <c r="D742" s="2" t="s">
        <v>315</v>
      </c>
    </row>
    <row r="743" spans="1:4" x14ac:dyDescent="0.25">
      <c r="A743" s="2" t="s">
        <v>421</v>
      </c>
      <c r="B743" s="2">
        <v>5</v>
      </c>
      <c r="C743" s="2" t="str">
        <f t="shared" si="11"/>
        <v>OT11200685--5</v>
      </c>
      <c r="D743" s="2">
        <v>2017</v>
      </c>
    </row>
    <row r="744" spans="1:4" x14ac:dyDescent="0.25">
      <c r="A744" s="2" t="s">
        <v>421</v>
      </c>
      <c r="B744" s="2">
        <v>6</v>
      </c>
      <c r="C744" s="2" t="str">
        <f t="shared" si="11"/>
        <v>OT11200685--6</v>
      </c>
      <c r="D744" s="2">
        <v>104540</v>
      </c>
    </row>
    <row r="745" spans="1:4" x14ac:dyDescent="0.25">
      <c r="A745" s="2" t="s">
        <v>421</v>
      </c>
      <c r="B745" s="2">
        <v>7</v>
      </c>
      <c r="C745" s="2" t="str">
        <f t="shared" si="11"/>
        <v>OT11200685--7</v>
      </c>
      <c r="D745" s="2" t="s">
        <v>453</v>
      </c>
    </row>
    <row r="746" spans="1:4" x14ac:dyDescent="0.25">
      <c r="A746" s="2" t="s">
        <v>422</v>
      </c>
      <c r="B746" s="2">
        <v>1</v>
      </c>
      <c r="C746" s="2" t="str">
        <f t="shared" si="11"/>
        <v>V233881--1</v>
      </c>
      <c r="D746" s="2" t="s">
        <v>449</v>
      </c>
    </row>
    <row r="747" spans="1:4" x14ac:dyDescent="0.25">
      <c r="A747" s="2" t="s">
        <v>422</v>
      </c>
      <c r="B747" s="2">
        <v>2</v>
      </c>
      <c r="C747" s="2" t="str">
        <f t="shared" si="11"/>
        <v>V233881--2</v>
      </c>
      <c r="D747" s="2" t="s">
        <v>454</v>
      </c>
    </row>
    <row r="748" spans="1:4" x14ac:dyDescent="0.25">
      <c r="A748" s="2" t="s">
        <v>422</v>
      </c>
      <c r="B748" s="2">
        <v>3</v>
      </c>
      <c r="C748" s="2" t="str">
        <f t="shared" si="11"/>
        <v>V233881--3</v>
      </c>
      <c r="D748" s="2" t="s">
        <v>42</v>
      </c>
    </row>
    <row r="749" spans="1:4" x14ac:dyDescent="0.25">
      <c r="A749" s="2" t="s">
        <v>422</v>
      </c>
      <c r="B749" s="2">
        <v>4</v>
      </c>
      <c r="C749" s="2" t="str">
        <f t="shared" si="11"/>
        <v>V233881--4</v>
      </c>
      <c r="D749" s="2" t="s">
        <v>68</v>
      </c>
    </row>
    <row r="750" spans="1:4" x14ac:dyDescent="0.25">
      <c r="A750" s="2" t="s">
        <v>422</v>
      </c>
      <c r="B750" s="2">
        <v>5</v>
      </c>
      <c r="C750" s="2" t="str">
        <f t="shared" si="11"/>
        <v>V233881--5</v>
      </c>
      <c r="D750" s="2">
        <v>2016</v>
      </c>
    </row>
    <row r="751" spans="1:4" x14ac:dyDescent="0.25">
      <c r="A751" s="2" t="s">
        <v>422</v>
      </c>
      <c r="B751" s="2">
        <v>6</v>
      </c>
      <c r="C751" s="2" t="str">
        <f t="shared" si="11"/>
        <v>V233881--6</v>
      </c>
      <c r="D751" s="2">
        <v>119937</v>
      </c>
    </row>
    <row r="752" spans="1:4" x14ac:dyDescent="0.25">
      <c r="A752" s="2" t="s">
        <v>422</v>
      </c>
      <c r="B752" s="2">
        <v>7</v>
      </c>
      <c r="C752" s="2" t="str">
        <f t="shared" si="11"/>
        <v>V233881--7</v>
      </c>
      <c r="D752" s="2" t="s">
        <v>455</v>
      </c>
    </row>
    <row r="753" spans="1:4" x14ac:dyDescent="0.25">
      <c r="A753" s="2" t="s">
        <v>423</v>
      </c>
      <c r="B753" s="2">
        <v>1</v>
      </c>
      <c r="C753" s="2" t="str">
        <f t="shared" si="11"/>
        <v>WSB76087--1</v>
      </c>
      <c r="D753" s="2" t="s">
        <v>456</v>
      </c>
    </row>
    <row r="754" spans="1:4" x14ac:dyDescent="0.25">
      <c r="A754" s="2" t="s">
        <v>423</v>
      </c>
      <c r="B754" s="2">
        <v>2</v>
      </c>
      <c r="C754" s="2" t="str">
        <f t="shared" si="11"/>
        <v>WSB76087--2</v>
      </c>
      <c r="D754" s="2" t="s">
        <v>457</v>
      </c>
    </row>
    <row r="755" spans="1:4" x14ac:dyDescent="0.25">
      <c r="A755" s="2" t="s">
        <v>423</v>
      </c>
      <c r="B755" s="2">
        <v>3</v>
      </c>
      <c r="C755" s="2" t="str">
        <f t="shared" si="11"/>
        <v>WSB76087--3</v>
      </c>
      <c r="D755" s="2" t="s">
        <v>45</v>
      </c>
    </row>
    <row r="756" spans="1:4" x14ac:dyDescent="0.25">
      <c r="A756" s="2" t="s">
        <v>423</v>
      </c>
      <c r="B756" s="2">
        <v>4</v>
      </c>
      <c r="C756" s="2" t="str">
        <f t="shared" si="11"/>
        <v>WSB76087--4</v>
      </c>
      <c r="D756" s="2" t="s">
        <v>249</v>
      </c>
    </row>
    <row r="757" spans="1:4" x14ac:dyDescent="0.25">
      <c r="A757" s="2" t="s">
        <v>423</v>
      </c>
      <c r="B757" s="2">
        <v>5</v>
      </c>
      <c r="C757" s="2" t="str">
        <f t="shared" si="11"/>
        <v>WSB76087--5</v>
      </c>
      <c r="D757" s="2">
        <v>2015</v>
      </c>
    </row>
    <row r="758" spans="1:4" x14ac:dyDescent="0.25">
      <c r="A758" s="2" t="s">
        <v>423</v>
      </c>
      <c r="B758" s="2">
        <v>6</v>
      </c>
      <c r="C758" s="2" t="str">
        <f t="shared" si="11"/>
        <v>WSB76087--6</v>
      </c>
      <c r="D758" s="2">
        <v>71512</v>
      </c>
    </row>
    <row r="759" spans="1:4" x14ac:dyDescent="0.25">
      <c r="A759" s="2" t="s">
        <v>423</v>
      </c>
      <c r="B759" s="2">
        <v>7</v>
      </c>
      <c r="C759" s="2" t="str">
        <f t="shared" si="11"/>
        <v>WSB76087--7</v>
      </c>
      <c r="D759" s="2" t="s">
        <v>458</v>
      </c>
    </row>
    <row r="760" spans="1:4" x14ac:dyDescent="0.25">
      <c r="A760" s="2" t="s">
        <v>424</v>
      </c>
      <c r="B760" s="2">
        <v>1</v>
      </c>
      <c r="C760" s="2" t="str">
        <f t="shared" si="11"/>
        <v>V10050516--1</v>
      </c>
      <c r="D760" s="2" t="s">
        <v>459</v>
      </c>
    </row>
    <row r="761" spans="1:4" x14ac:dyDescent="0.25">
      <c r="A761" s="2" t="s">
        <v>424</v>
      </c>
      <c r="B761" s="2">
        <v>2</v>
      </c>
      <c r="C761" s="2" t="str">
        <f t="shared" si="11"/>
        <v>V10050516--2</v>
      </c>
      <c r="D761" s="2" t="s">
        <v>460</v>
      </c>
    </row>
    <row r="762" spans="1:4" x14ac:dyDescent="0.25">
      <c r="A762" s="2" t="s">
        <v>424</v>
      </c>
      <c r="B762" s="2">
        <v>3</v>
      </c>
      <c r="C762" s="2" t="str">
        <f t="shared" si="11"/>
        <v>V10050516--3</v>
      </c>
      <c r="D762" s="2" t="s">
        <v>31</v>
      </c>
    </row>
    <row r="763" spans="1:4" x14ac:dyDescent="0.25">
      <c r="A763" s="2" t="s">
        <v>424</v>
      </c>
      <c r="B763" s="2">
        <v>4</v>
      </c>
      <c r="C763" s="2" t="str">
        <f t="shared" si="11"/>
        <v>V10050516--4</v>
      </c>
      <c r="D763" s="2" t="s">
        <v>32</v>
      </c>
    </row>
    <row r="764" spans="1:4" x14ac:dyDescent="0.25">
      <c r="A764" s="2" t="s">
        <v>424</v>
      </c>
      <c r="B764" s="2">
        <v>5</v>
      </c>
      <c r="C764" s="2" t="str">
        <f t="shared" si="11"/>
        <v>V10050516--5</v>
      </c>
      <c r="D764" s="2">
        <v>2016</v>
      </c>
    </row>
    <row r="765" spans="1:4" x14ac:dyDescent="0.25">
      <c r="A765" s="2" t="s">
        <v>424</v>
      </c>
      <c r="B765" s="2">
        <v>6</v>
      </c>
      <c r="C765" s="2" t="str">
        <f t="shared" si="11"/>
        <v>V10050516--6</v>
      </c>
      <c r="D765" s="2">
        <v>51238</v>
      </c>
    </row>
    <row r="766" spans="1:4" x14ac:dyDescent="0.25">
      <c r="A766" s="2" t="s">
        <v>424</v>
      </c>
      <c r="B766" s="2">
        <v>7</v>
      </c>
      <c r="C766" s="2" t="str">
        <f t="shared" si="11"/>
        <v>V10050516--7</v>
      </c>
      <c r="D766" s="2" t="s">
        <v>461</v>
      </c>
    </row>
    <row r="767" spans="1:4" x14ac:dyDescent="0.25">
      <c r="A767" s="2" t="s">
        <v>425</v>
      </c>
      <c r="B767" s="2">
        <v>1</v>
      </c>
      <c r="C767" s="2" t="str">
        <f t="shared" si="11"/>
        <v>STEPH43395--1</v>
      </c>
      <c r="D767" s="2" t="s">
        <v>462</v>
      </c>
    </row>
    <row r="768" spans="1:4" x14ac:dyDescent="0.25">
      <c r="A768" s="2" t="s">
        <v>425</v>
      </c>
      <c r="B768" s="2">
        <v>2</v>
      </c>
      <c r="C768" s="2" t="str">
        <f t="shared" si="11"/>
        <v>STEPH43395--2</v>
      </c>
      <c r="D768" s="2" t="s">
        <v>463</v>
      </c>
    </row>
    <row r="769" spans="1:4" x14ac:dyDescent="0.25">
      <c r="A769" s="2" t="s">
        <v>425</v>
      </c>
      <c r="B769" s="2">
        <v>3</v>
      </c>
      <c r="C769" s="2" t="str">
        <f t="shared" si="11"/>
        <v>STEPH43395--3</v>
      </c>
      <c r="D769" s="2" t="s">
        <v>464</v>
      </c>
    </row>
    <row r="770" spans="1:4" x14ac:dyDescent="0.25">
      <c r="A770" s="2" t="s">
        <v>425</v>
      </c>
      <c r="B770" s="2">
        <v>4</v>
      </c>
      <c r="C770" s="2" t="str">
        <f t="shared" si="11"/>
        <v>STEPH43395--4</v>
      </c>
      <c r="D770" s="2" t="s">
        <v>465</v>
      </c>
    </row>
    <row r="771" spans="1:4" x14ac:dyDescent="0.25">
      <c r="A771" s="2" t="s">
        <v>425</v>
      </c>
      <c r="B771" s="2">
        <v>5</v>
      </c>
      <c r="C771" s="2" t="str">
        <f t="shared" ref="C771:C834" si="12">A771&amp;"--"&amp;B771</f>
        <v>STEPH43395--5</v>
      </c>
      <c r="D771" s="2">
        <v>2016</v>
      </c>
    </row>
    <row r="772" spans="1:4" x14ac:dyDescent="0.25">
      <c r="A772" s="2" t="s">
        <v>425</v>
      </c>
      <c r="B772" s="2">
        <v>6</v>
      </c>
      <c r="C772" s="2" t="str">
        <f t="shared" si="12"/>
        <v>STEPH43395--6</v>
      </c>
      <c r="D772" s="2">
        <v>210000</v>
      </c>
    </row>
    <row r="773" spans="1:4" x14ac:dyDescent="0.25">
      <c r="A773" s="2" t="s">
        <v>425</v>
      </c>
      <c r="B773" s="2">
        <v>7</v>
      </c>
      <c r="C773" s="2" t="str">
        <f t="shared" si="12"/>
        <v>STEPH43395--7</v>
      </c>
      <c r="D773" s="2" t="s">
        <v>466</v>
      </c>
    </row>
    <row r="774" spans="1:4" x14ac:dyDescent="0.25">
      <c r="A774" s="2" t="s">
        <v>426</v>
      </c>
      <c r="B774" s="2">
        <v>1</v>
      </c>
      <c r="C774" s="2" t="str">
        <f t="shared" si="12"/>
        <v>STEP748345--1</v>
      </c>
      <c r="D774" s="2" t="s">
        <v>467</v>
      </c>
    </row>
    <row r="775" spans="1:4" x14ac:dyDescent="0.25">
      <c r="A775" s="2" t="s">
        <v>426</v>
      </c>
      <c r="B775" s="2">
        <v>2</v>
      </c>
      <c r="C775" s="2" t="str">
        <f t="shared" si="12"/>
        <v>STEP748345--2</v>
      </c>
      <c r="D775" s="2" t="s">
        <v>468</v>
      </c>
    </row>
    <row r="776" spans="1:4" x14ac:dyDescent="0.25">
      <c r="A776" s="2" t="s">
        <v>426</v>
      </c>
      <c r="B776" s="2">
        <v>3</v>
      </c>
      <c r="C776" s="2" t="str">
        <f t="shared" si="12"/>
        <v>STEP748345--3</v>
      </c>
      <c r="D776" s="2" t="s">
        <v>469</v>
      </c>
    </row>
    <row r="777" spans="1:4" x14ac:dyDescent="0.25">
      <c r="A777" s="2" t="s">
        <v>426</v>
      </c>
      <c r="B777" s="2">
        <v>4</v>
      </c>
      <c r="C777" s="2" t="str">
        <f t="shared" si="12"/>
        <v>STEP748345--4</v>
      </c>
      <c r="D777" s="2" t="s">
        <v>470</v>
      </c>
    </row>
    <row r="778" spans="1:4" x14ac:dyDescent="0.25">
      <c r="A778" s="2" t="s">
        <v>426</v>
      </c>
      <c r="B778" s="2">
        <v>5</v>
      </c>
      <c r="C778" s="2" t="str">
        <f t="shared" si="12"/>
        <v>STEP748345--5</v>
      </c>
      <c r="D778" s="2">
        <v>2012</v>
      </c>
    </row>
    <row r="779" spans="1:4" x14ac:dyDescent="0.25">
      <c r="A779" s="2" t="s">
        <v>426</v>
      </c>
      <c r="B779" s="2">
        <v>6</v>
      </c>
      <c r="C779" s="2" t="str">
        <f t="shared" si="12"/>
        <v>STEP748345--6</v>
      </c>
      <c r="D779" s="2">
        <v>142000</v>
      </c>
    </row>
    <row r="780" spans="1:4" x14ac:dyDescent="0.25">
      <c r="A780" s="2" t="s">
        <v>426</v>
      </c>
      <c r="B780" s="2">
        <v>7</v>
      </c>
      <c r="C780" s="2" t="str">
        <f t="shared" si="12"/>
        <v>STEP748345--7</v>
      </c>
      <c r="D780" s="2" t="s">
        <v>471</v>
      </c>
    </row>
    <row r="781" spans="1:4" x14ac:dyDescent="0.25">
      <c r="A781" s="2" t="s">
        <v>427</v>
      </c>
      <c r="B781" s="2">
        <v>1</v>
      </c>
      <c r="C781" s="2" t="str">
        <f t="shared" si="12"/>
        <v>AFL017981--1</v>
      </c>
      <c r="D781" s="2" t="s">
        <v>467</v>
      </c>
    </row>
    <row r="782" spans="1:4" x14ac:dyDescent="0.25">
      <c r="A782" s="2" t="s">
        <v>427</v>
      </c>
      <c r="B782" s="2">
        <v>2</v>
      </c>
      <c r="C782" s="2" t="str">
        <f t="shared" si="12"/>
        <v>AFL017981--2</v>
      </c>
      <c r="D782" s="2" t="s">
        <v>472</v>
      </c>
    </row>
    <row r="783" spans="1:4" x14ac:dyDescent="0.25">
      <c r="A783" s="2" t="s">
        <v>427</v>
      </c>
      <c r="B783" s="2">
        <v>3</v>
      </c>
      <c r="C783" s="2" t="str">
        <f t="shared" si="12"/>
        <v>AFL017981--3</v>
      </c>
      <c r="D783" s="2" t="s">
        <v>57</v>
      </c>
    </row>
    <row r="784" spans="1:4" x14ac:dyDescent="0.25">
      <c r="A784" s="2" t="s">
        <v>427</v>
      </c>
      <c r="B784" s="2">
        <v>4</v>
      </c>
      <c r="C784" s="2" t="str">
        <f t="shared" si="12"/>
        <v>AFL017981--4</v>
      </c>
      <c r="D784" s="2" t="s">
        <v>53</v>
      </c>
    </row>
    <row r="785" spans="1:4" x14ac:dyDescent="0.25">
      <c r="A785" s="2" t="s">
        <v>427</v>
      </c>
      <c r="B785" s="2">
        <v>5</v>
      </c>
      <c r="C785" s="2" t="str">
        <f t="shared" si="12"/>
        <v>AFL017981--5</v>
      </c>
      <c r="D785" s="2">
        <v>2013</v>
      </c>
    </row>
    <row r="786" spans="1:4" x14ac:dyDescent="0.25">
      <c r="A786" s="2" t="s">
        <v>427</v>
      </c>
      <c r="B786" s="2">
        <v>6</v>
      </c>
      <c r="C786" s="2" t="str">
        <f t="shared" si="12"/>
        <v>AFL017981--6</v>
      </c>
      <c r="D786" s="2">
        <v>119188</v>
      </c>
    </row>
    <row r="787" spans="1:4" x14ac:dyDescent="0.25">
      <c r="A787" s="2" t="s">
        <v>427</v>
      </c>
      <c r="B787" s="2">
        <v>7</v>
      </c>
      <c r="C787" s="2" t="str">
        <f t="shared" si="12"/>
        <v>AFL017981--7</v>
      </c>
      <c r="D787" s="2" t="s">
        <v>473</v>
      </c>
    </row>
    <row r="788" spans="1:4" x14ac:dyDescent="0.25">
      <c r="A788" s="2" t="s">
        <v>428</v>
      </c>
      <c r="B788" s="2">
        <v>1</v>
      </c>
      <c r="C788" s="2" t="str">
        <f t="shared" si="12"/>
        <v>CTOWN22060--1</v>
      </c>
      <c r="D788" s="2" t="s">
        <v>467</v>
      </c>
    </row>
    <row r="789" spans="1:4" x14ac:dyDescent="0.25">
      <c r="A789" s="2" t="s">
        <v>428</v>
      </c>
      <c r="B789" s="2">
        <v>2</v>
      </c>
      <c r="C789" s="2" t="str">
        <f t="shared" si="12"/>
        <v>CTOWN22060--2</v>
      </c>
      <c r="D789" s="2" t="s">
        <v>474</v>
      </c>
    </row>
    <row r="790" spans="1:4" x14ac:dyDescent="0.25">
      <c r="A790" s="2" t="s">
        <v>428</v>
      </c>
      <c r="B790" s="2">
        <v>3</v>
      </c>
      <c r="C790" s="2" t="str">
        <f t="shared" si="12"/>
        <v>CTOWN22060--3</v>
      </c>
      <c r="D790" s="2" t="s">
        <v>45</v>
      </c>
    </row>
    <row r="791" spans="1:4" x14ac:dyDescent="0.25">
      <c r="A791" s="2" t="s">
        <v>428</v>
      </c>
      <c r="B791" s="2">
        <v>4</v>
      </c>
      <c r="C791" s="2" t="str">
        <f t="shared" si="12"/>
        <v>CTOWN22060--4</v>
      </c>
      <c r="D791" s="2" t="s">
        <v>475</v>
      </c>
    </row>
    <row r="792" spans="1:4" x14ac:dyDescent="0.25">
      <c r="A792" s="2" t="s">
        <v>428</v>
      </c>
      <c r="B792" s="2">
        <v>5</v>
      </c>
      <c r="C792" s="2" t="str">
        <f t="shared" si="12"/>
        <v>CTOWN22060--5</v>
      </c>
      <c r="D792" s="2">
        <v>2017</v>
      </c>
    </row>
    <row r="793" spans="1:4" x14ac:dyDescent="0.25">
      <c r="A793" s="2" t="s">
        <v>428</v>
      </c>
      <c r="B793" s="2">
        <v>6</v>
      </c>
      <c r="C793" s="2" t="str">
        <f t="shared" si="12"/>
        <v>CTOWN22060--6</v>
      </c>
      <c r="D793" s="2">
        <v>108631</v>
      </c>
    </row>
    <row r="794" spans="1:4" x14ac:dyDescent="0.25">
      <c r="A794" s="2" t="s">
        <v>428</v>
      </c>
      <c r="B794" s="2">
        <v>7</v>
      </c>
      <c r="C794" s="2" t="str">
        <f t="shared" si="12"/>
        <v>CTOWN22060--7</v>
      </c>
      <c r="D794" s="2" t="s">
        <v>476</v>
      </c>
    </row>
    <row r="795" spans="1:4" x14ac:dyDescent="0.25">
      <c r="A795" s="2" t="s">
        <v>429</v>
      </c>
      <c r="B795" s="2">
        <v>1</v>
      </c>
      <c r="C795" s="2" t="str">
        <f t="shared" si="12"/>
        <v>V7150337--1</v>
      </c>
      <c r="D795" s="2" t="s">
        <v>467</v>
      </c>
    </row>
    <row r="796" spans="1:4" x14ac:dyDescent="0.25">
      <c r="A796" s="2" t="s">
        <v>429</v>
      </c>
      <c r="B796" s="2">
        <v>2</v>
      </c>
      <c r="C796" s="2" t="str">
        <f t="shared" si="12"/>
        <v>V7150337--2</v>
      </c>
      <c r="D796" s="2" t="s">
        <v>477</v>
      </c>
    </row>
    <row r="797" spans="1:4" x14ac:dyDescent="0.25">
      <c r="A797" s="2" t="s">
        <v>429</v>
      </c>
      <c r="B797" s="2">
        <v>3</v>
      </c>
      <c r="C797" s="2" t="str">
        <f t="shared" si="12"/>
        <v>V7150337--3</v>
      </c>
      <c r="D797" s="2" t="s">
        <v>31</v>
      </c>
    </row>
    <row r="798" spans="1:4" x14ac:dyDescent="0.25">
      <c r="A798" s="2" t="s">
        <v>429</v>
      </c>
      <c r="B798" s="2">
        <v>4</v>
      </c>
      <c r="C798" s="2" t="str">
        <f t="shared" si="12"/>
        <v>V7150337--4</v>
      </c>
      <c r="D798" s="2" t="s">
        <v>478</v>
      </c>
    </row>
    <row r="799" spans="1:4" x14ac:dyDescent="0.25">
      <c r="A799" s="2" t="s">
        <v>429</v>
      </c>
      <c r="B799" s="2">
        <v>5</v>
      </c>
      <c r="C799" s="2" t="str">
        <f t="shared" si="12"/>
        <v>V7150337--5</v>
      </c>
      <c r="D799" s="2">
        <v>2016</v>
      </c>
    </row>
    <row r="800" spans="1:4" x14ac:dyDescent="0.25">
      <c r="A800" s="2" t="s">
        <v>429</v>
      </c>
      <c r="B800" s="2">
        <v>6</v>
      </c>
      <c r="C800" s="2" t="str">
        <f t="shared" si="12"/>
        <v>V7150337--6</v>
      </c>
      <c r="D800" s="2">
        <v>147747</v>
      </c>
    </row>
    <row r="801" spans="1:4" x14ac:dyDescent="0.25">
      <c r="A801" s="2" t="s">
        <v>429</v>
      </c>
      <c r="B801" s="2">
        <v>7</v>
      </c>
      <c r="C801" s="2" t="str">
        <f t="shared" si="12"/>
        <v>V7150337--7</v>
      </c>
      <c r="D801" s="2" t="s">
        <v>479</v>
      </c>
    </row>
    <row r="802" spans="1:4" x14ac:dyDescent="0.25">
      <c r="A802" s="2" t="s">
        <v>430</v>
      </c>
      <c r="B802" s="2">
        <v>1</v>
      </c>
      <c r="C802" s="2" t="str">
        <f t="shared" si="12"/>
        <v>V13900042--1</v>
      </c>
      <c r="D802" s="2" t="s">
        <v>467</v>
      </c>
    </row>
    <row r="803" spans="1:4" x14ac:dyDescent="0.25">
      <c r="A803" s="2" t="s">
        <v>430</v>
      </c>
      <c r="B803" s="2">
        <v>2</v>
      </c>
      <c r="C803" s="2" t="str">
        <f t="shared" si="12"/>
        <v>V13900042--2</v>
      </c>
      <c r="D803" s="2" t="s">
        <v>480</v>
      </c>
    </row>
    <row r="804" spans="1:4" x14ac:dyDescent="0.25">
      <c r="A804" s="2" t="s">
        <v>430</v>
      </c>
      <c r="B804" s="2">
        <v>3</v>
      </c>
      <c r="C804" s="2" t="str">
        <f t="shared" si="12"/>
        <v>V13900042--3</v>
      </c>
      <c r="D804" s="2" t="s">
        <v>76</v>
      </c>
    </row>
    <row r="805" spans="1:4" x14ac:dyDescent="0.25">
      <c r="A805" s="2" t="s">
        <v>430</v>
      </c>
      <c r="B805" s="2">
        <v>4</v>
      </c>
      <c r="C805" s="2" t="str">
        <f t="shared" si="12"/>
        <v>V13900042--4</v>
      </c>
      <c r="D805" s="2" t="s">
        <v>123</v>
      </c>
    </row>
    <row r="806" spans="1:4" x14ac:dyDescent="0.25">
      <c r="A806" s="2" t="s">
        <v>430</v>
      </c>
      <c r="B806" s="2">
        <v>5</v>
      </c>
      <c r="C806" s="2" t="str">
        <f t="shared" si="12"/>
        <v>V13900042--5</v>
      </c>
      <c r="D806" s="2">
        <v>2015</v>
      </c>
    </row>
    <row r="807" spans="1:4" x14ac:dyDescent="0.25">
      <c r="A807" s="2" t="s">
        <v>430</v>
      </c>
      <c r="B807" s="2">
        <v>6</v>
      </c>
      <c r="C807" s="2" t="str">
        <f t="shared" si="12"/>
        <v>V13900042--6</v>
      </c>
      <c r="D807" s="2">
        <v>71868</v>
      </c>
    </row>
    <row r="808" spans="1:4" x14ac:dyDescent="0.25">
      <c r="A808" s="2" t="s">
        <v>430</v>
      </c>
      <c r="B808" s="2">
        <v>7</v>
      </c>
      <c r="C808" s="2" t="str">
        <f t="shared" si="12"/>
        <v>V13900042--7</v>
      </c>
      <c r="D808" s="2" t="s">
        <v>481</v>
      </c>
    </row>
    <row r="809" spans="1:4" x14ac:dyDescent="0.25">
      <c r="A809" s="2" t="s">
        <v>431</v>
      </c>
      <c r="B809" s="2">
        <v>1</v>
      </c>
      <c r="C809" s="2" t="str">
        <f t="shared" si="12"/>
        <v>AFL121745--1</v>
      </c>
      <c r="D809" s="2" t="s">
        <v>467</v>
      </c>
    </row>
    <row r="810" spans="1:4" x14ac:dyDescent="0.25">
      <c r="A810" s="2" t="s">
        <v>431</v>
      </c>
      <c r="B810" s="2">
        <v>2</v>
      </c>
      <c r="C810" s="2" t="str">
        <f t="shared" si="12"/>
        <v>AFL121745--2</v>
      </c>
      <c r="D810" s="2" t="s">
        <v>482</v>
      </c>
    </row>
    <row r="811" spans="1:4" x14ac:dyDescent="0.25">
      <c r="A811" s="2" t="s">
        <v>431</v>
      </c>
      <c r="B811" s="2">
        <v>3</v>
      </c>
      <c r="C811" s="2" t="str">
        <f t="shared" si="12"/>
        <v>AFL121745--3</v>
      </c>
      <c r="D811" s="2" t="s">
        <v>45</v>
      </c>
    </row>
    <row r="812" spans="1:4" x14ac:dyDescent="0.25">
      <c r="A812" s="2" t="s">
        <v>431</v>
      </c>
      <c r="B812" s="2">
        <v>4</v>
      </c>
      <c r="C812" s="2" t="str">
        <f t="shared" si="12"/>
        <v>AFL121745--4</v>
      </c>
      <c r="D812" s="2" t="s">
        <v>402</v>
      </c>
    </row>
    <row r="813" spans="1:4" x14ac:dyDescent="0.25">
      <c r="A813" s="2" t="s">
        <v>431</v>
      </c>
      <c r="B813" s="2">
        <v>5</v>
      </c>
      <c r="C813" s="2" t="str">
        <f t="shared" si="12"/>
        <v>AFL121745--5</v>
      </c>
      <c r="D813" s="2">
        <v>2012</v>
      </c>
    </row>
    <row r="814" spans="1:4" x14ac:dyDescent="0.25">
      <c r="A814" s="2" t="s">
        <v>431</v>
      </c>
      <c r="B814" s="2">
        <v>6</v>
      </c>
      <c r="C814" s="2" t="str">
        <f t="shared" si="12"/>
        <v>AFL121745--6</v>
      </c>
      <c r="D814" s="2">
        <v>111755</v>
      </c>
    </row>
    <row r="815" spans="1:4" x14ac:dyDescent="0.25">
      <c r="A815" s="2" t="s">
        <v>431</v>
      </c>
      <c r="B815" s="2">
        <v>7</v>
      </c>
      <c r="C815" s="2" t="str">
        <f t="shared" si="12"/>
        <v>AFL121745--7</v>
      </c>
      <c r="D815" s="2" t="s">
        <v>483</v>
      </c>
    </row>
    <row r="816" spans="1:4" x14ac:dyDescent="0.25">
      <c r="A816" s="2" t="s">
        <v>432</v>
      </c>
      <c r="B816" s="2">
        <v>1</v>
      </c>
      <c r="C816" s="2" t="str">
        <f t="shared" si="12"/>
        <v>V16650229--1</v>
      </c>
      <c r="D816" s="2" t="s">
        <v>467</v>
      </c>
    </row>
    <row r="817" spans="1:4" x14ac:dyDescent="0.25">
      <c r="A817" s="2" t="s">
        <v>432</v>
      </c>
      <c r="B817" s="2">
        <v>2</v>
      </c>
      <c r="C817" s="2" t="str">
        <f t="shared" si="12"/>
        <v>V16650229--2</v>
      </c>
      <c r="D817" s="2" t="s">
        <v>484</v>
      </c>
    </row>
    <row r="818" spans="1:4" x14ac:dyDescent="0.25">
      <c r="A818" s="2" t="s">
        <v>432</v>
      </c>
      <c r="B818" s="2">
        <v>3</v>
      </c>
      <c r="C818" s="2" t="str">
        <f t="shared" si="12"/>
        <v>V16650229--3</v>
      </c>
      <c r="D818" s="2" t="s">
        <v>485</v>
      </c>
    </row>
    <row r="819" spans="1:4" x14ac:dyDescent="0.25">
      <c r="A819" s="2" t="s">
        <v>432</v>
      </c>
      <c r="B819" s="2">
        <v>4</v>
      </c>
      <c r="C819" s="2" t="str">
        <f t="shared" si="12"/>
        <v>V16650229--4</v>
      </c>
      <c r="D819" s="2" t="s">
        <v>486</v>
      </c>
    </row>
    <row r="820" spans="1:4" x14ac:dyDescent="0.25">
      <c r="A820" s="2" t="s">
        <v>432</v>
      </c>
      <c r="B820" s="2">
        <v>5</v>
      </c>
      <c r="C820" s="2" t="str">
        <f t="shared" si="12"/>
        <v>V16650229--5</v>
      </c>
      <c r="D820" s="2">
        <v>2015</v>
      </c>
    </row>
    <row r="821" spans="1:4" x14ac:dyDescent="0.25">
      <c r="A821" s="2" t="s">
        <v>432</v>
      </c>
      <c r="B821" s="2">
        <v>6</v>
      </c>
      <c r="C821" s="2" t="str">
        <f t="shared" si="12"/>
        <v>V16650229--6</v>
      </c>
      <c r="D821" s="2">
        <v>128417</v>
      </c>
    </row>
    <row r="822" spans="1:4" x14ac:dyDescent="0.25">
      <c r="A822" s="2" t="s">
        <v>432</v>
      </c>
      <c r="B822" s="2">
        <v>7</v>
      </c>
      <c r="C822" s="2" t="str">
        <f t="shared" si="12"/>
        <v>V16650229--7</v>
      </c>
      <c r="D822" s="2" t="s">
        <v>487</v>
      </c>
    </row>
    <row r="823" spans="1:4" x14ac:dyDescent="0.25">
      <c r="A823" s="2" t="s">
        <v>433</v>
      </c>
      <c r="B823" s="2">
        <v>1</v>
      </c>
      <c r="C823" s="2" t="str">
        <f t="shared" si="12"/>
        <v>STEF150323--1</v>
      </c>
      <c r="D823" s="2" t="s">
        <v>467</v>
      </c>
    </row>
    <row r="824" spans="1:4" x14ac:dyDescent="0.25">
      <c r="A824" s="2" t="s">
        <v>433</v>
      </c>
      <c r="B824" s="2">
        <v>2</v>
      </c>
      <c r="C824" s="2" t="str">
        <f t="shared" si="12"/>
        <v>STEF150323--2</v>
      </c>
      <c r="D824" s="2" t="s">
        <v>488</v>
      </c>
    </row>
    <row r="825" spans="1:4" x14ac:dyDescent="0.25">
      <c r="A825" s="2" t="s">
        <v>433</v>
      </c>
      <c r="B825" s="2">
        <v>3</v>
      </c>
      <c r="C825" s="2" t="str">
        <f t="shared" si="12"/>
        <v>STEF150323--3</v>
      </c>
      <c r="D825" s="2" t="s">
        <v>489</v>
      </c>
    </row>
    <row r="826" spans="1:4" x14ac:dyDescent="0.25">
      <c r="A826" s="2" t="s">
        <v>433</v>
      </c>
      <c r="B826" s="2">
        <v>4</v>
      </c>
      <c r="C826" s="2" t="str">
        <f t="shared" si="12"/>
        <v>STEF150323--4</v>
      </c>
      <c r="D826" s="2" t="s">
        <v>490</v>
      </c>
    </row>
    <row r="827" spans="1:4" x14ac:dyDescent="0.25">
      <c r="A827" s="2" t="s">
        <v>433</v>
      </c>
      <c r="B827" s="2">
        <v>5</v>
      </c>
      <c r="C827" s="2" t="str">
        <f t="shared" si="12"/>
        <v>STEF150323--5</v>
      </c>
      <c r="D827" s="2">
        <v>2015</v>
      </c>
    </row>
    <row r="828" spans="1:4" x14ac:dyDescent="0.25">
      <c r="A828" s="2" t="s">
        <v>433</v>
      </c>
      <c r="B828" s="2">
        <v>6</v>
      </c>
      <c r="C828" s="2" t="str">
        <f t="shared" si="12"/>
        <v>STEF150323--6</v>
      </c>
      <c r="D828" s="2">
        <v>90000</v>
      </c>
    </row>
    <row r="829" spans="1:4" x14ac:dyDescent="0.25">
      <c r="A829" s="2" t="s">
        <v>433</v>
      </c>
      <c r="B829" s="2">
        <v>7</v>
      </c>
      <c r="C829" s="2" t="str">
        <f t="shared" si="12"/>
        <v>STEF150323--7</v>
      </c>
      <c r="D829" s="2" t="s">
        <v>491</v>
      </c>
    </row>
    <row r="830" spans="1:4" x14ac:dyDescent="0.25">
      <c r="A830" s="2" t="s">
        <v>434</v>
      </c>
      <c r="B830" s="2">
        <v>1</v>
      </c>
      <c r="C830" s="2" t="str">
        <f t="shared" si="12"/>
        <v>V7400667--1</v>
      </c>
      <c r="D830" s="2" t="s">
        <v>467</v>
      </c>
    </row>
    <row r="831" spans="1:4" x14ac:dyDescent="0.25">
      <c r="A831" s="2" t="s">
        <v>434</v>
      </c>
      <c r="B831" s="2">
        <v>2</v>
      </c>
      <c r="C831" s="2" t="str">
        <f t="shared" si="12"/>
        <v>V7400667--2</v>
      </c>
      <c r="D831" s="2" t="s">
        <v>492</v>
      </c>
    </row>
    <row r="832" spans="1:4" x14ac:dyDescent="0.25">
      <c r="A832" s="2" t="s">
        <v>434</v>
      </c>
      <c r="B832" s="2">
        <v>3</v>
      </c>
      <c r="C832" s="2" t="str">
        <f t="shared" si="12"/>
        <v>V7400667--3</v>
      </c>
      <c r="D832" s="2" t="s">
        <v>57</v>
      </c>
    </row>
    <row r="833" spans="1:4" x14ac:dyDescent="0.25">
      <c r="A833" s="2" t="s">
        <v>434</v>
      </c>
      <c r="B833" s="2">
        <v>4</v>
      </c>
      <c r="C833" s="2" t="str">
        <f t="shared" si="12"/>
        <v>V7400667--4</v>
      </c>
      <c r="D833" s="2" t="s">
        <v>53</v>
      </c>
    </row>
    <row r="834" spans="1:4" x14ac:dyDescent="0.25">
      <c r="A834" s="2" t="s">
        <v>434</v>
      </c>
      <c r="B834" s="2">
        <v>5</v>
      </c>
      <c r="C834" s="2" t="str">
        <f t="shared" si="12"/>
        <v>V7400667--5</v>
      </c>
      <c r="D834" s="2">
        <v>2015</v>
      </c>
    </row>
    <row r="835" spans="1:4" x14ac:dyDescent="0.25">
      <c r="A835" s="2" t="s">
        <v>434</v>
      </c>
      <c r="B835" s="2">
        <v>6</v>
      </c>
      <c r="C835" s="2" t="str">
        <f t="shared" ref="C835:C898" si="13">A835&amp;"--"&amp;B835</f>
        <v>V7400667--6</v>
      </c>
      <c r="D835" s="2">
        <v>127336</v>
      </c>
    </row>
    <row r="836" spans="1:4" x14ac:dyDescent="0.25">
      <c r="A836" s="2" t="s">
        <v>434</v>
      </c>
      <c r="B836" s="2">
        <v>7</v>
      </c>
      <c r="C836" s="2" t="str">
        <f t="shared" si="13"/>
        <v>V7400667--7</v>
      </c>
      <c r="D836" s="2" t="s">
        <v>493</v>
      </c>
    </row>
    <row r="837" spans="1:4" x14ac:dyDescent="0.25">
      <c r="A837" s="2" t="s">
        <v>435</v>
      </c>
      <c r="B837" s="2">
        <v>1</v>
      </c>
      <c r="C837" s="2" t="str">
        <f t="shared" si="13"/>
        <v>AFL066349--1</v>
      </c>
      <c r="D837" s="2" t="s">
        <v>467</v>
      </c>
    </row>
    <row r="838" spans="1:4" x14ac:dyDescent="0.25">
      <c r="A838" s="2" t="s">
        <v>435</v>
      </c>
      <c r="B838" s="2">
        <v>2</v>
      </c>
      <c r="C838" s="2" t="str">
        <f t="shared" si="13"/>
        <v>AFL066349--2</v>
      </c>
      <c r="D838" s="2" t="s">
        <v>494</v>
      </c>
    </row>
    <row r="839" spans="1:4" x14ac:dyDescent="0.25">
      <c r="A839" s="2" t="s">
        <v>435</v>
      </c>
      <c r="B839" s="2">
        <v>3</v>
      </c>
      <c r="C839" s="2" t="str">
        <f t="shared" si="13"/>
        <v>AFL066349--3</v>
      </c>
      <c r="D839" s="2" t="s">
        <v>81</v>
      </c>
    </row>
    <row r="840" spans="1:4" x14ac:dyDescent="0.25">
      <c r="A840" s="2" t="s">
        <v>435</v>
      </c>
      <c r="B840" s="2">
        <v>4</v>
      </c>
      <c r="C840" s="2" t="str">
        <f t="shared" si="13"/>
        <v>AFL066349--4</v>
      </c>
      <c r="D840" s="2" t="s">
        <v>495</v>
      </c>
    </row>
    <row r="841" spans="1:4" x14ac:dyDescent="0.25">
      <c r="A841" s="2" t="s">
        <v>435</v>
      </c>
      <c r="B841" s="2">
        <v>5</v>
      </c>
      <c r="C841" s="2" t="str">
        <f t="shared" si="13"/>
        <v>AFL066349--5</v>
      </c>
      <c r="D841" s="2">
        <v>2013</v>
      </c>
    </row>
    <row r="842" spans="1:4" x14ac:dyDescent="0.25">
      <c r="A842" s="2" t="s">
        <v>435</v>
      </c>
      <c r="B842" s="2">
        <v>6</v>
      </c>
      <c r="C842" s="2" t="str">
        <f t="shared" si="13"/>
        <v>AFL066349--6</v>
      </c>
      <c r="D842" s="2">
        <v>153930</v>
      </c>
    </row>
    <row r="843" spans="1:4" x14ac:dyDescent="0.25">
      <c r="A843" s="2" t="s">
        <v>435</v>
      </c>
      <c r="B843" s="2">
        <v>7</v>
      </c>
      <c r="C843" s="2" t="str">
        <f t="shared" si="13"/>
        <v>AFL066349--7</v>
      </c>
      <c r="D843" s="2" t="s">
        <v>496</v>
      </c>
    </row>
    <row r="844" spans="1:4" x14ac:dyDescent="0.25">
      <c r="A844" s="2" t="s">
        <v>436</v>
      </c>
      <c r="B844" s="2">
        <v>1</v>
      </c>
      <c r="C844" s="2" t="str">
        <f t="shared" si="13"/>
        <v>OT13600892--1</v>
      </c>
      <c r="D844" s="2" t="s">
        <v>456</v>
      </c>
    </row>
    <row r="845" spans="1:4" x14ac:dyDescent="0.25">
      <c r="A845" s="2" t="s">
        <v>436</v>
      </c>
      <c r="B845" s="2">
        <v>2</v>
      </c>
      <c r="C845" s="2" t="str">
        <f t="shared" si="13"/>
        <v>OT13600892--2</v>
      </c>
      <c r="D845" s="2" t="s">
        <v>497</v>
      </c>
    </row>
    <row r="846" spans="1:4" x14ac:dyDescent="0.25">
      <c r="A846" s="2" t="s">
        <v>436</v>
      </c>
      <c r="B846" s="2">
        <v>3</v>
      </c>
      <c r="C846" s="2" t="str">
        <f t="shared" si="13"/>
        <v>OT13600892--3</v>
      </c>
      <c r="D846" s="2" t="s">
        <v>273</v>
      </c>
    </row>
    <row r="847" spans="1:4" x14ac:dyDescent="0.25">
      <c r="A847" s="2" t="s">
        <v>436</v>
      </c>
      <c r="B847" s="2">
        <v>4</v>
      </c>
      <c r="C847" s="2" t="str">
        <f t="shared" si="13"/>
        <v>OT13600892--4</v>
      </c>
      <c r="D847" s="2" t="s">
        <v>274</v>
      </c>
    </row>
    <row r="848" spans="1:4" x14ac:dyDescent="0.25">
      <c r="A848" s="2" t="s">
        <v>436</v>
      </c>
      <c r="B848" s="2">
        <v>5</v>
      </c>
      <c r="C848" s="2" t="str">
        <f t="shared" si="13"/>
        <v>OT13600892--5</v>
      </c>
      <c r="D848" s="2">
        <v>2016</v>
      </c>
    </row>
    <row r="849" spans="1:4" x14ac:dyDescent="0.25">
      <c r="A849" s="2" t="s">
        <v>436</v>
      </c>
      <c r="B849" s="2">
        <v>6</v>
      </c>
      <c r="C849" s="2" t="str">
        <f t="shared" si="13"/>
        <v>OT13600892--6</v>
      </c>
      <c r="D849" s="2">
        <v>96054</v>
      </c>
    </row>
    <row r="850" spans="1:4" x14ac:dyDescent="0.25">
      <c r="A850" s="2" t="s">
        <v>436</v>
      </c>
      <c r="B850" s="2">
        <v>7</v>
      </c>
      <c r="C850" s="2" t="str">
        <f t="shared" si="13"/>
        <v>OT13600892--7</v>
      </c>
      <c r="D850" s="2" t="s">
        <v>498</v>
      </c>
    </row>
    <row r="851" spans="1:4" x14ac:dyDescent="0.25">
      <c r="A851" s="2" t="s">
        <v>437</v>
      </c>
      <c r="B851" s="2">
        <v>1</v>
      </c>
      <c r="C851" s="2" t="str">
        <f t="shared" si="13"/>
        <v>AFL165030--1</v>
      </c>
      <c r="D851" s="2" t="s">
        <v>467</v>
      </c>
    </row>
    <row r="852" spans="1:4" x14ac:dyDescent="0.25">
      <c r="A852" s="2" t="s">
        <v>437</v>
      </c>
      <c r="B852" s="2">
        <v>2</v>
      </c>
      <c r="C852" s="2" t="str">
        <f t="shared" si="13"/>
        <v>AFL165030--2</v>
      </c>
      <c r="D852" s="2" t="s">
        <v>499</v>
      </c>
    </row>
    <row r="853" spans="1:4" x14ac:dyDescent="0.25">
      <c r="A853" s="2" t="s">
        <v>437</v>
      </c>
      <c r="B853" s="2">
        <v>3</v>
      </c>
      <c r="C853" s="2" t="str">
        <f t="shared" si="13"/>
        <v>AFL165030--3</v>
      </c>
      <c r="D853" s="2" t="s">
        <v>489</v>
      </c>
    </row>
    <row r="854" spans="1:4" x14ac:dyDescent="0.25">
      <c r="A854" s="2" t="s">
        <v>437</v>
      </c>
      <c r="B854" s="2">
        <v>4</v>
      </c>
      <c r="C854" s="2" t="str">
        <f t="shared" si="13"/>
        <v>AFL165030--4</v>
      </c>
      <c r="D854" s="2" t="s">
        <v>490</v>
      </c>
    </row>
    <row r="855" spans="1:4" x14ac:dyDescent="0.25">
      <c r="A855" s="2" t="s">
        <v>437</v>
      </c>
      <c r="B855" s="2">
        <v>5</v>
      </c>
      <c r="C855" s="2" t="str">
        <f t="shared" si="13"/>
        <v>AFL165030--5</v>
      </c>
      <c r="D855" s="2">
        <v>2015</v>
      </c>
    </row>
    <row r="856" spans="1:4" x14ac:dyDescent="0.25">
      <c r="A856" s="2" t="s">
        <v>437</v>
      </c>
      <c r="B856" s="2">
        <v>6</v>
      </c>
      <c r="C856" s="2" t="str">
        <f t="shared" si="13"/>
        <v>AFL165030--6</v>
      </c>
      <c r="D856" s="2">
        <v>127019</v>
      </c>
    </row>
    <row r="857" spans="1:4" x14ac:dyDescent="0.25">
      <c r="A857" s="2" t="s">
        <v>437</v>
      </c>
      <c r="B857" s="2">
        <v>7</v>
      </c>
      <c r="C857" s="2" t="str">
        <f t="shared" si="13"/>
        <v>AFL165030--7</v>
      </c>
      <c r="D857" s="2" t="s">
        <v>500</v>
      </c>
    </row>
    <row r="858" spans="1:4" x14ac:dyDescent="0.25">
      <c r="A858" s="2" t="s">
        <v>501</v>
      </c>
      <c r="B858" s="2">
        <v>1</v>
      </c>
      <c r="C858" s="2" t="str">
        <f t="shared" si="13"/>
        <v>DAR105668--1</v>
      </c>
      <c r="D858" s="2" t="s">
        <v>449</v>
      </c>
    </row>
    <row r="859" spans="1:4" x14ac:dyDescent="0.25">
      <c r="A859" s="2" t="s">
        <v>501</v>
      </c>
      <c r="B859" s="2">
        <v>2</v>
      </c>
      <c r="C859" s="2" t="str">
        <f t="shared" si="13"/>
        <v>DAR105668--2</v>
      </c>
      <c r="D859" s="2" t="s">
        <v>509</v>
      </c>
    </row>
    <row r="860" spans="1:4" x14ac:dyDescent="0.25">
      <c r="A860" s="2" t="s">
        <v>501</v>
      </c>
      <c r="B860" s="2">
        <v>3</v>
      </c>
      <c r="C860" s="2" t="str">
        <f t="shared" si="13"/>
        <v>DAR105668--3</v>
      </c>
      <c r="D860" s="2" t="s">
        <v>47</v>
      </c>
    </row>
    <row r="861" spans="1:4" x14ac:dyDescent="0.25">
      <c r="A861" s="2" t="s">
        <v>501</v>
      </c>
      <c r="B861" s="2">
        <v>4</v>
      </c>
      <c r="C861" s="2" t="str">
        <f t="shared" si="13"/>
        <v>DAR105668--4</v>
      </c>
      <c r="D861" s="2" t="s">
        <v>38</v>
      </c>
    </row>
    <row r="862" spans="1:4" x14ac:dyDescent="0.25">
      <c r="A862" s="2" t="s">
        <v>501</v>
      </c>
      <c r="B862" s="2">
        <v>5</v>
      </c>
      <c r="C862" s="2" t="str">
        <f t="shared" si="13"/>
        <v>DAR105668--5</v>
      </c>
      <c r="D862" s="2">
        <v>2014</v>
      </c>
    </row>
    <row r="863" spans="1:4" x14ac:dyDescent="0.25">
      <c r="A863" s="2" t="s">
        <v>501</v>
      </c>
      <c r="B863" s="2">
        <v>6</v>
      </c>
      <c r="C863" s="2" t="str">
        <f t="shared" si="13"/>
        <v>DAR105668--6</v>
      </c>
      <c r="D863" s="2">
        <v>114000</v>
      </c>
    </row>
    <row r="864" spans="1:4" x14ac:dyDescent="0.25">
      <c r="A864" s="2" t="s">
        <v>501</v>
      </c>
      <c r="B864" s="2">
        <v>7</v>
      </c>
      <c r="C864" s="2" t="str">
        <f t="shared" si="13"/>
        <v>DAR105668--7</v>
      </c>
      <c r="D864" s="2" t="s">
        <v>510</v>
      </c>
    </row>
    <row r="865" spans="1:4" x14ac:dyDescent="0.25">
      <c r="A865" s="2" t="s">
        <v>502</v>
      </c>
      <c r="B865" s="2">
        <v>1</v>
      </c>
      <c r="C865" s="2" t="str">
        <f t="shared" si="13"/>
        <v>MF028676--1</v>
      </c>
      <c r="D865" s="2" t="s">
        <v>449</v>
      </c>
    </row>
    <row r="866" spans="1:4" x14ac:dyDescent="0.25">
      <c r="A866" s="2" t="s">
        <v>502</v>
      </c>
      <c r="B866" s="2">
        <v>2</v>
      </c>
      <c r="C866" s="2" t="str">
        <f t="shared" si="13"/>
        <v>MF028676--2</v>
      </c>
      <c r="D866" s="2" t="s">
        <v>511</v>
      </c>
    </row>
    <row r="867" spans="1:4" x14ac:dyDescent="0.25">
      <c r="A867" s="2" t="s">
        <v>502</v>
      </c>
      <c r="B867" s="2">
        <v>3</v>
      </c>
      <c r="C867" s="2" t="str">
        <f t="shared" si="13"/>
        <v>MF028676--3</v>
      </c>
      <c r="D867" s="2" t="s">
        <v>35</v>
      </c>
    </row>
    <row r="868" spans="1:4" x14ac:dyDescent="0.25">
      <c r="A868" s="2" t="s">
        <v>502</v>
      </c>
      <c r="B868" s="2">
        <v>4</v>
      </c>
      <c r="C868" s="2" t="str">
        <f t="shared" si="13"/>
        <v>MF028676--4</v>
      </c>
      <c r="D868" s="2" t="s">
        <v>439</v>
      </c>
    </row>
    <row r="869" spans="1:4" x14ac:dyDescent="0.25">
      <c r="A869" s="2" t="s">
        <v>502</v>
      </c>
      <c r="B869" s="2">
        <v>5</v>
      </c>
      <c r="C869" s="2" t="str">
        <f t="shared" si="13"/>
        <v>MF028676--5</v>
      </c>
      <c r="D869" s="2">
        <v>2012</v>
      </c>
    </row>
    <row r="870" spans="1:4" x14ac:dyDescent="0.25">
      <c r="A870" s="2" t="s">
        <v>502</v>
      </c>
      <c r="B870" s="2">
        <v>6</v>
      </c>
      <c r="C870" s="2" t="str">
        <f t="shared" si="13"/>
        <v>MF028676--6</v>
      </c>
      <c r="D870" s="2">
        <v>138000</v>
      </c>
    </row>
    <row r="871" spans="1:4" x14ac:dyDescent="0.25">
      <c r="A871" s="2" t="s">
        <v>502</v>
      </c>
      <c r="B871" s="2">
        <v>7</v>
      </c>
      <c r="C871" s="2" t="str">
        <f t="shared" si="13"/>
        <v>MF028676--7</v>
      </c>
      <c r="D871" s="2" t="s">
        <v>512</v>
      </c>
    </row>
    <row r="872" spans="1:4" x14ac:dyDescent="0.25">
      <c r="A872" s="2" t="s">
        <v>503</v>
      </c>
      <c r="B872" s="2">
        <v>1</v>
      </c>
      <c r="C872" s="2" t="str">
        <f t="shared" si="13"/>
        <v>OT7400217--1</v>
      </c>
      <c r="D872" s="2" t="s">
        <v>449</v>
      </c>
    </row>
    <row r="873" spans="1:4" x14ac:dyDescent="0.25">
      <c r="A873" s="2" t="s">
        <v>503</v>
      </c>
      <c r="B873" s="2">
        <v>2</v>
      </c>
      <c r="C873" s="2" t="str">
        <f t="shared" si="13"/>
        <v>OT7400217--2</v>
      </c>
      <c r="D873" s="2" t="s">
        <v>513</v>
      </c>
    </row>
    <row r="874" spans="1:4" x14ac:dyDescent="0.25">
      <c r="A874" s="2" t="s">
        <v>503</v>
      </c>
      <c r="B874" s="2">
        <v>3</v>
      </c>
      <c r="C874" s="2" t="str">
        <f t="shared" si="13"/>
        <v>OT7400217--3</v>
      </c>
      <c r="D874" s="2" t="s">
        <v>31</v>
      </c>
    </row>
    <row r="875" spans="1:4" x14ac:dyDescent="0.25">
      <c r="A875" s="2" t="s">
        <v>503</v>
      </c>
      <c r="B875" s="2">
        <v>4</v>
      </c>
      <c r="C875" s="2" t="str">
        <f t="shared" si="13"/>
        <v>OT7400217--4</v>
      </c>
      <c r="D875" s="2" t="s">
        <v>50</v>
      </c>
    </row>
    <row r="876" spans="1:4" x14ac:dyDescent="0.25">
      <c r="A876" s="2" t="s">
        <v>503</v>
      </c>
      <c r="B876" s="2">
        <v>5</v>
      </c>
      <c r="C876" s="2" t="str">
        <f t="shared" si="13"/>
        <v>OT7400217--5</v>
      </c>
      <c r="D876" s="2">
        <v>2015</v>
      </c>
    </row>
    <row r="877" spans="1:4" x14ac:dyDescent="0.25">
      <c r="A877" s="2" t="s">
        <v>503</v>
      </c>
      <c r="B877" s="2">
        <v>6</v>
      </c>
      <c r="C877" s="2" t="str">
        <f t="shared" si="13"/>
        <v>OT7400217--6</v>
      </c>
      <c r="D877" s="2">
        <v>116595</v>
      </c>
    </row>
    <row r="878" spans="1:4" x14ac:dyDescent="0.25">
      <c r="A878" s="2" t="s">
        <v>503</v>
      </c>
      <c r="B878" s="2">
        <v>7</v>
      </c>
      <c r="C878" s="2" t="str">
        <f t="shared" si="13"/>
        <v>OT7400217--7</v>
      </c>
      <c r="D878" s="2" t="s">
        <v>514</v>
      </c>
    </row>
    <row r="879" spans="1:4" x14ac:dyDescent="0.25">
      <c r="A879" s="2" t="s">
        <v>504</v>
      </c>
      <c r="B879" s="2">
        <v>1</v>
      </c>
      <c r="C879" s="2" t="str">
        <f t="shared" si="13"/>
        <v>V9750564--1</v>
      </c>
      <c r="D879" s="2" t="s">
        <v>278</v>
      </c>
    </row>
    <row r="880" spans="1:4" x14ac:dyDescent="0.25">
      <c r="A880" s="2" t="s">
        <v>504</v>
      </c>
      <c r="B880" s="2">
        <v>2</v>
      </c>
      <c r="C880" s="2" t="str">
        <f t="shared" si="13"/>
        <v>V9750564--2</v>
      </c>
      <c r="D880" s="2" t="s">
        <v>515</v>
      </c>
    </row>
    <row r="881" spans="1:4" x14ac:dyDescent="0.25">
      <c r="A881" s="2" t="s">
        <v>504</v>
      </c>
      <c r="B881" s="2">
        <v>3</v>
      </c>
      <c r="C881" s="2" t="str">
        <f t="shared" si="13"/>
        <v>V9750564--3</v>
      </c>
      <c r="D881" s="2" t="s">
        <v>42</v>
      </c>
    </row>
    <row r="882" spans="1:4" x14ac:dyDescent="0.25">
      <c r="A882" s="2" t="s">
        <v>504</v>
      </c>
      <c r="B882" s="2">
        <v>4</v>
      </c>
      <c r="C882" s="2" t="str">
        <f t="shared" si="13"/>
        <v>V9750564--4</v>
      </c>
      <c r="D882" s="2" t="s">
        <v>68</v>
      </c>
    </row>
    <row r="883" spans="1:4" x14ac:dyDescent="0.25">
      <c r="A883" s="2" t="s">
        <v>504</v>
      </c>
      <c r="B883" s="2">
        <v>5</v>
      </c>
      <c r="C883" s="2" t="str">
        <f t="shared" si="13"/>
        <v>V9750564--5</v>
      </c>
      <c r="D883" s="2">
        <v>2013</v>
      </c>
    </row>
    <row r="884" spans="1:4" x14ac:dyDescent="0.25">
      <c r="A884" s="2" t="s">
        <v>504</v>
      </c>
      <c r="B884" s="2">
        <v>6</v>
      </c>
      <c r="C884" s="2" t="str">
        <f t="shared" si="13"/>
        <v>V9750564--6</v>
      </c>
      <c r="D884" s="2">
        <v>135000</v>
      </c>
    </row>
    <row r="885" spans="1:4" x14ac:dyDescent="0.25">
      <c r="A885" s="2" t="s">
        <v>504</v>
      </c>
      <c r="B885" s="2">
        <v>7</v>
      </c>
      <c r="C885" s="2" t="str">
        <f t="shared" si="13"/>
        <v>V9750564--7</v>
      </c>
      <c r="D885" s="2" t="s">
        <v>516</v>
      </c>
    </row>
    <row r="886" spans="1:4" x14ac:dyDescent="0.25">
      <c r="A886" s="2" t="s">
        <v>505</v>
      </c>
      <c r="B886" s="2">
        <v>1</v>
      </c>
      <c r="C886" s="2" t="str">
        <f t="shared" si="13"/>
        <v>V11900990--1</v>
      </c>
      <c r="D886" s="2" t="s">
        <v>449</v>
      </c>
    </row>
    <row r="887" spans="1:4" x14ac:dyDescent="0.25">
      <c r="A887" s="2" t="s">
        <v>505</v>
      </c>
      <c r="B887" s="2">
        <v>2</v>
      </c>
      <c r="C887" s="2" t="str">
        <f t="shared" si="13"/>
        <v>V11900990--2</v>
      </c>
      <c r="D887" s="2" t="s">
        <v>517</v>
      </c>
    </row>
    <row r="888" spans="1:4" x14ac:dyDescent="0.25">
      <c r="A888" s="2" t="s">
        <v>505</v>
      </c>
      <c r="B888" s="2">
        <v>3</v>
      </c>
      <c r="C888" s="2" t="str">
        <f t="shared" si="13"/>
        <v>V11900990--3</v>
      </c>
      <c r="D888" s="2" t="s">
        <v>31</v>
      </c>
    </row>
    <row r="889" spans="1:4" x14ac:dyDescent="0.25">
      <c r="A889" s="2" t="s">
        <v>505</v>
      </c>
      <c r="B889" s="2">
        <v>4</v>
      </c>
      <c r="C889" s="2" t="str">
        <f t="shared" si="13"/>
        <v>V11900990--4</v>
      </c>
      <c r="D889" s="2" t="s">
        <v>40</v>
      </c>
    </row>
    <row r="890" spans="1:4" x14ac:dyDescent="0.25">
      <c r="A890" s="2" t="s">
        <v>505</v>
      </c>
      <c r="B890" s="2">
        <v>5</v>
      </c>
      <c r="C890" s="2" t="str">
        <f t="shared" si="13"/>
        <v>V11900990--5</v>
      </c>
      <c r="D890" s="2">
        <v>2015</v>
      </c>
    </row>
    <row r="891" spans="1:4" x14ac:dyDescent="0.25">
      <c r="A891" s="2" t="s">
        <v>505</v>
      </c>
      <c r="B891" s="2">
        <v>6</v>
      </c>
      <c r="C891" s="2" t="str">
        <f t="shared" si="13"/>
        <v>V11900990--6</v>
      </c>
      <c r="D891" s="2">
        <v>140000</v>
      </c>
    </row>
    <row r="892" spans="1:4" x14ac:dyDescent="0.25">
      <c r="A892" s="2" t="s">
        <v>505</v>
      </c>
      <c r="B892" s="2">
        <v>7</v>
      </c>
      <c r="C892" s="2" t="str">
        <f t="shared" si="13"/>
        <v>V11900990--7</v>
      </c>
      <c r="D892" s="2" t="s">
        <v>518</v>
      </c>
    </row>
    <row r="893" spans="1:4" x14ac:dyDescent="0.25">
      <c r="A893" s="2" t="s">
        <v>506</v>
      </c>
      <c r="B893" s="2">
        <v>1</v>
      </c>
      <c r="C893" s="2" t="str">
        <f t="shared" si="13"/>
        <v>V7300807--1</v>
      </c>
      <c r="D893" s="2" t="s">
        <v>449</v>
      </c>
    </row>
    <row r="894" spans="1:4" x14ac:dyDescent="0.25">
      <c r="A894" s="2" t="s">
        <v>506</v>
      </c>
      <c r="B894" s="2">
        <v>2</v>
      </c>
      <c r="C894" s="2" t="str">
        <f t="shared" si="13"/>
        <v>V7300807--2</v>
      </c>
      <c r="D894" s="2" t="s">
        <v>519</v>
      </c>
    </row>
    <row r="895" spans="1:4" x14ac:dyDescent="0.25">
      <c r="A895" s="2" t="s">
        <v>506</v>
      </c>
      <c r="B895" s="2">
        <v>3</v>
      </c>
      <c r="C895" s="2" t="str">
        <f t="shared" si="13"/>
        <v>V7300807--3</v>
      </c>
      <c r="D895" s="2" t="s">
        <v>31</v>
      </c>
    </row>
    <row r="896" spans="1:4" x14ac:dyDescent="0.25">
      <c r="A896" s="2" t="s">
        <v>506</v>
      </c>
      <c r="B896" s="2">
        <v>4</v>
      </c>
      <c r="C896" s="2" t="str">
        <f t="shared" si="13"/>
        <v>V7300807--4</v>
      </c>
      <c r="D896" s="2" t="s">
        <v>32</v>
      </c>
    </row>
    <row r="897" spans="1:4" x14ac:dyDescent="0.25">
      <c r="A897" s="2" t="s">
        <v>506</v>
      </c>
      <c r="B897" s="2">
        <v>5</v>
      </c>
      <c r="C897" s="2" t="str">
        <f t="shared" si="13"/>
        <v>V7300807--5</v>
      </c>
      <c r="D897" s="2">
        <v>2014</v>
      </c>
    </row>
    <row r="898" spans="1:4" x14ac:dyDescent="0.25">
      <c r="A898" s="2" t="s">
        <v>506</v>
      </c>
      <c r="B898" s="2">
        <v>6</v>
      </c>
      <c r="C898" s="2" t="str">
        <f t="shared" si="13"/>
        <v>V7300807--6</v>
      </c>
      <c r="D898" s="2">
        <v>126704</v>
      </c>
    </row>
    <row r="899" spans="1:4" x14ac:dyDescent="0.25">
      <c r="A899" s="2" t="s">
        <v>506</v>
      </c>
      <c r="B899" s="2">
        <v>7</v>
      </c>
      <c r="C899" s="2" t="str">
        <f t="shared" ref="C899:C962" si="14">A899&amp;"--"&amp;B899</f>
        <v>V7300807--7</v>
      </c>
      <c r="D899" s="2" t="s">
        <v>520</v>
      </c>
    </row>
    <row r="900" spans="1:4" x14ac:dyDescent="0.25">
      <c r="A900" s="2" t="s">
        <v>507</v>
      </c>
      <c r="B900" s="2">
        <v>1</v>
      </c>
      <c r="C900" s="2" t="str">
        <f t="shared" si="14"/>
        <v>OT6350915--1</v>
      </c>
      <c r="D900" s="2" t="s">
        <v>278</v>
      </c>
    </row>
    <row r="901" spans="1:4" x14ac:dyDescent="0.25">
      <c r="A901" s="2" t="s">
        <v>507</v>
      </c>
      <c r="B901" s="2">
        <v>2</v>
      </c>
      <c r="C901" s="2" t="str">
        <f t="shared" si="14"/>
        <v>OT6350915--2</v>
      </c>
      <c r="D901" s="2" t="s">
        <v>521</v>
      </c>
    </row>
    <row r="902" spans="1:4" x14ac:dyDescent="0.25">
      <c r="A902" s="2" t="s">
        <v>507</v>
      </c>
      <c r="B902" s="2">
        <v>3</v>
      </c>
      <c r="C902" s="2" t="str">
        <f t="shared" si="14"/>
        <v>OT6350915--3</v>
      </c>
      <c r="D902" s="2" t="s">
        <v>45</v>
      </c>
    </row>
    <row r="903" spans="1:4" x14ac:dyDescent="0.25">
      <c r="A903" s="2" t="s">
        <v>507</v>
      </c>
      <c r="B903" s="2">
        <v>4</v>
      </c>
      <c r="C903" s="2" t="str">
        <f t="shared" si="14"/>
        <v>OT6350915--4</v>
      </c>
      <c r="D903" s="2" t="s">
        <v>402</v>
      </c>
    </row>
    <row r="904" spans="1:4" x14ac:dyDescent="0.25">
      <c r="A904" s="2" t="s">
        <v>507</v>
      </c>
      <c r="B904" s="2">
        <v>5</v>
      </c>
      <c r="C904" s="2" t="str">
        <f t="shared" si="14"/>
        <v>OT6350915--5</v>
      </c>
      <c r="D904" s="2">
        <v>2014</v>
      </c>
    </row>
    <row r="905" spans="1:4" x14ac:dyDescent="0.25">
      <c r="A905" s="2" t="s">
        <v>507</v>
      </c>
      <c r="B905" s="2">
        <v>6</v>
      </c>
      <c r="C905" s="2" t="str">
        <f t="shared" si="14"/>
        <v>OT6350915--6</v>
      </c>
      <c r="D905" s="2">
        <v>77380</v>
      </c>
    </row>
    <row r="906" spans="1:4" x14ac:dyDescent="0.25">
      <c r="A906" s="2" t="s">
        <v>507</v>
      </c>
      <c r="B906" s="2">
        <v>7</v>
      </c>
      <c r="C906" s="2" t="str">
        <f t="shared" si="14"/>
        <v>OT6350915--7</v>
      </c>
      <c r="D906" s="2" t="s">
        <v>522</v>
      </c>
    </row>
    <row r="907" spans="1:4" x14ac:dyDescent="0.25">
      <c r="A907" s="2" t="s">
        <v>508</v>
      </c>
      <c r="B907" s="2">
        <v>1</v>
      </c>
      <c r="C907" s="2" t="str">
        <f t="shared" si="14"/>
        <v>FEN155478--1</v>
      </c>
      <c r="D907" s="2" t="s">
        <v>449</v>
      </c>
    </row>
    <row r="908" spans="1:4" x14ac:dyDescent="0.25">
      <c r="A908" s="2" t="s">
        <v>508</v>
      </c>
      <c r="B908" s="2">
        <v>2</v>
      </c>
      <c r="C908" s="2" t="str">
        <f t="shared" si="14"/>
        <v>FEN155478--2</v>
      </c>
      <c r="D908" s="2" t="s">
        <v>523</v>
      </c>
    </row>
    <row r="909" spans="1:4" x14ac:dyDescent="0.25">
      <c r="A909" s="2" t="s">
        <v>508</v>
      </c>
      <c r="B909" s="2">
        <v>3</v>
      </c>
      <c r="C909" s="2" t="str">
        <f t="shared" si="14"/>
        <v>FEN155478--3</v>
      </c>
      <c r="D909" s="2" t="s">
        <v>524</v>
      </c>
    </row>
    <row r="910" spans="1:4" x14ac:dyDescent="0.25">
      <c r="A910" s="2" t="s">
        <v>508</v>
      </c>
      <c r="B910" s="2">
        <v>4</v>
      </c>
      <c r="C910" s="2" t="str">
        <f t="shared" si="14"/>
        <v>FEN155478--4</v>
      </c>
      <c r="D910" s="2" t="s">
        <v>525</v>
      </c>
    </row>
    <row r="911" spans="1:4" x14ac:dyDescent="0.25">
      <c r="A911" s="2" t="s">
        <v>508</v>
      </c>
      <c r="B911" s="2">
        <v>5</v>
      </c>
      <c r="C911" s="2" t="str">
        <f t="shared" si="14"/>
        <v>FEN155478--5</v>
      </c>
      <c r="D911" s="2">
        <v>2015</v>
      </c>
    </row>
    <row r="912" spans="1:4" x14ac:dyDescent="0.25">
      <c r="A912" s="2" t="s">
        <v>508</v>
      </c>
      <c r="B912" s="2">
        <v>6</v>
      </c>
      <c r="C912" s="2" t="str">
        <f t="shared" si="14"/>
        <v>FEN155478--6</v>
      </c>
      <c r="D912" s="2">
        <v>100106</v>
      </c>
    </row>
    <row r="913" spans="1:4" x14ac:dyDescent="0.25">
      <c r="A913" s="2" t="s">
        <v>508</v>
      </c>
      <c r="B913" s="2">
        <v>7</v>
      </c>
      <c r="C913" s="2" t="str">
        <f t="shared" si="14"/>
        <v>FEN155478--7</v>
      </c>
      <c r="D913" s="2" t="s">
        <v>526</v>
      </c>
    </row>
    <row r="914" spans="1:4" x14ac:dyDescent="0.25">
      <c r="A914" s="2" t="s">
        <v>527</v>
      </c>
      <c r="B914" s="2">
        <v>1</v>
      </c>
      <c r="C914" s="2" t="str">
        <f t="shared" si="14"/>
        <v>T271201--1</v>
      </c>
      <c r="D914" s="2" t="s">
        <v>449</v>
      </c>
    </row>
    <row r="915" spans="1:4" x14ac:dyDescent="0.25">
      <c r="A915" s="2" t="s">
        <v>527</v>
      </c>
      <c r="B915" s="2">
        <v>2</v>
      </c>
      <c r="C915" s="2" t="str">
        <f t="shared" si="14"/>
        <v>T271201--2</v>
      </c>
      <c r="D915" s="2" t="s">
        <v>536</v>
      </c>
    </row>
    <row r="916" spans="1:4" x14ac:dyDescent="0.25">
      <c r="A916" s="2" t="s">
        <v>527</v>
      </c>
      <c r="B916" s="2">
        <v>3</v>
      </c>
      <c r="C916" s="2" t="str">
        <f t="shared" si="14"/>
        <v>T271201--3</v>
      </c>
      <c r="D916" s="2" t="s">
        <v>31</v>
      </c>
    </row>
    <row r="917" spans="1:4" x14ac:dyDescent="0.25">
      <c r="A917" s="2" t="s">
        <v>527</v>
      </c>
      <c r="B917" s="2">
        <v>4</v>
      </c>
      <c r="C917" s="2" t="str">
        <f t="shared" si="14"/>
        <v>T271201--4</v>
      </c>
      <c r="D917" s="2" t="s">
        <v>40</v>
      </c>
    </row>
    <row r="918" spans="1:4" x14ac:dyDescent="0.25">
      <c r="A918" s="2" t="s">
        <v>527</v>
      </c>
      <c r="B918" s="2">
        <v>5</v>
      </c>
      <c r="C918" s="2" t="str">
        <f t="shared" si="14"/>
        <v>T271201--5</v>
      </c>
      <c r="D918" s="2">
        <v>2012</v>
      </c>
    </row>
    <row r="919" spans="1:4" x14ac:dyDescent="0.25">
      <c r="A919" s="2" t="s">
        <v>527</v>
      </c>
      <c r="B919" s="2">
        <v>6</v>
      </c>
      <c r="C919" s="2" t="str">
        <f t="shared" si="14"/>
        <v>T271201--6</v>
      </c>
      <c r="D919" s="2">
        <v>96000</v>
      </c>
    </row>
    <row r="920" spans="1:4" x14ac:dyDescent="0.25">
      <c r="A920" s="2" t="s">
        <v>527</v>
      </c>
      <c r="B920" s="2">
        <v>7</v>
      </c>
      <c r="C920" s="2" t="str">
        <f t="shared" si="14"/>
        <v>T271201--7</v>
      </c>
      <c r="D920" s="2" t="s">
        <v>537</v>
      </c>
    </row>
    <row r="921" spans="1:4" x14ac:dyDescent="0.25">
      <c r="A921" s="2" t="s">
        <v>528</v>
      </c>
      <c r="B921" s="2">
        <v>1</v>
      </c>
      <c r="C921" s="2" t="str">
        <f t="shared" si="14"/>
        <v>V17050506--1</v>
      </c>
      <c r="D921" s="2" t="s">
        <v>449</v>
      </c>
    </row>
    <row r="922" spans="1:4" x14ac:dyDescent="0.25">
      <c r="A922" s="2" t="s">
        <v>528</v>
      </c>
      <c r="B922" s="2">
        <v>2</v>
      </c>
      <c r="C922" s="2" t="str">
        <f t="shared" si="14"/>
        <v>V17050506--2</v>
      </c>
      <c r="D922" s="2" t="s">
        <v>538</v>
      </c>
    </row>
    <row r="923" spans="1:4" x14ac:dyDescent="0.25">
      <c r="A923" s="2" t="s">
        <v>528</v>
      </c>
      <c r="B923" s="2">
        <v>3</v>
      </c>
      <c r="C923" s="2" t="str">
        <f t="shared" si="14"/>
        <v>V17050506--3</v>
      </c>
      <c r="D923" s="2" t="s">
        <v>57</v>
      </c>
    </row>
    <row r="924" spans="1:4" x14ac:dyDescent="0.25">
      <c r="A924" s="2" t="s">
        <v>528</v>
      </c>
      <c r="B924" s="2">
        <v>4</v>
      </c>
      <c r="C924" s="2" t="str">
        <f t="shared" si="14"/>
        <v>V17050506--4</v>
      </c>
      <c r="D924" s="2" t="s">
        <v>103</v>
      </c>
    </row>
    <row r="925" spans="1:4" x14ac:dyDescent="0.25">
      <c r="A925" s="2" t="s">
        <v>528</v>
      </c>
      <c r="B925" s="2">
        <v>5</v>
      </c>
      <c r="C925" s="2" t="str">
        <f t="shared" si="14"/>
        <v>V17050506--5</v>
      </c>
      <c r="D925" s="2">
        <v>2016</v>
      </c>
    </row>
    <row r="926" spans="1:4" x14ac:dyDescent="0.25">
      <c r="A926" s="2" t="s">
        <v>528</v>
      </c>
      <c r="B926" s="2">
        <v>6</v>
      </c>
      <c r="C926" s="2" t="str">
        <f t="shared" si="14"/>
        <v>V17050506--6</v>
      </c>
      <c r="D926" s="2">
        <v>129200</v>
      </c>
    </row>
    <row r="927" spans="1:4" x14ac:dyDescent="0.25">
      <c r="A927" s="2" t="s">
        <v>528</v>
      </c>
      <c r="B927" s="2">
        <v>7</v>
      </c>
      <c r="C927" s="2" t="str">
        <f t="shared" si="14"/>
        <v>V17050506--7</v>
      </c>
      <c r="D927" s="2" t="s">
        <v>539</v>
      </c>
    </row>
    <row r="928" spans="1:4" x14ac:dyDescent="0.25">
      <c r="A928" s="2" t="s">
        <v>529</v>
      </c>
      <c r="B928" s="2">
        <v>1</v>
      </c>
      <c r="C928" s="2" t="str">
        <f t="shared" si="14"/>
        <v>v9400623--1</v>
      </c>
      <c r="D928" s="2" t="s">
        <v>449</v>
      </c>
    </row>
    <row r="929" spans="1:4" x14ac:dyDescent="0.25">
      <c r="A929" s="2" t="s">
        <v>529</v>
      </c>
      <c r="B929" s="2">
        <v>2</v>
      </c>
      <c r="C929" s="2" t="str">
        <f t="shared" si="14"/>
        <v>v9400623--2</v>
      </c>
      <c r="D929" s="2" t="s">
        <v>540</v>
      </c>
    </row>
    <row r="930" spans="1:4" x14ac:dyDescent="0.25">
      <c r="A930" s="2" t="s">
        <v>529</v>
      </c>
      <c r="B930" s="2">
        <v>3</v>
      </c>
      <c r="C930" s="2" t="str">
        <f t="shared" si="14"/>
        <v>v9400623--3</v>
      </c>
      <c r="D930" s="2" t="s">
        <v>52</v>
      </c>
    </row>
    <row r="931" spans="1:4" x14ac:dyDescent="0.25">
      <c r="A931" s="2" t="s">
        <v>529</v>
      </c>
      <c r="B931" s="2">
        <v>4</v>
      </c>
      <c r="C931" s="2" t="str">
        <f t="shared" si="14"/>
        <v>v9400623--4</v>
      </c>
      <c r="D931" s="2" t="s">
        <v>53</v>
      </c>
    </row>
    <row r="932" spans="1:4" x14ac:dyDescent="0.25">
      <c r="A932" s="2" t="s">
        <v>529</v>
      </c>
      <c r="B932" s="2">
        <v>5</v>
      </c>
      <c r="C932" s="2" t="str">
        <f t="shared" si="14"/>
        <v>v9400623--5</v>
      </c>
      <c r="D932" s="2">
        <v>2016</v>
      </c>
    </row>
    <row r="933" spans="1:4" x14ac:dyDescent="0.25">
      <c r="A933" s="2" t="s">
        <v>529</v>
      </c>
      <c r="B933" s="2">
        <v>6</v>
      </c>
      <c r="C933" s="2" t="str">
        <f t="shared" si="14"/>
        <v>v9400623--6</v>
      </c>
      <c r="D933" s="2">
        <v>62869</v>
      </c>
    </row>
    <row r="934" spans="1:4" x14ac:dyDescent="0.25">
      <c r="A934" s="2" t="s">
        <v>529</v>
      </c>
      <c r="B934" s="2">
        <v>7</v>
      </c>
      <c r="C934" s="2" t="str">
        <f t="shared" si="14"/>
        <v>v9400623--7</v>
      </c>
      <c r="D934" s="2" t="s">
        <v>541</v>
      </c>
    </row>
    <row r="935" spans="1:4" x14ac:dyDescent="0.25">
      <c r="A935" s="2" t="s">
        <v>530</v>
      </c>
      <c r="B935" s="2">
        <v>1</v>
      </c>
      <c r="C935" s="2" t="str">
        <f t="shared" si="14"/>
        <v>OT7000302--1</v>
      </c>
      <c r="D935" s="2" t="s">
        <v>449</v>
      </c>
    </row>
    <row r="936" spans="1:4" x14ac:dyDescent="0.25">
      <c r="A936" s="2" t="s">
        <v>530</v>
      </c>
      <c r="B936" s="2">
        <v>2</v>
      </c>
      <c r="C936" s="2" t="str">
        <f t="shared" si="14"/>
        <v>OT7000302--2</v>
      </c>
      <c r="D936" s="2" t="s">
        <v>542</v>
      </c>
    </row>
    <row r="937" spans="1:4" x14ac:dyDescent="0.25">
      <c r="A937" s="2" t="s">
        <v>530</v>
      </c>
      <c r="B937" s="2">
        <v>3</v>
      </c>
      <c r="C937" s="2" t="str">
        <f t="shared" si="14"/>
        <v>OT7000302--3</v>
      </c>
      <c r="D937" s="2" t="s">
        <v>31</v>
      </c>
    </row>
    <row r="938" spans="1:4" x14ac:dyDescent="0.25">
      <c r="A938" s="2" t="s">
        <v>530</v>
      </c>
      <c r="B938" s="2">
        <v>4</v>
      </c>
      <c r="C938" s="2" t="str">
        <f t="shared" si="14"/>
        <v>OT7000302--4</v>
      </c>
      <c r="D938" s="2" t="s">
        <v>32</v>
      </c>
    </row>
    <row r="939" spans="1:4" x14ac:dyDescent="0.25">
      <c r="A939" s="2" t="s">
        <v>530</v>
      </c>
      <c r="B939" s="2">
        <v>5</v>
      </c>
      <c r="C939" s="2" t="str">
        <f t="shared" si="14"/>
        <v>OT7000302--5</v>
      </c>
      <c r="D939" s="2">
        <v>2014</v>
      </c>
    </row>
    <row r="940" spans="1:4" x14ac:dyDescent="0.25">
      <c r="A940" s="2" t="s">
        <v>530</v>
      </c>
      <c r="B940" s="2">
        <v>6</v>
      </c>
      <c r="C940" s="2" t="str">
        <f t="shared" si="14"/>
        <v>OT7000302--6</v>
      </c>
      <c r="D940" s="2">
        <v>116497</v>
      </c>
    </row>
    <row r="941" spans="1:4" x14ac:dyDescent="0.25">
      <c r="A941" s="2" t="s">
        <v>530</v>
      </c>
      <c r="B941" s="2">
        <v>7</v>
      </c>
      <c r="C941" s="2" t="str">
        <f t="shared" si="14"/>
        <v>OT7000302--7</v>
      </c>
      <c r="D941" s="2" t="s">
        <v>543</v>
      </c>
    </row>
    <row r="942" spans="1:4" x14ac:dyDescent="0.25">
      <c r="A942" s="2" t="s">
        <v>531</v>
      </c>
      <c r="B942" s="2">
        <v>1</v>
      </c>
      <c r="C942" s="2" t="str">
        <f t="shared" si="14"/>
        <v>V16500588--1</v>
      </c>
      <c r="D942" s="2" t="s">
        <v>33</v>
      </c>
    </row>
    <row r="943" spans="1:4" x14ac:dyDescent="0.25">
      <c r="A943" s="2" t="s">
        <v>531</v>
      </c>
      <c r="B943" s="2">
        <v>2</v>
      </c>
      <c r="C943" s="2" t="str">
        <f t="shared" si="14"/>
        <v>V16500588--2</v>
      </c>
      <c r="D943" s="2" t="s">
        <v>544</v>
      </c>
    </row>
    <row r="944" spans="1:4" x14ac:dyDescent="0.25">
      <c r="A944" s="2" t="s">
        <v>531</v>
      </c>
      <c r="B944" s="2">
        <v>3</v>
      </c>
      <c r="C944" s="2" t="str">
        <f t="shared" si="14"/>
        <v>V16500588--3</v>
      </c>
      <c r="D944" s="2" t="s">
        <v>31</v>
      </c>
    </row>
    <row r="945" spans="1:4" x14ac:dyDescent="0.25">
      <c r="A945" s="2" t="s">
        <v>531</v>
      </c>
      <c r="B945" s="2">
        <v>4</v>
      </c>
      <c r="C945" s="2" t="str">
        <f t="shared" si="14"/>
        <v>V16500588--4</v>
      </c>
      <c r="D945" s="2" t="s">
        <v>40</v>
      </c>
    </row>
    <row r="946" spans="1:4" x14ac:dyDescent="0.25">
      <c r="A946" s="2" t="s">
        <v>531</v>
      </c>
      <c r="B946" s="2">
        <v>5</v>
      </c>
      <c r="C946" s="2" t="str">
        <f t="shared" si="14"/>
        <v>V16500588--5</v>
      </c>
      <c r="D946" s="2">
        <v>2016</v>
      </c>
    </row>
    <row r="947" spans="1:4" x14ac:dyDescent="0.25">
      <c r="A947" s="2" t="s">
        <v>531</v>
      </c>
      <c r="B947" s="2">
        <v>6</v>
      </c>
      <c r="C947" s="2" t="str">
        <f t="shared" si="14"/>
        <v>V16500588--6</v>
      </c>
      <c r="D947" s="2">
        <v>105834</v>
      </c>
    </row>
    <row r="948" spans="1:4" x14ac:dyDescent="0.25">
      <c r="A948" s="2" t="s">
        <v>531</v>
      </c>
      <c r="B948" s="2">
        <v>7</v>
      </c>
      <c r="C948" s="2" t="str">
        <f t="shared" si="14"/>
        <v>V16500588--7</v>
      </c>
      <c r="D948" s="2" t="s">
        <v>545</v>
      </c>
    </row>
    <row r="949" spans="1:4" x14ac:dyDescent="0.25">
      <c r="A949" s="2" t="s">
        <v>532</v>
      </c>
      <c r="B949" s="2">
        <v>1</v>
      </c>
      <c r="C949" s="2" t="str">
        <f t="shared" si="14"/>
        <v>v14450525--1</v>
      </c>
      <c r="D949" s="2" t="s">
        <v>449</v>
      </c>
    </row>
    <row r="950" spans="1:4" x14ac:dyDescent="0.25">
      <c r="A950" s="2" t="s">
        <v>532</v>
      </c>
      <c r="B950" s="2">
        <v>2</v>
      </c>
      <c r="C950" s="2" t="str">
        <f t="shared" si="14"/>
        <v>v14450525--2</v>
      </c>
      <c r="D950" s="2" t="s">
        <v>546</v>
      </c>
    </row>
    <row r="951" spans="1:4" x14ac:dyDescent="0.25">
      <c r="A951" s="2" t="s">
        <v>532</v>
      </c>
      <c r="B951" s="2">
        <v>3</v>
      </c>
      <c r="C951" s="2" t="str">
        <f t="shared" si="14"/>
        <v>v14450525--3</v>
      </c>
      <c r="D951" s="2" t="s">
        <v>47</v>
      </c>
    </row>
    <row r="952" spans="1:4" x14ac:dyDescent="0.25">
      <c r="A952" s="2" t="s">
        <v>532</v>
      </c>
      <c r="B952" s="2">
        <v>4</v>
      </c>
      <c r="C952" s="2" t="str">
        <f t="shared" si="14"/>
        <v>v14450525--4</v>
      </c>
      <c r="D952" s="2" t="s">
        <v>48</v>
      </c>
    </row>
    <row r="953" spans="1:4" x14ac:dyDescent="0.25">
      <c r="A953" s="2" t="s">
        <v>532</v>
      </c>
      <c r="B953" s="2">
        <v>5</v>
      </c>
      <c r="C953" s="2" t="str">
        <f t="shared" si="14"/>
        <v>v14450525--5</v>
      </c>
      <c r="D953" s="2">
        <v>2016</v>
      </c>
    </row>
    <row r="954" spans="1:4" x14ac:dyDescent="0.25">
      <c r="A954" s="2" t="s">
        <v>532</v>
      </c>
      <c r="B954" s="2">
        <v>6</v>
      </c>
      <c r="C954" s="2" t="str">
        <f t="shared" si="14"/>
        <v>v14450525--6</v>
      </c>
      <c r="D954" s="2">
        <v>106059</v>
      </c>
    </row>
    <row r="955" spans="1:4" x14ac:dyDescent="0.25">
      <c r="A955" s="2" t="s">
        <v>532</v>
      </c>
      <c r="B955" s="2">
        <v>7</v>
      </c>
      <c r="C955" s="2" t="str">
        <f t="shared" si="14"/>
        <v>v14450525--7</v>
      </c>
      <c r="D955" s="2" t="s">
        <v>547</v>
      </c>
    </row>
    <row r="956" spans="1:4" x14ac:dyDescent="0.25">
      <c r="A956" s="2" t="s">
        <v>533</v>
      </c>
      <c r="B956" s="2">
        <v>1</v>
      </c>
      <c r="C956" s="2" t="str">
        <f t="shared" si="14"/>
        <v>WS359431--1</v>
      </c>
      <c r="D956" s="2" t="s">
        <v>449</v>
      </c>
    </row>
    <row r="957" spans="1:4" x14ac:dyDescent="0.25">
      <c r="A957" s="2" t="s">
        <v>533</v>
      </c>
      <c r="B957" s="2">
        <v>2</v>
      </c>
      <c r="C957" s="2" t="str">
        <f t="shared" si="14"/>
        <v>WS359431--2</v>
      </c>
      <c r="D957" s="2" t="s">
        <v>548</v>
      </c>
    </row>
    <row r="958" spans="1:4" x14ac:dyDescent="0.25">
      <c r="A958" s="2" t="s">
        <v>533</v>
      </c>
      <c r="B958" s="2">
        <v>3</v>
      </c>
      <c r="C958" s="2" t="str">
        <f t="shared" si="14"/>
        <v>WS359431--3</v>
      </c>
      <c r="D958" s="2" t="s">
        <v>489</v>
      </c>
    </row>
    <row r="959" spans="1:4" x14ac:dyDescent="0.25">
      <c r="A959" s="2" t="s">
        <v>533</v>
      </c>
      <c r="B959" s="2">
        <v>4</v>
      </c>
      <c r="C959" s="2" t="str">
        <f t="shared" si="14"/>
        <v>WS359431--4</v>
      </c>
      <c r="D959" s="2" t="s">
        <v>359</v>
      </c>
    </row>
    <row r="960" spans="1:4" x14ac:dyDescent="0.25">
      <c r="A960" s="2" t="s">
        <v>533</v>
      </c>
      <c r="B960" s="2">
        <v>5</v>
      </c>
      <c r="C960" s="2" t="str">
        <f t="shared" si="14"/>
        <v>WS359431--5</v>
      </c>
      <c r="D960" s="2">
        <v>2018</v>
      </c>
    </row>
    <row r="961" spans="1:4" x14ac:dyDescent="0.25">
      <c r="A961" s="2" t="s">
        <v>533</v>
      </c>
      <c r="B961" s="2">
        <v>6</v>
      </c>
      <c r="C961" s="2" t="str">
        <f t="shared" si="14"/>
        <v>WS359431--6</v>
      </c>
      <c r="D961" s="2">
        <v>82584</v>
      </c>
    </row>
    <row r="962" spans="1:4" x14ac:dyDescent="0.25">
      <c r="A962" s="2" t="s">
        <v>533</v>
      </c>
      <c r="B962" s="2">
        <v>7</v>
      </c>
      <c r="C962" s="2" t="str">
        <f t="shared" si="14"/>
        <v>WS359431--7</v>
      </c>
      <c r="D962" s="2" t="s">
        <v>549</v>
      </c>
    </row>
    <row r="963" spans="1:4" x14ac:dyDescent="0.25">
      <c r="A963" s="2" t="s">
        <v>534</v>
      </c>
      <c r="B963" s="2">
        <v>1</v>
      </c>
      <c r="C963" s="2" t="str">
        <f t="shared" ref="C963:C1026" si="15">A963&amp;"--"&amp;B963</f>
        <v>V7800829--1</v>
      </c>
      <c r="D963" s="2" t="s">
        <v>449</v>
      </c>
    </row>
    <row r="964" spans="1:4" x14ac:dyDescent="0.25">
      <c r="A964" s="2" t="s">
        <v>534</v>
      </c>
      <c r="B964" s="2">
        <v>2</v>
      </c>
      <c r="C964" s="2" t="str">
        <f t="shared" si="15"/>
        <v>V7800829--2</v>
      </c>
      <c r="D964" s="2" t="s">
        <v>550</v>
      </c>
    </row>
    <row r="965" spans="1:4" x14ac:dyDescent="0.25">
      <c r="A965" s="2" t="s">
        <v>534</v>
      </c>
      <c r="B965" s="2">
        <v>3</v>
      </c>
      <c r="C965" s="2" t="str">
        <f t="shared" si="15"/>
        <v>V7800829--3</v>
      </c>
      <c r="D965" s="2" t="s">
        <v>76</v>
      </c>
    </row>
    <row r="966" spans="1:4" x14ac:dyDescent="0.25">
      <c r="A966" s="2" t="s">
        <v>534</v>
      </c>
      <c r="B966" s="2">
        <v>4</v>
      </c>
      <c r="C966" s="2" t="str">
        <f t="shared" si="15"/>
        <v>V7800829--4</v>
      </c>
      <c r="D966" s="2" t="s">
        <v>257</v>
      </c>
    </row>
    <row r="967" spans="1:4" x14ac:dyDescent="0.25">
      <c r="A967" s="2" t="s">
        <v>534</v>
      </c>
      <c r="B967" s="2">
        <v>5</v>
      </c>
      <c r="C967" s="2" t="str">
        <f t="shared" si="15"/>
        <v>V7800829--5</v>
      </c>
      <c r="D967" s="2">
        <v>2015</v>
      </c>
    </row>
    <row r="968" spans="1:4" x14ac:dyDescent="0.25">
      <c r="A968" s="2" t="s">
        <v>534</v>
      </c>
      <c r="B968" s="2">
        <v>6</v>
      </c>
      <c r="C968" s="2" t="str">
        <f t="shared" si="15"/>
        <v>V7800829--6</v>
      </c>
      <c r="D968" s="2">
        <v>93037</v>
      </c>
    </row>
    <row r="969" spans="1:4" x14ac:dyDescent="0.25">
      <c r="A969" s="2" t="s">
        <v>534</v>
      </c>
      <c r="B969" s="2">
        <v>7</v>
      </c>
      <c r="C969" s="2" t="str">
        <f t="shared" si="15"/>
        <v>V7800829--7</v>
      </c>
      <c r="D969" s="2" t="s">
        <v>551</v>
      </c>
    </row>
    <row r="970" spans="1:4" x14ac:dyDescent="0.25">
      <c r="A970" s="2" t="s">
        <v>535</v>
      </c>
      <c r="B970" s="2">
        <v>1</v>
      </c>
      <c r="C970" s="2" t="str">
        <f t="shared" si="15"/>
        <v>OT27550541--1</v>
      </c>
      <c r="D970" s="2" t="s">
        <v>449</v>
      </c>
    </row>
    <row r="971" spans="1:4" x14ac:dyDescent="0.25">
      <c r="A971" s="2" t="s">
        <v>535</v>
      </c>
      <c r="B971" s="2">
        <v>2</v>
      </c>
      <c r="C971" s="2" t="str">
        <f t="shared" si="15"/>
        <v>OT27550541--2</v>
      </c>
      <c r="D971" s="2" t="s">
        <v>552</v>
      </c>
    </row>
    <row r="972" spans="1:4" x14ac:dyDescent="0.25">
      <c r="A972" s="2" t="s">
        <v>535</v>
      </c>
      <c r="B972" s="2">
        <v>3</v>
      </c>
      <c r="C972" s="2" t="str">
        <f t="shared" si="15"/>
        <v>OT27550541--3</v>
      </c>
      <c r="D972" s="2" t="s">
        <v>553</v>
      </c>
    </row>
    <row r="973" spans="1:4" x14ac:dyDescent="0.25">
      <c r="A973" s="2" t="s">
        <v>535</v>
      </c>
      <c r="B973" s="2">
        <v>4</v>
      </c>
      <c r="C973" s="2" t="str">
        <f t="shared" si="15"/>
        <v>OT27550541--4</v>
      </c>
      <c r="D973" s="2" t="s">
        <v>554</v>
      </c>
    </row>
    <row r="974" spans="1:4" x14ac:dyDescent="0.25">
      <c r="A974" s="2" t="s">
        <v>535</v>
      </c>
      <c r="B974" s="2">
        <v>5</v>
      </c>
      <c r="C974" s="2" t="str">
        <f t="shared" si="15"/>
        <v>OT27550541--5</v>
      </c>
      <c r="D974" s="2">
        <v>2017</v>
      </c>
    </row>
    <row r="975" spans="1:4" x14ac:dyDescent="0.25">
      <c r="A975" s="2" t="s">
        <v>535</v>
      </c>
      <c r="B975" s="2">
        <v>6</v>
      </c>
      <c r="C975" s="2" t="str">
        <f t="shared" si="15"/>
        <v>OT27550541--6</v>
      </c>
      <c r="D975" s="2">
        <v>52438</v>
      </c>
    </row>
    <row r="976" spans="1:4" x14ac:dyDescent="0.25">
      <c r="A976" s="2" t="s">
        <v>535</v>
      </c>
      <c r="B976" s="2">
        <v>7</v>
      </c>
      <c r="C976" s="2" t="str">
        <f t="shared" si="15"/>
        <v>OT27550541--7</v>
      </c>
      <c r="D976" s="2" t="s">
        <v>555</v>
      </c>
    </row>
    <row r="977" spans="1:4" x14ac:dyDescent="0.25">
      <c r="A977" s="2" t="s">
        <v>556</v>
      </c>
      <c r="B977" s="2">
        <v>1</v>
      </c>
      <c r="C977" s="2" t="str">
        <f t="shared" si="15"/>
        <v>V7650422--1</v>
      </c>
      <c r="D977" s="2" t="s">
        <v>449</v>
      </c>
    </row>
    <row r="978" spans="1:4" x14ac:dyDescent="0.25">
      <c r="A978" s="2" t="s">
        <v>556</v>
      </c>
      <c r="B978" s="2">
        <v>2</v>
      </c>
      <c r="C978" s="2" t="str">
        <f t="shared" si="15"/>
        <v>V7650422--2</v>
      </c>
      <c r="D978" s="2" t="s">
        <v>557</v>
      </c>
    </row>
    <row r="979" spans="1:4" x14ac:dyDescent="0.25">
      <c r="A979" s="2" t="s">
        <v>556</v>
      </c>
      <c r="B979" s="2">
        <v>3</v>
      </c>
      <c r="C979" s="2" t="str">
        <f t="shared" si="15"/>
        <v>V7650422--3</v>
      </c>
      <c r="D979" s="2" t="s">
        <v>57</v>
      </c>
    </row>
    <row r="980" spans="1:4" x14ac:dyDescent="0.25">
      <c r="A980" s="2" t="s">
        <v>556</v>
      </c>
      <c r="B980" s="2">
        <v>4</v>
      </c>
      <c r="C980" s="2" t="str">
        <f t="shared" si="15"/>
        <v>V7650422--4</v>
      </c>
      <c r="D980" s="2" t="s">
        <v>53</v>
      </c>
    </row>
    <row r="981" spans="1:4" x14ac:dyDescent="0.25">
      <c r="A981" s="2" t="s">
        <v>556</v>
      </c>
      <c r="B981" s="2">
        <v>5</v>
      </c>
      <c r="C981" s="2" t="str">
        <f t="shared" si="15"/>
        <v>V7650422--5</v>
      </c>
      <c r="D981" s="2">
        <v>2016</v>
      </c>
    </row>
    <row r="982" spans="1:4" x14ac:dyDescent="0.25">
      <c r="A982" s="2" t="s">
        <v>556</v>
      </c>
      <c r="B982" s="2">
        <v>6</v>
      </c>
      <c r="C982" s="2" t="str">
        <f t="shared" si="15"/>
        <v>V7650422--6</v>
      </c>
      <c r="D982" s="2">
        <v>149187</v>
      </c>
    </row>
    <row r="983" spans="1:4" x14ac:dyDescent="0.25">
      <c r="A983" s="2" t="s">
        <v>556</v>
      </c>
      <c r="B983" s="2">
        <v>7</v>
      </c>
      <c r="C983" s="2" t="str">
        <f t="shared" si="15"/>
        <v>V7650422--7</v>
      </c>
      <c r="D983" s="2" t="s">
        <v>558</v>
      </c>
    </row>
    <row r="984" spans="1:4" x14ac:dyDescent="0.25">
      <c r="A984" s="2" t="s">
        <v>559</v>
      </c>
      <c r="B984" s="2">
        <v>1</v>
      </c>
      <c r="C984" s="2" t="str">
        <f t="shared" si="15"/>
        <v>V5200127--1</v>
      </c>
      <c r="D984" s="2" t="s">
        <v>278</v>
      </c>
    </row>
    <row r="985" spans="1:4" x14ac:dyDescent="0.25">
      <c r="A985" s="2" t="s">
        <v>559</v>
      </c>
      <c r="B985" s="2">
        <v>2</v>
      </c>
      <c r="C985" s="2" t="str">
        <f t="shared" si="15"/>
        <v>V5200127--2</v>
      </c>
      <c r="D985" s="2" t="s">
        <v>561</v>
      </c>
    </row>
    <row r="986" spans="1:4" x14ac:dyDescent="0.25">
      <c r="A986" s="2" t="s">
        <v>559</v>
      </c>
      <c r="B986" s="2">
        <v>3</v>
      </c>
      <c r="C986" s="2" t="str">
        <f t="shared" si="15"/>
        <v>V5200127--3</v>
      </c>
      <c r="D986" s="2" t="s">
        <v>31</v>
      </c>
    </row>
    <row r="987" spans="1:4" x14ac:dyDescent="0.25">
      <c r="A987" s="2" t="s">
        <v>559</v>
      </c>
      <c r="B987" s="2">
        <v>4</v>
      </c>
      <c r="C987" s="2" t="str">
        <f t="shared" si="15"/>
        <v>V5200127--4</v>
      </c>
      <c r="D987" s="2" t="s">
        <v>268</v>
      </c>
    </row>
    <row r="988" spans="1:4" x14ac:dyDescent="0.25">
      <c r="A988" s="2" t="s">
        <v>559</v>
      </c>
      <c r="B988" s="2">
        <v>5</v>
      </c>
      <c r="C988" s="2" t="str">
        <f t="shared" si="15"/>
        <v>V5200127--5</v>
      </c>
      <c r="D988" s="2">
        <v>2014</v>
      </c>
    </row>
    <row r="989" spans="1:4" x14ac:dyDescent="0.25">
      <c r="A989" s="2" t="s">
        <v>559</v>
      </c>
      <c r="B989" s="2">
        <v>6</v>
      </c>
      <c r="C989" s="2" t="str">
        <f t="shared" si="15"/>
        <v>V5200127--6</v>
      </c>
      <c r="D989" s="2">
        <v>86777</v>
      </c>
    </row>
    <row r="990" spans="1:4" x14ac:dyDescent="0.25">
      <c r="A990" s="2" t="s">
        <v>559</v>
      </c>
      <c r="B990" s="2">
        <v>7</v>
      </c>
      <c r="C990" s="2" t="str">
        <f t="shared" si="15"/>
        <v>V5200127--7</v>
      </c>
      <c r="D990" s="2" t="s">
        <v>562</v>
      </c>
    </row>
    <row r="991" spans="1:4" x14ac:dyDescent="0.25">
      <c r="A991" s="2" t="s">
        <v>560</v>
      </c>
      <c r="B991" s="2">
        <v>1</v>
      </c>
      <c r="C991" s="2" t="str">
        <f t="shared" si="15"/>
        <v>OT12150465--1</v>
      </c>
      <c r="D991" s="2" t="s">
        <v>449</v>
      </c>
    </row>
    <row r="992" spans="1:4" x14ac:dyDescent="0.25">
      <c r="A992" s="2" t="s">
        <v>560</v>
      </c>
      <c r="B992" s="2">
        <v>2</v>
      </c>
      <c r="C992" s="2" t="str">
        <f t="shared" si="15"/>
        <v>OT12150465--2</v>
      </c>
      <c r="D992" s="2" t="s">
        <v>563</v>
      </c>
    </row>
    <row r="993" spans="1:4" x14ac:dyDescent="0.25">
      <c r="A993" s="2" t="s">
        <v>560</v>
      </c>
      <c r="B993" s="2">
        <v>3</v>
      </c>
      <c r="C993" s="2" t="str">
        <f t="shared" si="15"/>
        <v>OT12150465--3</v>
      </c>
      <c r="D993" s="2" t="s">
        <v>42</v>
      </c>
    </row>
    <row r="994" spans="1:4" x14ac:dyDescent="0.25">
      <c r="A994" s="2" t="s">
        <v>560</v>
      </c>
      <c r="B994" s="2">
        <v>4</v>
      </c>
      <c r="C994" s="2" t="str">
        <f t="shared" si="15"/>
        <v>OT12150465--4</v>
      </c>
      <c r="D994" s="2" t="s">
        <v>68</v>
      </c>
    </row>
    <row r="995" spans="1:4" x14ac:dyDescent="0.25">
      <c r="A995" s="2" t="s">
        <v>560</v>
      </c>
      <c r="B995" s="2">
        <v>5</v>
      </c>
      <c r="C995" s="2" t="str">
        <f t="shared" si="15"/>
        <v>OT12150465--5</v>
      </c>
      <c r="D995" s="2">
        <v>2015</v>
      </c>
    </row>
    <row r="996" spans="1:4" x14ac:dyDescent="0.25">
      <c r="A996" s="2" t="s">
        <v>560</v>
      </c>
      <c r="B996" s="2">
        <v>6</v>
      </c>
      <c r="C996" s="2" t="str">
        <f t="shared" si="15"/>
        <v>OT12150465--6</v>
      </c>
      <c r="D996" s="2">
        <v>104900</v>
      </c>
    </row>
    <row r="997" spans="1:4" x14ac:dyDescent="0.25">
      <c r="A997" s="2" t="s">
        <v>560</v>
      </c>
      <c r="B997" s="2">
        <v>7</v>
      </c>
      <c r="C997" s="2" t="str">
        <f t="shared" si="15"/>
        <v>OT12150465--7</v>
      </c>
      <c r="D997" s="2" t="s">
        <v>564</v>
      </c>
    </row>
    <row r="998" spans="1:4" x14ac:dyDescent="0.25">
      <c r="A998" s="2" t="s">
        <v>565</v>
      </c>
      <c r="B998" s="2">
        <v>1</v>
      </c>
      <c r="C998" s="2" t="str">
        <f t="shared" si="15"/>
        <v>V7000004--1</v>
      </c>
      <c r="D998" s="2" t="s">
        <v>278</v>
      </c>
    </row>
    <row r="999" spans="1:4" x14ac:dyDescent="0.25">
      <c r="A999" s="2" t="s">
        <v>565</v>
      </c>
      <c r="B999" s="2">
        <v>2</v>
      </c>
      <c r="C999" s="2" t="str">
        <f t="shared" si="15"/>
        <v>V7000004--2</v>
      </c>
      <c r="D999" s="2" t="s">
        <v>575</v>
      </c>
    </row>
    <row r="1000" spans="1:4" x14ac:dyDescent="0.25">
      <c r="A1000" s="2" t="s">
        <v>565</v>
      </c>
      <c r="B1000" s="2">
        <v>3</v>
      </c>
      <c r="C1000" s="2" t="str">
        <f t="shared" si="15"/>
        <v>V7000004--3</v>
      </c>
      <c r="D1000" s="2" t="s">
        <v>31</v>
      </c>
    </row>
    <row r="1001" spans="1:4" x14ac:dyDescent="0.25">
      <c r="A1001" s="2" t="s">
        <v>565</v>
      </c>
      <c r="B1001" s="2">
        <v>4</v>
      </c>
      <c r="C1001" s="2" t="str">
        <f t="shared" si="15"/>
        <v>V7000004--4</v>
      </c>
      <c r="D1001" s="2" t="s">
        <v>32</v>
      </c>
    </row>
    <row r="1002" spans="1:4" x14ac:dyDescent="0.25">
      <c r="A1002" s="2" t="s">
        <v>565</v>
      </c>
      <c r="B1002" s="2">
        <v>5</v>
      </c>
      <c r="C1002" s="2" t="str">
        <f t="shared" si="15"/>
        <v>V7000004--5</v>
      </c>
      <c r="D1002" s="2">
        <v>2014</v>
      </c>
    </row>
    <row r="1003" spans="1:4" x14ac:dyDescent="0.25">
      <c r="A1003" s="2" t="s">
        <v>565</v>
      </c>
      <c r="B1003" s="2">
        <v>6</v>
      </c>
      <c r="C1003" s="2" t="str">
        <f t="shared" si="15"/>
        <v>V7000004--6</v>
      </c>
      <c r="D1003" s="2">
        <v>92712</v>
      </c>
    </row>
    <row r="1004" spans="1:4" x14ac:dyDescent="0.25">
      <c r="A1004" s="2" t="s">
        <v>565</v>
      </c>
      <c r="B1004" s="2">
        <v>7</v>
      </c>
      <c r="C1004" s="2" t="str">
        <f t="shared" si="15"/>
        <v>V7000004--7</v>
      </c>
      <c r="D1004" s="2" t="s">
        <v>576</v>
      </c>
    </row>
    <row r="1005" spans="1:4" x14ac:dyDescent="0.25">
      <c r="A1005" s="2" t="s">
        <v>566</v>
      </c>
      <c r="B1005" s="2">
        <v>1</v>
      </c>
      <c r="C1005" s="2" t="str">
        <f t="shared" si="15"/>
        <v>V11700468--1</v>
      </c>
      <c r="D1005" s="2" t="s">
        <v>449</v>
      </c>
    </row>
    <row r="1006" spans="1:4" x14ac:dyDescent="0.25">
      <c r="A1006" s="2" t="s">
        <v>566</v>
      </c>
      <c r="B1006" s="2">
        <v>2</v>
      </c>
      <c r="C1006" s="2" t="str">
        <f t="shared" si="15"/>
        <v>V11700468--2</v>
      </c>
      <c r="D1006" s="2" t="s">
        <v>309</v>
      </c>
    </row>
    <row r="1007" spans="1:4" x14ac:dyDescent="0.25">
      <c r="A1007" s="2" t="s">
        <v>566</v>
      </c>
      <c r="B1007" s="2">
        <v>3</v>
      </c>
      <c r="C1007" s="2" t="str">
        <f t="shared" si="15"/>
        <v>V11700468--3</v>
      </c>
      <c r="D1007" s="2" t="s">
        <v>65</v>
      </c>
    </row>
    <row r="1008" spans="1:4" x14ac:dyDescent="0.25">
      <c r="A1008" s="2" t="s">
        <v>566</v>
      </c>
      <c r="B1008" s="2">
        <v>4</v>
      </c>
      <c r="C1008" s="2" t="str">
        <f t="shared" si="15"/>
        <v>V11700468--4</v>
      </c>
      <c r="D1008" s="2" t="s">
        <v>66</v>
      </c>
    </row>
    <row r="1009" spans="1:4" x14ac:dyDescent="0.25">
      <c r="A1009" s="2" t="s">
        <v>566</v>
      </c>
      <c r="B1009" s="2">
        <v>5</v>
      </c>
      <c r="C1009" s="2" t="str">
        <f t="shared" si="15"/>
        <v>V11700468--5</v>
      </c>
      <c r="D1009" s="2">
        <v>2016</v>
      </c>
    </row>
    <row r="1010" spans="1:4" x14ac:dyDescent="0.25">
      <c r="A1010" s="2" t="s">
        <v>566</v>
      </c>
      <c r="B1010" s="2">
        <v>6</v>
      </c>
      <c r="C1010" s="2" t="str">
        <f t="shared" si="15"/>
        <v>V11700468--6</v>
      </c>
      <c r="D1010" s="2">
        <v>80851</v>
      </c>
    </row>
    <row r="1011" spans="1:4" x14ac:dyDescent="0.25">
      <c r="A1011" s="2" t="s">
        <v>566</v>
      </c>
      <c r="B1011" s="2">
        <v>7</v>
      </c>
      <c r="C1011" s="2" t="str">
        <f t="shared" si="15"/>
        <v>V11700468--7</v>
      </c>
      <c r="D1011" s="2" t="s">
        <v>577</v>
      </c>
    </row>
    <row r="1012" spans="1:4" x14ac:dyDescent="0.25">
      <c r="A1012" s="2" t="s">
        <v>567</v>
      </c>
      <c r="B1012" s="2">
        <v>1</v>
      </c>
      <c r="C1012" s="2" t="str">
        <f t="shared" si="15"/>
        <v>DAR607926--1</v>
      </c>
      <c r="D1012" s="2" t="s">
        <v>449</v>
      </c>
    </row>
    <row r="1013" spans="1:4" x14ac:dyDescent="0.25">
      <c r="A1013" s="2" t="s">
        <v>567</v>
      </c>
      <c r="B1013" s="2">
        <v>2</v>
      </c>
      <c r="C1013" s="2" t="str">
        <f t="shared" si="15"/>
        <v>DAR607926--2</v>
      </c>
      <c r="D1013" s="2" t="s">
        <v>578</v>
      </c>
    </row>
    <row r="1014" spans="1:4" x14ac:dyDescent="0.25">
      <c r="A1014" s="2" t="s">
        <v>567</v>
      </c>
      <c r="B1014" s="2">
        <v>3</v>
      </c>
      <c r="C1014" s="2" t="str">
        <f t="shared" si="15"/>
        <v>DAR607926--3</v>
      </c>
      <c r="D1014" s="2" t="s">
        <v>76</v>
      </c>
    </row>
    <row r="1015" spans="1:4" x14ac:dyDescent="0.25">
      <c r="A1015" s="2" t="s">
        <v>567</v>
      </c>
      <c r="B1015" s="2">
        <v>4</v>
      </c>
      <c r="C1015" s="2" t="str">
        <f t="shared" si="15"/>
        <v>DAR607926--4</v>
      </c>
      <c r="D1015" s="2" t="s">
        <v>123</v>
      </c>
    </row>
    <row r="1016" spans="1:4" x14ac:dyDescent="0.25">
      <c r="A1016" s="2" t="s">
        <v>567</v>
      </c>
      <c r="B1016" s="2">
        <v>5</v>
      </c>
      <c r="C1016" s="2" t="str">
        <f t="shared" si="15"/>
        <v>DAR607926--5</v>
      </c>
      <c r="D1016" s="2">
        <v>2015</v>
      </c>
    </row>
    <row r="1017" spans="1:4" x14ac:dyDescent="0.25">
      <c r="A1017" s="2" t="s">
        <v>567</v>
      </c>
      <c r="B1017" s="2">
        <v>6</v>
      </c>
      <c r="C1017" s="2" t="str">
        <f t="shared" si="15"/>
        <v>DAR607926--6</v>
      </c>
      <c r="D1017" s="2">
        <v>150940</v>
      </c>
    </row>
    <row r="1018" spans="1:4" x14ac:dyDescent="0.25">
      <c r="A1018" s="2" t="s">
        <v>567</v>
      </c>
      <c r="B1018" s="2">
        <v>7</v>
      </c>
      <c r="C1018" s="2" t="str">
        <f t="shared" si="15"/>
        <v>DAR607926--7</v>
      </c>
      <c r="D1018" s="2" t="s">
        <v>579</v>
      </c>
    </row>
    <row r="1019" spans="1:4" x14ac:dyDescent="0.25">
      <c r="A1019" s="2" t="s">
        <v>568</v>
      </c>
      <c r="B1019" s="2">
        <v>1</v>
      </c>
      <c r="C1019" s="2" t="str">
        <f t="shared" si="15"/>
        <v>WS811251--1</v>
      </c>
      <c r="D1019" s="2" t="s">
        <v>449</v>
      </c>
    </row>
    <row r="1020" spans="1:4" x14ac:dyDescent="0.25">
      <c r="A1020" s="2" t="s">
        <v>568</v>
      </c>
      <c r="B1020" s="2">
        <v>2</v>
      </c>
      <c r="C1020" s="2" t="str">
        <f t="shared" si="15"/>
        <v>WS811251--2</v>
      </c>
      <c r="D1020" s="2" t="s">
        <v>580</v>
      </c>
    </row>
    <row r="1021" spans="1:4" x14ac:dyDescent="0.25">
      <c r="A1021" s="2" t="s">
        <v>568</v>
      </c>
      <c r="B1021" s="2">
        <v>3</v>
      </c>
      <c r="C1021" s="2" t="str">
        <f t="shared" si="15"/>
        <v>WS811251--3</v>
      </c>
      <c r="D1021" s="2" t="s">
        <v>65</v>
      </c>
    </row>
    <row r="1022" spans="1:4" x14ac:dyDescent="0.25">
      <c r="A1022" s="2" t="s">
        <v>568</v>
      </c>
      <c r="B1022" s="2">
        <v>4</v>
      </c>
      <c r="C1022" s="2" t="str">
        <f t="shared" si="15"/>
        <v>WS811251--4</v>
      </c>
      <c r="D1022" s="2" t="s">
        <v>362</v>
      </c>
    </row>
    <row r="1023" spans="1:4" x14ac:dyDescent="0.25">
      <c r="A1023" s="2" t="s">
        <v>568</v>
      </c>
      <c r="B1023" s="2">
        <v>5</v>
      </c>
      <c r="C1023" s="2" t="str">
        <f t="shared" si="15"/>
        <v>WS811251--5</v>
      </c>
      <c r="D1023" s="2">
        <v>2016</v>
      </c>
    </row>
    <row r="1024" spans="1:4" x14ac:dyDescent="0.25">
      <c r="A1024" s="2" t="s">
        <v>568</v>
      </c>
      <c r="B1024" s="2">
        <v>6</v>
      </c>
      <c r="C1024" s="2" t="str">
        <f t="shared" si="15"/>
        <v>WS811251--6</v>
      </c>
      <c r="D1024" s="2">
        <v>75502</v>
      </c>
    </row>
    <row r="1025" spans="1:4" x14ac:dyDescent="0.25">
      <c r="A1025" s="2" t="s">
        <v>568</v>
      </c>
      <c r="B1025" s="2">
        <v>7</v>
      </c>
      <c r="C1025" s="2" t="str">
        <f t="shared" si="15"/>
        <v>WS811251--7</v>
      </c>
      <c r="D1025" s="2" t="s">
        <v>581</v>
      </c>
    </row>
    <row r="1026" spans="1:4" x14ac:dyDescent="0.25">
      <c r="A1026" s="2" t="s">
        <v>569</v>
      </c>
      <c r="B1026" s="2">
        <v>1</v>
      </c>
      <c r="C1026" s="2" t="str">
        <f t="shared" si="15"/>
        <v>V13250213--1</v>
      </c>
      <c r="D1026" s="2" t="s">
        <v>449</v>
      </c>
    </row>
    <row r="1027" spans="1:4" x14ac:dyDescent="0.25">
      <c r="A1027" s="2" t="s">
        <v>569</v>
      </c>
      <c r="B1027" s="2">
        <v>2</v>
      </c>
      <c r="C1027" s="2" t="str">
        <f t="shared" ref="C1027:C1090" si="16">A1027&amp;"--"&amp;B1027</f>
        <v>V13250213--2</v>
      </c>
      <c r="D1027" s="2" t="s">
        <v>582</v>
      </c>
    </row>
    <row r="1028" spans="1:4" x14ac:dyDescent="0.25">
      <c r="A1028" s="2" t="s">
        <v>569</v>
      </c>
      <c r="B1028" s="2">
        <v>3</v>
      </c>
      <c r="C1028" s="2" t="str">
        <f t="shared" si="16"/>
        <v>V13250213--3</v>
      </c>
      <c r="D1028" s="2" t="s">
        <v>76</v>
      </c>
    </row>
    <row r="1029" spans="1:4" x14ac:dyDescent="0.25">
      <c r="A1029" s="2" t="s">
        <v>569</v>
      </c>
      <c r="B1029" s="2">
        <v>4</v>
      </c>
      <c r="C1029" s="2" t="str">
        <f t="shared" si="16"/>
        <v>V13250213--4</v>
      </c>
      <c r="D1029" s="2" t="s">
        <v>583</v>
      </c>
    </row>
    <row r="1030" spans="1:4" x14ac:dyDescent="0.25">
      <c r="A1030" s="2" t="s">
        <v>569</v>
      </c>
      <c r="B1030" s="2">
        <v>5</v>
      </c>
      <c r="C1030" s="2" t="str">
        <f t="shared" si="16"/>
        <v>V13250213--5</v>
      </c>
      <c r="D1030" s="2">
        <v>2014</v>
      </c>
    </row>
    <row r="1031" spans="1:4" x14ac:dyDescent="0.25">
      <c r="A1031" s="2" t="s">
        <v>569</v>
      </c>
      <c r="B1031" s="2">
        <v>6</v>
      </c>
      <c r="C1031" s="2" t="str">
        <f t="shared" si="16"/>
        <v>V13250213--6</v>
      </c>
      <c r="D1031" s="2">
        <v>138000</v>
      </c>
    </row>
    <row r="1032" spans="1:4" x14ac:dyDescent="0.25">
      <c r="A1032" s="2" t="s">
        <v>569</v>
      </c>
      <c r="B1032" s="2">
        <v>7</v>
      </c>
      <c r="C1032" s="2" t="str">
        <f t="shared" si="16"/>
        <v>V13250213--7</v>
      </c>
      <c r="D1032" s="2" t="s">
        <v>584</v>
      </c>
    </row>
    <row r="1033" spans="1:4" x14ac:dyDescent="0.25">
      <c r="A1033" s="2" t="s">
        <v>570</v>
      </c>
      <c r="B1033" s="2">
        <v>1</v>
      </c>
      <c r="C1033" s="2" t="str">
        <f t="shared" si="16"/>
        <v>DAR353518--1</v>
      </c>
      <c r="D1033" s="2" t="s">
        <v>449</v>
      </c>
    </row>
    <row r="1034" spans="1:4" x14ac:dyDescent="0.25">
      <c r="A1034" s="2" t="s">
        <v>570</v>
      </c>
      <c r="B1034" s="2">
        <v>2</v>
      </c>
      <c r="C1034" s="2" t="str">
        <f t="shared" si="16"/>
        <v>DAR353518--2</v>
      </c>
      <c r="D1034" s="2" t="s">
        <v>585</v>
      </c>
    </row>
    <row r="1035" spans="1:4" x14ac:dyDescent="0.25">
      <c r="A1035" s="2" t="s">
        <v>570</v>
      </c>
      <c r="B1035" s="2">
        <v>3</v>
      </c>
      <c r="C1035" s="2" t="str">
        <f t="shared" si="16"/>
        <v>DAR353518--3</v>
      </c>
      <c r="D1035" s="2" t="s">
        <v>586</v>
      </c>
    </row>
    <row r="1036" spans="1:4" x14ac:dyDescent="0.25">
      <c r="A1036" s="2" t="s">
        <v>570</v>
      </c>
      <c r="B1036" s="2">
        <v>4</v>
      </c>
      <c r="C1036" s="2" t="str">
        <f t="shared" si="16"/>
        <v>DAR353518--4</v>
      </c>
      <c r="D1036" s="2" t="s">
        <v>587</v>
      </c>
    </row>
    <row r="1037" spans="1:4" x14ac:dyDescent="0.25">
      <c r="A1037" s="2" t="s">
        <v>570</v>
      </c>
      <c r="B1037" s="2">
        <v>5</v>
      </c>
      <c r="C1037" s="2" t="str">
        <f t="shared" si="16"/>
        <v>DAR353518--5</v>
      </c>
      <c r="D1037" s="2">
        <v>2014</v>
      </c>
    </row>
    <row r="1038" spans="1:4" x14ac:dyDescent="0.25">
      <c r="A1038" s="2" t="s">
        <v>570</v>
      </c>
      <c r="B1038" s="2">
        <v>6</v>
      </c>
      <c r="C1038" s="2" t="str">
        <f t="shared" si="16"/>
        <v>DAR353518--6</v>
      </c>
      <c r="D1038" s="2">
        <v>126000</v>
      </c>
    </row>
    <row r="1039" spans="1:4" x14ac:dyDescent="0.25">
      <c r="A1039" s="2" t="s">
        <v>570</v>
      </c>
      <c r="B1039" s="2">
        <v>7</v>
      </c>
      <c r="C1039" s="2" t="str">
        <f t="shared" si="16"/>
        <v>DAR353518--7</v>
      </c>
      <c r="D1039" s="2" t="s">
        <v>588</v>
      </c>
    </row>
    <row r="1040" spans="1:4" x14ac:dyDescent="0.25">
      <c r="A1040" s="2" t="s">
        <v>571</v>
      </c>
      <c r="B1040" s="2">
        <v>1</v>
      </c>
      <c r="C1040" s="2" t="str">
        <f t="shared" si="16"/>
        <v>V9400257--1</v>
      </c>
      <c r="D1040" s="2" t="s">
        <v>449</v>
      </c>
    </row>
    <row r="1041" spans="1:4" x14ac:dyDescent="0.25">
      <c r="A1041" s="2" t="s">
        <v>571</v>
      </c>
      <c r="B1041" s="2">
        <v>2</v>
      </c>
      <c r="C1041" s="2" t="str">
        <f t="shared" si="16"/>
        <v>V9400257--2</v>
      </c>
      <c r="D1041" s="2" t="s">
        <v>589</v>
      </c>
    </row>
    <row r="1042" spans="1:4" x14ac:dyDescent="0.25">
      <c r="A1042" s="2" t="s">
        <v>571</v>
      </c>
      <c r="B1042" s="2">
        <v>3</v>
      </c>
      <c r="C1042" s="2" t="str">
        <f t="shared" si="16"/>
        <v>V9400257--3</v>
      </c>
      <c r="D1042" s="2" t="s">
        <v>57</v>
      </c>
    </row>
    <row r="1043" spans="1:4" x14ac:dyDescent="0.25">
      <c r="A1043" s="2" t="s">
        <v>571</v>
      </c>
      <c r="B1043" s="2">
        <v>4</v>
      </c>
      <c r="C1043" s="2" t="str">
        <f t="shared" si="16"/>
        <v>V9400257--4</v>
      </c>
      <c r="D1043" s="2" t="s">
        <v>53</v>
      </c>
    </row>
    <row r="1044" spans="1:4" x14ac:dyDescent="0.25">
      <c r="A1044" s="2" t="s">
        <v>571</v>
      </c>
      <c r="B1044" s="2">
        <v>5</v>
      </c>
      <c r="C1044" s="2" t="str">
        <f t="shared" si="16"/>
        <v>V9400257--5</v>
      </c>
      <c r="D1044" s="2">
        <v>2015</v>
      </c>
    </row>
    <row r="1045" spans="1:4" x14ac:dyDescent="0.25">
      <c r="A1045" s="2" t="s">
        <v>571</v>
      </c>
      <c r="B1045" s="2">
        <v>6</v>
      </c>
      <c r="C1045" s="2" t="str">
        <f t="shared" si="16"/>
        <v>V9400257--6</v>
      </c>
      <c r="D1045" s="2">
        <v>93409</v>
      </c>
    </row>
    <row r="1046" spans="1:4" x14ac:dyDescent="0.25">
      <c r="A1046" s="2" t="s">
        <v>571</v>
      </c>
      <c r="B1046" s="2">
        <v>7</v>
      </c>
      <c r="C1046" s="2" t="str">
        <f t="shared" si="16"/>
        <v>V9400257--7</v>
      </c>
      <c r="D1046" s="2" t="s">
        <v>590</v>
      </c>
    </row>
    <row r="1047" spans="1:4" x14ac:dyDescent="0.25">
      <c r="A1047" s="2" t="s">
        <v>572</v>
      </c>
      <c r="B1047" s="2">
        <v>1</v>
      </c>
      <c r="C1047" s="2" t="str">
        <f t="shared" si="16"/>
        <v>V8450334--1</v>
      </c>
      <c r="D1047" s="2" t="s">
        <v>449</v>
      </c>
    </row>
    <row r="1048" spans="1:4" x14ac:dyDescent="0.25">
      <c r="A1048" s="2" t="s">
        <v>572</v>
      </c>
      <c r="B1048" s="2">
        <v>2</v>
      </c>
      <c r="C1048" s="2" t="str">
        <f t="shared" si="16"/>
        <v>V8450334--2</v>
      </c>
      <c r="D1048" s="2" t="s">
        <v>591</v>
      </c>
    </row>
    <row r="1049" spans="1:4" x14ac:dyDescent="0.25">
      <c r="A1049" s="2" t="s">
        <v>572</v>
      </c>
      <c r="B1049" s="2">
        <v>3</v>
      </c>
      <c r="C1049" s="2" t="str">
        <f t="shared" si="16"/>
        <v>V8450334--3</v>
      </c>
      <c r="D1049" s="2" t="s">
        <v>31</v>
      </c>
    </row>
    <row r="1050" spans="1:4" x14ac:dyDescent="0.25">
      <c r="A1050" s="2" t="s">
        <v>572</v>
      </c>
      <c r="B1050" s="2">
        <v>4</v>
      </c>
      <c r="C1050" s="2" t="str">
        <f t="shared" si="16"/>
        <v>V8450334--4</v>
      </c>
      <c r="D1050" s="2" t="s">
        <v>32</v>
      </c>
    </row>
    <row r="1051" spans="1:4" x14ac:dyDescent="0.25">
      <c r="A1051" s="2" t="s">
        <v>572</v>
      </c>
      <c r="B1051" s="2">
        <v>5</v>
      </c>
      <c r="C1051" s="2" t="str">
        <f t="shared" si="16"/>
        <v>V8450334--5</v>
      </c>
      <c r="D1051" s="2">
        <v>2015</v>
      </c>
    </row>
    <row r="1052" spans="1:4" x14ac:dyDescent="0.25">
      <c r="A1052" s="2" t="s">
        <v>572</v>
      </c>
      <c r="B1052" s="2">
        <v>6</v>
      </c>
      <c r="C1052" s="2" t="str">
        <f t="shared" si="16"/>
        <v>V8450334--6</v>
      </c>
      <c r="D1052" s="2">
        <v>128359</v>
      </c>
    </row>
    <row r="1053" spans="1:4" x14ac:dyDescent="0.25">
      <c r="A1053" s="2" t="s">
        <v>572</v>
      </c>
      <c r="B1053" s="2">
        <v>7</v>
      </c>
      <c r="C1053" s="2" t="str">
        <f t="shared" si="16"/>
        <v>V8450334--7</v>
      </c>
      <c r="D1053" s="2" t="s">
        <v>592</v>
      </c>
    </row>
    <row r="1054" spans="1:4" x14ac:dyDescent="0.25">
      <c r="A1054" s="2" t="s">
        <v>573</v>
      </c>
      <c r="B1054" s="2">
        <v>1</v>
      </c>
      <c r="C1054" s="2" t="str">
        <f t="shared" si="16"/>
        <v>OT7950260--1</v>
      </c>
      <c r="D1054" s="2" t="s">
        <v>449</v>
      </c>
    </row>
    <row r="1055" spans="1:4" x14ac:dyDescent="0.25">
      <c r="A1055" s="2" t="s">
        <v>573</v>
      </c>
      <c r="B1055" s="2">
        <v>2</v>
      </c>
      <c r="C1055" s="2" t="str">
        <f t="shared" si="16"/>
        <v>OT7950260--2</v>
      </c>
      <c r="D1055" s="2" t="s">
        <v>593</v>
      </c>
    </row>
    <row r="1056" spans="1:4" x14ac:dyDescent="0.25">
      <c r="A1056" s="2" t="s">
        <v>573</v>
      </c>
      <c r="B1056" s="2">
        <v>3</v>
      </c>
      <c r="C1056" s="2" t="str">
        <f t="shared" si="16"/>
        <v>OT7950260--3</v>
      </c>
      <c r="D1056" s="2" t="s">
        <v>57</v>
      </c>
    </row>
    <row r="1057" spans="1:4" x14ac:dyDescent="0.25">
      <c r="A1057" s="2" t="s">
        <v>573</v>
      </c>
      <c r="B1057" s="2">
        <v>4</v>
      </c>
      <c r="C1057" s="2" t="str">
        <f t="shared" si="16"/>
        <v>OT7950260--4</v>
      </c>
      <c r="D1057" s="2" t="s">
        <v>307</v>
      </c>
    </row>
    <row r="1058" spans="1:4" x14ac:dyDescent="0.25">
      <c r="A1058" s="2" t="s">
        <v>573</v>
      </c>
      <c r="B1058" s="2">
        <v>5</v>
      </c>
      <c r="C1058" s="2" t="str">
        <f t="shared" si="16"/>
        <v>OT7950260--5</v>
      </c>
      <c r="D1058" s="2">
        <v>2016</v>
      </c>
    </row>
    <row r="1059" spans="1:4" x14ac:dyDescent="0.25">
      <c r="A1059" s="2" t="s">
        <v>573</v>
      </c>
      <c r="B1059" s="2">
        <v>6</v>
      </c>
      <c r="C1059" s="2" t="str">
        <f t="shared" si="16"/>
        <v>OT7950260--6</v>
      </c>
      <c r="D1059" s="2">
        <v>138483</v>
      </c>
    </row>
    <row r="1060" spans="1:4" x14ac:dyDescent="0.25">
      <c r="A1060" s="2" t="s">
        <v>573</v>
      </c>
      <c r="B1060" s="2">
        <v>7</v>
      </c>
      <c r="C1060" s="2" t="str">
        <f t="shared" si="16"/>
        <v>OT7950260--7</v>
      </c>
      <c r="D1060" s="2" t="s">
        <v>594</v>
      </c>
    </row>
    <row r="1061" spans="1:4" x14ac:dyDescent="0.25">
      <c r="A1061" s="2" t="s">
        <v>574</v>
      </c>
      <c r="B1061" s="2">
        <v>1</v>
      </c>
      <c r="C1061" s="2" t="str">
        <f t="shared" si="16"/>
        <v>V10700969--1</v>
      </c>
      <c r="D1061" s="2" t="s">
        <v>449</v>
      </c>
    </row>
    <row r="1062" spans="1:4" x14ac:dyDescent="0.25">
      <c r="A1062" s="2" t="s">
        <v>574</v>
      </c>
      <c r="B1062" s="2">
        <v>2</v>
      </c>
      <c r="C1062" s="2" t="str">
        <f t="shared" si="16"/>
        <v>V10700969--2</v>
      </c>
      <c r="D1062" s="2" t="s">
        <v>595</v>
      </c>
    </row>
    <row r="1063" spans="1:4" x14ac:dyDescent="0.25">
      <c r="A1063" s="2" t="s">
        <v>574</v>
      </c>
      <c r="B1063" s="2">
        <v>3</v>
      </c>
      <c r="C1063" s="2" t="str">
        <f t="shared" si="16"/>
        <v>V10700969--3</v>
      </c>
      <c r="D1063" s="2" t="s">
        <v>45</v>
      </c>
    </row>
    <row r="1064" spans="1:4" x14ac:dyDescent="0.25">
      <c r="A1064" s="2" t="s">
        <v>574</v>
      </c>
      <c r="B1064" s="2">
        <v>4</v>
      </c>
      <c r="C1064" s="2" t="str">
        <f t="shared" si="16"/>
        <v>V10700969--4</v>
      </c>
      <c r="D1064" s="2" t="s">
        <v>249</v>
      </c>
    </row>
    <row r="1065" spans="1:4" x14ac:dyDescent="0.25">
      <c r="A1065" s="2" t="s">
        <v>574</v>
      </c>
      <c r="B1065" s="2">
        <v>5</v>
      </c>
      <c r="C1065" s="2" t="str">
        <f t="shared" si="16"/>
        <v>V10700969--5</v>
      </c>
      <c r="D1065" s="2">
        <v>2015</v>
      </c>
    </row>
    <row r="1066" spans="1:4" x14ac:dyDescent="0.25">
      <c r="A1066" s="2" t="s">
        <v>574</v>
      </c>
      <c r="B1066" s="2">
        <v>6</v>
      </c>
      <c r="C1066" s="2" t="str">
        <f t="shared" si="16"/>
        <v>V10700969--6</v>
      </c>
      <c r="D1066" s="2">
        <v>148888</v>
      </c>
    </row>
    <row r="1067" spans="1:4" x14ac:dyDescent="0.25">
      <c r="A1067" s="2" t="s">
        <v>574</v>
      </c>
      <c r="B1067" s="2">
        <v>7</v>
      </c>
      <c r="C1067" s="2" t="str">
        <f t="shared" si="16"/>
        <v>V10700969--7</v>
      </c>
      <c r="D1067" s="2" t="s">
        <v>596</v>
      </c>
    </row>
    <row r="1068" spans="1:4" x14ac:dyDescent="0.25">
      <c r="A1068" s="2" t="s">
        <v>597</v>
      </c>
      <c r="B1068" s="2">
        <v>1</v>
      </c>
      <c r="C1068" s="2" t="str">
        <f t="shared" si="16"/>
        <v>OT11750308--1</v>
      </c>
      <c r="D1068" s="2" t="s">
        <v>278</v>
      </c>
    </row>
    <row r="1069" spans="1:4" x14ac:dyDescent="0.25">
      <c r="A1069" s="2" t="s">
        <v>597</v>
      </c>
      <c r="B1069" s="2">
        <v>2</v>
      </c>
      <c r="C1069" s="2" t="str">
        <f t="shared" si="16"/>
        <v>OT11750308--2</v>
      </c>
      <c r="D1069" s="2" t="s">
        <v>602</v>
      </c>
    </row>
    <row r="1070" spans="1:4" x14ac:dyDescent="0.25">
      <c r="A1070" s="2" t="s">
        <v>597</v>
      </c>
      <c r="B1070" s="2">
        <v>3</v>
      </c>
      <c r="C1070" s="2" t="str">
        <f t="shared" si="16"/>
        <v>OT11750308--3</v>
      </c>
      <c r="D1070" s="2" t="s">
        <v>31</v>
      </c>
    </row>
    <row r="1071" spans="1:4" x14ac:dyDescent="0.25">
      <c r="A1071" s="2" t="s">
        <v>597</v>
      </c>
      <c r="B1071" s="2">
        <v>4</v>
      </c>
      <c r="C1071" s="2" t="str">
        <f t="shared" si="16"/>
        <v>OT11750308--4</v>
      </c>
      <c r="D1071" s="2" t="s">
        <v>40</v>
      </c>
    </row>
    <row r="1072" spans="1:4" x14ac:dyDescent="0.25">
      <c r="A1072" s="2" t="s">
        <v>597</v>
      </c>
      <c r="B1072" s="2">
        <v>5</v>
      </c>
      <c r="C1072" s="2" t="str">
        <f t="shared" si="16"/>
        <v>OT11750308--5</v>
      </c>
      <c r="D1072" s="2">
        <v>2014</v>
      </c>
    </row>
    <row r="1073" spans="1:4" x14ac:dyDescent="0.25">
      <c r="A1073" s="2" t="s">
        <v>597</v>
      </c>
      <c r="B1073" s="2">
        <v>6</v>
      </c>
      <c r="C1073" s="2" t="str">
        <f t="shared" si="16"/>
        <v>OT11750308--6</v>
      </c>
      <c r="D1073" s="2">
        <v>128000</v>
      </c>
    </row>
    <row r="1074" spans="1:4" x14ac:dyDescent="0.25">
      <c r="A1074" s="2" t="s">
        <v>597</v>
      </c>
      <c r="B1074" s="2">
        <v>7</v>
      </c>
      <c r="C1074" s="2" t="str">
        <f t="shared" si="16"/>
        <v>OT11750308--7</v>
      </c>
      <c r="D1074" s="2" t="s">
        <v>603</v>
      </c>
    </row>
    <row r="1075" spans="1:4" x14ac:dyDescent="0.25">
      <c r="A1075" s="2" t="s">
        <v>598</v>
      </c>
      <c r="B1075" s="2">
        <v>1</v>
      </c>
      <c r="C1075" s="2" t="str">
        <f t="shared" si="16"/>
        <v>V8500259--1</v>
      </c>
      <c r="D1075" s="2" t="s">
        <v>33</v>
      </c>
    </row>
    <row r="1076" spans="1:4" x14ac:dyDescent="0.25">
      <c r="A1076" s="2" t="s">
        <v>598</v>
      </c>
      <c r="B1076" s="2">
        <v>2</v>
      </c>
      <c r="C1076" s="2" t="str">
        <f t="shared" si="16"/>
        <v>V8500259--2</v>
      </c>
      <c r="D1076" s="2" t="s">
        <v>604</v>
      </c>
    </row>
    <row r="1077" spans="1:4" x14ac:dyDescent="0.25">
      <c r="A1077" s="2" t="s">
        <v>598</v>
      </c>
      <c r="B1077" s="2">
        <v>3</v>
      </c>
      <c r="C1077" s="2" t="str">
        <f t="shared" si="16"/>
        <v>V8500259--3</v>
      </c>
      <c r="D1077" s="2" t="s">
        <v>47</v>
      </c>
    </row>
    <row r="1078" spans="1:4" x14ac:dyDescent="0.25">
      <c r="A1078" s="2" t="s">
        <v>598</v>
      </c>
      <c r="B1078" s="2">
        <v>4</v>
      </c>
      <c r="C1078" s="2" t="str">
        <f t="shared" si="16"/>
        <v>V8500259--4</v>
      </c>
      <c r="D1078" s="2" t="s">
        <v>605</v>
      </c>
    </row>
    <row r="1079" spans="1:4" x14ac:dyDescent="0.25">
      <c r="A1079" s="2" t="s">
        <v>598</v>
      </c>
      <c r="B1079" s="2">
        <v>5</v>
      </c>
      <c r="C1079" s="2" t="str">
        <f t="shared" si="16"/>
        <v>V8500259--5</v>
      </c>
      <c r="D1079" s="2">
        <v>2016</v>
      </c>
    </row>
    <row r="1080" spans="1:4" x14ac:dyDescent="0.25">
      <c r="A1080" s="2" t="s">
        <v>598</v>
      </c>
      <c r="B1080" s="2">
        <v>6</v>
      </c>
      <c r="C1080" s="2" t="str">
        <f t="shared" si="16"/>
        <v>V8500259--6</v>
      </c>
      <c r="D1080" s="2">
        <v>130483</v>
      </c>
    </row>
    <row r="1081" spans="1:4" x14ac:dyDescent="0.25">
      <c r="A1081" s="2" t="s">
        <v>598</v>
      </c>
      <c r="B1081" s="2">
        <v>7</v>
      </c>
      <c r="C1081" s="2" t="str">
        <f t="shared" si="16"/>
        <v>V8500259--7</v>
      </c>
      <c r="D1081" s="2" t="s">
        <v>606</v>
      </c>
    </row>
    <row r="1082" spans="1:4" x14ac:dyDescent="0.25">
      <c r="A1082" s="2" t="s">
        <v>599</v>
      </c>
      <c r="B1082" s="2">
        <v>1</v>
      </c>
      <c r="C1082" s="2" t="str">
        <f t="shared" si="16"/>
        <v>V8350449--1</v>
      </c>
      <c r="D1082" s="2" t="s">
        <v>449</v>
      </c>
    </row>
    <row r="1083" spans="1:4" x14ac:dyDescent="0.25">
      <c r="A1083" s="2" t="s">
        <v>599</v>
      </c>
      <c r="B1083" s="2">
        <v>2</v>
      </c>
      <c r="C1083" s="2" t="str">
        <f t="shared" si="16"/>
        <v>V8350449--2</v>
      </c>
      <c r="D1083" s="2" t="s">
        <v>607</v>
      </c>
    </row>
    <row r="1084" spans="1:4" x14ac:dyDescent="0.25">
      <c r="A1084" s="2" t="s">
        <v>599</v>
      </c>
      <c r="B1084" s="2">
        <v>3</v>
      </c>
      <c r="C1084" s="2" t="str">
        <f t="shared" si="16"/>
        <v>V8350449--3</v>
      </c>
      <c r="D1084" s="2" t="s">
        <v>47</v>
      </c>
    </row>
    <row r="1085" spans="1:4" x14ac:dyDescent="0.25">
      <c r="A1085" s="2" t="s">
        <v>599</v>
      </c>
      <c r="B1085" s="2">
        <v>4</v>
      </c>
      <c r="C1085" s="2" t="str">
        <f t="shared" si="16"/>
        <v>V8350449--4</v>
      </c>
      <c r="D1085" s="2" t="s">
        <v>38</v>
      </c>
    </row>
    <row r="1086" spans="1:4" x14ac:dyDescent="0.25">
      <c r="A1086" s="2" t="s">
        <v>599</v>
      </c>
      <c r="B1086" s="2">
        <v>5</v>
      </c>
      <c r="C1086" s="2" t="str">
        <f t="shared" si="16"/>
        <v>V8350449--5</v>
      </c>
      <c r="D1086" s="2">
        <v>2015</v>
      </c>
    </row>
    <row r="1087" spans="1:4" x14ac:dyDescent="0.25">
      <c r="A1087" s="2" t="s">
        <v>599</v>
      </c>
      <c r="B1087" s="2">
        <v>6</v>
      </c>
      <c r="C1087" s="2" t="str">
        <f t="shared" si="16"/>
        <v>V8350449--6</v>
      </c>
      <c r="D1087" s="2">
        <v>129225</v>
      </c>
    </row>
    <row r="1088" spans="1:4" x14ac:dyDescent="0.25">
      <c r="A1088" s="2" t="s">
        <v>599</v>
      </c>
      <c r="B1088" s="2">
        <v>7</v>
      </c>
      <c r="C1088" s="2" t="str">
        <f t="shared" si="16"/>
        <v>V8350449--7</v>
      </c>
      <c r="D1088" s="2" t="s">
        <v>608</v>
      </c>
    </row>
    <row r="1089" spans="1:4" x14ac:dyDescent="0.25">
      <c r="A1089" s="2" t="s">
        <v>600</v>
      </c>
      <c r="B1089" s="2">
        <v>1</v>
      </c>
      <c r="C1089" s="2" t="str">
        <f t="shared" si="16"/>
        <v>V6700120--1</v>
      </c>
      <c r="D1089" s="2" t="s">
        <v>449</v>
      </c>
    </row>
    <row r="1090" spans="1:4" x14ac:dyDescent="0.25">
      <c r="A1090" s="2" t="s">
        <v>600</v>
      </c>
      <c r="B1090" s="2">
        <v>2</v>
      </c>
      <c r="C1090" s="2" t="str">
        <f t="shared" si="16"/>
        <v>V6700120--2</v>
      </c>
      <c r="D1090" s="2" t="s">
        <v>609</v>
      </c>
    </row>
    <row r="1091" spans="1:4" x14ac:dyDescent="0.25">
      <c r="A1091" s="2" t="s">
        <v>600</v>
      </c>
      <c r="B1091" s="2">
        <v>3</v>
      </c>
      <c r="C1091" s="2" t="str">
        <f t="shared" ref="C1091:C1102" si="17">A1091&amp;"--"&amp;B1091</f>
        <v>V6700120--3</v>
      </c>
      <c r="D1091" s="2" t="s">
        <v>76</v>
      </c>
    </row>
    <row r="1092" spans="1:4" x14ac:dyDescent="0.25">
      <c r="A1092" s="2" t="s">
        <v>600</v>
      </c>
      <c r="B1092" s="2">
        <v>4</v>
      </c>
      <c r="C1092" s="2" t="str">
        <f t="shared" si="17"/>
        <v>V6700120--4</v>
      </c>
      <c r="D1092" s="2" t="s">
        <v>315</v>
      </c>
    </row>
    <row r="1093" spans="1:4" x14ac:dyDescent="0.25">
      <c r="A1093" s="2" t="s">
        <v>600</v>
      </c>
      <c r="B1093" s="2">
        <v>5</v>
      </c>
      <c r="C1093" s="2" t="str">
        <f t="shared" si="17"/>
        <v>V6700120--5</v>
      </c>
      <c r="D1093" s="2">
        <v>2015</v>
      </c>
    </row>
    <row r="1094" spans="1:4" x14ac:dyDescent="0.25">
      <c r="A1094" s="2" t="s">
        <v>600</v>
      </c>
      <c r="B1094" s="2">
        <v>6</v>
      </c>
      <c r="C1094" s="2" t="str">
        <f t="shared" si="17"/>
        <v>V6700120--6</v>
      </c>
      <c r="D1094" s="2">
        <v>109359</v>
      </c>
    </row>
    <row r="1095" spans="1:4" x14ac:dyDescent="0.25">
      <c r="A1095" s="2" t="s">
        <v>600</v>
      </c>
      <c r="B1095" s="2">
        <v>7</v>
      </c>
      <c r="C1095" s="2" t="str">
        <f t="shared" si="17"/>
        <v>V6700120--7</v>
      </c>
      <c r="D1095" s="2" t="s">
        <v>610</v>
      </c>
    </row>
    <row r="1096" spans="1:4" x14ac:dyDescent="0.25">
      <c r="A1096" s="2" t="s">
        <v>601</v>
      </c>
      <c r="B1096" s="2">
        <v>1</v>
      </c>
      <c r="C1096" s="2" t="str">
        <f t="shared" si="17"/>
        <v>OT10750708--1</v>
      </c>
      <c r="D1096" s="2" t="s">
        <v>449</v>
      </c>
    </row>
    <row r="1097" spans="1:4" x14ac:dyDescent="0.25">
      <c r="A1097" s="2" t="s">
        <v>601</v>
      </c>
      <c r="B1097" s="2">
        <v>2</v>
      </c>
      <c r="C1097" s="2" t="str">
        <f t="shared" si="17"/>
        <v>OT10750708--2</v>
      </c>
      <c r="D1097" s="2" t="s">
        <v>611</v>
      </c>
    </row>
    <row r="1098" spans="1:4" x14ac:dyDescent="0.25">
      <c r="A1098" s="2" t="s">
        <v>601</v>
      </c>
      <c r="B1098" s="2">
        <v>3</v>
      </c>
      <c r="C1098" s="2" t="str">
        <f t="shared" si="17"/>
        <v>OT10750708--3</v>
      </c>
      <c r="D1098" s="2" t="s">
        <v>42</v>
      </c>
    </row>
    <row r="1099" spans="1:4" x14ac:dyDescent="0.25">
      <c r="A1099" s="2" t="s">
        <v>601</v>
      </c>
      <c r="B1099" s="2">
        <v>4</v>
      </c>
      <c r="C1099" s="2" t="str">
        <f t="shared" si="17"/>
        <v>OT10750708--4</v>
      </c>
      <c r="D1099" s="2" t="s">
        <v>68</v>
      </c>
    </row>
    <row r="1100" spans="1:4" x14ac:dyDescent="0.25">
      <c r="A1100" s="2" t="s">
        <v>601</v>
      </c>
      <c r="B1100" s="2">
        <v>5</v>
      </c>
      <c r="C1100" s="2" t="str">
        <f t="shared" si="17"/>
        <v>OT10750708--5</v>
      </c>
      <c r="D1100" s="2">
        <v>2016</v>
      </c>
    </row>
    <row r="1101" spans="1:4" x14ac:dyDescent="0.25">
      <c r="A1101" s="2" t="s">
        <v>601</v>
      </c>
      <c r="B1101" s="2">
        <v>6</v>
      </c>
      <c r="C1101" s="2" t="str">
        <f t="shared" si="17"/>
        <v>OT10750708--6</v>
      </c>
      <c r="D1101" s="2">
        <v>131967</v>
      </c>
    </row>
    <row r="1102" spans="1:4" x14ac:dyDescent="0.25">
      <c r="A1102" s="2" t="s">
        <v>601</v>
      </c>
      <c r="B1102" s="2">
        <v>7</v>
      </c>
      <c r="C1102" s="2" t="str">
        <f t="shared" si="17"/>
        <v>OT10750708--7</v>
      </c>
      <c r="D1102" s="2" t="s">
        <v>612</v>
      </c>
    </row>
    <row r="1103" spans="1:4" x14ac:dyDescent="0.25">
      <c r="A1103" s="2" t="s">
        <v>4</v>
      </c>
      <c r="B1103" s="2">
        <v>4</v>
      </c>
      <c r="C1103" s="2" t="str">
        <f t="shared" ref="C1103:C1145" si="18">A1103&amp;"--"&amp;B1103</f>
        <v>v11000594--4</v>
      </c>
      <c r="D1103" s="2" t="s">
        <v>43</v>
      </c>
    </row>
    <row r="1104" spans="1:4" x14ac:dyDescent="0.25">
      <c r="A1104" s="2" t="s">
        <v>4</v>
      </c>
      <c r="B1104" s="2">
        <v>5</v>
      </c>
      <c r="C1104" s="2" t="str">
        <f t="shared" si="18"/>
        <v>v11000594--5</v>
      </c>
      <c r="D1104" s="2">
        <v>2015</v>
      </c>
    </row>
    <row r="1105" spans="1:4" x14ac:dyDescent="0.25">
      <c r="A1105" s="2" t="s">
        <v>4</v>
      </c>
      <c r="B1105" s="2">
        <v>6</v>
      </c>
      <c r="C1105" s="2" t="str">
        <f t="shared" si="18"/>
        <v>v11000594--6</v>
      </c>
      <c r="D1105" s="2">
        <v>102371</v>
      </c>
    </row>
    <row r="1106" spans="1:4" x14ac:dyDescent="0.25">
      <c r="A1106" s="2" t="s">
        <v>4</v>
      </c>
      <c r="B1106" s="2">
        <v>7</v>
      </c>
      <c r="C1106" s="2" t="str">
        <f t="shared" si="18"/>
        <v>v11000594--7</v>
      </c>
      <c r="D1106" s="2" t="s">
        <v>94</v>
      </c>
    </row>
    <row r="1107" spans="1:4" x14ac:dyDescent="0.25">
      <c r="A1107" s="2" t="s">
        <v>3</v>
      </c>
      <c r="B1107" s="2">
        <v>1</v>
      </c>
      <c r="C1107" s="2" t="str">
        <f t="shared" si="18"/>
        <v>v6150091--1</v>
      </c>
      <c r="D1107" s="2" t="s">
        <v>29</v>
      </c>
    </row>
    <row r="1108" spans="1:4" x14ac:dyDescent="0.25">
      <c r="A1108" s="2" t="s">
        <v>3</v>
      </c>
      <c r="B1108" s="2">
        <v>2</v>
      </c>
      <c r="C1108" s="2" t="str">
        <f t="shared" si="18"/>
        <v>v6150091--2</v>
      </c>
      <c r="D1108" s="2" t="s">
        <v>36</v>
      </c>
    </row>
    <row r="1109" spans="1:4" x14ac:dyDescent="0.25">
      <c r="A1109" s="2" t="s">
        <v>3</v>
      </c>
      <c r="B1109" s="2">
        <v>3</v>
      </c>
      <c r="C1109" s="2" t="str">
        <f t="shared" si="18"/>
        <v>v6150091--3</v>
      </c>
      <c r="D1109" s="2" t="s">
        <v>37</v>
      </c>
    </row>
    <row r="1110" spans="1:4" x14ac:dyDescent="0.25">
      <c r="A1110" s="2" t="s">
        <v>3</v>
      </c>
      <c r="B1110" s="2">
        <v>4</v>
      </c>
      <c r="C1110" s="2" t="str">
        <f t="shared" si="18"/>
        <v>v6150091--4</v>
      </c>
      <c r="D1110" s="2" t="s">
        <v>38</v>
      </c>
    </row>
    <row r="1111" spans="1:4" x14ac:dyDescent="0.25">
      <c r="A1111" s="2" t="s">
        <v>3</v>
      </c>
      <c r="B1111" s="2">
        <v>5</v>
      </c>
      <c r="C1111" s="2" t="str">
        <f t="shared" si="18"/>
        <v>v6150091--5</v>
      </c>
      <c r="D1111" s="2">
        <v>2015</v>
      </c>
    </row>
    <row r="1112" spans="1:4" x14ac:dyDescent="0.25">
      <c r="A1112" s="2" t="s">
        <v>3</v>
      </c>
      <c r="B1112" s="2">
        <v>6</v>
      </c>
      <c r="C1112" s="2" t="str">
        <f t="shared" si="18"/>
        <v>v6150091--6</v>
      </c>
      <c r="D1112" s="2">
        <v>104185</v>
      </c>
    </row>
    <row r="1113" spans="1:4" x14ac:dyDescent="0.25">
      <c r="A1113" s="2" t="s">
        <v>3</v>
      </c>
      <c r="B1113" s="2">
        <v>7</v>
      </c>
      <c r="C1113" s="2" t="str">
        <f t="shared" si="18"/>
        <v>v6150091--7</v>
      </c>
      <c r="D1113" s="2" t="s">
        <v>95</v>
      </c>
    </row>
    <row r="1114" spans="1:4" x14ac:dyDescent="0.25">
      <c r="A1114" s="2" t="s">
        <v>16</v>
      </c>
      <c r="B1114" s="2">
        <v>1</v>
      </c>
      <c r="C1114" s="2" t="str">
        <f t="shared" si="18"/>
        <v>V822245--1</v>
      </c>
      <c r="D1114" s="2" t="s">
        <v>33</v>
      </c>
    </row>
    <row r="1115" spans="1:4" x14ac:dyDescent="0.25">
      <c r="A1115" s="2" t="s">
        <v>16</v>
      </c>
      <c r="B1115" s="2">
        <v>2</v>
      </c>
      <c r="C1115" s="2" t="str">
        <f t="shared" si="18"/>
        <v>V822245--2</v>
      </c>
      <c r="D1115" s="2" t="s">
        <v>39</v>
      </c>
    </row>
    <row r="1116" spans="1:4" x14ac:dyDescent="0.25">
      <c r="A1116" s="2" t="s">
        <v>16</v>
      </c>
      <c r="B1116" s="2">
        <v>3</v>
      </c>
      <c r="C1116" s="2" t="str">
        <f t="shared" si="18"/>
        <v>V822245--3</v>
      </c>
      <c r="D1116" s="2" t="s">
        <v>31</v>
      </c>
    </row>
    <row r="1117" spans="1:4" x14ac:dyDescent="0.25">
      <c r="A1117" s="2" t="s">
        <v>16</v>
      </c>
      <c r="B1117" s="2">
        <v>4</v>
      </c>
      <c r="C1117" s="2" t="str">
        <f t="shared" si="18"/>
        <v>V822245--4</v>
      </c>
      <c r="D1117" s="2" t="s">
        <v>40</v>
      </c>
    </row>
    <row r="1118" spans="1:4" x14ac:dyDescent="0.25">
      <c r="A1118" s="2" t="s">
        <v>16</v>
      </c>
      <c r="B1118" s="2">
        <v>5</v>
      </c>
      <c r="C1118" s="2" t="str">
        <f t="shared" si="18"/>
        <v>V822245--5</v>
      </c>
      <c r="D1118" s="2">
        <v>2017</v>
      </c>
    </row>
    <row r="1119" spans="1:4" x14ac:dyDescent="0.25">
      <c r="A1119" s="2" t="s">
        <v>16</v>
      </c>
      <c r="B1119" s="2">
        <v>6</v>
      </c>
      <c r="C1119" s="2" t="str">
        <f t="shared" si="18"/>
        <v>V822245--6</v>
      </c>
      <c r="D1119" s="2">
        <v>77568</v>
      </c>
    </row>
    <row r="1120" spans="1:4" x14ac:dyDescent="0.25">
      <c r="A1120" s="2" t="s">
        <v>16</v>
      </c>
      <c r="B1120" s="2">
        <v>7</v>
      </c>
      <c r="C1120" s="2" t="str">
        <f t="shared" si="18"/>
        <v>V822245--7</v>
      </c>
      <c r="D1120" s="2" t="s">
        <v>96</v>
      </c>
    </row>
    <row r="1121" spans="1:4" x14ac:dyDescent="0.25">
      <c r="A1121" s="2" t="s">
        <v>15</v>
      </c>
      <c r="B1121" s="2">
        <v>1</v>
      </c>
      <c r="C1121" s="2" t="str">
        <f t="shared" si="18"/>
        <v>V16300868--1</v>
      </c>
      <c r="D1121" s="2" t="s">
        <v>33</v>
      </c>
    </row>
    <row r="1122" spans="1:4" x14ac:dyDescent="0.25">
      <c r="A1122" s="2" t="s">
        <v>15</v>
      </c>
      <c r="B1122" s="2">
        <v>2</v>
      </c>
      <c r="C1122" s="2" t="str">
        <f t="shared" si="18"/>
        <v>V16300868--2</v>
      </c>
      <c r="D1122" s="2" t="s">
        <v>34</v>
      </c>
    </row>
    <row r="1123" spans="1:4" x14ac:dyDescent="0.25">
      <c r="A1123" s="2" t="s">
        <v>15</v>
      </c>
      <c r="B1123" s="2">
        <v>3</v>
      </c>
      <c r="C1123" s="2" t="str">
        <f t="shared" si="18"/>
        <v>V16300868--3</v>
      </c>
      <c r="D1123" s="2" t="s">
        <v>35</v>
      </c>
    </row>
    <row r="1124" spans="1:4" x14ac:dyDescent="0.25">
      <c r="A1124" s="2" t="s">
        <v>15</v>
      </c>
      <c r="B1124" s="2">
        <v>4</v>
      </c>
      <c r="C1124" s="2" t="str">
        <f t="shared" si="18"/>
        <v>V16300868--4</v>
      </c>
      <c r="D1124" s="2" t="s">
        <v>97</v>
      </c>
    </row>
    <row r="1125" spans="1:4" x14ac:dyDescent="0.25">
      <c r="A1125" s="2" t="s">
        <v>15</v>
      </c>
      <c r="B1125" s="2">
        <v>5</v>
      </c>
      <c r="C1125" s="2" t="str">
        <f t="shared" si="18"/>
        <v>V16300868--5</v>
      </c>
      <c r="D1125" s="2">
        <v>2016</v>
      </c>
    </row>
    <row r="1126" spans="1:4" x14ac:dyDescent="0.25">
      <c r="A1126" s="2" t="s">
        <v>15</v>
      </c>
      <c r="B1126" s="2">
        <v>6</v>
      </c>
      <c r="C1126" s="2" t="str">
        <f t="shared" si="18"/>
        <v>V16300868--6</v>
      </c>
      <c r="D1126" s="2">
        <v>84820</v>
      </c>
    </row>
    <row r="1127" spans="1:4" x14ac:dyDescent="0.25">
      <c r="A1127" s="2" t="s">
        <v>15</v>
      </c>
      <c r="B1127" s="2">
        <v>7</v>
      </c>
      <c r="C1127" s="2" t="str">
        <f t="shared" si="18"/>
        <v>V16300868--7</v>
      </c>
      <c r="D1127" s="2" t="s">
        <v>98</v>
      </c>
    </row>
    <row r="1128" spans="1:4" x14ac:dyDescent="0.25">
      <c r="A1128" s="2" t="s">
        <v>2</v>
      </c>
      <c r="B1128" s="2">
        <v>1</v>
      </c>
      <c r="C1128" s="2" t="str">
        <f t="shared" si="18"/>
        <v>V11900891--1</v>
      </c>
      <c r="D1128" s="2" t="s">
        <v>29</v>
      </c>
    </row>
    <row r="1129" spans="1:4" x14ac:dyDescent="0.25">
      <c r="A1129" s="2" t="s">
        <v>2</v>
      </c>
      <c r="B1129" s="2">
        <v>2</v>
      </c>
      <c r="C1129" s="2" t="str">
        <f t="shared" si="18"/>
        <v>V11900891--2</v>
      </c>
      <c r="D1129" s="2" t="s">
        <v>30</v>
      </c>
    </row>
    <row r="1130" spans="1:4" x14ac:dyDescent="0.25">
      <c r="A1130" s="2" t="s">
        <v>2</v>
      </c>
      <c r="B1130" s="2">
        <v>3</v>
      </c>
      <c r="C1130" s="2" t="str">
        <f t="shared" si="18"/>
        <v>V11900891--3</v>
      </c>
      <c r="D1130" s="2" t="s">
        <v>31</v>
      </c>
    </row>
    <row r="1131" spans="1:4" x14ac:dyDescent="0.25">
      <c r="A1131" s="2" t="s">
        <v>2</v>
      </c>
      <c r="B1131" s="2">
        <v>4</v>
      </c>
      <c r="C1131" s="2" t="str">
        <f t="shared" si="18"/>
        <v>V11900891--4</v>
      </c>
      <c r="D1131" s="2" t="s">
        <v>32</v>
      </c>
    </row>
    <row r="1132" spans="1:4" x14ac:dyDescent="0.25">
      <c r="A1132" s="2" t="s">
        <v>2</v>
      </c>
      <c r="B1132" s="2">
        <v>5</v>
      </c>
      <c r="C1132" s="2" t="str">
        <f t="shared" si="18"/>
        <v>V11900891--5</v>
      </c>
      <c r="D1132" s="2">
        <v>2017</v>
      </c>
    </row>
    <row r="1133" spans="1:4" x14ac:dyDescent="0.25">
      <c r="A1133" s="2" t="s">
        <v>2</v>
      </c>
      <c r="B1133" s="2">
        <v>6</v>
      </c>
      <c r="C1133" s="2" t="str">
        <f t="shared" si="18"/>
        <v>V11900891--6</v>
      </c>
      <c r="D1133" s="2">
        <v>95373</v>
      </c>
    </row>
    <row r="1134" spans="1:4" x14ac:dyDescent="0.25">
      <c r="A1134" s="2" t="s">
        <v>2</v>
      </c>
      <c r="B1134" s="2">
        <v>7</v>
      </c>
      <c r="C1134" s="2" t="str">
        <f t="shared" si="18"/>
        <v>V11900891--7</v>
      </c>
      <c r="D1134" s="2" t="s">
        <v>99</v>
      </c>
    </row>
    <row r="1135" spans="1:4" x14ac:dyDescent="0.25">
      <c r="A1135" s="2" t="s">
        <v>26</v>
      </c>
      <c r="B1135" s="2">
        <v>1</v>
      </c>
      <c r="C1135" s="2" t="str">
        <f t="shared" si="18"/>
        <v>V11250722--1</v>
      </c>
      <c r="D1135" s="2" t="s">
        <v>33</v>
      </c>
    </row>
    <row r="1136" spans="1:4" x14ac:dyDescent="0.25">
      <c r="A1136" s="2" t="s">
        <v>26</v>
      </c>
      <c r="B1136" s="2">
        <v>2</v>
      </c>
      <c r="C1136" s="2" t="str">
        <f t="shared" si="18"/>
        <v>V11250722--2</v>
      </c>
      <c r="D1136" s="2" t="s">
        <v>83</v>
      </c>
    </row>
    <row r="1137" spans="1:4" x14ac:dyDescent="0.25">
      <c r="A1137" s="2" t="s">
        <v>26</v>
      </c>
      <c r="B1137" s="2">
        <v>3</v>
      </c>
      <c r="C1137" s="2" t="str">
        <f t="shared" si="18"/>
        <v>V11250722--3</v>
      </c>
      <c r="D1137" s="2" t="s">
        <v>100</v>
      </c>
    </row>
    <row r="1138" spans="1:4" x14ac:dyDescent="0.25">
      <c r="A1138" s="2" t="s">
        <v>26</v>
      </c>
      <c r="B1138" s="2">
        <v>4</v>
      </c>
      <c r="C1138" s="2" t="str">
        <f t="shared" si="18"/>
        <v>V11250722--4</v>
      </c>
      <c r="D1138" s="2" t="s">
        <v>40</v>
      </c>
    </row>
    <row r="1139" spans="1:4" x14ac:dyDescent="0.25">
      <c r="A1139" s="2" t="s">
        <v>26</v>
      </c>
      <c r="B1139" s="2">
        <v>5</v>
      </c>
      <c r="C1139" s="2" t="str">
        <f t="shared" si="18"/>
        <v>V11250722--5</v>
      </c>
      <c r="D1139" s="2">
        <v>2015</v>
      </c>
    </row>
    <row r="1140" spans="1:4" x14ac:dyDescent="0.25">
      <c r="A1140" s="2" t="s">
        <v>26</v>
      </c>
      <c r="B1140" s="2">
        <v>6</v>
      </c>
      <c r="C1140" s="2" t="str">
        <f t="shared" si="18"/>
        <v>V11250722--6</v>
      </c>
      <c r="D1140" s="2">
        <v>46962</v>
      </c>
    </row>
    <row r="1141" spans="1:4" x14ac:dyDescent="0.25">
      <c r="A1141" s="2" t="s">
        <v>26</v>
      </c>
      <c r="B1141" s="2">
        <v>7</v>
      </c>
      <c r="C1141" s="2" t="str">
        <f t="shared" si="18"/>
        <v>V11250722--7</v>
      </c>
      <c r="D1141" s="2" t="s">
        <v>101</v>
      </c>
    </row>
    <row r="1142" spans="1:4" x14ac:dyDescent="0.25">
      <c r="A1142" s="2" t="s">
        <v>86</v>
      </c>
      <c r="B1142" s="2">
        <v>1</v>
      </c>
      <c r="C1142" s="2" t="str">
        <f t="shared" si="18"/>
        <v>V15450661--1</v>
      </c>
      <c r="D1142" s="2" t="s">
        <v>33</v>
      </c>
    </row>
    <row r="1143" spans="1:4" x14ac:dyDescent="0.25">
      <c r="A1143" s="2" t="s">
        <v>86</v>
      </c>
      <c r="B1143" s="2">
        <v>2</v>
      </c>
      <c r="C1143" s="2" t="str">
        <f t="shared" si="18"/>
        <v>V15450661--2</v>
      </c>
      <c r="D1143" s="2" t="s">
        <v>102</v>
      </c>
    </row>
    <row r="1144" spans="1:4" x14ac:dyDescent="0.25">
      <c r="A1144" s="2" t="s">
        <v>86</v>
      </c>
      <c r="B1144" s="2">
        <v>3</v>
      </c>
      <c r="C1144" s="2" t="str">
        <f t="shared" si="18"/>
        <v>V15450661--3</v>
      </c>
      <c r="D1144" s="2" t="s">
        <v>57</v>
      </c>
    </row>
    <row r="1145" spans="1:4" x14ac:dyDescent="0.25">
      <c r="A1145" s="2" t="s">
        <v>86</v>
      </c>
      <c r="B1145" s="2">
        <v>4</v>
      </c>
      <c r="C1145" s="2" t="str">
        <f t="shared" si="18"/>
        <v>V15450661--4</v>
      </c>
      <c r="D1145" s="2" t="s">
        <v>103</v>
      </c>
    </row>
    <row r="1146" spans="1:4" x14ac:dyDescent="0.25">
      <c r="A1146" s="2" t="s">
        <v>86</v>
      </c>
      <c r="B1146" s="2">
        <v>5</v>
      </c>
      <c r="C1146" s="2" t="str">
        <f t="shared" ref="C1146:C1198" si="19">A1146&amp;"--"&amp;B1146</f>
        <v>V15450661--5</v>
      </c>
      <c r="D1146" s="2">
        <v>2016</v>
      </c>
    </row>
    <row r="1147" spans="1:4" x14ac:dyDescent="0.25">
      <c r="A1147" s="2" t="s">
        <v>86</v>
      </c>
      <c r="B1147" s="2">
        <v>6</v>
      </c>
      <c r="C1147" s="2" t="str">
        <f t="shared" si="19"/>
        <v>V15450661--6</v>
      </c>
      <c r="D1147" s="2">
        <v>54205</v>
      </c>
    </row>
    <row r="1148" spans="1:4" x14ac:dyDescent="0.25">
      <c r="A1148" s="2" t="s">
        <v>86</v>
      </c>
      <c r="B1148" s="2">
        <v>7</v>
      </c>
      <c r="C1148" s="2" t="str">
        <f t="shared" si="19"/>
        <v>V15450661--7</v>
      </c>
      <c r="D1148" s="2" t="s">
        <v>104</v>
      </c>
    </row>
    <row r="1149" spans="1:4" x14ac:dyDescent="0.25">
      <c r="A1149" s="2" t="s">
        <v>87</v>
      </c>
      <c r="B1149" s="2">
        <v>1</v>
      </c>
      <c r="C1149" s="2" t="str">
        <f t="shared" si="19"/>
        <v>V10250240--1</v>
      </c>
      <c r="D1149" s="2" t="s">
        <v>33</v>
      </c>
    </row>
    <row r="1150" spans="1:4" x14ac:dyDescent="0.25">
      <c r="A1150" s="2" t="s">
        <v>87</v>
      </c>
      <c r="B1150" s="2">
        <v>2</v>
      </c>
      <c r="C1150" s="2" t="str">
        <f t="shared" si="19"/>
        <v>V10250240--2</v>
      </c>
      <c r="D1150" s="2" t="s">
        <v>105</v>
      </c>
    </row>
    <row r="1151" spans="1:4" x14ac:dyDescent="0.25">
      <c r="A1151" s="2" t="s">
        <v>87</v>
      </c>
      <c r="B1151" s="2">
        <v>3</v>
      </c>
      <c r="C1151" s="2" t="str">
        <f t="shared" si="19"/>
        <v>V10250240--3</v>
      </c>
      <c r="D1151" s="2" t="s">
        <v>76</v>
      </c>
    </row>
    <row r="1152" spans="1:4" x14ac:dyDescent="0.25">
      <c r="A1152" s="2" t="s">
        <v>87</v>
      </c>
      <c r="B1152" s="2">
        <v>4</v>
      </c>
      <c r="C1152" s="2" t="str">
        <f t="shared" si="19"/>
        <v>V10250240--4</v>
      </c>
      <c r="D1152" s="2" t="s">
        <v>106</v>
      </c>
    </row>
    <row r="1153" spans="1:4" x14ac:dyDescent="0.25">
      <c r="A1153" s="2" t="s">
        <v>87</v>
      </c>
      <c r="B1153" s="2">
        <v>5</v>
      </c>
      <c r="C1153" s="2" t="str">
        <f t="shared" si="19"/>
        <v>V10250240--5</v>
      </c>
      <c r="D1153" s="2">
        <v>2017</v>
      </c>
    </row>
    <row r="1154" spans="1:4" x14ac:dyDescent="0.25">
      <c r="A1154" s="2" t="s">
        <v>87</v>
      </c>
      <c r="B1154" s="2">
        <v>6</v>
      </c>
      <c r="C1154" s="2" t="str">
        <f t="shared" si="19"/>
        <v>V10250240--6</v>
      </c>
      <c r="D1154" s="2">
        <v>128900</v>
      </c>
    </row>
    <row r="1155" spans="1:4" x14ac:dyDescent="0.25">
      <c r="A1155" s="2" t="s">
        <v>87</v>
      </c>
      <c r="B1155" s="2">
        <v>7</v>
      </c>
      <c r="C1155" s="2" t="str">
        <f t="shared" si="19"/>
        <v>V10250240--7</v>
      </c>
      <c r="D1155" s="2" t="s">
        <v>107</v>
      </c>
    </row>
    <row r="1156" spans="1:4" x14ac:dyDescent="0.25">
      <c r="A1156" s="2" t="s">
        <v>88</v>
      </c>
      <c r="B1156" s="2">
        <v>1</v>
      </c>
      <c r="C1156" s="2" t="str">
        <f t="shared" si="19"/>
        <v>V13950068--1</v>
      </c>
      <c r="D1156" s="2" t="s">
        <v>29</v>
      </c>
    </row>
    <row r="1157" spans="1:4" x14ac:dyDescent="0.25">
      <c r="A1157" s="2" t="s">
        <v>88</v>
      </c>
      <c r="B1157" s="2">
        <v>2</v>
      </c>
      <c r="C1157" s="2" t="str">
        <f t="shared" si="19"/>
        <v>V13950068--2</v>
      </c>
      <c r="D1157" s="2" t="s">
        <v>108</v>
      </c>
    </row>
    <row r="1158" spans="1:4" x14ac:dyDescent="0.25">
      <c r="A1158" s="2" t="s">
        <v>88</v>
      </c>
      <c r="B1158" s="2">
        <v>3</v>
      </c>
      <c r="C1158" s="2" t="str">
        <f t="shared" si="19"/>
        <v>V13950068--3</v>
      </c>
      <c r="D1158" s="2" t="s">
        <v>65</v>
      </c>
    </row>
    <row r="1159" spans="1:4" x14ac:dyDescent="0.25">
      <c r="A1159" s="2" t="s">
        <v>88</v>
      </c>
      <c r="B1159" s="2">
        <v>4</v>
      </c>
      <c r="C1159" s="2" t="str">
        <f t="shared" si="19"/>
        <v>V13950068--4</v>
      </c>
      <c r="D1159" s="2" t="s">
        <v>109</v>
      </c>
    </row>
    <row r="1160" spans="1:4" x14ac:dyDescent="0.25">
      <c r="A1160" s="2" t="s">
        <v>88</v>
      </c>
      <c r="B1160" s="2">
        <v>5</v>
      </c>
      <c r="C1160" s="2" t="str">
        <f t="shared" si="19"/>
        <v>V13950068--5</v>
      </c>
      <c r="D1160" s="2">
        <v>2017</v>
      </c>
    </row>
    <row r="1161" spans="1:4" x14ac:dyDescent="0.25">
      <c r="A1161" s="2" t="s">
        <v>88</v>
      </c>
      <c r="B1161" s="2">
        <v>6</v>
      </c>
      <c r="C1161" s="2" t="str">
        <f t="shared" si="19"/>
        <v>V13950068--6</v>
      </c>
      <c r="D1161" s="2">
        <v>113887</v>
      </c>
    </row>
    <row r="1162" spans="1:4" x14ac:dyDescent="0.25">
      <c r="A1162" s="2" t="s">
        <v>88</v>
      </c>
      <c r="B1162" s="2">
        <v>7</v>
      </c>
      <c r="C1162" s="2" t="str">
        <f t="shared" si="19"/>
        <v>V13950068--7</v>
      </c>
      <c r="D1162" s="2" t="s">
        <v>110</v>
      </c>
    </row>
    <row r="1163" spans="1:4" x14ac:dyDescent="0.25">
      <c r="A1163" s="2" t="s">
        <v>89</v>
      </c>
      <c r="B1163" s="2">
        <v>1</v>
      </c>
      <c r="C1163" s="2" t="str">
        <f t="shared" si="19"/>
        <v>V8101568--1</v>
      </c>
      <c r="D1163" s="2" t="s">
        <v>29</v>
      </c>
    </row>
    <row r="1164" spans="1:4" x14ac:dyDescent="0.25">
      <c r="A1164" s="2" t="s">
        <v>89</v>
      </c>
      <c r="B1164" s="2">
        <v>2</v>
      </c>
      <c r="C1164" s="2" t="str">
        <f t="shared" si="19"/>
        <v>V8101568--2</v>
      </c>
      <c r="D1164" s="2" t="s">
        <v>111</v>
      </c>
    </row>
    <row r="1165" spans="1:4" x14ac:dyDescent="0.25">
      <c r="A1165" s="2" t="s">
        <v>89</v>
      </c>
      <c r="B1165" s="2">
        <v>3</v>
      </c>
      <c r="C1165" s="2" t="str">
        <f t="shared" si="19"/>
        <v>V8101568--3</v>
      </c>
      <c r="D1165" s="2" t="s">
        <v>57</v>
      </c>
    </row>
    <row r="1166" spans="1:4" x14ac:dyDescent="0.25">
      <c r="A1166" s="2" t="s">
        <v>89</v>
      </c>
      <c r="B1166" s="2">
        <v>4</v>
      </c>
      <c r="C1166" s="2" t="str">
        <f t="shared" si="19"/>
        <v>V8101568--4</v>
      </c>
      <c r="D1166" s="2" t="s">
        <v>53</v>
      </c>
    </row>
    <row r="1167" spans="1:4" x14ac:dyDescent="0.25">
      <c r="A1167" s="2" t="s">
        <v>89</v>
      </c>
      <c r="B1167" s="2">
        <v>5</v>
      </c>
      <c r="C1167" s="2" t="str">
        <f t="shared" si="19"/>
        <v>V8101568--5</v>
      </c>
      <c r="D1167" s="2">
        <v>2016</v>
      </c>
    </row>
    <row r="1168" spans="1:4" x14ac:dyDescent="0.25">
      <c r="A1168" s="2" t="s">
        <v>89</v>
      </c>
      <c r="B1168" s="2">
        <v>6</v>
      </c>
      <c r="C1168" s="2" t="str">
        <f t="shared" si="19"/>
        <v>V8101568--6</v>
      </c>
      <c r="D1168" s="2">
        <v>96202</v>
      </c>
    </row>
    <row r="1169" spans="1:4" x14ac:dyDescent="0.25">
      <c r="A1169" s="2" t="s">
        <v>89</v>
      </c>
      <c r="B1169" s="2">
        <v>7</v>
      </c>
      <c r="C1169" s="2" t="str">
        <f t="shared" si="19"/>
        <v>V8101568--7</v>
      </c>
      <c r="D1169" s="2" t="s">
        <v>112</v>
      </c>
    </row>
    <row r="1170" spans="1:4" x14ac:dyDescent="0.25">
      <c r="A1170" s="2" t="s">
        <v>90</v>
      </c>
      <c r="B1170" s="2">
        <v>1</v>
      </c>
      <c r="C1170" s="2" t="str">
        <f t="shared" si="19"/>
        <v>v9550087--1</v>
      </c>
      <c r="D1170" s="2" t="s">
        <v>33</v>
      </c>
    </row>
    <row r="1171" spans="1:4" x14ac:dyDescent="0.25">
      <c r="A1171" s="2" t="s">
        <v>90</v>
      </c>
      <c r="B1171" s="2">
        <v>2</v>
      </c>
      <c r="C1171" s="2" t="str">
        <f t="shared" si="19"/>
        <v>v9550087--2</v>
      </c>
      <c r="D1171" s="2" t="s">
        <v>113</v>
      </c>
    </row>
    <row r="1172" spans="1:4" x14ac:dyDescent="0.25">
      <c r="A1172" s="2" t="s">
        <v>90</v>
      </c>
      <c r="B1172" s="2">
        <v>3</v>
      </c>
      <c r="C1172" s="2" t="str">
        <f t="shared" si="19"/>
        <v>v9550087--3</v>
      </c>
      <c r="D1172" s="2" t="s">
        <v>114</v>
      </c>
    </row>
    <row r="1173" spans="1:4" x14ac:dyDescent="0.25">
      <c r="A1173" s="2" t="s">
        <v>90</v>
      </c>
      <c r="B1173" s="2">
        <v>4</v>
      </c>
      <c r="C1173" s="2" t="str">
        <f t="shared" si="19"/>
        <v>v9550087--4</v>
      </c>
      <c r="D1173" s="2" t="s">
        <v>115</v>
      </c>
    </row>
    <row r="1174" spans="1:4" x14ac:dyDescent="0.25">
      <c r="A1174" s="2" t="s">
        <v>90</v>
      </c>
      <c r="B1174" s="2">
        <v>5</v>
      </c>
      <c r="C1174" s="2" t="str">
        <f t="shared" si="19"/>
        <v>v9550087--5</v>
      </c>
      <c r="D1174" s="2">
        <v>2015</v>
      </c>
    </row>
    <row r="1175" spans="1:4" x14ac:dyDescent="0.25">
      <c r="A1175" s="2" t="s">
        <v>90</v>
      </c>
      <c r="B1175" s="2">
        <v>6</v>
      </c>
      <c r="C1175" s="2" t="str">
        <f t="shared" si="19"/>
        <v>v9550087--6</v>
      </c>
      <c r="D1175" s="2" t="s">
        <v>116</v>
      </c>
    </row>
    <row r="1176" spans="1:4" x14ac:dyDescent="0.25">
      <c r="A1176" s="2" t="s">
        <v>90</v>
      </c>
      <c r="B1176" s="2">
        <v>7</v>
      </c>
      <c r="C1176" s="2" t="str">
        <f t="shared" si="19"/>
        <v>v9550087--7</v>
      </c>
      <c r="D1176" s="2" t="s">
        <v>117</v>
      </c>
    </row>
    <row r="1177" spans="1:4" x14ac:dyDescent="0.25">
      <c r="A1177" s="2" t="s">
        <v>91</v>
      </c>
      <c r="B1177" s="2">
        <v>1</v>
      </c>
      <c r="C1177" s="2" t="str">
        <f t="shared" si="19"/>
        <v>V13750084--1</v>
      </c>
      <c r="D1177" s="2" t="s">
        <v>33</v>
      </c>
    </row>
    <row r="1178" spans="1:4" x14ac:dyDescent="0.25">
      <c r="A1178" s="2" t="s">
        <v>91</v>
      </c>
      <c r="B1178" s="2">
        <v>2</v>
      </c>
      <c r="C1178" s="2" t="str">
        <f t="shared" si="19"/>
        <v>V13750084--2</v>
      </c>
      <c r="D1178" s="2" t="s">
        <v>118</v>
      </c>
    </row>
    <row r="1179" spans="1:4" x14ac:dyDescent="0.25">
      <c r="A1179" s="2" t="s">
        <v>91</v>
      </c>
      <c r="B1179" s="2">
        <v>3</v>
      </c>
      <c r="C1179" s="2" t="str">
        <f t="shared" si="19"/>
        <v>V13750084--3</v>
      </c>
      <c r="D1179" s="2" t="s">
        <v>119</v>
      </c>
    </row>
    <row r="1180" spans="1:4" x14ac:dyDescent="0.25">
      <c r="A1180" s="2" t="s">
        <v>91</v>
      </c>
      <c r="B1180" s="2">
        <v>4</v>
      </c>
      <c r="C1180" s="2" t="str">
        <f t="shared" si="19"/>
        <v>V13750084--4</v>
      </c>
      <c r="D1180" s="2" t="s">
        <v>120</v>
      </c>
    </row>
    <row r="1181" spans="1:4" x14ac:dyDescent="0.25">
      <c r="A1181" s="2" t="s">
        <v>91</v>
      </c>
      <c r="B1181" s="2">
        <v>5</v>
      </c>
      <c r="C1181" s="2" t="str">
        <f t="shared" si="19"/>
        <v>V13750084--5</v>
      </c>
      <c r="D1181" s="2">
        <v>2015</v>
      </c>
    </row>
    <row r="1182" spans="1:4" x14ac:dyDescent="0.25">
      <c r="A1182" s="2" t="s">
        <v>91</v>
      </c>
      <c r="B1182" s="2">
        <v>6</v>
      </c>
      <c r="C1182" s="2" t="str">
        <f t="shared" si="19"/>
        <v>V13750084--6</v>
      </c>
      <c r="D1182" s="2">
        <v>78386</v>
      </c>
    </row>
    <row r="1183" spans="1:4" x14ac:dyDescent="0.25">
      <c r="A1183" s="2" t="s">
        <v>91</v>
      </c>
      <c r="B1183" s="2">
        <v>7</v>
      </c>
      <c r="C1183" s="2" t="str">
        <f t="shared" si="19"/>
        <v>V13750084--7</v>
      </c>
      <c r="D1183" s="2" t="s">
        <v>121</v>
      </c>
    </row>
    <row r="1184" spans="1:4" x14ac:dyDescent="0.25">
      <c r="A1184" s="2" t="s">
        <v>92</v>
      </c>
      <c r="B1184" s="2">
        <v>1</v>
      </c>
      <c r="C1184" s="2" t="str">
        <f t="shared" si="19"/>
        <v>v12550379--1</v>
      </c>
      <c r="D1184" s="2" t="s">
        <v>33</v>
      </c>
    </row>
    <row r="1185" spans="1:4" x14ac:dyDescent="0.25">
      <c r="A1185" s="2" t="s">
        <v>92</v>
      </c>
      <c r="B1185" s="2">
        <v>2</v>
      </c>
      <c r="C1185" s="2" t="str">
        <f t="shared" si="19"/>
        <v>v12550379--2</v>
      </c>
      <c r="D1185" s="2" t="s">
        <v>122</v>
      </c>
    </row>
    <row r="1186" spans="1:4" x14ac:dyDescent="0.25">
      <c r="A1186" s="2" t="s">
        <v>92</v>
      </c>
      <c r="B1186" s="2">
        <v>3</v>
      </c>
      <c r="C1186" s="2" t="str">
        <f t="shared" si="19"/>
        <v>v12550379--3</v>
      </c>
      <c r="D1186" s="2" t="s">
        <v>76</v>
      </c>
    </row>
    <row r="1187" spans="1:4" x14ac:dyDescent="0.25">
      <c r="A1187" s="2" t="s">
        <v>92</v>
      </c>
      <c r="B1187" s="2">
        <v>4</v>
      </c>
      <c r="C1187" s="2" t="str">
        <f t="shared" si="19"/>
        <v>v12550379--4</v>
      </c>
      <c r="D1187" s="2" t="s">
        <v>123</v>
      </c>
    </row>
    <row r="1188" spans="1:4" x14ac:dyDescent="0.25">
      <c r="A1188" s="2" t="s">
        <v>92</v>
      </c>
      <c r="B1188" s="2">
        <v>5</v>
      </c>
      <c r="C1188" s="2" t="str">
        <f t="shared" si="19"/>
        <v>v12550379--5</v>
      </c>
      <c r="D1188" s="2">
        <v>2015</v>
      </c>
    </row>
    <row r="1189" spans="1:4" x14ac:dyDescent="0.25">
      <c r="A1189" s="2" t="s">
        <v>92</v>
      </c>
      <c r="B1189" s="2">
        <v>6</v>
      </c>
      <c r="C1189" s="2" t="str">
        <f t="shared" si="19"/>
        <v>v12550379--6</v>
      </c>
      <c r="D1189" s="2">
        <v>124198</v>
      </c>
    </row>
    <row r="1190" spans="1:4" x14ac:dyDescent="0.25">
      <c r="A1190" s="2" t="s">
        <v>92</v>
      </c>
      <c r="B1190" s="2">
        <v>7</v>
      </c>
      <c r="C1190" s="2" t="str">
        <f t="shared" si="19"/>
        <v>v12550379--7</v>
      </c>
      <c r="D1190" s="2" t="s">
        <v>124</v>
      </c>
    </row>
    <row r="1191" spans="1:4" x14ac:dyDescent="0.25">
      <c r="A1191" s="2" t="s">
        <v>93</v>
      </c>
      <c r="B1191" s="2">
        <v>1</v>
      </c>
      <c r="C1191" s="2" t="str">
        <f t="shared" si="19"/>
        <v>V15650795--1</v>
      </c>
      <c r="D1191" s="2" t="s">
        <v>29</v>
      </c>
    </row>
    <row r="1192" spans="1:4" x14ac:dyDescent="0.25">
      <c r="A1192" s="2" t="s">
        <v>93</v>
      </c>
      <c r="B1192" s="2">
        <v>2</v>
      </c>
      <c r="C1192" s="2" t="str">
        <f t="shared" si="19"/>
        <v>V15650795--2</v>
      </c>
      <c r="D1192" s="2" t="s">
        <v>125</v>
      </c>
    </row>
    <row r="1193" spans="1:4" x14ac:dyDescent="0.25">
      <c r="A1193" s="2" t="s">
        <v>93</v>
      </c>
      <c r="B1193" s="2">
        <v>3</v>
      </c>
      <c r="C1193" s="2" t="str">
        <f t="shared" si="19"/>
        <v>V15650795--3</v>
      </c>
      <c r="D1193" s="2" t="s">
        <v>126</v>
      </c>
    </row>
    <row r="1194" spans="1:4" x14ac:dyDescent="0.25">
      <c r="A1194" s="2" t="s">
        <v>93</v>
      </c>
      <c r="B1194" s="2">
        <v>4</v>
      </c>
      <c r="C1194" s="2" t="str">
        <f t="shared" si="19"/>
        <v>V15650795--4</v>
      </c>
      <c r="D1194" s="2" t="s">
        <v>127</v>
      </c>
    </row>
    <row r="1195" spans="1:4" x14ac:dyDescent="0.25">
      <c r="A1195" s="2" t="s">
        <v>93</v>
      </c>
      <c r="B1195" s="2">
        <v>5</v>
      </c>
      <c r="C1195" s="2" t="str">
        <f t="shared" si="19"/>
        <v>V15650795--5</v>
      </c>
      <c r="D1195" s="2">
        <v>2015</v>
      </c>
    </row>
    <row r="1196" spans="1:4" x14ac:dyDescent="0.25">
      <c r="A1196" s="2" t="s">
        <v>93</v>
      </c>
      <c r="B1196" s="2">
        <v>6</v>
      </c>
      <c r="C1196" s="2" t="str">
        <f t="shared" si="19"/>
        <v>V15650795--6</v>
      </c>
      <c r="D1196" s="2">
        <v>61344</v>
      </c>
    </row>
    <row r="1197" spans="1:4" x14ac:dyDescent="0.25">
      <c r="A1197" s="2" t="s">
        <v>93</v>
      </c>
      <c r="B1197" s="2">
        <v>7</v>
      </c>
      <c r="C1197" s="2" t="str">
        <f t="shared" si="19"/>
        <v>V15650795--7</v>
      </c>
      <c r="D1197" s="2" t="s">
        <v>128</v>
      </c>
    </row>
    <row r="1198" spans="1:4" x14ac:dyDescent="0.25">
      <c r="A1198" s="2">
        <v>1</v>
      </c>
      <c r="B1198" s="2">
        <v>1</v>
      </c>
      <c r="C1198" s="2" t="str">
        <f t="shared" si="19"/>
        <v>1--1</v>
      </c>
      <c r="D1198" s="2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45C61-DB26-4C1B-BAF9-6D00E79D2E2C}">
  <dimension ref="A1:D7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2.7109375" bestFit="1" customWidth="1"/>
  </cols>
  <sheetData>
    <row r="1" spans="1:4" x14ac:dyDescent="0.25">
      <c r="A1" s="3" t="s">
        <v>0</v>
      </c>
      <c r="B1" s="3" t="s">
        <v>27</v>
      </c>
      <c r="C1" s="3" t="s">
        <v>84</v>
      </c>
      <c r="D1" s="3" t="s">
        <v>85</v>
      </c>
    </row>
    <row r="2" spans="1:4" x14ac:dyDescent="0.25">
      <c r="A2" s="2">
        <v>2102021</v>
      </c>
      <c r="B2" s="2">
        <v>1</v>
      </c>
      <c r="C2" s="2" t="str">
        <f>A2&amp;"--"&amp;B2</f>
        <v>2102021--1</v>
      </c>
      <c r="D2" s="2">
        <v>5000</v>
      </c>
    </row>
    <row r="3" spans="1:4" x14ac:dyDescent="0.25">
      <c r="A3" s="2">
        <v>70632</v>
      </c>
      <c r="B3" s="2">
        <v>1</v>
      </c>
      <c r="C3" s="2" t="str">
        <f t="shared" ref="C3:C7" si="0">A3&amp;"--"&amp;B3</f>
        <v>70632--1</v>
      </c>
      <c r="D3" s="2">
        <v>6031</v>
      </c>
    </row>
    <row r="4" spans="1:4" x14ac:dyDescent="0.25">
      <c r="A4" s="2">
        <v>70632</v>
      </c>
      <c r="B4" s="2">
        <v>2</v>
      </c>
      <c r="C4" s="2" t="str">
        <f t="shared" si="0"/>
        <v>70632--2</v>
      </c>
      <c r="D4" s="2">
        <v>-500</v>
      </c>
    </row>
    <row r="5" spans="1:4" x14ac:dyDescent="0.25">
      <c r="A5" s="2">
        <v>70632</v>
      </c>
      <c r="B5" s="2">
        <v>3</v>
      </c>
      <c r="C5" s="2" t="str">
        <f t="shared" si="0"/>
        <v>70632--3</v>
      </c>
      <c r="D5" s="2">
        <v>4.05</v>
      </c>
    </row>
    <row r="6" spans="1:4" x14ac:dyDescent="0.25">
      <c r="A6" s="2">
        <v>70632</v>
      </c>
      <c r="B6" s="2">
        <v>4</v>
      </c>
      <c r="C6" s="2" t="str">
        <f t="shared" si="0"/>
        <v>70632--4</v>
      </c>
      <c r="D6" s="2">
        <v>-5748.75</v>
      </c>
    </row>
    <row r="7" spans="1:4" x14ac:dyDescent="0.25">
      <c r="A7" s="2">
        <v>70632</v>
      </c>
      <c r="B7" s="2">
        <v>5</v>
      </c>
      <c r="C7" s="2" t="str">
        <f t="shared" si="0"/>
        <v>70632--5</v>
      </c>
      <c r="D7" s="2">
        <v>211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A606AF4E085843A2FB59ABC4B570FF" ma:contentTypeVersion="12" ma:contentTypeDescription="Create a new document." ma:contentTypeScope="" ma:versionID="6d720eb75e57602433d0067f710297ec">
  <xsd:schema xmlns:xsd="http://www.w3.org/2001/XMLSchema" xmlns:xs="http://www.w3.org/2001/XMLSchema" xmlns:p="http://schemas.microsoft.com/office/2006/metadata/properties" xmlns:ns2="f244f94e-3f35-4fe4-8e37-6f7432728a4c" xmlns:ns3="7a9e52aa-8431-433a-9cd2-e0ad9a529565" targetNamespace="http://schemas.microsoft.com/office/2006/metadata/properties" ma:root="true" ma:fieldsID="e7360471ee92455e7cb8d50fdf466294" ns2:_="" ns3:_="">
    <xsd:import namespace="f244f94e-3f35-4fe4-8e37-6f7432728a4c"/>
    <xsd:import namespace="7a9e52aa-8431-433a-9cd2-e0ad9a5295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44f94e-3f35-4fe4-8e37-6f7432728a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9e52aa-8431-433a-9cd2-e0ad9a52956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F61E00-694B-416D-80F2-CAD20E76C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44f94e-3f35-4fe4-8e37-6f7432728a4c"/>
    <ds:schemaRef ds:uri="7a9e52aa-8431-433a-9cd2-e0ad9a5295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ED383B-65FB-45DD-9ACA-93D877A4862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41A1452-7FCF-41BB-8FA5-5C2DA78C38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d'amortissement</vt:lpstr>
      <vt:lpstr>Controle</vt:lpstr>
      <vt:lpstr>Raw Vente</vt:lpstr>
      <vt:lpstr>Raw Fournisseur</vt:lpstr>
      <vt:lpstr>Layout1</vt:lpstr>
      <vt:lpstr>Layout3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DjiDji</cp:lastModifiedBy>
  <dcterms:created xsi:type="dcterms:W3CDTF">2021-08-05T18:25:19Z</dcterms:created>
  <dcterms:modified xsi:type="dcterms:W3CDTF">2022-01-07T22:53:44Z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0x01010046A606AF4E085843A2FB59ABC4B570FF</vt:lpwstr>
  </property>
</Properties>
</file>