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E319293-04B7-41F6-A045-69F7237A4F85}" xr6:coauthVersionLast="4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Temps" sheetId="1" r:id="rId1"/>
  </sheets>
  <definedNames>
    <definedName name="fériés">Temps!$N$7:$N$18</definedName>
    <definedName name="moins_J">IF(TEXT(Temps!XFB1,"jm")=TEXT(Temps!XFC1,"jm"),DATEDIF(Temps!XFB1,Temps!XFC1,"d")-NETWORKDAYS.INTL(Temps!XFB1,Temps!XFC1,1,fériés),DATEDIF(Temps!XFB1,Temps!XFC1,"d")-NETWORKDAYS.INTL(Temps!XFB1,Temps!XFC1,1,fériés)+1)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 a="1"/>
  <c r="D3" i="1"/>
  <c r="D4" i="1" a="1"/>
  <c r="D4" i="1"/>
  <c r="D2" i="1" a="1"/>
  <c r="D2" i="1" s="1"/>
  <c r="J2" i="1"/>
  <c r="C2" i="1"/>
  <c r="N15" i="1"/>
  <c r="N14" i="1"/>
  <c r="N13" i="1"/>
  <c r="N12" i="1"/>
  <c r="N11" i="1"/>
  <c r="N10" i="1"/>
  <c r="N9" i="1"/>
  <c r="N8" i="1"/>
  <c r="N7" i="1"/>
  <c r="N18" i="1" s="1"/>
  <c r="N17" i="1" l="1"/>
  <c r="N16" i="1"/>
  <c r="C4" i="1" l="1"/>
  <c r="C3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<sst xmlns="http://schemas.openxmlformats.org/spreadsheetml/2006/main" count="13" uniqueCount="13">
  <si>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Début PREV</t>
  </si>
  <si>
    <t>Fin PREV</t>
  </si>
  <si>
    <t>Durée Brute (h)</t>
  </si>
  <si>
    <t>Durée réelle (h)</t>
  </si>
  <si>
    <t>Début Repas</t>
  </si>
  <si>
    <t>Fin Repas</t>
  </si>
  <si>
    <t>Durée Pause</t>
  </si>
  <si>
    <t>Début Pause</t>
  </si>
  <si>
    <t>Fin Pause</t>
  </si>
  <si>
    <t>Temps Pause repas</t>
  </si>
  <si>
    <t>An</t>
  </si>
  <si>
    <t>Pâques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</si>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</sst>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40C]dd/mm/yyyy\ hh:mm:ss"/>
    <numFmt numFmtId="165" formatCode="0.0000000"/>
    <numFmt numFmtId="166" formatCode="[$-F400]h:mm:ss\ AM/PM"/>
    <numFmt numFmtId="167" formatCode="ddd\ dd/mm/yy"/>
    <numFmt numFmtId="169" formatCode="[h]:mm:ss;@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164" fontId="2" fillId="0" borderId="1" xfId="0" applyNumberFormat="1" applyFont="1" applyFill="1" applyBorder="1" applyAlignment="1">
      <alignment vertical="top" wrapText="1" readingOrder="1"/>
    </xf>
    <xf numFmtId="165" fontId="0" fillId="0" borderId="0" xfId="0" applyNumberFormat="1"/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0" fontId="0" fillId="3" borderId="1" xfId="0" applyFill="1" applyBorder="1" applyAlignment="1">
      <alignment horizontal="center" vertical="center"/>
    </xf>
    <xf numFmtId="166" fontId="3" fillId="0" borderId="1" xfId="0" applyNumberFormat="1" applyFont="1" applyBorder="1"/>
    <xf numFmtId="166" fontId="0" fillId="0" borderId="1" xfId="0" applyNumberFormat="1" applyBorder="1"/>
    <xf numFmtId="166" fontId="0" fillId="0" borderId="0" xfId="0" applyNumberFormat="1"/>
    <xf numFmtId="0" fontId="5" fillId="4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167" fontId="0" fillId="0" borderId="3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9" fontId="3" fillId="0" borderId="1" xfId="0" applyNumberFormat="1" applyFont="1" applyBorder="1"/>
    <xf numFmtId="164" fontId="0" fillId="0" borderId="0" xfId="0" applyNumberFormat="1"/>
  </cellXfs>
  <cellStyles count="2">
    <cellStyle name="Normal" xfId="0" builtinId="0"/>
    <cellStyle name="Normal_CalendrierMatriciel" xfId="1" xr:uid="{2024767D-0C23-425A-A3FF-71B02F9D95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1190625</xdr:colOff>
      <xdr:row>8</xdr:row>
      <xdr:rowOff>104775</xdr:rowOff>
    </xdr:from>
    <xdr:to>
      <xdr:col>10</xdr:col>
      <xdr:colOff>647700</xdr:colOff>
      <xdr:row>19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97EE998-7063-4E2D-840F-E6B6DE125032}"/>
            </a:ext>
          </a:extLst>
        </xdr:cNvPr>
        <xdr:cNvSpPr txBox="1"/>
      </xdr:nvSpPr>
      <xdr:spPr>
        <a:xfrm>
          <a:off x="5886450" y="1628775"/>
          <a:ext cx="4067175" cy="2019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Donc si vous avez déjà ouvert mon fichier vous avez surement compris ma demande.</a:t>
          </a:r>
        </a:p>
        <a:p>
          <a:r>
            <a:rPr lang="fr-FR"/>
            <a:t>1) Dans l'onglet "Temps" en colonne A j'y ajoute une date avec heure (démarrage de la production)</a:t>
          </a:r>
        </a:p>
        <a:p>
          <a:r>
            <a:rPr lang="fr-FR"/>
            <a:t>2) en colonne B (Fin de la production)</a:t>
          </a:r>
        </a:p>
        <a:p>
          <a:r>
            <a:rPr lang="fr-FR"/>
            <a:t>3) un tableau des horaires avec pauses puis un tableau jours fériés</a:t>
          </a:r>
        </a:p>
        <a:p>
          <a:r>
            <a:rPr lang="fr-FR"/>
            <a:t>Ce que j’aimerais obtenir c'est le temps passé en tenant compte de :</a:t>
          </a:r>
        </a:p>
        <a:p>
          <a:r>
            <a:rPr lang="fr-FR"/>
            <a:t>a)Pause</a:t>
          </a:r>
        </a:p>
        <a:p>
          <a:r>
            <a:rPr lang="fr-FR"/>
            <a:t>b) Pause déjeuner</a:t>
          </a:r>
        </a:p>
        <a:p>
          <a:r>
            <a:rPr lang="fr-FR"/>
            <a:t>c) jours fériés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8"/>
  <sheetViews>
    <sheetView tabSelected="1" workbookViewId="0">
      <selection activeCell="B7" sqref="B7:B9"/>
    </sheetView>
  </sheetViews>
  <sheetFormatPr baseColWidth="10" defaultRowHeight="15" x14ac:dyDescent="0.25"/>
  <cols>
    <col min="1" max="2" width="18" bestFit="1" customWidth="1"/>
    <col min="3" max="3" width="14.7109375" bestFit="1" customWidth="1"/>
    <col min="4" max="4" width="19" customWidth="1"/>
    <col min="5" max="5" width="2.42578125" customWidth="1"/>
    <col min="6" max="6" width="2.5703125" customWidth="1"/>
    <col min="7" max="7" width="18" bestFit="1" customWidth="1"/>
    <col min="8" max="8" width="18.42578125" bestFit="1" customWidth="1"/>
    <col min="9" max="9" width="15.140625" bestFit="1" customWidth="1"/>
    <col min="10" max="10" width="18" style="2" bestFit="1" customWidth="1"/>
    <col min="11" max="11" width="16.5703125" bestFit="1" customWidth="1"/>
    <col min="12" max="12" width="13.7109375" bestFit="1" customWidth="1"/>
    <col min="13" max="13" width="14" customWidth="1"/>
    <col min="14" max="14" width="12.7109375" bestFit="1" customWidth="1"/>
  </cols>
  <sheetData>
    <row r="1" spans="1:14" x14ac:dyDescent="0.25">
      <c r="A1" s="5" t="s">
        <v>0</v>
      </c>
      <c r="B1" s="5" t="s">
        <v>1</v>
      </c>
      <c r="C1" s="6" t="s">
        <v>2</v>
      </c>
      <c r="D1" s="6" t="s">
        <v>3</v>
      </c>
      <c r="G1" s="3" t="s">
        <v>6</v>
      </c>
      <c r="H1" s="3" t="s">
        <v>7</v>
      </c>
      <c r="I1" s="3" t="s">
        <v>8</v>
      </c>
      <c r="J1" s="4" t="s">
        <v>9</v>
      </c>
      <c r="K1" s="3" t="s">
        <v>4</v>
      </c>
      <c r="L1" s="3" t="s">
        <v>5</v>
      </c>
      <c r="N1" s="10" t="s">
        <v>10</v>
      </c>
    </row>
    <row r="2" spans="1:14" x14ac:dyDescent="0.25">
      <c r="A2" s="1">
        <v>44513.3125</v>
      </c>
      <c r="B2" s="1">
        <v>44513.65625</v>
      </c>
      <c r="C2" s="16">
        <f>B2-A2</f>
        <v>0.34375</v>
      </c>
      <c r="D2" s="16" cm="1">
        <f t="array" ref="D2">C2-$G$2-$J$2-moins_J</f>
        <v>0.28472222222222227</v>
      </c>
      <c r="G2" s="7">
        <f>I2-H2</f>
        <v>6.9444444444444198E-3</v>
      </c>
      <c r="H2" s="8">
        <v>0.39583333333333331</v>
      </c>
      <c r="I2" s="8">
        <v>0.40277777777777773</v>
      </c>
      <c r="J2" s="7">
        <f>L2-K2</f>
        <v>5.2083333333333315E-2</v>
      </c>
      <c r="K2" s="8">
        <v>0.48958333333333331</v>
      </c>
      <c r="L2" s="8">
        <v>0.54166666666666663</v>
      </c>
      <c r="N2" s="11">
        <v>2021</v>
      </c>
    </row>
    <row r="3" spans="1:14" x14ac:dyDescent="0.25">
      <c r="A3" s="1">
        <v>44513.3125</v>
      </c>
      <c r="B3" s="1">
        <v>44513.65625</v>
      </c>
      <c r="C3" s="16">
        <f t="shared" ref="C3:C4" si="0">B3-A3</f>
        <v>0.34375</v>
      </c>
      <c r="D3" s="16" cm="1">
        <f t="array" ref="D3">C3-$G$2-$J$2-moins_J</f>
        <v>0.28472222222222227</v>
      </c>
      <c r="N3" s="12"/>
    </row>
    <row r="4" spans="1:14" x14ac:dyDescent="0.25">
      <c r="A4" s="1">
        <v>44490.460150462997</v>
      </c>
      <c r="B4" s="1">
        <v>44496.5223148148</v>
      </c>
      <c r="C4" s="16">
        <f t="shared" si="0"/>
        <v>6.0621643518024939</v>
      </c>
      <c r="D4" s="16" cm="1">
        <f t="array" ref="D4">C4-$G$2-$J$2-moins_J</f>
        <v>4.0031365740247162</v>
      </c>
    </row>
    <row r="5" spans="1:14" x14ac:dyDescent="0.25">
      <c r="N5" s="13" t="s">
        <v>12</v>
      </c>
    </row>
    <row r="6" spans="1:14" x14ac:dyDescent="0.25">
      <c r="C6" s="9"/>
      <c r="H6" s="17"/>
      <c r="N6" s="13" t="s">
        <v>11</v>
      </c>
    </row>
    <row r="7" spans="1:14" x14ac:dyDescent="0.25">
      <c r="N7" s="14">
        <f>ROUND(DATE(N2,4,MOD(234-11*MOD(N2,19),30))/7,0)*7-6</f>
        <v>44290</v>
      </c>
    </row>
    <row r="8" spans="1:14" x14ac:dyDescent="0.25">
      <c r="N8" s="14">
        <f>DATE(N2,1,1)</f>
        <v>44197</v>
      </c>
    </row>
    <row r="9" spans="1:14" x14ac:dyDescent="0.25">
      <c r="N9" s="14">
        <f>DATE(N2,5,1)</f>
        <v>44317</v>
      </c>
    </row>
    <row r="10" spans="1:14" x14ac:dyDescent="0.25">
      <c r="N10" s="14">
        <f>DATE(N2,5,8)</f>
        <v>44324</v>
      </c>
    </row>
    <row r="11" spans="1:14" x14ac:dyDescent="0.25">
      <c r="N11" s="14">
        <f>DATE(N2,7,14)</f>
        <v>44391</v>
      </c>
    </row>
    <row r="12" spans="1:14" x14ac:dyDescent="0.25">
      <c r="N12" s="14">
        <f>DATE(N2,8,15)</f>
        <v>44423</v>
      </c>
    </row>
    <row r="13" spans="1:14" x14ac:dyDescent="0.25">
      <c r="N13" s="14">
        <f>DATE(N2,11,1)</f>
        <v>44501</v>
      </c>
    </row>
    <row r="14" spans="1:14" x14ac:dyDescent="0.25">
      <c r="N14" s="14">
        <f>DATE(N2,11,11)</f>
        <v>44511</v>
      </c>
    </row>
    <row r="15" spans="1:14" x14ac:dyDescent="0.25">
      <c r="N15" s="14">
        <f>DATE(N2,12,25)</f>
        <v>44555</v>
      </c>
    </row>
    <row r="16" spans="1:14" x14ac:dyDescent="0.25">
      <c r="N16" s="14">
        <f>N7+1</f>
        <v>44291</v>
      </c>
    </row>
    <row r="17" spans="14:14" x14ac:dyDescent="0.25">
      <c r="N17" s="14">
        <f>N7+39</f>
        <v>44329</v>
      </c>
    </row>
    <row r="18" spans="14:14" ht="15.75" thickBot="1" x14ac:dyDescent="0.3">
      <c r="N18" s="15">
        <f>N7+50</f>
        <v>44340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Temps</vt:lpstr>
      <vt:lpstr>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Batlle, Anthony</dc:creator>
  <cp:lastModifiedBy>DjiDji</cp:lastModifiedBy>
  <dcterms:created xsi:type="dcterms:W3CDTF">2017-07-25T13:17:36Z</dcterms:created>
  <dcterms:modified xsi:type="dcterms:W3CDTF">2021-11-13T09:59:12Z</dcterms:modified>
</cp:coreProperties>
</file>