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C1655C8-FB3C-40CB-A8F1-E5023B3EC713}" xr6:coauthVersionLast="46" xr6:coauthVersionMax="46" xr10:uidLastSave="{00000000-0000-0000-0000-000000000000}"/>
  <bookViews>
    <workbookView xWindow="-120" yWindow="-120" windowWidth="24240" windowHeight="13140" xr2:uid="{67AA05EB-8570-458B-BE74-B97C8C8CA9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G20" i="1"/>
  <c r="G21" i="1"/>
  <c r="G22" i="1"/>
  <c r="G23" i="1"/>
  <c r="E19" i="1"/>
  <c r="E20" i="1"/>
  <c r="E21" i="1"/>
  <c r="E22" i="1"/>
  <c r="E23" i="1"/>
  <c r="G18" i="1"/>
  <c r="E18" i="1"/>
  <c r="F19" i="1"/>
  <c r="F20" i="1"/>
  <c r="F21" i="1"/>
  <c r="F22" i="1"/>
  <c r="F23" i="1"/>
  <c r="F18" i="1"/>
  <c r="D23" i="1"/>
  <c r="D22" i="1"/>
  <c r="D21" i="1"/>
  <c r="D20" i="1"/>
  <c r="D19" i="1"/>
  <c r="D18" i="1"/>
  <c r="E9" i="1"/>
  <c r="J9" i="1"/>
  <c r="H9" i="1"/>
  <c r="Q10" i="1"/>
  <c r="Q11" i="1"/>
  <c r="Q12" i="1"/>
  <c r="Q13" i="1"/>
  <c r="Q14" i="1"/>
  <c r="Q9" i="1"/>
  <c r="Q7" i="1"/>
  <c r="O13" i="1"/>
  <c r="O14" i="1"/>
  <c r="O9" i="1"/>
  <c r="O10" i="1"/>
  <c r="O11" i="1"/>
  <c r="O12" i="1"/>
  <c r="M9" i="1"/>
  <c r="O7" i="1"/>
  <c r="O6" i="1"/>
  <c r="O5" i="1"/>
  <c r="M10" i="1"/>
  <c r="M11" i="1"/>
  <c r="M12" i="1"/>
  <c r="M13" i="1"/>
  <c r="M14" i="1"/>
  <c r="M7" i="1"/>
  <c r="M6" i="1"/>
  <c r="M5" i="1"/>
  <c r="M4" i="1"/>
  <c r="E10" i="1"/>
  <c r="I2" i="1"/>
  <c r="B3" i="1"/>
  <c r="B4" i="1"/>
  <c r="B5" i="1"/>
  <c r="B6" i="1"/>
  <c r="B7" i="1"/>
  <c r="B2" i="1"/>
  <c r="D2" i="1"/>
  <c r="I11" i="1"/>
  <c r="I12" i="1"/>
  <c r="G11" i="1"/>
  <c r="G12" i="1"/>
  <c r="E13" i="1"/>
  <c r="D3" i="1"/>
  <c r="H10" i="1" s="1"/>
  <c r="D4" i="1"/>
  <c r="J11" i="1" s="1"/>
  <c r="D5" i="1"/>
  <c r="J12" i="1" s="1"/>
  <c r="D6" i="1"/>
  <c r="I13" i="1" s="1"/>
  <c r="D7" i="1"/>
  <c r="I14" i="1" s="1"/>
  <c r="G2" i="1"/>
  <c r="G9" i="1" s="1"/>
  <c r="E3" i="1"/>
  <c r="E4" i="1"/>
  <c r="E11" i="1" s="1"/>
  <c r="E5" i="1"/>
  <c r="E12" i="1" s="1"/>
  <c r="E6" i="1"/>
  <c r="E7" i="1"/>
  <c r="E2" i="1"/>
  <c r="I3" i="1"/>
  <c r="I4" i="1"/>
  <c r="I5" i="1"/>
  <c r="I6" i="1"/>
  <c r="I7" i="1"/>
  <c r="G5" i="1"/>
  <c r="G6" i="1"/>
  <c r="G7" i="1"/>
  <c r="G3" i="1"/>
  <c r="G10" i="1" s="1"/>
  <c r="G4" i="1"/>
  <c r="I10" i="1" l="1"/>
  <c r="J10" i="1"/>
  <c r="E14" i="1"/>
  <c r="G14" i="1"/>
  <c r="G13" i="1"/>
  <c r="I9" i="1"/>
</calcChain>
</file>

<file path=xl/sharedStrings.xml><?xml version="1.0" encoding="utf-8"?>
<sst xmlns="http://schemas.openxmlformats.org/spreadsheetml/2006/main" count="48" uniqueCount="12">
  <si>
    <t>Ok</t>
  </si>
  <si>
    <t>Formule</t>
  </si>
  <si>
    <t>Donnée attendue</t>
  </si>
  <si>
    <t>Date début</t>
  </si>
  <si>
    <t>Date fin</t>
  </si>
  <si>
    <t>Montant annuel</t>
  </si>
  <si>
    <t>Montant mensuel</t>
  </si>
  <si>
    <t>…</t>
  </si>
  <si>
    <t>Objectif final = montants</t>
  </si>
  <si>
    <t>ier mois</t>
  </si>
  <si>
    <t>mensuel</t>
  </si>
  <si>
    <t>dernier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</si>
</sst>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dd/mm/yy;@"/>
    <numFmt numFmtId="166" formatCode="_ [$€-2]\ * #,##0.00_ ;_ [$€-2]\ * \-#,##0.00_ ;_ [$€-2]\ * &quot;-&quot;??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165" fontId="0" fillId="3" borderId="5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5" fontId="0" fillId="0" borderId="3" xfId="0" applyNumberForma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165" fontId="0" fillId="3" borderId="4" xfId="0" applyNumberFormat="1" applyFill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165" fontId="1" fillId="0" borderId="6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3" borderId="10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0" fillId="3" borderId="11" xfId="0" applyNumberForma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66" fontId="0" fillId="0" borderId="0" xfId="0" applyNumberForma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E395-4E59-4FCC-A768-2B84D7A13A1E}">
  <dimension ref="A1:U23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13.28515625" style="2" customWidth="1"/>
    <col min="2" max="2" width="17.140625" style="2" customWidth="1"/>
    <col min="3" max="3" width="15.42578125" style="2" bestFit="1" customWidth="1"/>
    <col min="4" max="4" width="17" bestFit="1" customWidth="1"/>
    <col min="5" max="5" width="10.42578125" style="2" bestFit="1" customWidth="1"/>
    <col min="6" max="6" width="10.140625" style="2" customWidth="1"/>
    <col min="7" max="7" width="11.42578125" style="2" bestFit="1" customWidth="1"/>
    <col min="8" max="8" width="10.140625" style="2" customWidth="1"/>
    <col min="9" max="9" width="10.140625" style="2" bestFit="1" customWidth="1"/>
    <col min="10" max="10" width="9.140625" style="2"/>
    <col min="13" max="13" width="11.28515625" bestFit="1" customWidth="1"/>
    <col min="18" max="18" width="16.7109375" customWidth="1"/>
    <col min="19" max="19" width="13.7109375" customWidth="1"/>
    <col min="20" max="21" width="10.140625" bestFit="1" customWidth="1"/>
  </cols>
  <sheetData>
    <row r="1" spans="1:21" x14ac:dyDescent="0.25">
      <c r="A1" s="9" t="s">
        <v>3</v>
      </c>
      <c r="B1" s="9" t="s">
        <v>4</v>
      </c>
      <c r="C1" s="9" t="s">
        <v>5</v>
      </c>
      <c r="D1" s="9" t="s">
        <v>6</v>
      </c>
      <c r="E1" s="11">
        <v>44228</v>
      </c>
      <c r="F1" s="12">
        <v>44228</v>
      </c>
      <c r="G1" s="13">
        <v>44256</v>
      </c>
      <c r="H1" s="13">
        <v>44256</v>
      </c>
      <c r="I1" s="11">
        <v>44287</v>
      </c>
      <c r="J1" s="12">
        <v>44287</v>
      </c>
      <c r="K1" s="2" t="s">
        <v>7</v>
      </c>
      <c r="L1" s="11">
        <v>44593</v>
      </c>
      <c r="M1" s="12">
        <v>44593</v>
      </c>
      <c r="N1" s="13">
        <v>44621</v>
      </c>
      <c r="O1" s="13">
        <v>44621</v>
      </c>
      <c r="P1" s="11">
        <v>44652</v>
      </c>
      <c r="Q1" s="12">
        <v>44652</v>
      </c>
      <c r="S1" s="1">
        <v>44228</v>
      </c>
      <c r="T1" s="1">
        <v>44256</v>
      </c>
      <c r="U1" s="1">
        <v>44287</v>
      </c>
    </row>
    <row r="2" spans="1:21" x14ac:dyDescent="0.25">
      <c r="A2" s="10">
        <v>44228</v>
      </c>
      <c r="B2" s="10">
        <f>A2+365</f>
        <v>44593</v>
      </c>
      <c r="C2" s="42">
        <v>10000</v>
      </c>
      <c r="D2" s="42">
        <f>C2/12</f>
        <v>833.33333333333337</v>
      </c>
      <c r="E2" s="14">
        <f t="shared" ref="E2:E7" si="0">IF(A2&lt;$S$2,A2,"")</f>
        <v>44228</v>
      </c>
      <c r="F2" s="3" t="s">
        <v>0</v>
      </c>
      <c r="G2" s="18">
        <f t="shared" ref="G2:G7" si="1">IF(A2&lt;$T$2,A2,"")</f>
        <v>44228</v>
      </c>
      <c r="H2" s="8">
        <v>44256</v>
      </c>
      <c r="I2" s="19">
        <f t="shared" ref="I2:I7" si="2">IF(A2&lt;$U$2,A2,"")</f>
        <v>44228</v>
      </c>
      <c r="J2" s="7">
        <v>44287</v>
      </c>
      <c r="L2" s="28"/>
      <c r="M2" s="7"/>
      <c r="N2" s="29"/>
      <c r="O2" s="8"/>
      <c r="P2" s="31"/>
      <c r="Q2" s="7"/>
      <c r="S2" s="1">
        <v>44255</v>
      </c>
      <c r="T2" s="1">
        <v>44286</v>
      </c>
      <c r="U2" s="1">
        <v>44316</v>
      </c>
    </row>
    <row r="3" spans="1:21" x14ac:dyDescent="0.25">
      <c r="A3" s="10">
        <v>44232</v>
      </c>
      <c r="B3" s="10">
        <f t="shared" ref="B3:B7" si="3">A3+365</f>
        <v>44597</v>
      </c>
      <c r="C3" s="42">
        <v>10000</v>
      </c>
      <c r="D3" s="42">
        <f t="shared" ref="D3:D7" si="4">C3/12</f>
        <v>833.33333333333337</v>
      </c>
      <c r="E3" s="14">
        <f t="shared" si="0"/>
        <v>44232</v>
      </c>
      <c r="F3" s="3" t="s">
        <v>0</v>
      </c>
      <c r="G3" s="18">
        <f t="shared" si="1"/>
        <v>44232</v>
      </c>
      <c r="H3" s="8">
        <v>44256</v>
      </c>
      <c r="I3" s="19">
        <f t="shared" si="2"/>
        <v>44232</v>
      </c>
      <c r="J3" s="7">
        <v>44287</v>
      </c>
      <c r="L3" s="28"/>
      <c r="M3" s="7">
        <v>44597</v>
      </c>
      <c r="N3" s="29"/>
      <c r="O3" s="8"/>
      <c r="P3" s="31"/>
      <c r="Q3" s="7"/>
    </row>
    <row r="4" spans="1:21" x14ac:dyDescent="0.25">
      <c r="A4" s="10">
        <v>44256</v>
      </c>
      <c r="B4" s="10">
        <f t="shared" si="3"/>
        <v>44621</v>
      </c>
      <c r="C4" s="42">
        <v>10000</v>
      </c>
      <c r="D4" s="42">
        <f t="shared" si="4"/>
        <v>833.33333333333337</v>
      </c>
      <c r="E4" s="14" t="str">
        <f t="shared" si="0"/>
        <v/>
      </c>
      <c r="F4" s="3" t="s">
        <v>0</v>
      </c>
      <c r="G4" s="15">
        <f t="shared" si="1"/>
        <v>44256</v>
      </c>
      <c r="H4" s="5" t="s">
        <v>0</v>
      </c>
      <c r="I4" s="19">
        <f t="shared" si="2"/>
        <v>44256</v>
      </c>
      <c r="J4" s="7">
        <v>44287</v>
      </c>
      <c r="L4" s="28"/>
      <c r="M4" s="7">
        <f>S5</f>
        <v>44620</v>
      </c>
      <c r="N4" s="30"/>
      <c r="O4" s="8"/>
      <c r="P4" s="31"/>
      <c r="Q4" s="7"/>
      <c r="S4" s="1">
        <v>44593</v>
      </c>
      <c r="T4" s="1">
        <v>44621</v>
      </c>
      <c r="U4" s="1">
        <v>44652</v>
      </c>
    </row>
    <row r="5" spans="1:21" x14ac:dyDescent="0.25">
      <c r="A5" s="10">
        <v>44280</v>
      </c>
      <c r="B5" s="10">
        <f t="shared" si="3"/>
        <v>44645</v>
      </c>
      <c r="C5" s="42">
        <v>10000</v>
      </c>
      <c r="D5" s="42">
        <f t="shared" si="4"/>
        <v>833.33333333333337</v>
      </c>
      <c r="E5" s="14" t="str">
        <f t="shared" si="0"/>
        <v/>
      </c>
      <c r="F5" s="3" t="s">
        <v>0</v>
      </c>
      <c r="G5" s="15">
        <f t="shared" si="1"/>
        <v>44280</v>
      </c>
      <c r="H5" s="5" t="s">
        <v>0</v>
      </c>
      <c r="I5" s="19">
        <f t="shared" si="2"/>
        <v>44280</v>
      </c>
      <c r="J5" s="7">
        <v>44287</v>
      </c>
      <c r="L5" s="28"/>
      <c r="M5" s="7">
        <f>S5</f>
        <v>44620</v>
      </c>
      <c r="N5" s="30"/>
      <c r="O5" s="8">
        <f>B5</f>
        <v>44645</v>
      </c>
      <c r="P5" s="31"/>
      <c r="Q5" s="7"/>
      <c r="S5" s="1">
        <v>44620</v>
      </c>
      <c r="T5" s="1">
        <v>44651</v>
      </c>
      <c r="U5" s="1">
        <v>44681</v>
      </c>
    </row>
    <row r="6" spans="1:21" x14ac:dyDescent="0.25">
      <c r="A6" s="10">
        <v>44287</v>
      </c>
      <c r="B6" s="10">
        <f t="shared" si="3"/>
        <v>44652</v>
      </c>
      <c r="C6" s="42">
        <v>10000</v>
      </c>
      <c r="D6" s="42">
        <f t="shared" si="4"/>
        <v>833.33333333333337</v>
      </c>
      <c r="E6" s="14" t="str">
        <f t="shared" si="0"/>
        <v/>
      </c>
      <c r="F6" s="3" t="s">
        <v>0</v>
      </c>
      <c r="G6" s="15" t="str">
        <f t="shared" si="1"/>
        <v/>
      </c>
      <c r="H6" s="5" t="s">
        <v>0</v>
      </c>
      <c r="I6" s="14">
        <f t="shared" si="2"/>
        <v>44287</v>
      </c>
      <c r="J6" s="3" t="s">
        <v>0</v>
      </c>
      <c r="L6" s="28"/>
      <c r="M6" s="7">
        <f>S5</f>
        <v>44620</v>
      </c>
      <c r="N6" s="30"/>
      <c r="O6" s="8">
        <f>T5</f>
        <v>44651</v>
      </c>
      <c r="P6" s="28"/>
      <c r="Q6" s="7"/>
    </row>
    <row r="7" spans="1:21" x14ac:dyDescent="0.25">
      <c r="A7" s="10">
        <v>44298</v>
      </c>
      <c r="B7" s="10">
        <f t="shared" si="3"/>
        <v>44663</v>
      </c>
      <c r="C7" s="42">
        <v>10000</v>
      </c>
      <c r="D7" s="42">
        <f t="shared" si="4"/>
        <v>833.33333333333337</v>
      </c>
      <c r="E7" s="16" t="str">
        <f t="shared" si="0"/>
        <v/>
      </c>
      <c r="F7" s="4" t="s">
        <v>0</v>
      </c>
      <c r="G7" s="17" t="str">
        <f t="shared" si="1"/>
        <v/>
      </c>
      <c r="H7" s="6" t="s">
        <v>0</v>
      </c>
      <c r="I7" s="16">
        <f t="shared" si="2"/>
        <v>44298</v>
      </c>
      <c r="J7" s="4" t="s">
        <v>0</v>
      </c>
      <c r="L7" s="32"/>
      <c r="M7" s="27">
        <f>S5</f>
        <v>44620</v>
      </c>
      <c r="N7" s="33"/>
      <c r="O7" s="34">
        <f>T5</f>
        <v>44651</v>
      </c>
      <c r="P7" s="32"/>
      <c r="Q7" s="27">
        <f>B7</f>
        <v>44663</v>
      </c>
    </row>
    <row r="8" spans="1:21" ht="30" x14ac:dyDescent="0.25">
      <c r="E8" s="37" t="s">
        <v>1</v>
      </c>
      <c r="F8" s="38" t="s">
        <v>2</v>
      </c>
      <c r="G8" s="37" t="s">
        <v>1</v>
      </c>
      <c r="H8" s="39" t="s">
        <v>2</v>
      </c>
      <c r="I8" s="40" t="s">
        <v>1</v>
      </c>
      <c r="J8" s="39" t="s">
        <v>2</v>
      </c>
      <c r="K8" s="41" t="s">
        <v>7</v>
      </c>
      <c r="L8" s="37" t="s">
        <v>1</v>
      </c>
      <c r="M8" s="38" t="s">
        <v>2</v>
      </c>
      <c r="N8" s="37" t="s">
        <v>1</v>
      </c>
      <c r="O8" s="39" t="s">
        <v>2</v>
      </c>
      <c r="P8" s="40" t="s">
        <v>1</v>
      </c>
      <c r="Q8" s="39" t="s">
        <v>2</v>
      </c>
    </row>
    <row r="9" spans="1:21" x14ac:dyDescent="0.25">
      <c r="E9" s="43">
        <f>IFERROR(D2*($S$2-E2)/($S$2-$S$1),0)</f>
        <v>833.33333333333337</v>
      </c>
      <c r="F9" s="26" t="s">
        <v>0</v>
      </c>
      <c r="G9" s="43">
        <f t="shared" ref="G9:G14" si="5">IFERROR(D2*($T$2-G2)/($T$2-$T$1),0)</f>
        <v>1611.1111111111111</v>
      </c>
      <c r="H9" s="46">
        <f>IFERROR(D2*($T$2-H2)/($T$2-$T$1),0)</f>
        <v>833.33333333333337</v>
      </c>
      <c r="I9" s="43">
        <f t="shared" ref="I9:I14" si="6">IFERROR(D2*($U$2-I2)/($U$2-$U$1),0)</f>
        <v>2528.7356321839084</v>
      </c>
      <c r="J9" s="46">
        <f>IFERROR(D2*($U$2-J2)/($U$2-$U$1),0)</f>
        <v>833.33333333333337</v>
      </c>
      <c r="L9" s="23"/>
      <c r="M9" s="48">
        <f>IF(D2*(M2-$S$4)/($S$5-$S$4)&lt;0,0,D2*(M2-$S$4)/($S$5-$S$4))</f>
        <v>0</v>
      </c>
      <c r="N9" s="23"/>
      <c r="O9" s="46">
        <f t="shared" ref="O9:O14" si="7">IF(D2*(O2-$T$4)/($T$5-$T$4)&lt;0,0,D2*(O2-$T$4)/($T$5-$T$4))</f>
        <v>0</v>
      </c>
      <c r="P9" s="35"/>
      <c r="Q9" s="46">
        <f>IF(D2*(Q2-$U$4)/($U$5-$U$4)&lt;0,0,D2*(Q2-$U$4)/($U$5-$U$4))</f>
        <v>0</v>
      </c>
      <c r="R9" s="53" t="s">
        <v>8</v>
      </c>
    </row>
    <row r="10" spans="1:21" x14ac:dyDescent="0.25">
      <c r="E10" s="44">
        <f t="shared" ref="E10:E14" si="8">IFERROR(D3*($S$2-E3)/($S$2-$S$1),0)</f>
        <v>709.87654320987656</v>
      </c>
      <c r="F10" s="3" t="s">
        <v>0</v>
      </c>
      <c r="G10" s="44">
        <f t="shared" si="5"/>
        <v>1500</v>
      </c>
      <c r="H10" s="47">
        <f>IFERROR(D3*($T$2-H3)/($T$2-$T$1),0)</f>
        <v>833.33333333333337</v>
      </c>
      <c r="I10" s="44">
        <f t="shared" si="6"/>
        <v>2413.7931034482758</v>
      </c>
      <c r="J10" s="47">
        <f>IFERROR(D3*($U$2-J3)/($U$2-$U$1),0)</f>
        <v>833.33333333333337</v>
      </c>
      <c r="L10" s="24"/>
      <c r="M10" s="49">
        <f t="shared" ref="M10:M14" si="9">IF(D3*(M3-$S$4)/($S$5-$S$4)&lt;0,0,D3*(M3-$S$4)/($S$5-$S$4))</f>
        <v>123.4567901234568</v>
      </c>
      <c r="N10" s="24"/>
      <c r="O10" s="47">
        <f t="shared" si="7"/>
        <v>0</v>
      </c>
      <c r="P10" s="22"/>
      <c r="Q10" s="47">
        <f t="shared" ref="Q10:Q14" si="10">IF(D3*(Q3-$U$4)/($U$5-$U$4)&lt;0,0,D3*(Q3-$U$4)/($U$5-$U$4))</f>
        <v>0</v>
      </c>
      <c r="R10" s="54"/>
    </row>
    <row r="11" spans="1:21" x14ac:dyDescent="0.25">
      <c r="E11" s="44">
        <f t="shared" si="8"/>
        <v>0</v>
      </c>
      <c r="F11" s="3" t="s">
        <v>0</v>
      </c>
      <c r="G11" s="44">
        <f t="shared" si="5"/>
        <v>833.33333333333337</v>
      </c>
      <c r="H11" s="3" t="s">
        <v>0</v>
      </c>
      <c r="I11" s="44">
        <f t="shared" si="6"/>
        <v>1724.1379310344828</v>
      </c>
      <c r="J11" s="47">
        <f>IFERROR(D4*($U$2-J4)/($U$2-$U$1),0)</f>
        <v>833.33333333333337</v>
      </c>
      <c r="L11" s="24"/>
      <c r="M11" s="49">
        <f t="shared" si="9"/>
        <v>833.33333333333337</v>
      </c>
      <c r="N11" s="24"/>
      <c r="O11" s="47">
        <f t="shared" si="7"/>
        <v>0</v>
      </c>
      <c r="P11" s="22"/>
      <c r="Q11" s="47">
        <f t="shared" si="10"/>
        <v>0</v>
      </c>
      <c r="R11" s="54"/>
    </row>
    <row r="12" spans="1:21" x14ac:dyDescent="0.25">
      <c r="E12" s="44">
        <f t="shared" si="8"/>
        <v>0</v>
      </c>
      <c r="F12" s="3" t="s">
        <v>0</v>
      </c>
      <c r="G12" s="44">
        <f t="shared" si="5"/>
        <v>166.66666666666666</v>
      </c>
      <c r="H12" s="3" t="s">
        <v>0</v>
      </c>
      <c r="I12" s="44">
        <f t="shared" si="6"/>
        <v>1034.4827586206898</v>
      </c>
      <c r="J12" s="47">
        <f>IFERROR(D5*($U$2-J5)/($U$2-$U$1),0)</f>
        <v>833.33333333333337</v>
      </c>
      <c r="L12" s="24"/>
      <c r="M12" s="49">
        <f t="shared" si="9"/>
        <v>833.33333333333337</v>
      </c>
      <c r="N12" s="24"/>
      <c r="O12" s="47">
        <f>IF(D5*(O5-$T$4)/($T$5-$T$4)&lt;0,0,D5*(O5-$T$4)/($T$5-$T$4))</f>
        <v>666.66666666666663</v>
      </c>
      <c r="P12" s="22"/>
      <c r="Q12" s="47">
        <f t="shared" si="10"/>
        <v>0</v>
      </c>
      <c r="R12" s="54"/>
    </row>
    <row r="13" spans="1:21" x14ac:dyDescent="0.25">
      <c r="E13" s="44">
        <f t="shared" si="8"/>
        <v>0</v>
      </c>
      <c r="F13" s="3" t="s">
        <v>0</v>
      </c>
      <c r="G13" s="44">
        <f t="shared" si="5"/>
        <v>0</v>
      </c>
      <c r="H13" s="3" t="s">
        <v>0</v>
      </c>
      <c r="I13" s="44">
        <f t="shared" si="6"/>
        <v>833.33333333333337</v>
      </c>
      <c r="J13" s="3" t="s">
        <v>0</v>
      </c>
      <c r="L13" s="24"/>
      <c r="M13" s="49">
        <f t="shared" si="9"/>
        <v>833.33333333333337</v>
      </c>
      <c r="N13" s="24"/>
      <c r="O13" s="47">
        <f t="shared" si="7"/>
        <v>833.33333333333337</v>
      </c>
      <c r="P13" s="22"/>
      <c r="Q13" s="47">
        <f t="shared" si="10"/>
        <v>0</v>
      </c>
      <c r="R13" s="54"/>
    </row>
    <row r="14" spans="1:21" x14ac:dyDescent="0.25">
      <c r="E14" s="45">
        <f t="shared" si="8"/>
        <v>0</v>
      </c>
      <c r="F14" s="4" t="s">
        <v>0</v>
      </c>
      <c r="G14" s="45">
        <f t="shared" si="5"/>
        <v>0</v>
      </c>
      <c r="H14" s="4" t="s">
        <v>0</v>
      </c>
      <c r="I14" s="45">
        <f t="shared" si="6"/>
        <v>517.24137931034488</v>
      </c>
      <c r="J14" s="4" t="s">
        <v>0</v>
      </c>
      <c r="L14" s="25"/>
      <c r="M14" s="50">
        <f t="shared" si="9"/>
        <v>833.33333333333337</v>
      </c>
      <c r="N14" s="25"/>
      <c r="O14" s="51">
        <f t="shared" si="7"/>
        <v>833.33333333333337</v>
      </c>
      <c r="P14" s="36"/>
      <c r="Q14" s="51">
        <f t="shared" si="10"/>
        <v>316.09195402298855</v>
      </c>
      <c r="R14" s="55"/>
    </row>
    <row r="15" spans="1:21" x14ac:dyDescent="0.25">
      <c r="I15" s="22"/>
      <c r="J15" s="22"/>
      <c r="Q15" s="52"/>
    </row>
    <row r="16" spans="1:21" x14ac:dyDescent="0.25">
      <c r="E16" s="21"/>
      <c r="F16" s="21"/>
      <c r="G16" s="22"/>
      <c r="H16" s="22"/>
      <c r="I16" s="22"/>
      <c r="J16" s="22"/>
    </row>
    <row r="17" spans="3:10" x14ac:dyDescent="0.25">
      <c r="C17" s="9" t="s">
        <v>3</v>
      </c>
      <c r="D17" s="9" t="s">
        <v>4</v>
      </c>
      <c r="E17" s="21" t="s">
        <v>9</v>
      </c>
      <c r="F17" s="21" t="s">
        <v>10</v>
      </c>
      <c r="G17" s="21" t="s">
        <v>11</v>
      </c>
      <c r="H17" s="21"/>
      <c r="I17" s="21"/>
      <c r="J17" s="21"/>
    </row>
    <row r="18" spans="3:10" x14ac:dyDescent="0.25">
      <c r="C18" s="10">
        <v>44228</v>
      </c>
      <c r="D18" s="10">
        <f>C18+365</f>
        <v>44593</v>
      </c>
      <c r="E18" s="21">
        <f>$F18*((EOMONTH($C18,0)-$C18+1)/(DATEDIF(DATE(YEAR($C18),MONTH($C18),1),EOMONTH($C18,0),"d")+1))</f>
        <v>833.33333333333337</v>
      </c>
      <c r="F18" s="42">
        <f>D2</f>
        <v>833.33333333333337</v>
      </c>
      <c r="G18" s="21">
        <f>$F18*(DATEDIF(DATE(YEAR($D18),MONTH($D18),1),$D18,"d")/(DATEDIF(DATE(YEAR($D18),MONTH($D18),1),EOMONTH($D18,0),"d")+1))</f>
        <v>0</v>
      </c>
      <c r="H18" s="21"/>
      <c r="I18" s="21"/>
      <c r="J18" s="21"/>
    </row>
    <row r="19" spans="3:10" x14ac:dyDescent="0.25">
      <c r="C19" s="10">
        <v>44232</v>
      </c>
      <c r="D19" s="10">
        <f t="shared" ref="D19:D23" si="11">C19+365</f>
        <v>44597</v>
      </c>
      <c r="E19" s="21">
        <f t="shared" ref="E19:E23" si="12">$F19*((EOMONTH($C19,0)-$C19+1)/(DATEDIF(DATE(YEAR($C19),MONTH($C19),1),EOMONTH($C19,0),"d")+1))</f>
        <v>714.28571428571433</v>
      </c>
      <c r="F19" s="42">
        <f t="shared" ref="F19:F23" si="13">D3</f>
        <v>833.33333333333337</v>
      </c>
      <c r="G19" s="21">
        <f t="shared" ref="G19:G23" si="14">$F19*(DATEDIF(DATE(YEAR($D19),MONTH($D19),1),$D19,"d")/(DATEDIF(DATE(YEAR($D19),MONTH($D19),1),EOMONTH($D19,0),"d")+1))</f>
        <v>119.04761904761905</v>
      </c>
      <c r="H19" s="21"/>
      <c r="I19" s="21"/>
      <c r="J19" s="21"/>
    </row>
    <row r="20" spans="3:10" x14ac:dyDescent="0.25">
      <c r="C20" s="10">
        <v>44256</v>
      </c>
      <c r="D20" s="10">
        <f t="shared" si="11"/>
        <v>44621</v>
      </c>
      <c r="E20" s="21">
        <f t="shared" si="12"/>
        <v>833.33333333333337</v>
      </c>
      <c r="F20" s="42">
        <f t="shared" si="13"/>
        <v>833.33333333333337</v>
      </c>
      <c r="G20" s="21">
        <f t="shared" si="14"/>
        <v>0</v>
      </c>
      <c r="H20" s="21"/>
      <c r="I20" s="21"/>
      <c r="J20" s="21"/>
    </row>
    <row r="21" spans="3:10" x14ac:dyDescent="0.25">
      <c r="C21" s="10">
        <v>44280</v>
      </c>
      <c r="D21" s="10">
        <f t="shared" si="11"/>
        <v>44645</v>
      </c>
      <c r="E21" s="21">
        <f t="shared" si="12"/>
        <v>188.1720430107527</v>
      </c>
      <c r="F21" s="42">
        <f t="shared" si="13"/>
        <v>833.33333333333337</v>
      </c>
      <c r="G21" s="21">
        <f t="shared" si="14"/>
        <v>645.16129032258061</v>
      </c>
      <c r="H21" s="20"/>
      <c r="I21" s="20"/>
      <c r="J21" s="20"/>
    </row>
    <row r="22" spans="3:10" x14ac:dyDescent="0.25">
      <c r="C22" s="10">
        <v>44287</v>
      </c>
      <c r="D22" s="10">
        <f t="shared" si="11"/>
        <v>44652</v>
      </c>
      <c r="E22" s="21">
        <f t="shared" si="12"/>
        <v>833.33333333333337</v>
      </c>
      <c r="F22" s="42">
        <f t="shared" si="13"/>
        <v>833.33333333333337</v>
      </c>
      <c r="G22" s="21">
        <f t="shared" si="14"/>
        <v>0</v>
      </c>
    </row>
    <row r="23" spans="3:10" x14ac:dyDescent="0.25">
      <c r="C23" s="10">
        <v>44298</v>
      </c>
      <c r="D23" s="10">
        <f t="shared" si="11"/>
        <v>44663</v>
      </c>
      <c r="E23" s="21">
        <f t="shared" si="12"/>
        <v>527.77777777777783</v>
      </c>
      <c r="F23" s="42">
        <f t="shared" si="13"/>
        <v>833.33333333333337</v>
      </c>
      <c r="G23" s="21">
        <f t="shared" si="14"/>
        <v>305.55555555555554</v>
      </c>
    </row>
  </sheetData>
  <mergeCells count="1">
    <mergeCell ref="R9:R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Gouget</dc:creator>
  <cp:lastModifiedBy>DjiDji</cp:lastModifiedBy>
  <dcterms:created xsi:type="dcterms:W3CDTF">2021-11-02T16:56:21Z</dcterms:created>
  <dcterms:modified xsi:type="dcterms:W3CDTF">2021-11-02T22:45:44Z</dcterms:modified>
</cp:coreProperties>
</file>