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codeName="ThisWorkbook"/>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54388FC2-A5C3-44E2-8FC5-32F72C66AEC4}" xr6:coauthVersionLast="46" xr6:coauthVersionMax="46" xr10:uidLastSave="{00000000-0000-0000-0000-000000000000}"/>
  <bookViews>
    <workbookView xWindow="-120" yWindow="-120" windowWidth="24240" windowHeight="13140" tabRatio="723" xr2:uid="{00000000-000D-0000-FFFF-FFFF00000000}"/>
  </bookViews>
  <sheets>
    <sheet name="stat" sheetId="3" r:id="rId1"/>
    <sheet name="suivie des conge" sheetId="1" r:id="rId2"/>
    <sheet name="Liste des employes" sheetId="2" r:id="rId3"/>
    <sheet name="Types de conge" sheetId="4" r:id="rId4"/>
    <sheet name="Jours fériés" sheetId="5" r:id="rId5"/>
  </sheets>
  <externalReferences>
    <externalReference r:id="rId6"/>
  </externalReferences>
  <definedNames>
    <definedName name="_xlnm._FilterDatabase" localSheetId="0" hidden="1">'[1]Calendar View'!$H$19:$K$22</definedName>
    <definedName name="Année_civile">stat!$C$2</definedName>
    <definedName name="ChoixAnneeFin">stat!$D$2</definedName>
    <definedName name="ChoixMois">stat!$C$3</definedName>
    <definedName name="ChoixMoisDébut">stat!$C$3</definedName>
    <definedName name="ChoixMoisFin">stat!$C$4</definedName>
    <definedName name="ColumnTitleRegion..AC22.1">stat!#REF!</definedName>
    <definedName name="deb_abs">'suivie des conge'!$C$4</definedName>
    <definedName name="deb_mois">stat!$H$2</definedName>
    <definedName name="fin_abs">'suivie des conge'!$E1048573</definedName>
    <definedName name="fin_mois">stat!$H$3</definedName>
    <definedName name="ListeMois">'Jours fériés'!$I$2:$I$13</definedName>
    <definedName name="lstCongés">JoursFériés[Jours fériés]</definedName>
    <definedName name="lstDatesD">Suivi_des_congés[Date de fin]</definedName>
    <definedName name="lstDatesF">Suivi_des_congés[Date de début]</definedName>
    <definedName name="lstEmployés">Employés[Noms des personnes]</definedName>
    <definedName name="lstNomsEmpl">Suivi_des_congés[Employé]</definedName>
    <definedName name="lstTypesC">Suivi_des_congés[Type de congé]</definedName>
    <definedName name="lstTypesCongés">TypesCongés[Liste des types d''absences]</definedName>
    <definedName name="NombreJours">Suivi_des_congés[Nombre Jours]</definedName>
    <definedName name="Titre1">#REF!</definedName>
    <definedName name="Titre2">Suivi_des_congés[[#Headers],[Employé]]</definedName>
    <definedName name="TitreColonne3">Employés[[#Headers],[Noms des personnes]]</definedName>
    <definedName name="TitreColonne4">TypesCongés[[#Headers],[Liste des types d''absences]]</definedName>
    <definedName name="TitreColonne5">JoursFériés[[#Headers],[Jours fériés]]</definedName>
    <definedName name="valSelEmployé">stat!$C$1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3" l="1"/>
  <c r="B4" i="5"/>
  <c r="R5" i="3" s="1"/>
  <c r="F3" i="3"/>
  <c r="J1" i="3" l="1"/>
  <c r="H8" i="3" l="1"/>
  <c r="H10" i="3"/>
  <c r="H12" i="3"/>
  <c r="H9" i="3"/>
  <c r="H11" i="3"/>
  <c r="C8" i="1"/>
  <c r="E4" i="1" l="1"/>
  <c r="C7" i="1" l="1"/>
  <c r="E9" i="1" l="1"/>
  <c r="E8" i="1"/>
  <c r="E7" i="1"/>
  <c r="D11" i="3" s="1"/>
  <c r="E6" i="1"/>
  <c r="E5" i="1"/>
  <c r="E9" i="3" s="1"/>
  <c r="F12" i="3" l="1"/>
  <c r="E11" i="3"/>
  <c r="F11" i="3"/>
  <c r="E12" i="3"/>
  <c r="C12" i="3"/>
  <c r="C11" i="3"/>
  <c r="D8" i="3"/>
  <c r="C8" i="3"/>
  <c r="F8" i="3"/>
  <c r="E8" i="3"/>
  <c r="D12" i="3"/>
  <c r="D10" i="3"/>
  <c r="F10" i="3"/>
  <c r="C10" i="3"/>
  <c r="E10" i="3"/>
  <c r="D9" i="3"/>
  <c r="F9" i="3"/>
  <c r="C9" i="3"/>
  <c r="G11" i="3" l="1"/>
  <c r="G8" i="3"/>
  <c r="G9" i="3"/>
  <c r="J2" i="3" s="1"/>
  <c r="G10" i="3"/>
  <c r="G12" i="3"/>
</calcChain>
</file>

<file path=xl/sharedStrings.xml><?xml version="1.0" encoding="utf-8"?>
<sst xmlns="http://schemas.openxmlformats.org/spreadsheetml/2006/main" count="85" uniqueCount="62">
  <si>
    <t>Employé 1</t>
  </si>
  <si>
    <t>Congé de décès</t>
  </si>
  <si>
    <t>Autres</t>
  </si>
  <si>
    <t>Employé 2</t>
  </si>
  <si>
    <t>Employé 3</t>
  </si>
  <si>
    <t>Employé 5</t>
  </si>
  <si>
    <t>Employé 4</t>
  </si>
  <si>
    <t>Date de début</t>
  </si>
  <si>
    <t>Date de fin</t>
  </si>
  <si>
    <t>Type de congé</t>
  </si>
  <si>
    <t>Arrêt maladie</t>
  </si>
  <si>
    <t>Types de congés</t>
  </si>
  <si>
    <t>Jours fériés</t>
  </si>
  <si>
    <t>Description</t>
  </si>
  <si>
    <t>Liste des mois</t>
  </si>
  <si>
    <t>Janvier</t>
  </si>
  <si>
    <t>Février</t>
  </si>
  <si>
    <t>Mars</t>
  </si>
  <si>
    <t>Avril</t>
  </si>
  <si>
    <t>Mai</t>
  </si>
  <si>
    <t>Juin</t>
  </si>
  <si>
    <t>Juillet</t>
  </si>
  <si>
    <t>Août</t>
  </si>
  <si>
    <t>Septembre</t>
  </si>
  <si>
    <t>Octobre</t>
  </si>
  <si>
    <t>Novembre</t>
  </si>
  <si>
    <t>Décembre</t>
  </si>
  <si>
    <t>Absences</t>
  </si>
  <si>
    <t>Année :</t>
  </si>
  <si>
    <t>Mois du début :</t>
  </si>
  <si>
    <t>Mois Fin :</t>
  </si>
  <si>
    <t>Congé de décè</t>
  </si>
  <si>
    <t>Obs</t>
  </si>
  <si>
    <t>Nombre Jours</t>
  </si>
  <si>
    <t>Panier</t>
  </si>
  <si>
    <t>Du</t>
  </si>
  <si>
    <t>Au</t>
  </si>
  <si>
    <t>Panier Férier Week-end Absence Exclu</t>
  </si>
  <si>
    <t>Jours Fériers Week-end Exclu</t>
  </si>
  <si>
    <t>Total Jours</t>
  </si>
  <si>
    <t>Liste des types d'absences</t>
  </si>
  <si>
    <t>Noms des personnes</t>
  </si>
  <si>
    <t>Suivi des absences des employés</t>
  </si>
  <si>
    <t>Liste des personnes</t>
  </si>
  <si>
    <t>Nombre de jours ouvrés :</t>
  </si>
  <si>
    <t>Nombre dr jours ouvrés moins les types de congés :</t>
  </si>
  <si>
    <t>Employé</t>
  </si>
  <si>
    <t>Empl</t>
  </si>
  <si>
    <t>Nouvel an</t>
  </si>
  <si>
    <t xml:space="preserve">Fête de l'Indépendance </t>
  </si>
  <si>
    <t xml:space="preserve">Yennayer </t>
  </si>
  <si>
    <t>Aid El-Fitr</t>
  </si>
  <si>
    <t>Aid El Adha</t>
  </si>
  <si>
    <t xml:space="preserve">Awal Mouharem </t>
  </si>
  <si>
    <t>Achoura</t>
  </si>
  <si>
    <t xml:space="preserve">Mewlid ennabawi </t>
  </si>
  <si>
    <t>1er NOVEMBRE</t>
  </si>
  <si>
    <t xml:space="preserve">il a consommé 12 jours </t>
  </si>
  <si>
    <t>du mois d'Octobre</t>
  </si>
  <si>
    <t>nb jours ouvres</t>
  </si>
  <si>
    <t>j1-absences</t>
  </si>
  <si>
    <t>nb de panier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</si>
</sst>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d"/>
    <numFmt numFmtId="165" formatCode="&quot;LAST YEAR &quot;\ General"/>
  </numFmts>
  <fonts count="23" x14ac:knownFonts="1">
    <font>
      <sz val="11"/>
      <color theme="1"/>
      <name val="Trebuchet MS"/>
      <family val="2"/>
      <scheme val="minor"/>
    </font>
    <font>
      <sz val="11"/>
      <color theme="1"/>
      <name val="Trebuchet MS"/>
      <family val="2"/>
      <scheme val="minor"/>
    </font>
    <font>
      <sz val="11"/>
      <color theme="0"/>
      <name val="Trebuchet MS"/>
      <family val="2"/>
      <scheme val="minor"/>
    </font>
    <font>
      <sz val="12"/>
      <color theme="0"/>
      <name val="Trebuchet MS"/>
      <family val="2"/>
      <scheme val="minor"/>
    </font>
    <font>
      <sz val="11"/>
      <color theme="3"/>
      <name val="Bookman Old Style"/>
      <family val="1"/>
      <scheme val="major"/>
    </font>
    <font>
      <b/>
      <sz val="30"/>
      <color theme="0"/>
      <name val="Bookman Old Style"/>
      <family val="1"/>
      <scheme val="major"/>
    </font>
    <font>
      <b/>
      <sz val="26"/>
      <color theme="3"/>
      <name val="Bookman Old Style"/>
      <family val="2"/>
      <scheme val="major"/>
    </font>
    <font>
      <sz val="11"/>
      <color theme="3" tint="-0.499984740745262"/>
      <name val="Trebuchet MS"/>
      <family val="2"/>
      <scheme val="minor"/>
    </font>
    <font>
      <b/>
      <sz val="11"/>
      <color theme="9" tint="-0.499984740745262"/>
      <name val="Trebuchet MS"/>
      <family val="2"/>
      <scheme val="minor"/>
    </font>
    <font>
      <sz val="11"/>
      <color theme="1"/>
      <name val="Bookman Old Style"/>
      <family val="1"/>
      <scheme val="major"/>
    </font>
    <font>
      <b/>
      <sz val="14"/>
      <color theme="3"/>
      <name val="Bookman Old Style"/>
      <family val="2"/>
      <scheme val="major"/>
    </font>
    <font>
      <sz val="8"/>
      <name val="Trebuchet MS"/>
      <family val="2"/>
      <scheme val="minor"/>
    </font>
    <font>
      <sz val="14"/>
      <color theme="3"/>
      <name val="Bookman Old Style"/>
      <family val="1"/>
      <scheme val="major"/>
    </font>
    <font>
      <sz val="12"/>
      <name val="Bookman Old Style"/>
      <family val="1"/>
      <scheme val="major"/>
    </font>
    <font>
      <sz val="22"/>
      <color theme="1"/>
      <name val="Bookman Old Style"/>
      <family val="1"/>
      <scheme val="major"/>
    </font>
    <font>
      <sz val="12"/>
      <color theme="1"/>
      <name val="Bookman Old Style"/>
      <family val="1"/>
      <scheme val="major"/>
    </font>
    <font>
      <b/>
      <sz val="26"/>
      <color theme="3"/>
      <name val="Bookman Old Style"/>
      <family val="1"/>
      <scheme val="major"/>
    </font>
    <font>
      <b/>
      <sz val="11"/>
      <color theme="9" tint="-0.499984740745262"/>
      <name val="Bookman Old Style"/>
      <family val="1"/>
      <scheme val="major"/>
    </font>
    <font>
      <sz val="18"/>
      <color theme="1"/>
      <name val="Bookman Old Style"/>
      <family val="1"/>
      <scheme val="major"/>
    </font>
    <font>
      <b/>
      <sz val="18"/>
      <color rgb="FFFF0000"/>
      <name val="Bookman Old Style"/>
      <family val="1"/>
      <scheme val="major"/>
    </font>
    <font>
      <sz val="11"/>
      <name val="Trebuchet MS"/>
      <family val="2"/>
      <scheme val="minor"/>
    </font>
    <font>
      <sz val="11"/>
      <color theme="1"/>
      <name val="Comic Sans MS"/>
      <family val="4"/>
    </font>
    <font>
      <b/>
      <sz val="28"/>
      <color theme="1"/>
      <name val="Bookman Old Style"/>
      <family val="1"/>
      <scheme val="major"/>
    </font>
  </fonts>
  <fills count="10">
    <fill>
      <patternFill patternType="none"/>
    </fill>
    <fill>
      <patternFill patternType="gray125"/>
    </fill>
    <fill>
      <patternFill patternType="solid">
        <fgColor theme="3"/>
        <bgColor indexed="64"/>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
      <patternFill patternType="solid">
        <fgColor theme="8" tint="0.79998168889431442"/>
        <bgColor indexed="64"/>
      </patternFill>
    </fill>
    <fill>
      <patternFill patternType="solid">
        <fgColor rgb="FFFFFF00"/>
        <bgColor indexed="64"/>
      </patternFill>
    </fill>
  </fills>
  <borders count="7">
    <border>
      <left/>
      <right/>
      <top/>
      <bottom/>
      <diagonal/>
    </border>
    <border>
      <left/>
      <right style="thin">
        <color theme="3" tint="0.39994506668294322"/>
      </right>
      <top/>
      <bottom/>
      <diagonal/>
    </border>
    <border>
      <left style="thin">
        <color theme="0"/>
      </left>
      <right style="thin">
        <color theme="0"/>
      </right>
      <top/>
      <bottom/>
      <diagonal/>
    </border>
    <border>
      <left style="thick">
        <color theme="0"/>
      </left>
      <right style="thick">
        <color theme="0"/>
      </right>
      <top style="thick">
        <color theme="0"/>
      </top>
      <bottom style="thick">
        <color theme="0"/>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3">
    <xf numFmtId="0" fontId="0" fillId="0" borderId="0">
      <alignment vertical="center"/>
    </xf>
    <xf numFmtId="0" fontId="6" fillId="0" borderId="0" applyNumberFormat="0" applyFill="0" applyBorder="0" applyProtection="0">
      <alignment horizontal="left" vertical="center"/>
    </xf>
    <xf numFmtId="0" fontId="2" fillId="2" borderId="2">
      <alignment horizontal="center"/>
    </xf>
    <xf numFmtId="0" fontId="2" fillId="3" borderId="0" applyNumberFormat="0" applyFont="0" applyBorder="0" applyAlignment="0" applyProtection="0"/>
    <xf numFmtId="0" fontId="2" fillId="4" borderId="0" applyNumberFormat="0" applyFont="0" applyBorder="0" applyAlignment="0" applyProtection="0"/>
    <xf numFmtId="0" fontId="2" fillId="5" borderId="0" applyNumberFormat="0" applyFont="0" applyBorder="0" applyAlignment="0" applyProtection="0"/>
    <xf numFmtId="0" fontId="2" fillId="6" borderId="0" applyNumberFormat="0" applyFont="0" applyBorder="0" applyAlignment="0" applyProtection="0"/>
    <xf numFmtId="0" fontId="3" fillId="2" borderId="3">
      <alignment horizontal="left" vertical="center" wrapText="1" indent="1"/>
    </xf>
    <xf numFmtId="0" fontId="4" fillId="0" borderId="0">
      <alignment horizontal="left" vertical="center" indent="2"/>
    </xf>
    <xf numFmtId="0" fontId="5" fillId="2" borderId="0">
      <alignment horizontal="center" vertical="center"/>
    </xf>
    <xf numFmtId="0" fontId="4" fillId="0" borderId="1" applyNumberFormat="0" applyFont="0" applyFill="0" applyAlignment="0">
      <alignment horizontal="center" vertical="center"/>
    </xf>
    <xf numFmtId="0" fontId="1" fillId="0" borderId="0">
      <alignment horizontal="left" vertical="center" wrapText="1" indent="1"/>
    </xf>
    <xf numFmtId="0" fontId="9" fillId="0" borderId="0">
      <alignment horizontal="left" vertical="center" indent="1"/>
    </xf>
    <xf numFmtId="1" fontId="1" fillId="0" borderId="0">
      <alignment horizontal="center" vertical="center"/>
    </xf>
    <xf numFmtId="14" fontId="1" fillId="0" borderId="0">
      <alignment horizontal="left" vertical="center" indent="1"/>
    </xf>
    <xf numFmtId="0" fontId="2" fillId="7" borderId="0" applyProtection="0">
      <alignment horizontal="center" vertical="center"/>
    </xf>
    <xf numFmtId="0" fontId="4" fillId="0" borderId="0" applyFill="0" applyProtection="0">
      <alignment horizontal="right" indent="1"/>
    </xf>
    <xf numFmtId="0" fontId="4" fillId="0" borderId="0" applyFill="0" applyProtection="0">
      <alignment horizontal="center" vertical="center"/>
    </xf>
    <xf numFmtId="165" fontId="7" fillId="0" borderId="0" applyFill="0" applyProtection="0">
      <alignment horizontal="center" vertical="center"/>
    </xf>
    <xf numFmtId="0" fontId="8" fillId="0" borderId="0" applyFill="0" applyProtection="0">
      <alignment horizontal="center" vertical="center"/>
    </xf>
    <xf numFmtId="164" fontId="1" fillId="0" borderId="0" applyFont="0" applyFill="0" applyBorder="0">
      <alignment horizontal="center" vertical="center"/>
    </xf>
    <xf numFmtId="0" fontId="2" fillId="7" borderId="0" applyNumberFormat="0" applyBorder="0" applyProtection="0">
      <alignment horizontal="center" vertical="center"/>
    </xf>
    <xf numFmtId="0" fontId="3" fillId="2" borderId="3">
      <alignment horizontal="left" vertical="center" indent="1"/>
    </xf>
  </cellStyleXfs>
  <cellXfs count="45">
    <xf numFmtId="0" fontId="0" fillId="0" borderId="0" xfId="0">
      <alignment vertical="center"/>
    </xf>
    <xf numFmtId="0" fontId="1" fillId="0" borderId="0" xfId="11">
      <alignment horizontal="left" vertical="center" wrapText="1" indent="1"/>
    </xf>
    <xf numFmtId="0" fontId="9" fillId="0" borderId="0" xfId="12">
      <alignment horizontal="left" vertical="center" indent="1"/>
    </xf>
    <xf numFmtId="0" fontId="0" fillId="0" borderId="0" xfId="0">
      <alignment vertical="center"/>
    </xf>
    <xf numFmtId="0" fontId="6" fillId="0" borderId="0" xfId="1">
      <alignment horizontal="left" vertical="center"/>
    </xf>
    <xf numFmtId="0" fontId="10" fillId="0" borderId="4" xfId="1" applyFont="1" applyBorder="1">
      <alignment horizontal="left" vertical="center"/>
    </xf>
    <xf numFmtId="0" fontId="12" fillId="0" borderId="4" xfId="1" applyFont="1" applyBorder="1">
      <alignment horizontal="left" vertical="center"/>
    </xf>
    <xf numFmtId="0" fontId="0" fillId="0" borderId="0" xfId="11" applyFont="1">
      <alignment horizontal="left" vertical="center" wrapText="1" indent="1"/>
    </xf>
    <xf numFmtId="0" fontId="4" fillId="0" borderId="0" xfId="16" applyFont="1" applyAlignment="1">
      <alignment horizontal="left" vertical="center"/>
    </xf>
    <xf numFmtId="0" fontId="1" fillId="0" borderId="0" xfId="14" applyNumberFormat="1" applyAlignment="1">
      <alignment horizontal="center" vertical="center"/>
    </xf>
    <xf numFmtId="0" fontId="9" fillId="0" borderId="0" xfId="12" applyAlignment="1">
      <alignment horizontal="center" vertical="center" wrapText="1"/>
    </xf>
    <xf numFmtId="14" fontId="1" fillId="0" borderId="0" xfId="14" applyAlignment="1">
      <alignment horizontal="center" vertical="center"/>
    </xf>
    <xf numFmtId="1" fontId="1" fillId="0" borderId="0" xfId="13" applyAlignment="1">
      <alignment horizontal="center" vertical="center"/>
    </xf>
    <xf numFmtId="0" fontId="1" fillId="0" borderId="0" xfId="11" applyAlignment="1">
      <alignment horizontal="left" vertical="center" wrapText="1"/>
    </xf>
    <xf numFmtId="0" fontId="13" fillId="0" borderId="3" xfId="7" applyFont="1" applyFill="1" applyAlignment="1">
      <alignment vertical="center" wrapText="1"/>
    </xf>
    <xf numFmtId="0" fontId="13" fillId="8" borderId="3" xfId="22" applyFont="1" applyFill="1" applyAlignment="1">
      <alignment horizontal="center" vertical="center"/>
    </xf>
    <xf numFmtId="0" fontId="9" fillId="0" borderId="0" xfId="0" applyFont="1">
      <alignment vertical="center"/>
    </xf>
    <xf numFmtId="0" fontId="14" fillId="0" borderId="0" xfId="0" applyFont="1">
      <alignment vertical="center"/>
    </xf>
    <xf numFmtId="0" fontId="9" fillId="0" borderId="0" xfId="0" applyFont="1" applyAlignment="1">
      <alignment horizontal="right" vertical="center"/>
    </xf>
    <xf numFmtId="14" fontId="15" fillId="0" borderId="0" xfId="0" applyNumberFormat="1" applyFont="1">
      <alignment vertical="center"/>
    </xf>
    <xf numFmtId="0" fontId="16" fillId="0" borderId="0" xfId="1" applyFont="1" applyBorder="1" applyAlignment="1">
      <alignment horizontal="left" vertical="center" wrapText="1" indent="1"/>
    </xf>
    <xf numFmtId="0" fontId="13" fillId="0" borderId="3" xfId="22" applyFont="1" applyFill="1" applyAlignment="1">
      <alignment vertical="center"/>
    </xf>
    <xf numFmtId="0" fontId="13" fillId="0" borderId="3" xfId="22" applyFont="1" applyFill="1">
      <alignment horizontal="left" vertical="center" indent="1"/>
    </xf>
    <xf numFmtId="0" fontId="17" fillId="0" borderId="0" xfId="19" applyFont="1" applyFill="1">
      <alignment horizontal="center" vertical="center"/>
    </xf>
    <xf numFmtId="0" fontId="17" fillId="0" borderId="0" xfId="19" applyFont="1">
      <alignment horizontal="center" vertical="center"/>
    </xf>
    <xf numFmtId="0" fontId="9" fillId="0" borderId="0" xfId="0" applyFont="1" applyAlignment="1">
      <alignment horizontal="center" vertical="center" wrapText="1"/>
    </xf>
    <xf numFmtId="0" fontId="9" fillId="0" borderId="0" xfId="11" applyFont="1">
      <alignment horizontal="left" vertical="center" wrapText="1" indent="1"/>
    </xf>
    <xf numFmtId="0" fontId="18" fillId="0" borderId="0" xfId="0" applyFont="1" applyAlignment="1">
      <alignment horizontal="center" vertical="center"/>
    </xf>
    <xf numFmtId="0" fontId="19" fillId="0" borderId="0" xfId="0" applyNumberFormat="1" applyFont="1" applyAlignment="1">
      <alignment horizontal="center" vertical="center"/>
    </xf>
    <xf numFmtId="0" fontId="18" fillId="0" borderId="0" xfId="0" applyNumberFormat="1" applyFont="1" applyAlignment="1">
      <alignment horizontal="center" vertical="center"/>
    </xf>
    <xf numFmtId="0" fontId="0" fillId="0" borderId="0" xfId="11" applyFont="1" applyFill="1">
      <alignment horizontal="left" vertical="center" wrapText="1" indent="1"/>
    </xf>
    <xf numFmtId="0" fontId="17" fillId="0" borderId="0" xfId="19" applyFont="1" applyFill="1">
      <alignment horizontal="center" vertical="center"/>
    </xf>
    <xf numFmtId="0" fontId="20" fillId="0" borderId="0" xfId="0" applyFont="1" applyAlignment="1">
      <alignment horizontal="left" vertical="center"/>
    </xf>
    <xf numFmtId="0" fontId="0" fillId="0" borderId="0" xfId="0" applyFont="1" applyAlignment="1">
      <alignment horizontal="left" vertical="center"/>
    </xf>
    <xf numFmtId="0" fontId="9" fillId="9" borderId="0" xfId="0" applyFont="1" applyFill="1">
      <alignment vertical="center"/>
    </xf>
    <xf numFmtId="0" fontId="9" fillId="0" borderId="0" xfId="0" applyNumberFormat="1" applyFont="1" applyAlignment="1">
      <alignment horizontal="center" vertical="center"/>
    </xf>
    <xf numFmtId="14" fontId="21" fillId="0" borderId="0" xfId="14" applyFont="1">
      <alignment horizontal="left" vertical="center" indent="1"/>
    </xf>
    <xf numFmtId="0" fontId="21" fillId="0" borderId="0" xfId="11" applyFont="1">
      <alignment horizontal="left" vertical="center" wrapText="1" indent="1"/>
    </xf>
    <xf numFmtId="14" fontId="21" fillId="0" borderId="0" xfId="14" applyFont="1" applyFill="1">
      <alignment horizontal="left" vertical="center" indent="1"/>
    </xf>
    <xf numFmtId="0" fontId="21" fillId="0" borderId="0" xfId="11" applyFont="1" applyFill="1">
      <alignment horizontal="left" vertical="center" wrapText="1" indent="1"/>
    </xf>
    <xf numFmtId="0" fontId="22" fillId="0" borderId="0" xfId="0" applyNumberFormat="1" applyFont="1" applyAlignment="1">
      <alignment horizontal="center" vertical="center"/>
    </xf>
    <xf numFmtId="0" fontId="17" fillId="0" borderId="0" xfId="19" applyFont="1" applyFill="1">
      <alignment horizontal="center" vertical="center"/>
    </xf>
    <xf numFmtId="0" fontId="17" fillId="0" borderId="0" xfId="19" applyFont="1" applyFill="1" applyAlignment="1">
      <alignment vertical="center"/>
    </xf>
    <xf numFmtId="0" fontId="9" fillId="0" borderId="5" xfId="0" applyFont="1" applyBorder="1">
      <alignment vertical="center"/>
    </xf>
    <xf numFmtId="0" fontId="9" fillId="9" borderId="6" xfId="0" applyFont="1" applyFill="1" applyBorder="1">
      <alignment vertical="center"/>
    </xf>
  </cellXfs>
  <cellStyles count="23">
    <cellStyle name="Accent1" xfId="3" builtinId="29" customBuiltin="1"/>
    <cellStyle name="Accent3" xfId="4" builtinId="37" customBuiltin="1"/>
    <cellStyle name="Accent4" xfId="5" builtinId="41" customBuiltin="1"/>
    <cellStyle name="Accent5" xfId="6" builtinId="45" customBuiltin="1"/>
    <cellStyle name="Bordure droite" xfId="10" xr:uid="{00000000-0005-0000-0000-000004000000}"/>
    <cellStyle name="Cellule liée" xfId="2" builtinId="24" customBuiltin="1"/>
    <cellStyle name="Dates du tableau" xfId="14" xr:uid="{00000000-0005-0000-0000-000006000000}"/>
    <cellStyle name="Détails du tableau" xfId="11" xr:uid="{00000000-0005-0000-0000-000007000000}"/>
    <cellStyle name="En-têtes du tableau" xfId="12" xr:uid="{00000000-0005-0000-0000-000008000000}"/>
    <cellStyle name="Entrée_Année" xfId="22" xr:uid="{00000000-0005-0000-0000-000009000000}"/>
    <cellStyle name="Jours" xfId="20" xr:uid="{00000000-0005-0000-0000-00000A000000}"/>
    <cellStyle name="Jours du tableau" xfId="13" xr:uid="{00000000-0005-0000-0000-00000B000000}"/>
    <cellStyle name="Jours_congés" xfId="9" xr:uid="{00000000-0005-0000-0000-00000C000000}"/>
    <cellStyle name="Lien hypertexte" xfId="15" builtinId="8" customBuiltin="1"/>
    <cellStyle name="Lien hypertexte visité" xfId="21" builtinId="9" customBuiltin="1"/>
    <cellStyle name="Mois" xfId="8" xr:uid="{00000000-0005-0000-0000-00000F000000}"/>
    <cellStyle name="Normal" xfId="0" builtinId="0" customBuiltin="1"/>
    <cellStyle name="Sélection" xfId="7" xr:uid="{00000000-0005-0000-0000-000011000000}"/>
    <cellStyle name="Titre" xfId="1" builtinId="15" customBuiltin="1"/>
    <cellStyle name="Titre 1" xfId="16" builtinId="16" customBuiltin="1"/>
    <cellStyle name="Titre 2" xfId="17" builtinId="17" customBuiltin="1"/>
    <cellStyle name="Titre 3" xfId="18" builtinId="18" customBuiltin="1"/>
    <cellStyle name="Titre 4" xfId="19" builtinId="19" customBuiltin="1"/>
  </cellStyles>
  <dxfs count="38">
    <dxf>
      <font>
        <b val="0"/>
        <i val="0"/>
        <strike val="0"/>
        <condense val="0"/>
        <extend val="0"/>
        <outline val="0"/>
        <shadow val="0"/>
        <u val="none"/>
        <vertAlign val="baseline"/>
        <sz val="11"/>
        <color theme="1"/>
        <name val="Comic Sans MS"/>
        <scheme val="none"/>
      </font>
    </dxf>
    <dxf>
      <font>
        <b val="0"/>
        <i val="0"/>
        <strike val="0"/>
        <condense val="0"/>
        <extend val="0"/>
        <outline val="0"/>
        <shadow val="0"/>
        <u val="none"/>
        <vertAlign val="baseline"/>
        <sz val="11"/>
        <color theme="1"/>
        <name val="Comic Sans MS"/>
        <scheme val="none"/>
      </font>
    </dxf>
    <dxf>
      <numFmt numFmtId="1" formatCode="0"/>
      <alignment horizontal="center" vertical="center" textRotation="0" wrapText="0" indent="0" justifyLastLine="0" shrinkToFit="0" readingOrder="0"/>
    </dxf>
    <dxf>
      <alignment horizontal="left" vertical="center" textRotation="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8"/>
        <color rgb="FFFF0000"/>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Bookman Old Style"/>
        <scheme val="major"/>
      </font>
      <alignment horizontal="left" vertical="center" textRotation="0" wrapText="0" indent="0" justifyLastLine="0" shrinkToFit="0" readingOrder="0"/>
    </dxf>
    <dxf>
      <font>
        <b val="0"/>
        <i val="0"/>
        <strike val="0"/>
        <condense val="0"/>
        <extend val="0"/>
        <outline val="0"/>
        <shadow val="0"/>
        <u val="none"/>
        <vertAlign val="baseline"/>
        <sz val="11"/>
        <color theme="1"/>
        <name val="Bookman Old Style"/>
        <scheme val="major"/>
      </font>
    </dxf>
    <dxf>
      <font>
        <b val="0"/>
        <i val="0"/>
        <strike val="0"/>
        <condense val="0"/>
        <extend val="0"/>
        <outline val="0"/>
        <shadow val="0"/>
        <u val="none"/>
        <vertAlign val="baseline"/>
        <sz val="11"/>
        <color theme="1"/>
        <name val="Bookman Old Style"/>
        <scheme val="major"/>
      </font>
      <alignment horizontal="center" vertical="center" textRotation="0" wrapText="1" indent="0" justifyLastLine="0" shrinkToFit="0" readingOrder="0"/>
    </dxf>
    <dxf>
      <font>
        <b/>
        <i val="0"/>
        <color rgb="FF0070C0"/>
      </font>
    </dxf>
    <dxf>
      <font>
        <b/>
        <i val="0"/>
        <color rgb="FF0070C0"/>
      </font>
    </dxf>
    <dxf>
      <font>
        <b/>
        <i val="0"/>
        <color rgb="FF0070C0"/>
      </font>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defaultTableStyle="Style de tableau Registre de présence">
    <tableStyle name="Style de tableau Registre de présence" pivot="0" count="5" xr9:uid="{00000000-0011-0000-FFFF-FFFF00000000}">
      <tableStyleElement type="wholeTable" dxfId="37"/>
      <tableStyleElement type="headerRow" dxfId="36"/>
      <tableStyleElement type="firstColumn" dxfId="35"/>
      <tableStyleElement type="firstRowStripe" dxfId="34"/>
      <tableStyleElement type="firstHeaderCell" dxfId="33"/>
    </tableStyle>
    <tableStyle name="Registre des congés" table="0" count="13" xr9:uid="{00000000-0011-0000-FFFF-FFFF01000000}">
      <tableStyleElement type="wholeTable" dxfId="32"/>
      <tableStyleElement type="headerRow" dxfId="31"/>
      <tableStyleElement type="totalRow" dxfId="30"/>
      <tableStyleElement type="firstRowStripe" dxfId="29"/>
      <tableStyleElement type="firstColumnStripe" dxfId="28"/>
      <tableStyleElement type="firstSubtotalColumn" dxfId="27"/>
      <tableStyleElement type="firstSubtotalRow" dxfId="26"/>
      <tableStyleElement type="secondSubtotalRow" dxfId="25"/>
      <tableStyleElement type="firstRowSubheading" dxfId="24"/>
      <tableStyleElement type="secondRowSubheading" dxfId="23"/>
      <tableStyleElement type="thirdRowSubheading" dxfId="22"/>
      <tableStyleElement type="pageFieldLabels" dxfId="21"/>
      <tableStyleElement type="pageFieldValues" dxfId="20"/>
    </tableStyle>
  </tableStyles>
  <colors>
    <mruColors>
      <color rgb="FFED76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Calendar%20View"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View"/>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2" displayName="Tableau2" ref="B7:I12" totalsRowShown="0" headerRowDxfId="16" dataDxfId="15">
  <tableColumns count="8">
    <tableColumn id="1" xr3:uid="{00000000-0010-0000-0000-000001000000}" name="Empl" dataDxfId="14" dataCellStyle="Détails du tableau"/>
    <tableColumn id="2" xr3:uid="{00000000-0010-0000-0000-000002000000}" name="Arrêt maladie" dataDxfId="13">
      <calculatedColumnFormula>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congé],$C$7))</calculatedColumnFormula>
    </tableColumn>
    <tableColumn id="3" xr3:uid="{00000000-0010-0000-0000-000003000000}" name="Absences" dataDxfId="12">
      <calculatedColumnFormula>IF(ISBLANK(Tableau2[[#This Row],[Empl]]),"",SUMIFS(Suivi_des_congés[Nombre Jours],Suivi_des_congés[Employé],B8,Suivi_des_congés[Date de fin],"&gt;="&amp;DATE(Année_civile,MONTH(1&amp;ChoixMoisDébut),1),Suivi_des_congés[Date de fin],"&lt;="&amp;EOMONTH(DATE(ChoixAnneeFin,MONTH(1&amp;ChoixMoisFin),1),0),Suivi_des_congés[Type de congé],$D$7))</calculatedColumnFormula>
    </tableColumn>
    <tableColumn id="4" xr3:uid="{00000000-0010-0000-0000-000004000000}" name="Congé de décè" dataDxfId="11">
      <calculatedColumnFormula>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congé],$E$7))</calculatedColumnFormula>
    </tableColumn>
    <tableColumn id="5" xr3:uid="{00000000-0010-0000-0000-000005000000}" name="Autres" dataDxfId="10">
      <calculatedColumnFormula>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congé],$F$7))</calculatedColumnFormula>
    </tableColumn>
    <tableColumn id="9" xr3:uid="{00000000-0010-0000-0000-000009000000}" name="Total Jours" dataDxfId="9">
      <calculatedColumnFormula>IF(ISBLANK(Tableau2[[#This Row],[Empl]]),"",SUM(Tableau2[[#This Row],[Arrêt maladie]:[Autres]]))</calculatedColumnFormula>
    </tableColumn>
    <tableColumn id="10" xr3:uid="{00000000-0010-0000-0000-00000A000000}" name="Panier Férier Week-end Absence Exclu" dataDxfId="8">
      <calculatedColumnFormula>NETWORKDAYS($H$2,$H$3,JoursFériés[Jours fériés])</calculatedColumnFormula>
    </tableColumn>
    <tableColumn id="6" xr3:uid="{00000000-0010-0000-0000-000006000000}" name="Obs" dataDxfId="7"/>
  </tableColumns>
  <tableStyleInfo name="Style de tableau Registre de présenc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Suivi_des_congés" displayName="Suivi_des_congés" ref="B3:G9">
  <autoFilter ref="B3:G9" xr:uid="{00000000-0009-0000-0100-000001000000}"/>
  <tableColumns count="6">
    <tableColumn id="1" xr3:uid="{00000000-0010-0000-0100-000001000000}" name="Employé" totalsRowLabel="Total" dataCellStyle="Détails du tableau"/>
    <tableColumn id="2" xr3:uid="{00000000-0010-0000-0100-000002000000}" name="Date de début" dataDxfId="6" dataCellStyle="Dates du tableau"/>
    <tableColumn id="6" xr3:uid="{00000000-0010-0000-0100-000006000000}" name="Nombre Jours" dataDxfId="5" dataCellStyle="Dates du tableau"/>
    <tableColumn id="3" xr3:uid="{00000000-0010-0000-0100-000003000000}" name="Date de fin" dataDxfId="4" dataCellStyle="Dates du tableau">
      <calculatedColumnFormula>IF(ISBLANK(Suivi_des_congés[[#This Row],[Nombre Jours]]),"",Suivi_des_congés[[#This Row],[Date de début]]+Suivi_des_congés[[#This Row],[Nombre Jours]])</calculatedColumnFormula>
    </tableColumn>
    <tableColumn id="4" xr3:uid="{00000000-0010-0000-0100-000004000000}" name="Type de congé" dataDxfId="3" dataCellStyle="Détails du tableau"/>
    <tableColumn id="5" xr3:uid="{00000000-0010-0000-0100-000005000000}" name="Jours Fériers Week-end Exclu" totalsRowFunction="sum" dataDxfId="2" dataCellStyle="Jours du tableau"/>
  </tableColumns>
  <tableStyleInfo name="Style de tableau Registre de présence"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Employés" displayName="Employés" ref="B3:B8" totalsRowShown="0" dataCellStyle="Détails du tableau">
  <sortState xmlns:xlrd2="http://schemas.microsoft.com/office/spreadsheetml/2017/richdata2" ref="B3:B25">
    <sortCondition ref="B2:B25"/>
  </sortState>
  <tableColumns count="1">
    <tableColumn id="1" xr3:uid="{00000000-0010-0000-0200-000001000000}" name="Noms des personne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ypesCongés" displayName="TypesCongés" ref="B3:B7" totalsRowShown="0" dataCellStyle="Détails du tableau">
  <tableColumns count="1">
    <tableColumn id="1" xr3:uid="{00000000-0010-0000-0300-000001000000}" name="Liste des types d'absence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4000000}" name="JoursFériés" displayName="JoursFériés" ref="B3:C12" totalsRowShown="0">
  <tableColumns count="2">
    <tableColumn id="1" xr3:uid="{00000000-0010-0000-0400-000001000000}" name="Jours fériés" dataDxfId="1" dataCellStyle="Dates du tableau"/>
    <tableColumn id="2" xr3:uid="{00000000-0010-0000-0400-000002000000}" name="Description" dataDxfId="0"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jours fériés avec description"/>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8" tint="0.79998168889431442"/>
    <pageSetUpPr fitToPage="1"/>
  </sheetPr>
  <dimension ref="A1:U14"/>
  <sheetViews>
    <sheetView showGridLines="0" showZeros="0" tabSelected="1" zoomScaleNormal="100" workbookViewId="0">
      <selection activeCell="N18" sqref="N18"/>
    </sheetView>
  </sheetViews>
  <sheetFormatPr baseColWidth="10" defaultColWidth="9" defaultRowHeight="15" x14ac:dyDescent="0.3"/>
  <cols>
    <col min="1" max="1" width="2.625" style="16" customWidth="1"/>
    <col min="2" max="2" width="21" style="16" customWidth="1"/>
    <col min="3" max="3" width="11.25" style="16" customWidth="1"/>
    <col min="4" max="4" width="10.875" style="16" customWidth="1"/>
    <col min="5" max="5" width="11" style="16" customWidth="1"/>
    <col min="6" max="7" width="11.75" style="16" customWidth="1"/>
    <col min="8" max="8" width="14" style="16" customWidth="1"/>
    <col min="9" max="9" width="12.625" style="16" customWidth="1"/>
    <col min="10" max="10" width="5.375" style="16" customWidth="1"/>
    <col min="11" max="11" width="7.875" style="16" customWidth="1"/>
    <col min="12" max="12" width="4.625" style="16" customWidth="1"/>
    <col min="13" max="13" width="12.25" style="16" customWidth="1"/>
    <col min="14" max="14" width="5.75" style="16" customWidth="1"/>
    <col min="15" max="15" width="5.125" style="16" customWidth="1"/>
    <col min="16" max="28" width="4.625" style="16" customWidth="1"/>
    <col min="29" max="29" width="2.625" style="16" customWidth="1"/>
    <col min="30" max="16384" width="9" style="16"/>
  </cols>
  <sheetData>
    <row r="1" spans="1:21" ht="21.75" customHeight="1" thickTop="1" thickBot="1" x14ac:dyDescent="0.35">
      <c r="B1" s="8"/>
      <c r="C1" s="31"/>
      <c r="D1" s="14"/>
      <c r="E1" s="14"/>
      <c r="I1" s="16" t="s">
        <v>59</v>
      </c>
      <c r="J1" s="16">
        <f ca="1">NETWORKDAYS(DATEVALUE(1&amp;ChoixMois&amp;Année_civile),EOMONTH(DATEVALUE(1&amp;ChoixMoisFin&amp;ChoixAnneeFin),0),JoursFériés[Jours fériés])</f>
        <v>41</v>
      </c>
      <c r="K1" s="20"/>
      <c r="L1" s="20"/>
      <c r="M1" s="20"/>
      <c r="N1" s="20"/>
      <c r="O1" s="20"/>
    </row>
    <row r="2" spans="1:21" ht="21.95" customHeight="1" thickTop="1" thickBot="1" x14ac:dyDescent="0.35">
      <c r="B2" s="8" t="s">
        <v>28</v>
      </c>
      <c r="C2" s="15">
        <v>2021</v>
      </c>
      <c r="D2" s="15">
        <v>2021</v>
      </c>
      <c r="E2" s="21"/>
      <c r="F2" s="17" t="s">
        <v>34</v>
      </c>
      <c r="G2" s="18" t="s">
        <v>35</v>
      </c>
      <c r="H2" s="19">
        <v>44470</v>
      </c>
      <c r="I2" s="16" t="s">
        <v>60</v>
      </c>
      <c r="J2" s="16">
        <f ca="1">J1-SUM(C9:G9)</f>
        <v>1</v>
      </c>
      <c r="L2" s="20"/>
      <c r="N2" s="20"/>
      <c r="O2" s="20"/>
    </row>
    <row r="3" spans="1:21" ht="21.95" customHeight="1" thickTop="1" thickBot="1" x14ac:dyDescent="0.35">
      <c r="B3" s="8" t="s">
        <v>29</v>
      </c>
      <c r="C3" s="15" t="s">
        <v>24</v>
      </c>
      <c r="F3" s="40">
        <f>DATEDIF(H2,H3,"d")</f>
        <v>30</v>
      </c>
      <c r="G3" s="18" t="s">
        <v>36</v>
      </c>
      <c r="H3" s="19">
        <v>44500</v>
      </c>
      <c r="L3" s="20"/>
      <c r="N3" s="20"/>
      <c r="O3" s="20"/>
    </row>
    <row r="4" spans="1:21" ht="21.95" customHeight="1" thickTop="1" thickBot="1" x14ac:dyDescent="0.35">
      <c r="B4" s="8" t="s">
        <v>30</v>
      </c>
      <c r="C4" s="15" t="s">
        <v>25</v>
      </c>
      <c r="E4" s="22"/>
      <c r="K4" s="20"/>
      <c r="L4" s="20"/>
      <c r="M4" s="20"/>
      <c r="N4" s="20"/>
      <c r="O4" s="20"/>
    </row>
    <row r="5" spans="1:21" ht="21.95" customHeight="1" thickTop="1" x14ac:dyDescent="0.3">
      <c r="A5" s="41"/>
      <c r="B5" s="41"/>
      <c r="C5" s="41"/>
      <c r="L5" s="20"/>
      <c r="M5" s="32" t="s">
        <v>44</v>
      </c>
      <c r="R5" s="34">
        <f ca="1">NETWORKDAYS.INTL($H$2,$H$3,7,JoursFériés[Jours fériés])</f>
        <v>20</v>
      </c>
    </row>
    <row r="6" spans="1:21" ht="21.95" customHeight="1" thickBot="1" x14ac:dyDescent="0.35">
      <c r="C6" s="23"/>
      <c r="F6" s="24"/>
      <c r="G6" s="41"/>
      <c r="H6" s="41"/>
      <c r="L6" s="20"/>
      <c r="M6" s="33" t="s">
        <v>45</v>
      </c>
      <c r="U6" s="34"/>
    </row>
    <row r="7" spans="1:21" ht="62.25" customHeight="1" x14ac:dyDescent="0.3">
      <c r="B7" s="25" t="s">
        <v>47</v>
      </c>
      <c r="C7" s="25" t="s">
        <v>10</v>
      </c>
      <c r="D7" s="25" t="s">
        <v>27</v>
      </c>
      <c r="E7" s="25" t="s">
        <v>31</v>
      </c>
      <c r="F7" s="25" t="s">
        <v>2</v>
      </c>
      <c r="G7" s="25" t="s">
        <v>39</v>
      </c>
      <c r="H7" s="25" t="s">
        <v>37</v>
      </c>
      <c r="I7" s="25" t="s">
        <v>32</v>
      </c>
      <c r="M7" s="43" t="s">
        <v>61</v>
      </c>
    </row>
    <row r="8" spans="1:21" ht="24" thickBot="1" x14ac:dyDescent="0.35">
      <c r="B8" s="26" t="s">
        <v>0</v>
      </c>
      <c r="C8" s="27">
        <f>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congé],$C$7))</f>
        <v>15</v>
      </c>
      <c r="D8" s="27">
        <f>IF(ISBLANK(Tableau2[[#This Row],[Empl]]),"",SUMIFS(Suivi_des_congés[Nombre Jours],Suivi_des_congés[Employé],B8,Suivi_des_congés[Date de fin],"&gt;="&amp;DATE(Année_civile,MONTH(1&amp;ChoixMoisDébut),1),Suivi_des_congés[Date de fin],"&lt;="&amp;EOMONTH(DATE(ChoixAnneeFin,MONTH(1&amp;ChoixMoisFin),1),0),Suivi_des_congés[Type de congé],$D$7))</f>
        <v>0</v>
      </c>
      <c r="E8" s="27">
        <f>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congé],$E$7))</f>
        <v>0</v>
      </c>
      <c r="F8" s="27">
        <f>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congé],$F$7))</f>
        <v>0</v>
      </c>
      <c r="G8" s="28">
        <f>IF(ISBLANK(Tableau2[[#This Row],[Empl]]),"",SUM(Tableau2[[#This Row],[Arrêt maladie]:[Autres]]))</f>
        <v>15</v>
      </c>
      <c r="H8" s="29">
        <f ca="1">NETWORKDAYS($H$2,$H$3,JoursFériés[Jours fériés])</f>
        <v>20</v>
      </c>
      <c r="I8" s="35"/>
      <c r="M8" s="44">
        <f>IF(AND(deb_abs&lt;=deb_mois,fin_abs&gt;fin_mois),0,IF(AND(deb_abs&gt;=deb_mois,fin_abs&gt;fin_mois),fin_mois-deb_abs,IF(AND(deb_abs&lt;=deb_mois,fin_abs&lt;fin_mois),30-fin_abs-deb_mois,IF(AND(deb_abs&gt;=deb_mois,fin_abs&lt;=fin_mois),30-(fin_mois-deb_mois)-(fin_abs-deb_abs)+1))))</f>
        <v>12</v>
      </c>
    </row>
    <row r="9" spans="1:21" ht="23.25" x14ac:dyDescent="0.3">
      <c r="B9" s="26" t="s">
        <v>3</v>
      </c>
      <c r="C9" s="27">
        <f>IF(ISBLANK(Tableau2[[#This Row],[Empl]]),"",SUMIFS(Suivi_des_congés[Nombre Jours],Suivi_des_congés[Employé],B9,Suivi_des_congés[Date de début],"&gt;="&amp;DATE(Année_civile,MONTH(1&amp;ChoixMoisDébut),1),Suivi_des_congés[Date de fin],"&lt;="&amp;EOMONTH(DATE(ChoixAnneeFin,MONTH(1&amp;ChoixMoisFin),1),0),Suivi_des_congés[Type de congé],$C$7))</f>
        <v>15</v>
      </c>
      <c r="D9" s="27">
        <f>IF(ISBLANK(Tableau2[[#This Row],[Empl]]),"",SUMIFS(Suivi_des_congés[Nombre Jours],Suivi_des_congés[Employé],B9,Suivi_des_congés[Date de fin],"&gt;="&amp;DATE(Année_civile,MONTH(1&amp;ChoixMoisDébut),1),Suivi_des_congés[Date de fin],"&lt;="&amp;EOMONTH(DATE(ChoixAnneeFin,MONTH(1&amp;ChoixMoisFin),1),0),Suivi_des_congés[Type de congé],$D$7))</f>
        <v>5</v>
      </c>
      <c r="E9" s="27">
        <f>IF(ISBLANK(Tableau2[[#This Row],[Empl]]),"",SUMIFS(Suivi_des_congés[Nombre Jours],Suivi_des_congés[Employé],B9,Suivi_des_congés[Date de début],"&gt;="&amp;DATE(Année_civile,MONTH(1&amp;ChoixMoisDébut),1),Suivi_des_congés[Date de fin],"&lt;="&amp;EOMONTH(DATE(ChoixAnneeFin,MONTH(1&amp;ChoixMoisFin),1),0),Suivi_des_congés[Type de congé],$E$7))</f>
        <v>0</v>
      </c>
      <c r="F9" s="27">
        <f>IF(ISBLANK(Tableau2[[#This Row],[Empl]]),"",SUMIFS(Suivi_des_congés[Nombre Jours],Suivi_des_congés[Employé],B9,Suivi_des_congés[Date de début],"&gt;="&amp;DATE(Année_civile,MONTH(1&amp;ChoixMoisDébut),1),Suivi_des_congés[Date de fin],"&lt;="&amp;EOMONTH(DATE(ChoixAnneeFin,MONTH(1&amp;ChoixMoisFin),1),0),Suivi_des_congés[Type de congé],$F$7))</f>
        <v>0</v>
      </c>
      <c r="G9" s="28">
        <f>IF(ISBLANK(Tableau2[[#This Row],[Empl]]),"",SUM(Tableau2[[#This Row],[Arrêt maladie]:[Autres]]))</f>
        <v>20</v>
      </c>
      <c r="H9" s="29">
        <f ca="1">NETWORKDAYS($H$2,$H$3,JoursFériés[Jours fériés])</f>
        <v>20</v>
      </c>
      <c r="I9" s="35"/>
    </row>
    <row r="10" spans="1:21" ht="23.25" x14ac:dyDescent="0.3">
      <c r="B10" s="26" t="s">
        <v>4</v>
      </c>
      <c r="C10" s="27">
        <f>IF(ISBLANK(Tableau2[[#This Row],[Empl]]),"",SUMIFS(Suivi_des_congés[Nombre Jours],Suivi_des_congés[Employé],B10,Suivi_des_congés[Date de début],"&gt;="&amp;DATE(Année_civile,MONTH(1&amp;ChoixMoisDébut),1),Suivi_des_congés[Date de fin],"&lt;="&amp;EOMONTH(DATE(ChoixAnneeFin,MONTH(1&amp;ChoixMoisFin),1),0),Suivi_des_congés[Type de congé],$C$7))</f>
        <v>0</v>
      </c>
      <c r="D10" s="27">
        <f>IF(ISBLANK(Tableau2[[#This Row],[Empl]]),"",SUMIFS(Suivi_des_congés[Nombre Jours],Suivi_des_congés[Employé],B10,Suivi_des_congés[Date de fin],"&gt;="&amp;DATE(Année_civile,MONTH(1&amp;ChoixMoisDébut),1),Suivi_des_congés[Date de fin],"&lt;="&amp;EOMONTH(DATE(ChoixAnneeFin,MONTH(1&amp;ChoixMoisFin),1),0),Suivi_des_congés[Type de congé],$D$7))</f>
        <v>0</v>
      </c>
      <c r="E10" s="27">
        <f>IF(ISBLANK(Tableau2[[#This Row],[Empl]]),"",SUMIFS(Suivi_des_congés[Nombre Jours],Suivi_des_congés[Employé],B10,Suivi_des_congés[Date de début],"&gt;="&amp;DATE(Année_civile,MONTH(1&amp;ChoixMoisDébut),1),Suivi_des_congés[Date de fin],"&lt;="&amp;EOMONTH(DATE(ChoixAnneeFin,MONTH(1&amp;ChoixMoisFin),1),0),Suivi_des_congés[Type de congé],$E$7))</f>
        <v>0</v>
      </c>
      <c r="F10" s="27">
        <f>IF(ISBLANK(Tableau2[[#This Row],[Empl]]),"",SUMIFS(Suivi_des_congés[Nombre Jours],Suivi_des_congés[Employé],B10,Suivi_des_congés[Date de début],"&gt;="&amp;DATE(Année_civile,MONTH(1&amp;ChoixMoisDébut),1),Suivi_des_congés[Date de fin],"&lt;="&amp;EOMONTH(DATE(ChoixAnneeFin,MONTH(1&amp;ChoixMoisFin),1),0),Suivi_des_congés[Type de congé],$F$7))</f>
        <v>2</v>
      </c>
      <c r="G10" s="28">
        <f>IF(ISBLANK(Tableau2[[#This Row],[Empl]]),"",SUM(Tableau2[[#This Row],[Arrêt maladie]:[Autres]]))</f>
        <v>2</v>
      </c>
      <c r="H10" s="29">
        <f ca="1">NETWORKDAYS($H$2,$H$3,JoursFériés[Jours fériés])</f>
        <v>20</v>
      </c>
      <c r="I10" s="35"/>
    </row>
    <row r="11" spans="1:21" ht="23.25" x14ac:dyDescent="0.3">
      <c r="B11" s="26" t="s">
        <v>5</v>
      </c>
      <c r="C11" s="29">
        <f ca="1">IF(ISBLANK(Tableau2[[#This Row],[Empl]]),"",SUMIFS(Suivi_des_congés[Nombre Jours],Suivi_des_congés[Employé],B11,Suivi_des_congés[Date de début],"&gt;="&amp;DATE(Année_civile,MONTH(1&amp;ChoixMoisDébut),1),Suivi_des_congés[Date de fin],"&lt;="&amp;EOMONTH(DATE(ChoixAnneeFin,MONTH(1&amp;ChoixMoisFin),1),0),Suivi_des_congés[Type de congé],$C$7))</f>
        <v>0</v>
      </c>
      <c r="D11" s="29">
        <f ca="1">IF(ISBLANK(Tableau2[[#This Row],[Empl]]),"",SUMIFS(Suivi_des_congés[Nombre Jours],Suivi_des_congés[Employé],B11,Suivi_des_congés[Date de fin],"&gt;="&amp;DATE(Année_civile,MONTH(1&amp;ChoixMoisDébut),1),Suivi_des_congés[Date de fin],"&lt;="&amp;EOMONTH(DATE(ChoixAnneeFin,MONTH(1&amp;ChoixMoisFin),1),0),Suivi_des_congés[Type de congé],$D$7))</f>
        <v>0</v>
      </c>
      <c r="E11" s="29">
        <f ca="1">IF(ISBLANK(Tableau2[[#This Row],[Empl]]),"",SUMIFS(Suivi_des_congés[Nombre Jours],Suivi_des_congés[Employé],B11,Suivi_des_congés[Date de début],"&gt;="&amp;DATE(Année_civile,MONTH(1&amp;ChoixMoisDébut),1),Suivi_des_congés[Date de fin],"&lt;="&amp;EOMONTH(DATE(ChoixAnneeFin,MONTH(1&amp;ChoixMoisFin),1),0),Suivi_des_congés[Type de congé],$E$7))</f>
        <v>0</v>
      </c>
      <c r="F11" s="29">
        <f ca="1">IF(ISBLANK(Tableau2[[#This Row],[Empl]]),"",SUMIFS(Suivi_des_congés[Nombre Jours],Suivi_des_congés[Employé],B11,Suivi_des_congés[Date de début],"&gt;="&amp;DATE(Année_civile,MONTH(1&amp;ChoixMoisDébut),1),Suivi_des_congés[Date de fin],"&lt;="&amp;EOMONTH(DATE(ChoixAnneeFin,MONTH(1&amp;ChoixMoisFin),1),0),Suivi_des_congés[Type de congé],$F$7))</f>
        <v>0</v>
      </c>
      <c r="G11" s="28">
        <f ca="1">IF(ISBLANK(Tableau2[[#This Row],[Empl]]),"",SUM(Tableau2[[#This Row],[Arrêt maladie]:[Autres]]))</f>
        <v>0</v>
      </c>
      <c r="H11" s="29">
        <f ca="1">NETWORKDAYS($H$2,$H$3,JoursFériés[Jours fériés])</f>
        <v>20</v>
      </c>
      <c r="I11" s="35"/>
    </row>
    <row r="12" spans="1:21" ht="23.25" x14ac:dyDescent="0.3">
      <c r="B12" s="26" t="s">
        <v>6</v>
      </c>
      <c r="C12" s="29">
        <f ca="1">IF(ISBLANK(Tableau2[[#This Row],[Empl]]),"",SUMIFS(Suivi_des_congés[Nombre Jours],Suivi_des_congés[Employé],B12,Suivi_des_congés[Date de début],"&gt;="&amp;DATE(Année_civile,MONTH(1&amp;ChoixMoisDébut),1),Suivi_des_congés[Date de fin],"&lt;="&amp;EOMONTH(DATE(ChoixAnneeFin,MONTH(1&amp;ChoixMoisFin),1),0),Suivi_des_congés[Type de congé],$C$7))</f>
        <v>0</v>
      </c>
      <c r="D12" s="29">
        <f ca="1">IF(ISBLANK(Tableau2[[#This Row],[Empl]]),"",SUMIFS(Suivi_des_congés[Nombre Jours],Suivi_des_congés[Employé],B12,Suivi_des_congés[Date de fin],"&gt;="&amp;DATE(Année_civile,MONTH(1&amp;ChoixMoisDébut),1),Suivi_des_congés[Date de fin],"&lt;="&amp;EOMONTH(DATE(ChoixAnneeFin,MONTH(1&amp;ChoixMoisFin),1),0),Suivi_des_congés[Type de congé],$D$7))</f>
        <v>0</v>
      </c>
      <c r="E12" s="29">
        <f ca="1">IF(ISBLANK(Tableau2[[#This Row],[Empl]]),"",SUMIFS(Suivi_des_congés[Nombre Jours],Suivi_des_congés[Employé],B12,Suivi_des_congés[Date de début],"&gt;="&amp;DATE(Année_civile,MONTH(1&amp;ChoixMoisDébut),1),Suivi_des_congés[Date de fin],"&lt;="&amp;EOMONTH(DATE(ChoixAnneeFin,MONTH(1&amp;ChoixMoisFin),1),0),Suivi_des_congés[Type de congé],$E$7))</f>
        <v>0</v>
      </c>
      <c r="F12" s="29">
        <f ca="1">IF(ISBLANK(Tableau2[[#This Row],[Empl]]),"",SUMIFS(Suivi_des_congés[Nombre Jours],Suivi_des_congés[Employé],B12,Suivi_des_congés[Date de début],"&gt;="&amp;DATE(Année_civile,MONTH(1&amp;ChoixMoisDébut),1),Suivi_des_congés[Date de fin],"&lt;="&amp;EOMONTH(DATE(ChoixAnneeFin,MONTH(1&amp;ChoixMoisFin),1),0),Suivi_des_congés[Type de congé],$F$7))</f>
        <v>0</v>
      </c>
      <c r="G12" s="28">
        <f ca="1">IF(ISBLANK(Tableau2[[#This Row],[Empl]]),"",SUM(Tableau2[[#This Row],[Arrêt maladie]:[Autres]]))</f>
        <v>0</v>
      </c>
      <c r="H12" s="29">
        <f ca="1">NETWORKDAYS($H$2,$H$3,JoursFériés[Jours fériés])</f>
        <v>20</v>
      </c>
      <c r="I12" s="35"/>
    </row>
    <row r="14" spans="1:21" x14ac:dyDescent="0.3">
      <c r="E14" s="42" t="s">
        <v>57</v>
      </c>
      <c r="F14" s="42"/>
      <c r="G14" s="42" t="s">
        <v>58</v>
      </c>
      <c r="H14" s="42"/>
    </row>
  </sheetData>
  <mergeCells count="4">
    <mergeCell ref="G6:H6"/>
    <mergeCell ref="A5:C5"/>
    <mergeCell ref="E14:F14"/>
    <mergeCell ref="G14:H14"/>
  </mergeCells>
  <conditionalFormatting sqref="C6 F6:H6 A5:C5 E14:F14">
    <cfRule type="beginsWith" dxfId="19" priority="8" operator="beginsWith" text="HAUSSE DE">
      <formula>LEFT(A5,LEN("HAUSSE DE"))="HAUSSE DE"</formula>
    </cfRule>
  </conditionalFormatting>
  <conditionalFormatting sqref="C1">
    <cfRule type="beginsWith" dxfId="18" priority="2" operator="beginsWith" text="HAUSSE DE">
      <formula>LEFT(C1,LEN("HAUSSE DE"))="HAUSSE DE"</formula>
    </cfRule>
  </conditionalFormatting>
  <conditionalFormatting sqref="G14:H14">
    <cfRule type="beginsWith" dxfId="17" priority="1" operator="beginsWith" text="HAUSSE DE">
      <formula>LEFT(G14,LEN("HAUSSE DE"))="HAUSSE DE"</formula>
    </cfRule>
  </conditionalFormatting>
  <dataValidations count="1">
    <dataValidation type="list" allowBlank="1" showInputMessage="1" showErrorMessage="1" sqref="C3:C4" xr:uid="{00000000-0002-0000-0000-000000000000}">
      <formula1>ListeMois</formula1>
    </dataValidation>
  </dataValidations>
  <printOptions horizontalCentered="1"/>
  <pageMargins left="0.25" right="0.25" top="0.75" bottom="0.75" header="0.3" footer="0.3"/>
  <pageSetup paperSize="9" scale="61" fitToHeight="0" orientation="landscape" r:id="rId1"/>
  <headerFooter differentFirst="1">
    <oddFooter>Page &amp;P of &amp;N</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1000000}">
          <x14:formula1>
            <xm:f>'Liste des employes'!$B$4:$B$8</xm:f>
          </x14:formula1>
          <xm:sqref>B8:B12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pageSetUpPr autoPageBreaks="0" fitToPage="1"/>
  </sheetPr>
  <dimension ref="A1:G9"/>
  <sheetViews>
    <sheetView showGridLines="0" workbookViewId="0">
      <selection activeCell="D5" sqref="D5"/>
    </sheetView>
  </sheetViews>
  <sheetFormatPr baseColWidth="10" defaultColWidth="9" defaultRowHeight="30" customHeight="1" x14ac:dyDescent="0.3"/>
  <cols>
    <col min="1" max="1" width="2.625" customWidth="1"/>
    <col min="2" max="2" width="25.625" customWidth="1"/>
    <col min="3" max="3" width="11.5" customWidth="1"/>
    <col min="4" max="4" width="11.125" style="3" customWidth="1"/>
    <col min="5" max="5" width="12.625" customWidth="1"/>
    <col min="6" max="6" width="19.625" customWidth="1"/>
    <col min="7" max="7" width="15" customWidth="1"/>
    <col min="8" max="8" width="2.625" customWidth="1"/>
  </cols>
  <sheetData>
    <row r="1" spans="1:7" s="3" customFormat="1" ht="39.950000000000003" customHeight="1" x14ac:dyDescent="0.3">
      <c r="A1"/>
      <c r="B1" s="4" t="s">
        <v>42</v>
      </c>
    </row>
    <row r="2" spans="1:7" ht="15" customHeight="1" x14ac:dyDescent="0.3"/>
    <row r="3" spans="1:7" ht="42.75" customHeight="1" x14ac:dyDescent="0.3">
      <c r="B3" s="2" t="s">
        <v>46</v>
      </c>
      <c r="C3" s="10" t="s">
        <v>7</v>
      </c>
      <c r="D3" s="10" t="s">
        <v>33</v>
      </c>
      <c r="E3" s="10" t="s">
        <v>8</v>
      </c>
      <c r="F3" s="2" t="s">
        <v>9</v>
      </c>
      <c r="G3" s="10" t="s">
        <v>38</v>
      </c>
    </row>
    <row r="4" spans="1:7" ht="30" customHeight="1" x14ac:dyDescent="0.3">
      <c r="B4" s="7" t="s">
        <v>0</v>
      </c>
      <c r="C4" s="11">
        <v>44488</v>
      </c>
      <c r="D4" s="9">
        <v>15</v>
      </c>
      <c r="E4" s="11">
        <f>IF(ISBLANK(Suivi_des_congés[[#This Row],[Nombre Jours]]),"",Suivi_des_congés[[#This Row],[Date de début]]+Suivi_des_congés[[#This Row],[Nombre Jours]])</f>
        <v>44503</v>
      </c>
      <c r="F4" s="13" t="s">
        <v>10</v>
      </c>
      <c r="G4" s="12"/>
    </row>
    <row r="5" spans="1:7" ht="30" customHeight="1" x14ac:dyDescent="0.3">
      <c r="B5" s="1" t="s">
        <v>3</v>
      </c>
      <c r="C5" s="11">
        <v>44488</v>
      </c>
      <c r="D5" s="9">
        <v>15</v>
      </c>
      <c r="E5" s="11">
        <f>IF(ISBLANK(Suivi_des_congés[[#This Row],[Nombre Jours]]),"",Suivi_des_congés[[#This Row],[Date de début]]+Suivi_des_congés[[#This Row],[Nombre Jours]])</f>
        <v>44503</v>
      </c>
      <c r="F5" s="13" t="s">
        <v>10</v>
      </c>
      <c r="G5" s="12"/>
    </row>
    <row r="6" spans="1:7" ht="30" customHeight="1" x14ac:dyDescent="0.3">
      <c r="B6" s="1" t="s">
        <v>4</v>
      </c>
      <c r="C6" s="11">
        <v>44488</v>
      </c>
      <c r="D6" s="9">
        <v>2</v>
      </c>
      <c r="E6" s="11">
        <f>IF(ISBLANK(Suivi_des_congés[[#This Row],[Nombre Jours]]),"",Suivi_des_congés[[#This Row],[Date de début]]+Suivi_des_congés[[#This Row],[Nombre Jours]])</f>
        <v>44490</v>
      </c>
      <c r="F6" s="13" t="s">
        <v>2</v>
      </c>
      <c r="G6" s="12"/>
    </row>
    <row r="7" spans="1:7" ht="30" customHeight="1" x14ac:dyDescent="0.3">
      <c r="B7" s="1" t="s">
        <v>5</v>
      </c>
      <c r="C7" s="11">
        <f ca="1">DATE(YEAR(TODAY())-1,12,10 )</f>
        <v>44175</v>
      </c>
      <c r="D7" s="9">
        <v>6</v>
      </c>
      <c r="E7" s="11">
        <f ca="1">IF(ISBLANK(Suivi_des_congés[[#This Row],[Nombre Jours]]),"",Suivi_des_congés[[#This Row],[Date de début]]+Suivi_des_congés[[#This Row],[Nombre Jours]])</f>
        <v>44181</v>
      </c>
      <c r="F7" s="13" t="s">
        <v>1</v>
      </c>
      <c r="G7" s="12"/>
    </row>
    <row r="8" spans="1:7" ht="30" customHeight="1" x14ac:dyDescent="0.3">
      <c r="B8" s="1" t="s">
        <v>6</v>
      </c>
      <c r="C8" s="11">
        <f ca="1">DATE(YEAR(TODAY())-1,12,1  )</f>
        <v>44166</v>
      </c>
      <c r="D8" s="9">
        <v>3</v>
      </c>
      <c r="E8" s="11">
        <f ca="1">IF(ISBLANK(Suivi_des_congés[[#This Row],[Nombre Jours]]),"",Suivi_des_congés[[#This Row],[Date de début]]+Suivi_des_congés[[#This Row],[Nombre Jours]])</f>
        <v>44169</v>
      </c>
      <c r="F8" s="13" t="s">
        <v>10</v>
      </c>
      <c r="G8" s="12"/>
    </row>
    <row r="9" spans="1:7" ht="30" customHeight="1" x14ac:dyDescent="0.3">
      <c r="B9" s="7" t="s">
        <v>3</v>
      </c>
      <c r="C9" s="11">
        <v>44488</v>
      </c>
      <c r="D9" s="9">
        <v>5</v>
      </c>
      <c r="E9" s="11">
        <f>IF(ISBLANK(Suivi_des_congés[[#This Row],[Nombre Jours]]),"",Suivi_des_congés[[#This Row],[Date de début]]+Suivi_des_congés[[#This Row],[Nombre Jours]])</f>
        <v>44493</v>
      </c>
      <c r="F9" s="13" t="s">
        <v>27</v>
      </c>
      <c r="G9" s="12"/>
    </row>
  </sheetData>
  <dataValidations count="5">
    <dataValidation type="list" errorStyle="warning" allowBlank="1" showInputMessage="1" showErrorMessage="1" error="Sélectionnez le type de congés dans la liste. Sélectionnez ANNULER, puis appuyez sur ALT+FLÈCHE BAS pour choisir un type de congé dans la liste déroulante." sqref="F4:F9" xr:uid="{00000000-0002-0000-0100-000000000000}">
      <formula1>lstTypesCongés</formula1>
    </dataValidation>
    <dataValidation type="list" errorStyle="information" allowBlank="1" showInputMessage="1" showErrorMessage="1" errorTitle="Employé inconnu" error="Sélectionnez un employé dans la liste. Pour modifier la liste, sous l’onglet Paramètres, ajoutez ou supprimez des employés dans le tableau Liste des employés." sqref="B10:B724" xr:uid="{00000000-0002-0000-0100-000001000000}">
      <formula1>lstEmployés</formula1>
    </dataValidation>
    <dataValidation allowBlank="1" showInputMessage="1" showErrorMessage="1" prompt="Consignez les congés des employés dans le tableau de cette feuille de calcul" sqref="A1" xr:uid="{00000000-0002-0000-0100-000002000000}"/>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 xr:uid="{00000000-0002-0000-0100-000003000000}"/>
    <dataValidation type="list" errorStyle="warning" allowBlank="1" showInputMessage="1" showErrorMessage="1" error="Sélectionnez le nom d’un employé dans la liste. Sélectionnez ANNULER, puis appuyez sur ALT+FLÈCHE BAS pour sélectionner un employé dans la liste déroulante." sqref="B4:B9" xr:uid="{00000000-0002-0000-0100-000004000000}">
      <formula1>lstEmployés</formula1>
    </dataValidation>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7" tint="0.79998168889431442"/>
    <pageSetUpPr fitToPage="1"/>
  </sheetPr>
  <dimension ref="A1:B8"/>
  <sheetViews>
    <sheetView showGridLines="0" workbookViewId="0">
      <selection activeCell="D15" sqref="D15"/>
    </sheetView>
  </sheetViews>
  <sheetFormatPr baseColWidth="10" defaultColWidth="9" defaultRowHeight="30" customHeight="1" x14ac:dyDescent="0.3"/>
  <cols>
    <col min="1" max="1" width="2.625" customWidth="1"/>
    <col min="2" max="2" width="28.75" customWidth="1"/>
    <col min="3" max="3" width="3.25" customWidth="1"/>
  </cols>
  <sheetData>
    <row r="1" spans="1:2" s="3" customFormat="1" ht="39.950000000000003" customHeight="1" x14ac:dyDescent="0.3">
      <c r="A1"/>
      <c r="B1" s="4" t="s">
        <v>43</v>
      </c>
    </row>
    <row r="2" spans="1:2" ht="15" customHeight="1" x14ac:dyDescent="0.3"/>
    <row r="3" spans="1:2" ht="30" customHeight="1" x14ac:dyDescent="0.3">
      <c r="B3" s="2" t="s">
        <v>41</v>
      </c>
    </row>
    <row r="4" spans="1:2" ht="30" customHeight="1" x14ac:dyDescent="0.3">
      <c r="B4" s="1" t="s">
        <v>0</v>
      </c>
    </row>
    <row r="5" spans="1:2" ht="30" customHeight="1" x14ac:dyDescent="0.3">
      <c r="B5" s="1" t="s">
        <v>3</v>
      </c>
    </row>
    <row r="6" spans="1:2" ht="30" customHeight="1" x14ac:dyDescent="0.3">
      <c r="B6" s="1" t="s">
        <v>4</v>
      </c>
    </row>
    <row r="7" spans="1:2" ht="30" customHeight="1" x14ac:dyDescent="0.3">
      <c r="B7" s="1" t="s">
        <v>6</v>
      </c>
    </row>
    <row r="8" spans="1:2" ht="30" customHeight="1" x14ac:dyDescent="0.3">
      <c r="B8" s="1" t="s">
        <v>5</v>
      </c>
    </row>
  </sheetData>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tabColor theme="8" tint="0.79998168889431442"/>
    <pageSetUpPr fitToPage="1"/>
  </sheetPr>
  <dimension ref="A1:B7"/>
  <sheetViews>
    <sheetView showGridLines="0" workbookViewId="0">
      <selection activeCell="B8" sqref="B8"/>
    </sheetView>
  </sheetViews>
  <sheetFormatPr baseColWidth="10" defaultColWidth="9" defaultRowHeight="30" customHeight="1" x14ac:dyDescent="0.3"/>
  <cols>
    <col min="1" max="1" width="2.625" customWidth="1"/>
    <col min="2" max="2" width="28.75" customWidth="1"/>
    <col min="3" max="3" width="3.25" customWidth="1"/>
  </cols>
  <sheetData>
    <row r="1" spans="1:2" s="3" customFormat="1" ht="39.950000000000003" customHeight="1" x14ac:dyDescent="0.3">
      <c r="A1"/>
      <c r="B1" s="4" t="s">
        <v>11</v>
      </c>
    </row>
    <row r="2" spans="1:2" ht="15" customHeight="1" x14ac:dyDescent="0.3"/>
    <row r="3" spans="1:2" ht="30" customHeight="1" x14ac:dyDescent="0.3">
      <c r="B3" s="2" t="s">
        <v>40</v>
      </c>
    </row>
    <row r="4" spans="1:2" ht="30" customHeight="1" x14ac:dyDescent="0.3">
      <c r="B4" s="7" t="s">
        <v>10</v>
      </c>
    </row>
    <row r="5" spans="1:2" ht="30" customHeight="1" x14ac:dyDescent="0.3">
      <c r="B5" s="7" t="s">
        <v>1</v>
      </c>
    </row>
    <row r="6" spans="1:2" ht="30" customHeight="1" x14ac:dyDescent="0.3">
      <c r="B6" s="7" t="s">
        <v>2</v>
      </c>
    </row>
    <row r="7" spans="1:2" ht="30" customHeight="1" x14ac:dyDescent="0.3">
      <c r="B7" s="30" t="s">
        <v>27</v>
      </c>
    </row>
  </sheetData>
  <dataValidations count="3">
    <dataValidation allowBlank="1" showInputMessage="1" showErrorMessage="1" prompt="Entrez les types de congés dans cette colonne sous ce titre" sqref="B3" xr:uid="{00000000-0002-0000-0300-000000000000}"/>
    <dataValidation allowBlank="1" showInputMessage="1" showErrorMessage="1" prompt="Entrez les types de congés dans le tableau de cette feuille de calcul. Les entrées seront utilisées pour la sélection dans le tableau Suivi des congés de la feuille de calcul Suivi des congés des employés" sqref="A1" xr:uid="{00000000-0002-0000-0300-000001000000}"/>
    <dataValidation allowBlank="1" showInputMessage="1" showErrorMessage="1" prompt="Le titre de la feuille de calcul figure dans cette cellule." sqref="B1" xr:uid="{00000000-0002-0000-0300-000002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ED7669"/>
    <pageSetUpPr fitToPage="1"/>
  </sheetPr>
  <dimension ref="B1:I13"/>
  <sheetViews>
    <sheetView showGridLines="0" workbookViewId="0">
      <selection activeCell="B4" sqref="B4:B12"/>
    </sheetView>
  </sheetViews>
  <sheetFormatPr baseColWidth="10" defaultColWidth="9" defaultRowHeight="30" customHeight="1" x14ac:dyDescent="0.3"/>
  <cols>
    <col min="1" max="1" width="2.625" customWidth="1"/>
    <col min="2" max="2" width="28.75" customWidth="1"/>
    <col min="3" max="3" width="25.625" customWidth="1"/>
    <col min="4" max="4" width="2.625" customWidth="1"/>
    <col min="9" max="9" width="19.25" bestFit="1" customWidth="1"/>
  </cols>
  <sheetData>
    <row r="1" spans="2:9" ht="39.950000000000003" customHeight="1" x14ac:dyDescent="0.3">
      <c r="B1" s="4" t="s">
        <v>12</v>
      </c>
      <c r="I1" s="5" t="s">
        <v>14</v>
      </c>
    </row>
    <row r="2" spans="2:9" ht="32.25" customHeight="1" x14ac:dyDescent="0.3">
      <c r="I2" s="6" t="s">
        <v>15</v>
      </c>
    </row>
    <row r="3" spans="2:9" ht="30" customHeight="1" x14ac:dyDescent="0.3">
      <c r="B3" s="2" t="s">
        <v>12</v>
      </c>
      <c r="C3" s="2" t="s">
        <v>13</v>
      </c>
      <c r="I3" s="6" t="s">
        <v>16</v>
      </c>
    </row>
    <row r="4" spans="2:9" ht="30" customHeight="1" x14ac:dyDescent="0.3">
      <c r="B4" s="36">
        <f ca="1">DATE(YEAR(TODAY()),1,1)</f>
        <v>44197</v>
      </c>
      <c r="C4" s="37" t="s">
        <v>48</v>
      </c>
      <c r="I4" s="6" t="s">
        <v>17</v>
      </c>
    </row>
    <row r="5" spans="2:9" ht="30" customHeight="1" x14ac:dyDescent="0.3">
      <c r="B5" s="36">
        <v>44382</v>
      </c>
      <c r="C5" s="37" t="s">
        <v>49</v>
      </c>
      <c r="I5" s="6" t="s">
        <v>18</v>
      </c>
    </row>
    <row r="6" spans="2:9" ht="30" customHeight="1" x14ac:dyDescent="0.3">
      <c r="B6" s="36">
        <v>44208</v>
      </c>
      <c r="C6" s="37" t="s">
        <v>50</v>
      </c>
      <c r="I6" s="6" t="s">
        <v>19</v>
      </c>
    </row>
    <row r="7" spans="2:9" ht="30" customHeight="1" x14ac:dyDescent="0.3">
      <c r="B7" s="36">
        <v>44329</v>
      </c>
      <c r="C7" s="37" t="s">
        <v>51</v>
      </c>
      <c r="I7" s="6" t="s">
        <v>20</v>
      </c>
    </row>
    <row r="8" spans="2:9" ht="30" customHeight="1" x14ac:dyDescent="0.3">
      <c r="B8" s="36">
        <v>44398</v>
      </c>
      <c r="C8" s="37" t="s">
        <v>52</v>
      </c>
      <c r="I8" s="6" t="s">
        <v>21</v>
      </c>
    </row>
    <row r="9" spans="2:9" ht="30" customHeight="1" x14ac:dyDescent="0.3">
      <c r="B9" s="38">
        <v>44326</v>
      </c>
      <c r="C9" s="39" t="s">
        <v>53</v>
      </c>
      <c r="I9" s="6" t="s">
        <v>22</v>
      </c>
    </row>
    <row r="10" spans="2:9" ht="30" customHeight="1" x14ac:dyDescent="0.3">
      <c r="B10" s="38">
        <v>44427</v>
      </c>
      <c r="C10" s="39" t="s">
        <v>54</v>
      </c>
      <c r="I10" s="6" t="s">
        <v>23</v>
      </c>
    </row>
    <row r="11" spans="2:9" ht="30" customHeight="1" x14ac:dyDescent="0.3">
      <c r="B11" s="38">
        <v>44488</v>
      </c>
      <c r="C11" s="39" t="s">
        <v>55</v>
      </c>
      <c r="I11" s="6" t="s">
        <v>24</v>
      </c>
    </row>
    <row r="12" spans="2:9" ht="30" customHeight="1" x14ac:dyDescent="0.3">
      <c r="B12" s="38">
        <v>44501</v>
      </c>
      <c r="C12" s="39" t="s">
        <v>56</v>
      </c>
      <c r="I12" s="6" t="s">
        <v>25</v>
      </c>
    </row>
    <row r="13" spans="2:9" ht="30" customHeight="1" x14ac:dyDescent="0.3">
      <c r="I13" s="6" t="s">
        <v>26</v>
      </c>
    </row>
  </sheetData>
  <phoneticPr fontId="11" type="noConversion"/>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23</vt:i4>
      </vt:variant>
    </vt:vector>
  </HeadingPairs>
  <TitlesOfParts>
    <vt:vector size="28" baseType="lpstr">
      <vt:lpstr>stat</vt:lpstr>
      <vt:lpstr>suivie des conge</vt:lpstr>
      <vt:lpstr>Liste des employes</vt:lpstr>
      <vt:lpstr>Types de conge</vt:lpstr>
      <vt:lpstr>Jours fériés</vt:lpstr>
      <vt:lpstr>Année_civile</vt:lpstr>
      <vt:lpstr>ChoixAnneeFin</vt:lpstr>
      <vt:lpstr>ChoixMois</vt:lpstr>
      <vt:lpstr>ChoixMoisDébut</vt:lpstr>
      <vt:lpstr>ChoixMoisFin</vt:lpstr>
      <vt:lpstr>deb_abs</vt:lpstr>
      <vt:lpstr>deb_mois</vt:lpstr>
      <vt:lpstr>fin_abs</vt:lpstr>
      <vt:lpstr>fin_mois</vt:lpstr>
      <vt:lpstr>ListeMois</vt:lpstr>
      <vt:lpstr>lstCongés</vt:lpstr>
      <vt:lpstr>lstDatesD</vt:lpstr>
      <vt:lpstr>lstDatesF</vt:lpstr>
      <vt:lpstr>lstEmployés</vt:lpstr>
      <vt:lpstr>lstNomsEmpl</vt:lpstr>
      <vt:lpstr>lstTypesC</vt:lpstr>
      <vt:lpstr>lstTypesCongés</vt:lpstr>
      <vt:lpstr>NombreJours</vt:lpstr>
      <vt:lpstr>Titre2</vt:lpstr>
      <vt:lpstr>TitreColonne3</vt:lpstr>
      <vt:lpstr>TitreColonne4</vt:lpstr>
      <vt:lpstr>TitreColonne5</vt:lpstr>
      <vt:lpstr>valSelEmployé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OOO</dc:creator>
  <cp:lastModifiedBy>DjiDji</cp:lastModifiedBy>
  <dcterms:created xsi:type="dcterms:W3CDTF">2016-12-03T09:43:22Z</dcterms:created>
  <dcterms:modified xsi:type="dcterms:W3CDTF">2021-10-26T17:56:34Z</dcterms:modified>
</cp:coreProperties>
</file>