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8461808-50D0-4527-82DE-7F418404E27D}" xr6:coauthVersionLast="45" xr6:coauthVersionMax="46" xr10:uidLastSave="{00000000-0000-0000-0000-000000000000}"/>
  <bookViews>
    <workbookView xWindow="30" yWindow="90" windowWidth="19005" windowHeight="14580" xr2:uid="{BDD7C0F8-4407-400F-A22C-E81A37866643}"/>
  </bookViews>
  <sheets>
    <sheet name="Feuil1" sheetId="1" r:id="rId1"/>
    <sheet name="Feuil2" sheetId="2" r:id="rId2"/>
  </sheets>
  <externalReferences>
    <externalReference r:id="rId3"/>
  </externalReferences>
  <definedNames>
    <definedName name="date_inscr">DATE(VALUE(RIGHT(Feuil1!XFC1,4)),MONTH(1&amp;MID(Feuil1!XFC1,9,LEN(Feuil1!XFC1)-5)),1)</definedName>
    <definedName name="Liste_PC">'[1]1_Liste'!$A:$L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" i="1" a="1"/>
  <c r="D2" i="1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B25" i="1" l="1"/>
  <c r="B20" i="1"/>
  <c r="B19" i="1"/>
  <c r="B11" i="1"/>
  <c r="B23" i="1"/>
  <c r="B8" i="1"/>
  <c r="B6" i="1"/>
  <c r="B7" i="1"/>
  <c r="B9" i="1"/>
  <c r="B10" i="1"/>
  <c r="B12" i="1"/>
  <c r="B13" i="1"/>
  <c r="B14" i="1"/>
  <c r="B15" i="1"/>
  <c r="B16" i="1"/>
  <c r="B17" i="1"/>
  <c r="B18" i="1"/>
  <c r="B21" i="1"/>
  <c r="B22" i="1"/>
  <c r="B24" i="1"/>
  <c r="C2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4" i="1"/>
  <c r="B5" i="1"/>
  <c r="B4" i="1"/>
  <c r="B2" i="1"/>
  <c r="B3" i="1"/>
  <c r="C5" i="1" l="1"/>
  <c r="C4" i="1"/>
  <c r="C23" i="1"/>
  <c r="C3" i="1"/>
  <c r="E2" i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<sst xmlns="http://schemas.openxmlformats.org/spreadsheetml/2006/main" count="97" uniqueCount="36">
  <si>
    <t>Client</t>
  </si>
  <si>
    <t>Date d'inscription sur listing clientèle</t>
  </si>
  <si>
    <t>Fréquence des RDV</t>
  </si>
  <si>
    <t>Ancienneté du client</t>
  </si>
  <si>
    <t>Nombre de RDV</t>
  </si>
  <si>
    <t>Mois de Décembre 2020</t>
  </si>
  <si>
    <t>Mois de Janvier 2021</t>
  </si>
  <si>
    <t>Mois de Février 2021</t>
  </si>
  <si>
    <t>Mois de Mars 2021</t>
  </si>
  <si>
    <t>X</t>
  </si>
  <si>
    <t>Client 2</t>
  </si>
  <si>
    <t>Client 3</t>
  </si>
  <si>
    <t>Client 4</t>
  </si>
  <si>
    <t>Client 1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</si>
  <si>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</si>
  <si>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</si>
  <si>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</si>
  <si>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</si>
  <si>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</si>
  <si>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</si>
  <si>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</si>
  <si>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</si>
  <si>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</si>
  <si>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</si>
  <si>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</si>
  <si>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</si>
  <si>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</si>
  <si>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</si>
  <si>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</si>
  <si>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</si>
  <si>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</si>
  <si>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</si>
  <si>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</si>
  <si>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</si>
  <si>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Mois d'Avril 2021</t>
  </si>
  <si>
    <t>Mois en cours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</si>
</sst>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theme="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1" xfId="1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2" fontId="0" fillId="5" borderId="1" xfId="1" applyNumberFormat="1" applyFont="1" applyFill="1" applyBorder="1" applyAlignment="1">
      <alignment horizontal="center" vertical="center"/>
    </xf>
    <xf numFmtId="0" fontId="0" fillId="5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1" xfId="0" applyFill="1" applyBorder="1"/>
    <xf numFmtId="2" fontId="0" fillId="6" borderId="1" xfId="1" applyNumberFormat="1" applyFont="1" applyFill="1" applyBorder="1" applyAlignment="1">
      <alignment horizontal="center" vertical="center"/>
    </xf>
    <xf numFmtId="0" fontId="0" fillId="6" borderId="1" xfId="1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2" fontId="0" fillId="6" borderId="2" xfId="1" applyNumberFormat="1" applyFont="1" applyFill="1" applyBorder="1" applyAlignment="1">
      <alignment horizontal="center" vertical="center"/>
    </xf>
    <xf numFmtId="0" fontId="0" fillId="6" borderId="2" xfId="1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5" borderId="0" xfId="0" applyFill="1" applyBorder="1"/>
    <xf numFmtId="0" fontId="0" fillId="4" borderId="2" xfId="0" applyFill="1" applyBorder="1"/>
    <xf numFmtId="0" fontId="0" fillId="5" borderId="0" xfId="0" applyFill="1" applyBorder="1" applyAlignment="1">
      <alignment horizontal="center"/>
    </xf>
    <xf numFmtId="2" fontId="1" fillId="5" borderId="2" xfId="0" applyNumberFormat="1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2"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ill>
        <patternFill>
          <bgColor theme="9" tint="0.79998168889431442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180975</xdr:rowOff>
    </xdr:from>
    <xdr:to>
      <xdr:col>4</xdr:col>
      <xdr:colOff>209550</xdr:colOff>
      <xdr:row>12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89DBC9-592C-4F1C-A104-75B6A431130F}"/>
            </a:ext>
          </a:extLst>
        </xdr:cNvPr>
        <xdr:cNvSpPr txBox="1"/>
      </xdr:nvSpPr>
      <xdr:spPr>
        <a:xfrm>
          <a:off x="0" y="1114425"/>
          <a:ext cx="6238875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Maintenant l'idée serait de pouvoir mettre à jour automatiquement la colonne "Ancienneté du client" en prenant en compte son mois d'entrée dans le fichier, et en prenant en compte le mois en cours (actualisé chaque mois donc).</a:t>
          </a:r>
        </a:p>
        <a:p>
          <a:r>
            <a:rPr lang="fr-FR"/>
            <a:t>La formule actuelle est (pour le "client 1" par exemple) :</a:t>
          </a:r>
        </a:p>
        <a:p>
          <a:r>
            <a:rPr lang="fr-FR"/>
            <a:t>=NBVAL(Tableau1[[#En-têtes];[Mois de Décembre 2020]:[Mois de Mars 2021]])Cela impose de devoir reprendre manuellement chaque ligne, chaque mois, afin de changer [Mois de Mars 2021] en [Mois d'Avril 2021] par exemple, mais sans toucher au [Mois de Décembre 2020] (qui peut être un autre mois selon la date d'entrée du client).</a:t>
          </a:r>
        </a:p>
        <a:p>
          <a:r>
            <a:rPr lang="fr-FR"/>
            <a:t>Merci encore à vous !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laume\Desktop\ARHES\Mars\BDD%20ARHES%20pour%20SMICT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Liste"/>
      <sheetName val="2_Entrées-Sorties"/>
      <sheetName val="3_Stock Caissettes"/>
      <sheetName val="4_Caissettes Vidées&amp;facturées"/>
      <sheetName val="5_Poids"/>
      <sheetName val="6_Evolution Poids"/>
      <sheetName val="8_Tx remplissage"/>
      <sheetName val="9_Tps de Collecte (min)"/>
      <sheetName val="10_Rdv manqués"/>
      <sheetName val="11_Fréquence"/>
      <sheetName val="12_Suivi Tournées"/>
      <sheetName val="13_Compte rendu Tournées"/>
      <sheetName val="14_Bilan au 31-03-2021"/>
      <sheetName val="15_Bilan par collecte"/>
      <sheetName val="16_Bilan par année"/>
      <sheetName val="17_Bilan par année (TCD)"/>
      <sheetName val="18_Rapport kg-km"/>
      <sheetName val="19_+gros pts REFAIT 31-03 "/>
      <sheetName val="19_+gros pts"/>
      <sheetName val="20_RegistreCollecte"/>
      <sheetName val="21_Registre suivi de tournée"/>
      <sheetName val="22_Compte rendu"/>
    </sheetNames>
    <sheetDataSet>
      <sheetData sheetId="0">
        <row r="1">
          <cell r="A1" t="str">
            <v>N° point de collecte</v>
          </cell>
          <cell r="B1" t="str">
            <v>N° Redevable SMICTOM</v>
          </cell>
          <cell r="C1" t="str">
            <v>Etablissement</v>
          </cell>
          <cell r="D1" t="str">
            <v>Catégories</v>
          </cell>
          <cell r="E1" t="str">
            <v>Adresse pt de collecte</v>
          </cell>
          <cell r="F1" t="str">
            <v>CP</v>
          </cell>
          <cell r="G1" t="str">
            <v>Communes</v>
          </cell>
          <cell r="H1" t="str">
            <v>Nom référent</v>
          </cell>
          <cell r="I1" t="str">
            <v>Mail</v>
          </cell>
          <cell r="J1" t="str">
            <v>telephone</v>
          </cell>
          <cell r="K1" t="str">
            <v>Nbr caissette livrées</v>
          </cell>
          <cell r="L1" t="str">
            <v>Poids cumulés</v>
          </cell>
        </row>
        <row r="2">
          <cell r="A2">
            <v>136</v>
          </cell>
          <cell r="B2" t="str">
            <v>157-021845</v>
          </cell>
          <cell r="C2" t="str">
            <v>ADMR Fleurigné</v>
          </cell>
          <cell r="D2">
            <v>3</v>
          </cell>
          <cell r="E2" t="str">
            <v>13 avenue de Bretagne</v>
          </cell>
          <cell r="F2">
            <v>35133</v>
          </cell>
          <cell r="G2" t="str">
            <v>Fleurigné</v>
          </cell>
          <cell r="H2" t="str">
            <v>Présidente</v>
          </cell>
          <cell r="I2" t="str">
            <v>fleurigne.asso@admr35.org</v>
          </cell>
          <cell r="J2" t="str">
            <v>02 99 95 31 90</v>
          </cell>
          <cell r="K2">
            <v>2</v>
          </cell>
          <cell r="L2">
            <v>0</v>
          </cell>
        </row>
        <row r="3">
          <cell r="A3">
            <v>90</v>
          </cell>
          <cell r="B3" t="str">
            <v>000-166682</v>
          </cell>
          <cell r="C3" t="str">
            <v>ADMR Louvigné du Désert</v>
          </cell>
          <cell r="D3">
            <v>3</v>
          </cell>
          <cell r="E3" t="str">
            <v>30 RUE AMBROISE DE MONTIGNY</v>
          </cell>
          <cell r="F3">
            <v>35420</v>
          </cell>
          <cell r="G3" t="str">
            <v>Louvigné du Désert</v>
          </cell>
          <cell r="H3" t="str">
            <v>Nelly CHEREL</v>
          </cell>
          <cell r="I3" t="str">
            <v>louvigne.asso@admr35.org</v>
          </cell>
          <cell r="J3" t="str">
            <v>02 99 98 50 03</v>
          </cell>
          <cell r="K3">
            <v>2</v>
          </cell>
          <cell r="L3">
            <v>0</v>
          </cell>
        </row>
        <row r="4">
          <cell r="A4">
            <v>137</v>
          </cell>
          <cell r="B4" t="str">
            <v>243-142611</v>
          </cell>
          <cell r="C4" t="str">
            <v>ADMR Romagné</v>
          </cell>
          <cell r="D4">
            <v>3</v>
          </cell>
          <cell r="E4" t="str">
            <v>3 rue de Fougères</v>
          </cell>
          <cell r="F4">
            <v>35133</v>
          </cell>
          <cell r="G4" t="str">
            <v>Romagné</v>
          </cell>
          <cell r="H4" t="str">
            <v>Président</v>
          </cell>
          <cell r="I4" t="str">
            <v>romagne.asso@admr35.org</v>
          </cell>
          <cell r="J4" t="str">
            <v>02 99 98 97 55</v>
          </cell>
          <cell r="K4">
            <v>2</v>
          </cell>
          <cell r="L4">
            <v>0</v>
          </cell>
        </row>
        <row r="5">
          <cell r="A5">
            <v>143</v>
          </cell>
          <cell r="B5" t="str">
            <v>253-107634</v>
          </cell>
          <cell r="C5" t="str">
            <v>ADMR Saint Aubin du Cormier</v>
          </cell>
          <cell r="D5">
            <v>3</v>
          </cell>
          <cell r="E5" t="str">
            <v>7 rue de l'Etang</v>
          </cell>
          <cell r="F5">
            <v>35140</v>
          </cell>
          <cell r="G5" t="str">
            <v>Saint Aubin du Cormier</v>
          </cell>
          <cell r="H5" t="str">
            <v>LEGRAND Clément (pdt)</v>
          </cell>
          <cell r="I5" t="str">
            <v>staubinc.asso@admr35.org</v>
          </cell>
          <cell r="J5">
            <v>299392540</v>
          </cell>
          <cell r="K5">
            <v>2</v>
          </cell>
          <cell r="L5">
            <v>0</v>
          </cell>
        </row>
        <row r="6">
          <cell r="A6">
            <v>138</v>
          </cell>
          <cell r="B6" t="str">
            <v>257-102061</v>
          </cell>
          <cell r="C6" t="str">
            <v>ADMR Saint Brice en Coglès</v>
          </cell>
          <cell r="D6">
            <v>3</v>
          </cell>
          <cell r="E6" t="str">
            <v>20 bvd Leclerc</v>
          </cell>
          <cell r="F6">
            <v>35460</v>
          </cell>
          <cell r="G6" t="str">
            <v>Maen Roch</v>
          </cell>
          <cell r="H6" t="str">
            <v>Président</v>
          </cell>
          <cell r="I6" t="str">
            <v>stbricec.asso@admr35.org</v>
          </cell>
          <cell r="J6" t="str">
            <v>02 99 18 58 77</v>
          </cell>
          <cell r="K6">
            <v>2</v>
          </cell>
          <cell r="L6">
            <v>0</v>
          </cell>
        </row>
        <row r="7">
          <cell r="A7">
            <v>139</v>
          </cell>
          <cell r="B7" t="str">
            <v>004-175785</v>
          </cell>
          <cell r="C7" t="str">
            <v>ADMR Tremblay</v>
          </cell>
          <cell r="D7">
            <v>3</v>
          </cell>
          <cell r="E7" t="str">
            <v>7 rue du Dr Bertin</v>
          </cell>
          <cell r="F7">
            <v>35460</v>
          </cell>
          <cell r="G7" t="str">
            <v>Tremblay</v>
          </cell>
          <cell r="H7" t="str">
            <v>BARBEDETTE Cécile</v>
          </cell>
          <cell r="I7" t="str">
            <v>antrain.asso@admr35.org</v>
          </cell>
          <cell r="J7" t="str">
            <v>02 99 98 28 18</v>
          </cell>
          <cell r="K7">
            <v>2</v>
          </cell>
          <cell r="L7">
            <v>0</v>
          </cell>
        </row>
        <row r="8">
          <cell r="A8">
            <v>91</v>
          </cell>
          <cell r="B8" t="str">
            <v>115-153256</v>
          </cell>
          <cell r="C8" t="str">
            <v>Allianz</v>
          </cell>
          <cell r="D8">
            <v>3</v>
          </cell>
          <cell r="E8" t="str">
            <v>12 RUE CHARLES MALARD</v>
          </cell>
          <cell r="F8">
            <v>35300</v>
          </cell>
          <cell r="G8" t="str">
            <v>Fougères</v>
          </cell>
          <cell r="H8" t="str">
            <v>François-Xavier GENAR</v>
          </cell>
          <cell r="I8" t="str">
            <v>genar.fougeres@allianz.fr</v>
          </cell>
          <cell r="J8" t="str">
            <v>02 99 99 05 57</v>
          </cell>
          <cell r="K8">
            <v>2</v>
          </cell>
          <cell r="L8">
            <v>0</v>
          </cell>
        </row>
        <row r="9">
          <cell r="A9">
            <v>132</v>
          </cell>
          <cell r="B9" t="str">
            <v>115-009481</v>
          </cell>
          <cell r="C9" t="str">
            <v>Ambulance Fougeraise</v>
          </cell>
          <cell r="D9">
            <v>3</v>
          </cell>
          <cell r="E9" t="str">
            <v>63 boulevard michel Cointat</v>
          </cell>
          <cell r="F9">
            <v>35300</v>
          </cell>
          <cell r="G9" t="str">
            <v>Fougères</v>
          </cell>
          <cell r="H9" t="str">
            <v>BALLUAIS Pierre</v>
          </cell>
          <cell r="I9" t="str">
            <v>ambulance.fougeraise@orange.fr</v>
          </cell>
          <cell r="J9">
            <v>299944030</v>
          </cell>
          <cell r="K9">
            <v>2</v>
          </cell>
          <cell r="L9">
            <v>0</v>
          </cell>
        </row>
        <row r="10">
          <cell r="A10">
            <v>133</v>
          </cell>
          <cell r="B10" t="str">
            <v xml:space="preserve">115-106144 </v>
          </cell>
          <cell r="C10" t="str">
            <v>APE2A</v>
          </cell>
          <cell r="D10">
            <v>3</v>
          </cell>
          <cell r="E10" t="str">
            <v xml:space="preserve">88 rue de la Forêt </v>
          </cell>
          <cell r="F10">
            <v>35300</v>
          </cell>
          <cell r="G10" t="str">
            <v>Fougères</v>
          </cell>
          <cell r="H10" t="str">
            <v>Martine BARBELETTE</v>
          </cell>
          <cell r="I10" t="str">
            <v>ape2a@wanadoo.fr</v>
          </cell>
          <cell r="J10">
            <v>299991866</v>
          </cell>
          <cell r="K10">
            <v>5</v>
          </cell>
          <cell r="L10">
            <v>0</v>
          </cell>
        </row>
        <row r="11">
          <cell r="A11">
            <v>134</v>
          </cell>
          <cell r="B11" t="str">
            <v>115-164995</v>
          </cell>
          <cell r="C11" t="str">
            <v>APE2A CHRS</v>
          </cell>
          <cell r="D11">
            <v>3</v>
          </cell>
          <cell r="E11" t="str">
            <v>49 Avenue Georges pompidou</v>
          </cell>
          <cell r="F11">
            <v>35300</v>
          </cell>
          <cell r="G11" t="str">
            <v>Fougères</v>
          </cell>
          <cell r="H11" t="str">
            <v>LEGRAND Christelle ?</v>
          </cell>
          <cell r="I11" t="str">
            <v>ape2ahebergement@orange.fr</v>
          </cell>
          <cell r="J11">
            <v>299991866</v>
          </cell>
          <cell r="K11">
            <v>2</v>
          </cell>
          <cell r="L11">
            <v>0</v>
          </cell>
        </row>
        <row r="12">
          <cell r="A12">
            <v>96</v>
          </cell>
          <cell r="B12" t="str">
            <v>115-111640</v>
          </cell>
          <cell r="C12" t="str">
            <v>APE2A CMPP</v>
          </cell>
          <cell r="D12">
            <v>3</v>
          </cell>
          <cell r="E12" t="str">
            <v>88 RUE DE LA FORET</v>
          </cell>
          <cell r="F12">
            <v>35300</v>
          </cell>
          <cell r="G12" t="str">
            <v>Fougères</v>
          </cell>
          <cell r="H12" t="str">
            <v>Catherine FROGNER</v>
          </cell>
          <cell r="I12" t="str">
            <v>secretariat@cmppfougeres.fr</v>
          </cell>
          <cell r="J12" t="str">
            <v>02 99 99 36 47</v>
          </cell>
          <cell r="K12">
            <v>2</v>
          </cell>
          <cell r="L12">
            <v>0</v>
          </cell>
        </row>
        <row r="13">
          <cell r="A13">
            <v>1</v>
          </cell>
          <cell r="B13" t="str">
            <v>115-012819</v>
          </cell>
          <cell r="C13" t="str">
            <v>AS 35 - Centre Fiscal Agricole Ille &amp; Vilaine</v>
          </cell>
          <cell r="D13">
            <v>1</v>
          </cell>
          <cell r="E13" t="str">
            <v>La Martinais</v>
          </cell>
          <cell r="F13">
            <v>35133</v>
          </cell>
          <cell r="G13" t="str">
            <v>Lécousse</v>
          </cell>
          <cell r="H13" t="str">
            <v>JM RAFFAGEAU</v>
          </cell>
          <cell r="I13" t="str">
            <v>fougeres@as35.net</v>
          </cell>
          <cell r="J13">
            <v>299992843</v>
          </cell>
          <cell r="K13">
            <v>2</v>
          </cell>
          <cell r="L13">
            <v>0</v>
          </cell>
        </row>
        <row r="14">
          <cell r="A14">
            <v>128</v>
          </cell>
          <cell r="B14" t="str">
            <v>115-168021</v>
          </cell>
          <cell r="C14" t="str">
            <v>Biomonde</v>
          </cell>
          <cell r="D14">
            <v>3</v>
          </cell>
          <cell r="E14" t="str">
            <v>5 Boulevard Saint Germain</v>
          </cell>
          <cell r="F14">
            <v>35300</v>
          </cell>
          <cell r="G14" t="str">
            <v>Fougères</v>
          </cell>
          <cell r="H14" t="str">
            <v>BEUCHER Sophie</v>
          </cell>
          <cell r="I14" t="str">
            <v>leshalles-biomonde@orange.fr</v>
          </cell>
          <cell r="J14">
            <v>299999023</v>
          </cell>
          <cell r="K14">
            <v>2</v>
          </cell>
          <cell r="L14">
            <v>0</v>
          </cell>
        </row>
        <row r="15">
          <cell r="A15">
            <v>92</v>
          </cell>
          <cell r="B15" t="str">
            <v>253-026470</v>
          </cell>
          <cell r="C15" t="str">
            <v>Cabinet Dentaire</v>
          </cell>
          <cell r="D15">
            <v>3</v>
          </cell>
          <cell r="E15" t="str">
            <v>4 RUE D ARMORIQUE</v>
          </cell>
          <cell r="F15">
            <v>35140</v>
          </cell>
          <cell r="G15" t="str">
            <v>Saint Aubin du Cormier</v>
          </cell>
          <cell r="H15" t="str">
            <v>Alexis PLATTIER</v>
          </cell>
          <cell r="I15" t="str">
            <v>laroge09@gmail.com</v>
          </cell>
          <cell r="J15" t="str">
            <v xml:space="preserve">02 99 39 11  59 </v>
          </cell>
          <cell r="K15">
            <v>2</v>
          </cell>
          <cell r="L15">
            <v>0</v>
          </cell>
        </row>
        <row r="16">
          <cell r="A16">
            <v>126</v>
          </cell>
          <cell r="B16" t="str">
            <v>326-089047</v>
          </cell>
          <cell r="C16" t="str">
            <v xml:space="preserve">Cabinet Immobilier Chateaubriand </v>
          </cell>
          <cell r="D16">
            <v>3</v>
          </cell>
          <cell r="E16" t="str">
            <v>6 PLACE DE LA MAIRIE</v>
          </cell>
          <cell r="F16">
            <v>35490</v>
          </cell>
          <cell r="G16" t="str">
            <v>Sens de Bretagne</v>
          </cell>
          <cell r="H16" t="str">
            <v>Elodie BROSSAULT</v>
          </cell>
          <cell r="I16" t="str">
            <v>elodiebrossault@cabinetchateaubriand.com</v>
          </cell>
          <cell r="J16" t="str">
            <v>02 99 39 68 60</v>
          </cell>
          <cell r="K16">
            <v>3</v>
          </cell>
          <cell r="L16">
            <v>0</v>
          </cell>
        </row>
        <row r="17">
          <cell r="A17">
            <v>93</v>
          </cell>
          <cell r="B17" t="str">
            <v>062-123363</v>
          </cell>
          <cell r="C17" t="str">
            <v>Carrière Beaucé</v>
          </cell>
          <cell r="D17">
            <v>3</v>
          </cell>
          <cell r="E17" t="str">
            <v xml:space="preserve">LE PILET </v>
          </cell>
          <cell r="F17">
            <v>35133</v>
          </cell>
          <cell r="G17" t="str">
            <v>La Chapelle Janson</v>
          </cell>
          <cell r="H17" t="str">
            <v>Sophie CHERBONNEL</v>
          </cell>
          <cell r="I17" t="str">
            <v>beauce@carrieresdelouest.fr</v>
          </cell>
          <cell r="J17" t="str">
            <v>02 99 95 20 28</v>
          </cell>
          <cell r="K17">
            <v>4</v>
          </cell>
          <cell r="L17">
            <v>0</v>
          </cell>
        </row>
        <row r="18">
          <cell r="A18">
            <v>2</v>
          </cell>
          <cell r="B18" t="str">
            <v>137-145544</v>
          </cell>
          <cell r="C18" t="str">
            <v>CCI Saint-Malo Fougères Javené</v>
          </cell>
          <cell r="D18">
            <v>1</v>
          </cell>
          <cell r="E18" t="str">
            <v>4 rue Claude Bourgelat</v>
          </cell>
          <cell r="F18">
            <v>35133</v>
          </cell>
          <cell r="G18" t="str">
            <v>Javené</v>
          </cell>
          <cell r="H18" t="str">
            <v>Jea-Louis TURMEL</v>
          </cell>
          <cell r="I18" t="str">
            <v>jturmel@ille-et-vilaine.cci.fr ; cfouquet@ille-et-vilaine.cci.fr</v>
          </cell>
          <cell r="J18" t="str">
            <v xml:space="preserve">02 99 94 75 61 </v>
          </cell>
          <cell r="K18">
            <v>6</v>
          </cell>
          <cell r="L18">
            <v>0</v>
          </cell>
        </row>
        <row r="19">
          <cell r="A19">
            <v>7</v>
          </cell>
          <cell r="B19" t="str">
            <v>000-171460</v>
          </cell>
          <cell r="C19" t="str">
            <v>Centre de Loisirs Jules Ferry - LDD</v>
          </cell>
          <cell r="D19">
            <v>2</v>
          </cell>
          <cell r="E19" t="str">
            <v>Rue Jules Ferry</v>
          </cell>
          <cell r="F19">
            <v>35420</v>
          </cell>
          <cell r="G19" t="str">
            <v>Louvigné du Désert</v>
          </cell>
          <cell r="H19" t="str">
            <v>Gaëtan POIRIER</v>
          </cell>
          <cell r="I19" t="str">
            <v>alshlespetitsdiables@louvignedudesert.org</v>
          </cell>
          <cell r="J19">
            <v>299980150</v>
          </cell>
          <cell r="K19">
            <v>2</v>
          </cell>
          <cell r="L19">
            <v>2</v>
          </cell>
        </row>
        <row r="20">
          <cell r="A20">
            <v>135</v>
          </cell>
          <cell r="B20" t="str">
            <v>115-106489</v>
          </cell>
          <cell r="C20" t="str">
            <v>Centre de secours de Fougères</v>
          </cell>
          <cell r="D20">
            <v>1</v>
          </cell>
          <cell r="E20" t="str">
            <v>25 Boulevard de Groslay</v>
          </cell>
          <cell r="F20">
            <v>35300</v>
          </cell>
          <cell r="G20" t="str">
            <v>Fougères</v>
          </cell>
          <cell r="H20" t="str">
            <v>HELARD David</v>
          </cell>
          <cell r="I20" t="str">
            <v>David.HELARD@sdis35.fr</v>
          </cell>
          <cell r="J20" t="str">
            <v>02 99 94 49 18</v>
          </cell>
          <cell r="K20">
            <v>7</v>
          </cell>
          <cell r="L20">
            <v>0</v>
          </cell>
        </row>
        <row r="21">
          <cell r="A21">
            <v>51</v>
          </cell>
          <cell r="B21" t="str">
            <v>115-010688</v>
          </cell>
          <cell r="C21" t="str">
            <v xml:space="preserve">Chambre de Métiers et de l'Artisanat </v>
          </cell>
          <cell r="D21">
            <v>1</v>
          </cell>
          <cell r="E21" t="str">
            <v>37 bd de Groslay</v>
          </cell>
          <cell r="F21">
            <v>35300</v>
          </cell>
          <cell r="G21" t="str">
            <v>Fougères</v>
          </cell>
          <cell r="H21" t="str">
            <v>Laurent Guillaume</v>
          </cell>
          <cell r="I21" t="str">
            <v>fougeres-secretariat@cma-rennes.fr</v>
          </cell>
          <cell r="J21">
            <v>299945885</v>
          </cell>
          <cell r="K21">
            <v>4</v>
          </cell>
          <cell r="L21">
            <v>0</v>
          </cell>
        </row>
        <row r="22">
          <cell r="A22">
            <v>121</v>
          </cell>
          <cell r="B22" t="str">
            <v>215-156171</v>
          </cell>
          <cell r="C22" t="str">
            <v>Château du Bois Guy</v>
          </cell>
          <cell r="D22">
            <v>3</v>
          </cell>
          <cell r="E22" t="str">
            <v>Lieu dit Bois Guy</v>
          </cell>
          <cell r="F22">
            <v>35133</v>
          </cell>
          <cell r="G22" t="str">
            <v>Parigné</v>
          </cell>
          <cell r="H22" t="str">
            <v>Mathias HAEFELI</v>
          </cell>
          <cell r="I22" t="str">
            <v>info@bois-guy.fr</v>
          </cell>
          <cell r="J22" t="str">
            <v>02 99 97 34 60</v>
          </cell>
          <cell r="K22">
            <v>5</v>
          </cell>
          <cell r="L22">
            <v>0</v>
          </cell>
        </row>
        <row r="23">
          <cell r="A23">
            <v>94</v>
          </cell>
          <cell r="B23" t="str">
            <v>115-007651</v>
          </cell>
          <cell r="C23" t="str">
            <v>Cinéma Le Club</v>
          </cell>
          <cell r="D23">
            <v>3</v>
          </cell>
          <cell r="E23" t="str">
            <v xml:space="preserve">1 ESPLANADE DES CHAUSSONNIERES </v>
          </cell>
          <cell r="F23">
            <v>35300</v>
          </cell>
          <cell r="G23" t="str">
            <v>Fougères</v>
          </cell>
          <cell r="H23" t="str">
            <v>Christophe GARNIER</v>
          </cell>
          <cell r="I23" t="str">
            <v>programmation@cinemafougeres.com</v>
          </cell>
          <cell r="J23" t="str">
            <v>02 99 99 87 45</v>
          </cell>
          <cell r="K23">
            <v>6</v>
          </cell>
          <cell r="L23">
            <v>0</v>
          </cell>
        </row>
        <row r="24">
          <cell r="A24">
            <v>95</v>
          </cell>
          <cell r="B24" t="str">
            <v>115-015912</v>
          </cell>
          <cell r="C24" t="str">
            <v>CLPS L'Enjeu des Compétences</v>
          </cell>
          <cell r="D24">
            <v>3</v>
          </cell>
          <cell r="E24" t="str">
            <v>10 RUE DE RILLE</v>
          </cell>
          <cell r="F24">
            <v>35300</v>
          </cell>
          <cell r="G24" t="str">
            <v>Fougères</v>
          </cell>
          <cell r="H24" t="str">
            <v>V Leclerc</v>
          </cell>
          <cell r="I24" t="str">
            <v>v.leclerc@clps.net</v>
          </cell>
          <cell r="J24" t="str">
            <v>02 99 94 37 38</v>
          </cell>
          <cell r="K24">
            <v>3</v>
          </cell>
          <cell r="L24">
            <v>0</v>
          </cell>
        </row>
        <row r="25">
          <cell r="A25">
            <v>52</v>
          </cell>
          <cell r="B25" t="str">
            <v>257-027667</v>
          </cell>
          <cell r="C25" t="str">
            <v>Collège Angèle Vannier</v>
          </cell>
          <cell r="D25">
            <v>2</v>
          </cell>
          <cell r="E25" t="str">
            <v>1 bd du Collège</v>
          </cell>
          <cell r="F25">
            <v>35460</v>
          </cell>
          <cell r="G25" t="str">
            <v>Maen Roch, Saint Brice en Coglès</v>
          </cell>
          <cell r="H25" t="str">
            <v xml:space="preserve">Mme Le Quement </v>
          </cell>
          <cell r="I25" t="str">
            <v>ce.0350040d@ac-rennes.fr</v>
          </cell>
          <cell r="J25" t="str">
            <v>02 99 98 60 11</v>
          </cell>
          <cell r="K25">
            <v>9</v>
          </cell>
          <cell r="L25">
            <v>0</v>
          </cell>
        </row>
        <row r="26">
          <cell r="A26">
            <v>57</v>
          </cell>
          <cell r="B26" t="str">
            <v>115-011517</v>
          </cell>
          <cell r="C26" t="str">
            <v>College Jeanne d’Arc - Fougères</v>
          </cell>
          <cell r="D26">
            <v>2</v>
          </cell>
          <cell r="E26" t="str">
            <v>6 rue Jeanne d'Arc</v>
          </cell>
          <cell r="F26">
            <v>35300</v>
          </cell>
          <cell r="G26" t="str">
            <v>Fougères</v>
          </cell>
          <cell r="H26" t="str">
            <v>Lefevre-Louvel Manuela</v>
          </cell>
          <cell r="I26" t="str">
            <v>comptabilite@collegejeannedarcfougeres.fr</v>
          </cell>
          <cell r="J26" t="str">
            <v>02 99 99 07 41</v>
          </cell>
          <cell r="K26">
            <v>5</v>
          </cell>
          <cell r="L26">
            <v>0</v>
          </cell>
        </row>
        <row r="27">
          <cell r="A27">
            <v>58</v>
          </cell>
          <cell r="B27" t="str">
            <v>257-083953</v>
          </cell>
          <cell r="C27" t="str">
            <v>Collège Jeanne d'Arc - Maen Roch</v>
          </cell>
          <cell r="D27">
            <v>2</v>
          </cell>
          <cell r="E27" t="str">
            <v>26, rue de Fougères</v>
          </cell>
          <cell r="F27">
            <v>35460</v>
          </cell>
          <cell r="G27" t="str">
            <v>Maen Roch, Saint Brice en Coglès</v>
          </cell>
          <cell r="H27" t="str">
            <v>M-France WEBER</v>
          </cell>
          <cell r="I27" t="str">
            <v>secretariat@jeannedarcstbrice.com</v>
          </cell>
          <cell r="J27" t="str">
            <v>02 99 98 62 47</v>
          </cell>
          <cell r="K27">
            <v>6</v>
          </cell>
          <cell r="L27">
            <v>0</v>
          </cell>
        </row>
        <row r="28">
          <cell r="A28">
            <v>53</v>
          </cell>
          <cell r="B28" t="str">
            <v>271-030320</v>
          </cell>
          <cell r="C28" t="str">
            <v>Collège Julien Maunoir</v>
          </cell>
          <cell r="D28">
            <v>2</v>
          </cell>
          <cell r="E28" t="str">
            <v>6, rue de la Fieffe</v>
          </cell>
          <cell r="F28">
            <v>35420</v>
          </cell>
          <cell r="G28" t="str">
            <v>Saint Georges de Reintembault</v>
          </cell>
          <cell r="H28" t="str">
            <v>Alain PLANCHAIS</v>
          </cell>
          <cell r="I28" t="str">
            <v>directionjmaunoir@gmail.com</v>
          </cell>
          <cell r="J28" t="str">
            <v>02 99 97 04 37</v>
          </cell>
          <cell r="K28">
            <v>8</v>
          </cell>
          <cell r="L28">
            <v>0</v>
          </cell>
        </row>
        <row r="29">
          <cell r="A29">
            <v>54</v>
          </cell>
          <cell r="B29" t="str">
            <v>115-016306</v>
          </cell>
          <cell r="C29" t="str">
            <v>Collège Mahatma Gandhi</v>
          </cell>
          <cell r="D29">
            <v>2</v>
          </cell>
          <cell r="E29" t="str">
            <v>1 rue de Courcoulle</v>
          </cell>
          <cell r="F29">
            <v>35300</v>
          </cell>
          <cell r="G29" t="str">
            <v>Fougères</v>
          </cell>
          <cell r="H29" t="str">
            <v>Muriel RONZEAU</v>
          </cell>
          <cell r="I29" t="str">
            <v>g0350967l@ac-rennes.fr</v>
          </cell>
          <cell r="J29" t="str">
            <v>02 99 94 31 06</v>
          </cell>
          <cell r="K29">
            <v>15</v>
          </cell>
          <cell r="L29">
            <v>0</v>
          </cell>
        </row>
        <row r="30">
          <cell r="A30">
            <v>55</v>
          </cell>
          <cell r="B30" t="str">
            <v>253-027053</v>
          </cell>
          <cell r="C30" t="str">
            <v>Collège Pierre de Dreux</v>
          </cell>
          <cell r="D30">
            <v>2</v>
          </cell>
          <cell r="E30" t="str">
            <v xml:space="preserve">28 rue du Stade </v>
          </cell>
          <cell r="F30">
            <v>35140</v>
          </cell>
          <cell r="G30" t="str">
            <v>Saint Aubin du Cormier</v>
          </cell>
          <cell r="H30" t="str">
            <v>M. CHENAIS</v>
          </cell>
          <cell r="I30" t="str">
            <v>ce.0350039c@ac-rennes.fr</v>
          </cell>
          <cell r="J30" t="str">
            <v>06 75 92 23 26 / 02 99 39 11 75</v>
          </cell>
          <cell r="K30">
            <v>6</v>
          </cell>
          <cell r="L30">
            <v>0</v>
          </cell>
        </row>
        <row r="31">
          <cell r="A31">
            <v>56</v>
          </cell>
          <cell r="B31" t="str">
            <v>341-037436</v>
          </cell>
          <cell r="C31" t="str">
            <v>Collège Pierre Perrin</v>
          </cell>
          <cell r="D31">
            <v>2</v>
          </cell>
          <cell r="E31" t="str">
            <v>7 rue de la Libération</v>
          </cell>
          <cell r="F31">
            <v>35460</v>
          </cell>
          <cell r="G31" t="str">
            <v>Tremblay</v>
          </cell>
          <cell r="H31" t="str">
            <v>Adrien BUCHOULA</v>
          </cell>
          <cell r="I31" t="str">
            <v>gestion.03500520s@ac-rennes.fr</v>
          </cell>
          <cell r="J31" t="str">
            <v>02 99 98 20 04</v>
          </cell>
          <cell r="K31">
            <v>7</v>
          </cell>
          <cell r="L31">
            <v>0</v>
          </cell>
        </row>
        <row r="32">
          <cell r="A32">
            <v>59</v>
          </cell>
          <cell r="B32" t="str">
            <v>004-000037</v>
          </cell>
          <cell r="C32" t="str">
            <v>Collège Saint André</v>
          </cell>
          <cell r="D32">
            <v>2</v>
          </cell>
          <cell r="E32" t="str">
            <v>7, rue Abbé Jarry</v>
          </cell>
          <cell r="F32">
            <v>35560</v>
          </cell>
          <cell r="G32" t="str">
            <v>Antrain</v>
          </cell>
          <cell r="H32" t="str">
            <v>Gaëlle GAUTON</v>
          </cell>
          <cell r="I32" t="str">
            <v>col35.st-andre.antrain@enseignement-catholique.bzh</v>
          </cell>
          <cell r="J32" t="str">
            <v>02 99 98 32 31</v>
          </cell>
          <cell r="K32">
            <v>14</v>
          </cell>
          <cell r="L32">
            <v>0</v>
          </cell>
        </row>
        <row r="33">
          <cell r="A33">
            <v>60</v>
          </cell>
          <cell r="B33" t="str">
            <v>253-026228</v>
          </cell>
          <cell r="C33" t="str">
            <v>Collège Sainte Anne</v>
          </cell>
          <cell r="D33">
            <v>2</v>
          </cell>
          <cell r="E33" t="str">
            <v>1 rue de la Bouexière</v>
          </cell>
          <cell r="F33">
            <v>35140</v>
          </cell>
          <cell r="G33" t="str">
            <v>Saint Aubin du Cormier</v>
          </cell>
          <cell r="H33" t="str">
            <v>Yoann ANTIN</v>
          </cell>
          <cell r="I33" t="str">
            <v>col35.ste-anne.st-aubin-du-cormier@enseignement-catholique.bzh</v>
          </cell>
          <cell r="J33" t="str">
            <v>02 99 39 12 08</v>
          </cell>
          <cell r="K33">
            <v>20</v>
          </cell>
          <cell r="L33">
            <v>0</v>
          </cell>
        </row>
        <row r="34">
          <cell r="A34">
            <v>61</v>
          </cell>
          <cell r="B34" t="str">
            <v>115-008959</v>
          </cell>
          <cell r="C34" t="str">
            <v>Collège Thérèse Pierre</v>
          </cell>
          <cell r="D34">
            <v>2</v>
          </cell>
          <cell r="E34" t="str">
            <v>26 bis rue Dugauy TROUIN</v>
          </cell>
          <cell r="F34">
            <v>35300</v>
          </cell>
          <cell r="G34" t="str">
            <v>Fougères</v>
          </cell>
          <cell r="H34" t="str">
            <v xml:space="preserve">Françoise BILLON </v>
          </cell>
          <cell r="I34" t="str">
            <v>francoise.billon@ac-rennes.fr</v>
          </cell>
          <cell r="J34" t="str">
            <v>02 99 99 23 85</v>
          </cell>
          <cell r="K34">
            <v>10</v>
          </cell>
          <cell r="L34">
            <v>0</v>
          </cell>
        </row>
        <row r="35">
          <cell r="A35">
            <v>3</v>
          </cell>
          <cell r="B35" t="str">
            <v>267-029233</v>
          </cell>
          <cell r="C35" t="str">
            <v>Communauté de Communes Couesnon Marches de Bretagne - CCCMB</v>
          </cell>
          <cell r="D35">
            <v>1</v>
          </cell>
          <cell r="E35" t="str">
            <v xml:space="preserve">PA ST Eustache-Saint Etienne en Coglès </v>
          </cell>
          <cell r="F35">
            <v>35460</v>
          </cell>
          <cell r="G35" t="str">
            <v>Maen Roch, Saint Etienne en Coglès</v>
          </cell>
          <cell r="H35" t="str">
            <v>Caroline BAGUENARD</v>
          </cell>
          <cell r="I35" t="str">
            <v>cbaguenard@couesnon-marchesdebretagne.fr</v>
          </cell>
          <cell r="J35">
            <v>299184074</v>
          </cell>
          <cell r="K35">
            <v>8</v>
          </cell>
          <cell r="L35">
            <v>0</v>
          </cell>
        </row>
        <row r="36">
          <cell r="A36">
            <v>120</v>
          </cell>
          <cell r="B36" t="str">
            <v>000-166386</v>
          </cell>
          <cell r="C36" t="str">
            <v>Complévie (Unimutuelles)</v>
          </cell>
          <cell r="D36">
            <v>3</v>
          </cell>
          <cell r="E36" t="str">
            <v>8 PLACE DU PRIEURE</v>
          </cell>
          <cell r="F36">
            <v>35420</v>
          </cell>
          <cell r="G36" t="str">
            <v>Louvigné du Désert</v>
          </cell>
          <cell r="H36" t="str">
            <v>Nathalie VALOR</v>
          </cell>
          <cell r="I36" t="str">
            <v>nathalie.valor@unimutuelles.com</v>
          </cell>
          <cell r="J36" t="str">
            <v>02 23 25 35 72</v>
          </cell>
          <cell r="K36">
            <v>1</v>
          </cell>
          <cell r="L36">
            <v>0</v>
          </cell>
        </row>
        <row r="37">
          <cell r="A37">
            <v>97</v>
          </cell>
          <cell r="B37" t="str">
            <v>115-015907</v>
          </cell>
          <cell r="C37" t="str">
            <v>Congrégation des Sœurs du Christ Rédempteur</v>
          </cell>
          <cell r="D37">
            <v>3</v>
          </cell>
          <cell r="E37" t="str">
            <v>54 RUE DE RILLE</v>
          </cell>
          <cell r="F37">
            <v>35300</v>
          </cell>
          <cell r="G37" t="str">
            <v>Fougères</v>
          </cell>
          <cell r="H37" t="str">
            <v>Michel BRIANT</v>
          </cell>
          <cell r="I37" t="str">
            <v>dir.rille@gmail.com</v>
          </cell>
          <cell r="J37" t="str">
            <v>02 99 99 13 77 / 02 99 99 19 86</v>
          </cell>
          <cell r="K37">
            <v>5</v>
          </cell>
          <cell r="L37">
            <v>0</v>
          </cell>
        </row>
        <row r="38">
          <cell r="A38">
            <v>98</v>
          </cell>
          <cell r="B38" t="str">
            <v>115-099078</v>
          </cell>
          <cell r="C38" t="str">
            <v>Direction Départementale Territoire Mer DDTM</v>
          </cell>
          <cell r="D38">
            <v>1</v>
          </cell>
          <cell r="E38" t="str">
            <v>9 AVENUE FRANCOIS MITTERRAND</v>
          </cell>
          <cell r="F38">
            <v>35300</v>
          </cell>
          <cell r="G38" t="str">
            <v>Fougères</v>
          </cell>
          <cell r="H38" t="str">
            <v>Thérèse LANGLOIS</v>
          </cell>
          <cell r="I38" t="str">
            <v>therese.langlois@ille-et-vilaine.gouv.fr</v>
          </cell>
          <cell r="J38">
            <v>299945601</v>
          </cell>
          <cell r="K38">
            <v>3</v>
          </cell>
          <cell r="L38">
            <v>0</v>
          </cell>
        </row>
        <row r="39">
          <cell r="A39">
            <v>70</v>
          </cell>
          <cell r="B39" t="str">
            <v>257-028085</v>
          </cell>
          <cell r="C39" t="str">
            <v xml:space="preserve">Ecole Anne Boivent </v>
          </cell>
          <cell r="D39">
            <v>2</v>
          </cell>
          <cell r="E39" t="str">
            <v>1 RUE MAURICE CAREME</v>
          </cell>
          <cell r="F39">
            <v>35460</v>
          </cell>
          <cell r="G39" t="str">
            <v>Maen Roch, Saint Brice en Coglès</v>
          </cell>
          <cell r="H39" t="str">
            <v>M. HAREL</v>
          </cell>
          <cell r="I39" t="str">
            <v>contact@ecole-anne-boivent.com</v>
          </cell>
          <cell r="J39">
            <v>299986577</v>
          </cell>
          <cell r="K39">
            <v>10</v>
          </cell>
          <cell r="L39">
            <v>0</v>
          </cell>
        </row>
        <row r="40">
          <cell r="A40">
            <v>65</v>
          </cell>
          <cell r="B40" t="str">
            <v>115-008889</v>
          </cell>
          <cell r="C40" t="str">
            <v>Ecole de la Forairie</v>
          </cell>
          <cell r="D40">
            <v>2</v>
          </cell>
          <cell r="E40" t="str">
            <v>2 rue Lemoine de la Giraudais</v>
          </cell>
          <cell r="F40">
            <v>35300</v>
          </cell>
          <cell r="G40" t="str">
            <v>Fougères</v>
          </cell>
          <cell r="H40" t="str">
            <v>?</v>
          </cell>
          <cell r="I40" t="str">
            <v>ecole.0352519y@ac-rennes.fr</v>
          </cell>
          <cell r="J40" t="str">
            <v>02 99 94 24 70</v>
          </cell>
          <cell r="K40">
            <v>7</v>
          </cell>
          <cell r="L40">
            <v>0</v>
          </cell>
        </row>
        <row r="41">
          <cell r="A41">
            <v>66</v>
          </cell>
          <cell r="B41" t="str">
            <v>271-102423</v>
          </cell>
          <cell r="C41" t="str">
            <v>Ecole de l'Etre</v>
          </cell>
          <cell r="D41">
            <v>2</v>
          </cell>
          <cell r="E41" t="str">
            <v>rue de Longuève</v>
          </cell>
          <cell r="F41">
            <v>35420</v>
          </cell>
          <cell r="G41" t="str">
            <v>Saint Georges de Reintembault</v>
          </cell>
          <cell r="H41" t="str">
            <v>Thomas CHANUT</v>
          </cell>
          <cell r="I41" t="str">
            <v>ecole.0351029d@ac-rennes.fr</v>
          </cell>
          <cell r="J41" t="str">
            <v>02 99 97 00 60</v>
          </cell>
          <cell r="K41">
            <v>8</v>
          </cell>
          <cell r="L41">
            <v>0</v>
          </cell>
        </row>
        <row r="42">
          <cell r="A42">
            <v>63</v>
          </cell>
          <cell r="B42" t="str">
            <v>115-013968</v>
          </cell>
          <cell r="C42" t="str">
            <v>Ecole des Bleuets</v>
          </cell>
          <cell r="D42">
            <v>2</v>
          </cell>
          <cell r="E42" t="str">
            <v>impasse des Bleuets</v>
          </cell>
          <cell r="F42">
            <v>35300</v>
          </cell>
          <cell r="G42" t="str">
            <v>Fougères</v>
          </cell>
          <cell r="H42" t="str">
            <v>Sarah CRAMPET</v>
          </cell>
          <cell r="I42" t="str">
            <v>ecole.0350948r@ac-rennes.fr</v>
          </cell>
          <cell r="J42" t="str">
            <v xml:space="preserve">02 99 99 12 22 </v>
          </cell>
          <cell r="K42">
            <v>10</v>
          </cell>
          <cell r="L42">
            <v>0</v>
          </cell>
        </row>
        <row r="43">
          <cell r="A43">
            <v>72</v>
          </cell>
          <cell r="B43" t="str">
            <v>191-023738</v>
          </cell>
          <cell r="C43" t="str">
            <v>Ecole des Portes du Coglais-site Sacré Cœur - M</v>
          </cell>
          <cell r="D43">
            <v>2</v>
          </cell>
          <cell r="E43" t="str">
            <v>18, rue du Sacré Cœur</v>
          </cell>
          <cell r="F43">
            <v>35460</v>
          </cell>
          <cell r="G43" t="str">
            <v>Les Portes du Coglais, Montour</v>
          </cell>
          <cell r="H43" t="str">
            <v>Blandine BATTAGLIA</v>
          </cell>
          <cell r="I43" t="str">
            <v>blandine.battaglia@enseignement-catholique.bzh</v>
          </cell>
          <cell r="J43" t="str">
            <v>02 99 97 70 30</v>
          </cell>
          <cell r="K43">
            <v>4</v>
          </cell>
          <cell r="L43">
            <v>0</v>
          </cell>
        </row>
        <row r="44">
          <cell r="A44">
            <v>71</v>
          </cell>
          <cell r="B44" t="str">
            <v>083-004301</v>
          </cell>
          <cell r="C44" t="str">
            <v>Ecole des Portes du Coglais-site Ste Marie - C</v>
          </cell>
          <cell r="D44">
            <v>2</v>
          </cell>
          <cell r="E44" t="str">
            <v>11, rue du Roc</v>
          </cell>
          <cell r="F44">
            <v>35460</v>
          </cell>
          <cell r="G44" t="str">
            <v>Les Portes du Coglais, Coglès</v>
          </cell>
          <cell r="H44" t="str">
            <v>Blandine BATTAGLIA</v>
          </cell>
          <cell r="I44" t="str">
            <v>blandine.battaglia@enseignement-catholique.bzh</v>
          </cell>
          <cell r="K44">
            <v>4</v>
          </cell>
          <cell r="L44">
            <v>12</v>
          </cell>
        </row>
        <row r="45">
          <cell r="A45">
            <v>73</v>
          </cell>
          <cell r="B45" t="str">
            <v>323-035630</v>
          </cell>
          <cell r="C45" t="str">
            <v>Ecole des Portes du Coglais-site Ste Thérèse - SenC</v>
          </cell>
          <cell r="D45">
            <v>2</v>
          </cell>
          <cell r="E45" t="str">
            <v>8, rue du Clos aux Moines</v>
          </cell>
          <cell r="F45">
            <v>35460</v>
          </cell>
          <cell r="G45" t="str">
            <v>Les Portes du Coglais, La Selle en Coglès</v>
          </cell>
          <cell r="H45" t="str">
            <v>Blandine BATTAGLIA</v>
          </cell>
          <cell r="I45" t="str">
            <v>blandine.battaglia@enseignement-catholique.bzh</v>
          </cell>
          <cell r="K45">
            <v>6</v>
          </cell>
          <cell r="L45">
            <v>0</v>
          </cell>
        </row>
        <row r="46">
          <cell r="A46">
            <v>62</v>
          </cell>
          <cell r="B46" t="str">
            <v>115-007945</v>
          </cell>
          <cell r="C46" t="str">
            <v>Ecole Duguesclin</v>
          </cell>
          <cell r="D46">
            <v>2</v>
          </cell>
          <cell r="E46" t="str">
            <v>2 rue du champ des cartes</v>
          </cell>
          <cell r="F46">
            <v>35300</v>
          </cell>
          <cell r="G46" t="str">
            <v>Fougères</v>
          </cell>
          <cell r="H46" t="str">
            <v>Valérie GOUJARD</v>
          </cell>
          <cell r="I46" t="str">
            <v>ecole.0351861h@ac-rennes.fr</v>
          </cell>
          <cell r="J46" t="str">
            <v>02 99 99 15 67</v>
          </cell>
          <cell r="K46">
            <v>13</v>
          </cell>
          <cell r="L46">
            <v>0</v>
          </cell>
        </row>
        <row r="47">
          <cell r="A47">
            <v>68</v>
          </cell>
          <cell r="B47" t="str">
            <v>004-000255</v>
          </cell>
          <cell r="C47" t="str">
            <v>Ecole Jean de la Fontaine</v>
          </cell>
          <cell r="D47">
            <v>2</v>
          </cell>
          <cell r="E47" t="str">
            <v>10 bd du Général de Gaulle</v>
          </cell>
          <cell r="F47">
            <v>35560</v>
          </cell>
          <cell r="G47" t="str">
            <v>Antrain</v>
          </cell>
          <cell r="H47" t="str">
            <v>?</v>
          </cell>
          <cell r="I47" t="str">
            <v>ecole.0352385c@ac-rennes.fr</v>
          </cell>
          <cell r="J47" t="str">
            <v>02 99 98 34 25</v>
          </cell>
          <cell r="K47">
            <v>4</v>
          </cell>
          <cell r="L47">
            <v>0</v>
          </cell>
        </row>
        <row r="48">
          <cell r="A48">
            <v>75</v>
          </cell>
          <cell r="B48" t="str">
            <v>267-029279</v>
          </cell>
          <cell r="C48" t="str">
            <v>Ecole Jules Verne</v>
          </cell>
          <cell r="D48">
            <v>2</v>
          </cell>
          <cell r="E48" t="str">
            <v>15 rue de l'Eglise</v>
          </cell>
          <cell r="F48">
            <v>35460</v>
          </cell>
          <cell r="G48" t="str">
            <v>Maen Roch, Saint Etienne en Coglès</v>
          </cell>
          <cell r="H48" t="str">
            <v>Mme LODE</v>
          </cell>
          <cell r="I48" t="str">
            <v>ecole.0350469v@ac-rennes.fr</v>
          </cell>
          <cell r="J48" t="str">
            <v>02 99 97 80 74</v>
          </cell>
          <cell r="K48">
            <v>5</v>
          </cell>
          <cell r="L48">
            <v>0</v>
          </cell>
        </row>
        <row r="49">
          <cell r="A49">
            <v>141</v>
          </cell>
          <cell r="B49" t="str">
            <v>115-009324</v>
          </cell>
          <cell r="C49" t="str">
            <v>Ecole la Madeleine</v>
          </cell>
          <cell r="D49">
            <v>2</v>
          </cell>
          <cell r="E49" t="str">
            <v>2 Boulevard Edmond Roussin</v>
          </cell>
          <cell r="F49">
            <v>35300</v>
          </cell>
          <cell r="G49" t="str">
            <v>Fougères</v>
          </cell>
          <cell r="H49" t="str">
            <v>Mme Langlois</v>
          </cell>
          <cell r="I49" t="str">
            <v>ecole.0350255m@ac-rennes.fr</v>
          </cell>
          <cell r="J49" t="str">
            <v>02 99 99 15 56</v>
          </cell>
          <cell r="K49">
            <v>3</v>
          </cell>
          <cell r="L49">
            <v>0</v>
          </cell>
        </row>
        <row r="50">
          <cell r="A50">
            <v>88</v>
          </cell>
          <cell r="B50" t="str">
            <v>280-032074</v>
          </cell>
          <cell r="C50" t="str">
            <v>Ecole Louis Malassis</v>
          </cell>
          <cell r="D50">
            <v>2</v>
          </cell>
          <cell r="E50" t="str">
            <v>Pôle des Landes, rue de la Ruée</v>
          </cell>
          <cell r="F50">
            <v>35140</v>
          </cell>
          <cell r="G50" t="str">
            <v>Saint Hilaire des Landes</v>
          </cell>
          <cell r="H50" t="str">
            <v>Gwendoline Hamel</v>
          </cell>
          <cell r="I50" t="str">
            <v>gwen.hamel@hotmail.fr</v>
          </cell>
          <cell r="J50">
            <v>299988301</v>
          </cell>
          <cell r="K50">
            <v>4</v>
          </cell>
          <cell r="L50">
            <v>0</v>
          </cell>
        </row>
        <row r="51">
          <cell r="A51">
            <v>149</v>
          </cell>
          <cell r="B51" t="str">
            <v>243-088500</v>
          </cell>
          <cell r="C51" t="str">
            <v>Ecole Lucie Aubrac Romagné</v>
          </cell>
          <cell r="D51">
            <v>2</v>
          </cell>
          <cell r="E51" t="str">
            <v>2 rue de l'école Lucie Aubrac</v>
          </cell>
          <cell r="F51">
            <v>35133</v>
          </cell>
          <cell r="G51" t="str">
            <v>Romagné</v>
          </cell>
          <cell r="H51" t="str">
            <v>Christelle BOUCHER</v>
          </cell>
          <cell r="I51" t="str">
            <v>ecole.0352682a@ac-rennes.fr + copie cbrossier@romagne35,com</v>
          </cell>
          <cell r="J51" t="str">
            <v>02 99 98 95 46</v>
          </cell>
          <cell r="K51">
            <v>5</v>
          </cell>
          <cell r="L51">
            <v>0</v>
          </cell>
        </row>
        <row r="52">
          <cell r="A52">
            <v>8</v>
          </cell>
          <cell r="B52" t="str">
            <v>000-167977</v>
          </cell>
          <cell r="C52" t="str">
            <v>Ecole Marie Le Tensorer - LDD</v>
          </cell>
          <cell r="D52">
            <v>2</v>
          </cell>
          <cell r="E52" t="str">
            <v>Rue Jules Ferry</v>
          </cell>
          <cell r="F52">
            <v>35420</v>
          </cell>
          <cell r="G52" t="str">
            <v>Louvigné du Désert</v>
          </cell>
          <cell r="H52" t="str">
            <v>Gaëtan POIRIER</v>
          </cell>
          <cell r="I52" t="str">
            <v>ecole.0350323l@ac-rennes.fr</v>
          </cell>
          <cell r="J52">
            <v>299980151</v>
          </cell>
          <cell r="K52">
            <v>4</v>
          </cell>
          <cell r="L52">
            <v>54</v>
          </cell>
        </row>
        <row r="53">
          <cell r="A53">
            <v>69</v>
          </cell>
          <cell r="B53" t="str">
            <v>150-092579</v>
          </cell>
          <cell r="C53" t="str">
            <v>Ecole Montaubert</v>
          </cell>
          <cell r="D53">
            <v>2</v>
          </cell>
          <cell r="E53" t="str">
            <v>14 rue de la Dussetière</v>
          </cell>
          <cell r="F53">
            <v>35133</v>
          </cell>
          <cell r="G53" t="str">
            <v>Lécousse</v>
          </cell>
          <cell r="H53" t="str">
            <v>Mr Le Bras</v>
          </cell>
          <cell r="I53" t="str">
            <v>ecole.0352096n@ac-rennes.fr</v>
          </cell>
          <cell r="J53" t="str">
            <v>02 99 99 14 45</v>
          </cell>
          <cell r="K53">
            <v>7</v>
          </cell>
          <cell r="L53">
            <v>0</v>
          </cell>
        </row>
        <row r="54">
          <cell r="A54">
            <v>64</v>
          </cell>
          <cell r="B54" t="str">
            <v>121-018867</v>
          </cell>
          <cell r="C54" t="str">
            <v>Ecole Nominoë</v>
          </cell>
          <cell r="D54">
            <v>2</v>
          </cell>
          <cell r="E54" t="str">
            <v>2 rue buissonniere</v>
          </cell>
          <cell r="F54">
            <v>35140</v>
          </cell>
          <cell r="G54" t="str">
            <v>Gosné</v>
          </cell>
          <cell r="H54" t="str">
            <v>Mme ROSE</v>
          </cell>
          <cell r="I54" t="str">
            <v>ecole.0350267a@ac-rennes.fr</v>
          </cell>
          <cell r="J54" t="str">
            <v>02 99 66 34 87</v>
          </cell>
          <cell r="K54">
            <v>8</v>
          </cell>
          <cell r="L54">
            <v>0</v>
          </cell>
        </row>
        <row r="55">
          <cell r="A55">
            <v>146</v>
          </cell>
          <cell r="B55" t="str">
            <v>142-166354</v>
          </cell>
          <cell r="C55" t="str">
            <v>Ecole Notre Dame</v>
          </cell>
          <cell r="D55">
            <v>2</v>
          </cell>
          <cell r="E55" t="str">
            <v>26 rue Victor Hugo</v>
          </cell>
          <cell r="F55">
            <v>35133</v>
          </cell>
          <cell r="G55" t="str">
            <v>Landéan</v>
          </cell>
          <cell r="H55" t="str">
            <v>GARNIER Pauline</v>
          </cell>
          <cell r="I55" t="str">
            <v>eco35.notre-dame.landean@enseignement-catholique.bzh</v>
          </cell>
          <cell r="J55" t="str">
            <v>02 99 97 30 94</v>
          </cell>
          <cell r="K55">
            <v>5</v>
          </cell>
          <cell r="L55">
            <v>0</v>
          </cell>
        </row>
        <row r="56">
          <cell r="A56">
            <v>127</v>
          </cell>
          <cell r="B56" t="str">
            <v>115-012259</v>
          </cell>
          <cell r="C56" t="str">
            <v>Ecole Odile Gautry</v>
          </cell>
          <cell r="D56">
            <v>2</v>
          </cell>
          <cell r="E56" t="str">
            <v>4 Place Lariboisière</v>
          </cell>
          <cell r="F56">
            <v>35300</v>
          </cell>
          <cell r="G56" t="str">
            <v>Fougères</v>
          </cell>
          <cell r="H56" t="str">
            <v>WACAPOU Christelle</v>
          </cell>
          <cell r="I56" t="str">
            <v>ecole.0350256n@ac-rennes.fr</v>
          </cell>
          <cell r="J56">
            <v>299942458</v>
          </cell>
          <cell r="K56">
            <v>4</v>
          </cell>
          <cell r="L56">
            <v>0</v>
          </cell>
        </row>
        <row r="57">
          <cell r="A57">
            <v>67</v>
          </cell>
          <cell r="B57" t="str">
            <v>341-037430</v>
          </cell>
          <cell r="C57" t="str">
            <v>Ecole René Louiche-Desfontaines</v>
          </cell>
          <cell r="D57">
            <v>2</v>
          </cell>
          <cell r="E57" t="str">
            <v>5 rue de la Libération</v>
          </cell>
          <cell r="F57">
            <v>35460</v>
          </cell>
          <cell r="G57" t="str">
            <v>Tremblay</v>
          </cell>
          <cell r="H57" t="str">
            <v xml:space="preserve">Christine Gaultier </v>
          </cell>
          <cell r="I57" t="str">
            <v>ecole.0351617t@ac-rennes.fr</v>
          </cell>
          <cell r="J57" t="str">
            <v>02 99 98 21 69</v>
          </cell>
          <cell r="K57">
            <v>2</v>
          </cell>
          <cell r="L57">
            <v>0</v>
          </cell>
        </row>
        <row r="58">
          <cell r="A58">
            <v>76</v>
          </cell>
          <cell r="B58" t="str">
            <v>115-012443</v>
          </cell>
          <cell r="C58" t="str">
            <v>Ecole Saint Joseph</v>
          </cell>
          <cell r="D58">
            <v>2</v>
          </cell>
          <cell r="E58" t="str">
            <v>11 rue Lesueur</v>
          </cell>
          <cell r="F58">
            <v>35300</v>
          </cell>
          <cell r="G58" t="str">
            <v>Fougères</v>
          </cell>
          <cell r="H58" t="str">
            <v>Anne-Florence GASNIER</v>
          </cell>
          <cell r="I58" t="str">
            <v>stjo.fougeres@orange.fr</v>
          </cell>
          <cell r="J58" t="str">
            <v>02 99 99 90 54</v>
          </cell>
          <cell r="K58">
            <v>4</v>
          </cell>
          <cell r="L58">
            <v>0</v>
          </cell>
        </row>
        <row r="59">
          <cell r="A59">
            <v>77</v>
          </cell>
          <cell r="B59" t="str">
            <v>115-011515</v>
          </cell>
          <cell r="C59" t="str">
            <v>Ecole Saint Joseph de Bonabry</v>
          </cell>
          <cell r="D59">
            <v>2</v>
          </cell>
          <cell r="E59" t="str">
            <v>9 rue jeanne d'arc</v>
          </cell>
          <cell r="F59">
            <v>35300</v>
          </cell>
          <cell r="G59" t="str">
            <v>Fougères</v>
          </cell>
          <cell r="H59" t="str">
            <v>christèle le bolloch'</v>
          </cell>
          <cell r="I59" t="str">
            <v>ecole-sjb-foug@orange.fr</v>
          </cell>
          <cell r="J59">
            <v>299991379</v>
          </cell>
          <cell r="K59">
            <v>7</v>
          </cell>
          <cell r="L59">
            <v>0</v>
          </cell>
        </row>
        <row r="60">
          <cell r="A60">
            <v>78</v>
          </cell>
          <cell r="B60" t="str">
            <v>000-166366</v>
          </cell>
          <cell r="C60" t="str">
            <v>Ecole Sainte Anne - B.Désert</v>
          </cell>
          <cell r="D60">
            <v>2</v>
          </cell>
          <cell r="E60" t="str">
            <v>10 rue Lesquen</v>
          </cell>
          <cell r="F60">
            <v>35420</v>
          </cell>
          <cell r="G60" t="str">
            <v>La Bazouge du Désert</v>
          </cell>
          <cell r="H60" t="str">
            <v>Mme Sauret</v>
          </cell>
          <cell r="I60" t="str">
            <v>ecolelbdd@orange.fr</v>
          </cell>
          <cell r="J60" t="str">
            <v>02 99 97 31 90</v>
          </cell>
          <cell r="K60">
            <v>3</v>
          </cell>
          <cell r="L60">
            <v>0</v>
          </cell>
        </row>
        <row r="61">
          <cell r="A61">
            <v>74</v>
          </cell>
          <cell r="B61" t="str">
            <v>019-001361</v>
          </cell>
          <cell r="C61" t="str">
            <v>Ecole Sainte Anne - B.Pérouse</v>
          </cell>
          <cell r="D61">
            <v>2</v>
          </cell>
          <cell r="E61" t="str">
            <v xml:space="preserve">12 rue d'Antrain </v>
          </cell>
          <cell r="F61">
            <v>35560</v>
          </cell>
          <cell r="G61" t="str">
            <v>Bazouges la Pérouse</v>
          </cell>
          <cell r="H61" t="str">
            <v>Mme Baudet</v>
          </cell>
          <cell r="I61" t="str">
            <v>eco35.ste-anne.bazouges-la-perouse@enseignement-catholique.bzh</v>
          </cell>
          <cell r="J61" t="str">
            <v>02 99 97 46 55</v>
          </cell>
          <cell r="K61">
            <v>3</v>
          </cell>
          <cell r="L61">
            <v>0</v>
          </cell>
        </row>
        <row r="62">
          <cell r="A62">
            <v>79</v>
          </cell>
          <cell r="B62" t="str">
            <v>253-099179</v>
          </cell>
          <cell r="C62" t="str">
            <v>Ecole Sainte Thérese</v>
          </cell>
          <cell r="D62">
            <v>2</v>
          </cell>
          <cell r="E62" t="str">
            <v>3 rue de la Bouexière</v>
          </cell>
          <cell r="F62">
            <v>35140</v>
          </cell>
          <cell r="G62" t="str">
            <v>Saint Aubin du Cormier</v>
          </cell>
          <cell r="H62" t="str">
            <v>Véronique COLLANGE</v>
          </cell>
          <cell r="I62" t="str">
            <v>sainte-therese@wanadoo.fr</v>
          </cell>
          <cell r="J62" t="str">
            <v>02 99 39 11 58</v>
          </cell>
          <cell r="K62">
            <v>13</v>
          </cell>
          <cell r="L62">
            <v>0</v>
          </cell>
        </row>
        <row r="63">
          <cell r="A63">
            <v>80</v>
          </cell>
          <cell r="B63" t="str">
            <v>257-027928</v>
          </cell>
          <cell r="C63" t="str">
            <v xml:space="preserve">Ecoles Jacques Prevert maternelle et élémentaire </v>
          </cell>
          <cell r="D63">
            <v>2</v>
          </cell>
          <cell r="E63" t="str">
            <v>20 rue Guynemer</v>
          </cell>
          <cell r="F63">
            <v>35460</v>
          </cell>
          <cell r="G63" t="str">
            <v>Maen Roch, Saint Brice en Coglès</v>
          </cell>
          <cell r="H63" t="str">
            <v>Rozenn GUERIN (maternelle)</v>
          </cell>
          <cell r="I63" t="str">
            <v>ecole.0351834d@ac-rennes.fr ; ecole.0351028c@ac-rennes.fr</v>
          </cell>
          <cell r="J63" t="str">
            <v>02 99 98 67 69 / 02 99 98 67 97</v>
          </cell>
          <cell r="K63">
            <v>14</v>
          </cell>
          <cell r="L63">
            <v>0</v>
          </cell>
        </row>
        <row r="64">
          <cell r="A64">
            <v>99</v>
          </cell>
          <cell r="B64" t="str">
            <v>324-035977</v>
          </cell>
          <cell r="C64" t="str">
            <v>Eiffage Construction Bretagne SAS</v>
          </cell>
          <cell r="D64">
            <v>3</v>
          </cell>
          <cell r="E64" t="str">
            <v>PA de Plaisance</v>
          </cell>
          <cell r="F64">
            <v>35133</v>
          </cell>
          <cell r="G64" t="str">
            <v>Saint Sauveur des Landes</v>
          </cell>
          <cell r="H64" t="str">
            <v>Sylvie Lainé</v>
          </cell>
          <cell r="I64" t="str">
            <v>ec35-fougeres.construction@eiffage.com</v>
          </cell>
          <cell r="J64" t="str">
            <v>02 99 94 41 45</v>
          </cell>
          <cell r="K64">
            <v>2</v>
          </cell>
          <cell r="L64">
            <v>0</v>
          </cell>
        </row>
        <row r="65">
          <cell r="A65">
            <v>147</v>
          </cell>
          <cell r="B65" t="str">
            <v>267-168694</v>
          </cell>
          <cell r="C65" t="str">
            <v>ENP Agencement Maen Roch</v>
          </cell>
          <cell r="D65">
            <v>3</v>
          </cell>
          <cell r="E65" t="str">
            <v>ZA St Eustache - St Etienne en Coglès</v>
          </cell>
          <cell r="F65">
            <v>35460</v>
          </cell>
          <cell r="G65" t="str">
            <v>Maen Roch</v>
          </cell>
          <cell r="H65" t="str">
            <v>Christelle HENRY</v>
          </cell>
          <cell r="I65" t="str">
            <v>direction@enp-agencement.com</v>
          </cell>
          <cell r="J65" t="str">
            <v>02 99 97 39 40</v>
          </cell>
          <cell r="K65">
            <v>5</v>
          </cell>
          <cell r="L65">
            <v>0</v>
          </cell>
        </row>
        <row r="66">
          <cell r="A66">
            <v>100</v>
          </cell>
          <cell r="B66" t="str">
            <v>115-134774</v>
          </cell>
          <cell r="C66" t="str">
            <v>Fais pas ci fais pas ça</v>
          </cell>
          <cell r="D66">
            <v>3</v>
          </cell>
          <cell r="E66" t="str">
            <v>20 CHEMIN BERLIN</v>
          </cell>
          <cell r="F66">
            <v>35300</v>
          </cell>
          <cell r="G66" t="str">
            <v>Fougères</v>
          </cell>
          <cell r="H66" t="str">
            <v>Angelina Carraz</v>
          </cell>
          <cell r="I66" t="str">
            <v>associationfaispascifaispasca@gmail.com</v>
          </cell>
          <cell r="J66">
            <v>223515705</v>
          </cell>
          <cell r="K66">
            <v>8</v>
          </cell>
          <cell r="L66">
            <v>0</v>
          </cell>
        </row>
        <row r="67">
          <cell r="A67">
            <v>118</v>
          </cell>
          <cell r="B67" t="str">
            <v>000-178860</v>
          </cell>
          <cell r="C67" t="str">
            <v>Fontanier-Rubiot SELURL (SCP Egu-Hardy Notaire)</v>
          </cell>
          <cell r="D67">
            <v>3</v>
          </cell>
          <cell r="E67" t="str">
            <v>1 RUE SAINT MARTIN</v>
          </cell>
          <cell r="F67">
            <v>35420</v>
          </cell>
          <cell r="G67" t="str">
            <v>Louvigné du Désert</v>
          </cell>
          <cell r="H67" t="str">
            <v>EGU HARDY AT</v>
          </cell>
          <cell r="I67" t="str">
            <v>estelle.serais.35135@notaires.fr</v>
          </cell>
          <cell r="J67" t="str">
            <v>02 99 98 01 39</v>
          </cell>
          <cell r="K67">
            <v>2</v>
          </cell>
          <cell r="L67">
            <v>11</v>
          </cell>
        </row>
        <row r="68">
          <cell r="A68">
            <v>6</v>
          </cell>
          <cell r="B68" t="str">
            <v>324-100887</v>
          </cell>
          <cell r="C68" t="str">
            <v>Fougères Agglomération - FA</v>
          </cell>
          <cell r="D68">
            <v>1</v>
          </cell>
          <cell r="E68" t="str">
            <v>Parc d'Activités de l'Aumaillerie 1, rue Louis Lumière</v>
          </cell>
          <cell r="F68">
            <v>35133</v>
          </cell>
          <cell r="G68" t="str">
            <v>La Selle en Luitré</v>
          </cell>
          <cell r="H68" t="str">
            <v>Yves MAUGEY</v>
          </cell>
          <cell r="I68" t="str">
            <v>dgad@fougeres-agglo.bzh</v>
          </cell>
          <cell r="J68" t="str">
            <v>02 99 94 50 34</v>
          </cell>
          <cell r="K68">
            <v>8</v>
          </cell>
          <cell r="L68">
            <v>0</v>
          </cell>
        </row>
        <row r="69">
          <cell r="A69">
            <v>81</v>
          </cell>
          <cell r="B69" t="str">
            <v>253-027001</v>
          </cell>
          <cell r="C69" t="str">
            <v>Gendarmerie Nationale Saint Aubin du Cormier</v>
          </cell>
          <cell r="D69">
            <v>1</v>
          </cell>
          <cell r="E69" t="str">
            <v>15 RUE DE RENNES</v>
          </cell>
          <cell r="F69">
            <v>35140</v>
          </cell>
          <cell r="G69" t="str">
            <v>Saint Aubin du Cormier</v>
          </cell>
          <cell r="H69" t="str">
            <v>Sylvain LE NICOL</v>
          </cell>
          <cell r="I69" t="str">
            <v>sylvain.le-nicol@gendarmerie.interieur.gouv.fr</v>
          </cell>
          <cell r="J69">
            <v>621494501</v>
          </cell>
          <cell r="K69">
            <v>7</v>
          </cell>
          <cell r="L69">
            <v>0</v>
          </cell>
        </row>
        <row r="70">
          <cell r="A70">
            <v>82</v>
          </cell>
          <cell r="B70" t="str">
            <v>115-122724</v>
          </cell>
          <cell r="C70" t="str">
            <v>GRETA</v>
          </cell>
          <cell r="D70">
            <v>2</v>
          </cell>
          <cell r="E70" t="str">
            <v>3 Promenade du Gué Maheu</v>
          </cell>
          <cell r="F70">
            <v>35300</v>
          </cell>
          <cell r="G70" t="str">
            <v>Fougères</v>
          </cell>
          <cell r="H70" t="str">
            <v>Mehdi LAMBERT</v>
          </cell>
          <cell r="I70" t="str">
            <v>greta.agfougeres@ac-rennes.fr</v>
          </cell>
          <cell r="J70" t="str">
            <v>02 99 99 41 28</v>
          </cell>
          <cell r="K70">
            <v>4</v>
          </cell>
          <cell r="L70">
            <v>0</v>
          </cell>
        </row>
        <row r="71">
          <cell r="A71">
            <v>101</v>
          </cell>
          <cell r="B71" t="str">
            <v>137-166902</v>
          </cell>
          <cell r="C71" t="str">
            <v>IFPS</v>
          </cell>
          <cell r="D71">
            <v>2</v>
          </cell>
          <cell r="E71" t="str">
            <v>6 RUE CLAUDE BOURGELAT - ZA DE LA GRANDE MARCHE</v>
          </cell>
          <cell r="F71">
            <v>35133</v>
          </cell>
          <cell r="G71" t="str">
            <v>Javené</v>
          </cell>
          <cell r="H71" t="str">
            <v>Sonia DUPONT</v>
          </cell>
          <cell r="I71" t="str">
            <v>ifsi@ch-fougeres.fr + valerie.prioul@ifps-chfougeres.bzh</v>
          </cell>
          <cell r="J71" t="str">
            <v>02 99 17 70 94</v>
          </cell>
          <cell r="K71">
            <v>5</v>
          </cell>
          <cell r="L71">
            <v>0</v>
          </cell>
        </row>
        <row r="72">
          <cell r="A72">
            <v>102</v>
          </cell>
          <cell r="B72" t="str">
            <v>004-000551</v>
          </cell>
          <cell r="C72" t="str">
            <v>IME La Chaperonnière</v>
          </cell>
          <cell r="D72">
            <v>3</v>
          </cell>
          <cell r="E72" t="str">
            <v xml:space="preserve">17 RUE DU VIVIER </v>
          </cell>
          <cell r="F72">
            <v>35560</v>
          </cell>
          <cell r="G72" t="str">
            <v>Antrain</v>
          </cell>
          <cell r="H72" t="str">
            <v>Sophie HELARY</v>
          </cell>
          <cell r="I72" t="str">
            <v>imeantrain@edefs35.fr + s.helary@edefs35.fr</v>
          </cell>
          <cell r="J72" t="str">
            <v>02 99 98 33 62</v>
          </cell>
          <cell r="K72">
            <v>1</v>
          </cell>
          <cell r="L72">
            <v>0</v>
          </cell>
        </row>
        <row r="73">
          <cell r="A73">
            <v>103</v>
          </cell>
          <cell r="B73" t="str">
            <v>115-013426</v>
          </cell>
          <cell r="C73" t="str">
            <v>La Chronique Républicaine</v>
          </cell>
          <cell r="D73">
            <v>3</v>
          </cell>
          <cell r="E73" t="str">
            <v>39 RUE DE NANTES</v>
          </cell>
          <cell r="F73">
            <v>35300</v>
          </cell>
          <cell r="G73" t="str">
            <v>Fougères</v>
          </cell>
          <cell r="H73" t="str">
            <v>Michèle PRIOULT</v>
          </cell>
          <cell r="I73" t="str">
            <v>accueil.lachronique@hebdoscom.com</v>
          </cell>
          <cell r="J73" t="str">
            <v>02 99 99 12 15</v>
          </cell>
          <cell r="K73">
            <v>6</v>
          </cell>
          <cell r="L73">
            <v>0</v>
          </cell>
        </row>
        <row r="74">
          <cell r="A74">
            <v>104</v>
          </cell>
          <cell r="B74" t="str">
            <v>115-017293</v>
          </cell>
          <cell r="C74" t="str">
            <v>Laboratoire Laborizon SELAS (Biolam)</v>
          </cell>
          <cell r="D74">
            <v>3</v>
          </cell>
          <cell r="E74" t="str">
            <v>5 RUE DE LA LANDRONNIERE</v>
          </cell>
          <cell r="F74">
            <v>35300</v>
          </cell>
          <cell r="G74" t="str">
            <v>Fougères</v>
          </cell>
          <cell r="H74" t="str">
            <v>Laurent Desbordes</v>
          </cell>
          <cell r="I74" t="str">
            <v>l.desbordes@biolam35.fr</v>
          </cell>
          <cell r="J74" t="str">
            <v xml:space="preserve">02 99 94 65 55 </v>
          </cell>
          <cell r="K74">
            <v>4</v>
          </cell>
          <cell r="L74">
            <v>0</v>
          </cell>
        </row>
        <row r="75">
          <cell r="A75">
            <v>129</v>
          </cell>
          <cell r="B75" t="str">
            <v>257-107660</v>
          </cell>
          <cell r="C75" t="str">
            <v>Lacteus</v>
          </cell>
          <cell r="D75">
            <v>3</v>
          </cell>
          <cell r="E75" t="str">
            <v>6 rue Pierre Harel</v>
          </cell>
          <cell r="F75">
            <v>35133</v>
          </cell>
          <cell r="G75" t="str">
            <v>Lécousse</v>
          </cell>
          <cell r="H75" t="str">
            <v>MESLET Sandra</v>
          </cell>
          <cell r="I75" t="str">
            <v>saslacteus@orange.fr</v>
          </cell>
          <cell r="J75">
            <v>299986568</v>
          </cell>
          <cell r="K75">
            <v>4</v>
          </cell>
          <cell r="L75">
            <v>0</v>
          </cell>
        </row>
        <row r="76">
          <cell r="A76">
            <v>105</v>
          </cell>
          <cell r="B76" t="str">
            <v>115-100865</v>
          </cell>
          <cell r="C76" t="str">
            <v>Lafarge Betons France</v>
          </cell>
          <cell r="D76">
            <v>3</v>
          </cell>
          <cell r="E76" t="str">
            <v xml:space="preserve">12 RUE DE LA GUENAUDIERE </v>
          </cell>
          <cell r="F76">
            <v>35300</v>
          </cell>
          <cell r="G76" t="str">
            <v>Fougères</v>
          </cell>
          <cell r="H76" t="str">
            <v>Rozenn LE SAINT</v>
          </cell>
          <cell r="I76" t="str">
            <v>dpe.fougeres@lafargeholcim.com</v>
          </cell>
          <cell r="J76" t="str">
            <v>06 80 58 21 78</v>
          </cell>
          <cell r="K76">
            <v>2</v>
          </cell>
          <cell r="L76">
            <v>0</v>
          </cell>
        </row>
        <row r="77">
          <cell r="A77">
            <v>106</v>
          </cell>
          <cell r="B77" t="str">
            <v>115-009709</v>
          </cell>
          <cell r="C77" t="str">
            <v>Laurent et Associés SARL</v>
          </cell>
          <cell r="D77">
            <v>3</v>
          </cell>
          <cell r="E77" t="str">
            <v>1 RUE LOUIS BOURDON</v>
          </cell>
          <cell r="F77">
            <v>35300</v>
          </cell>
          <cell r="G77" t="str">
            <v>Fougères</v>
          </cell>
          <cell r="H77" t="str">
            <v>B. LAURENT</v>
          </cell>
          <cell r="I77" t="str">
            <v>laurent.associes@wanadoo.fr</v>
          </cell>
          <cell r="J77" t="str">
            <v>02 99 94 30 79</v>
          </cell>
          <cell r="K77">
            <v>0</v>
          </cell>
          <cell r="L77">
            <v>0</v>
          </cell>
        </row>
        <row r="78">
          <cell r="A78">
            <v>150</v>
          </cell>
          <cell r="B78" t="str">
            <v>115-181265</v>
          </cell>
          <cell r="C78" t="str">
            <v>Le Fil Fougères</v>
          </cell>
          <cell r="D78">
            <v>1</v>
          </cell>
          <cell r="E78" t="str">
            <v>1 rue de la Moussais</v>
          </cell>
          <cell r="F78">
            <v>35300</v>
          </cell>
          <cell r="G78" t="str">
            <v>Fougères</v>
          </cell>
          <cell r="H78" t="str">
            <v>Pamela JAMAULT</v>
          </cell>
          <cell r="I78" t="str">
            <v>pjamault@fougeres-agglo.bzh</v>
          </cell>
          <cell r="J78" t="str">
            <v>07 88 54 45 03</v>
          </cell>
          <cell r="K78">
            <v>5</v>
          </cell>
          <cell r="L78">
            <v>0</v>
          </cell>
        </row>
        <row r="79">
          <cell r="A79">
            <v>107</v>
          </cell>
          <cell r="B79" t="str">
            <v>115-116867</v>
          </cell>
          <cell r="C79" t="str">
            <v>Les Opticiens Mutualistes</v>
          </cell>
          <cell r="D79">
            <v>3</v>
          </cell>
          <cell r="E79" t="str">
            <v>23 BD JEAN JAURES</v>
          </cell>
          <cell r="F79">
            <v>35300</v>
          </cell>
          <cell r="G79" t="str">
            <v>Fougères</v>
          </cell>
          <cell r="H79" t="str">
            <v>Bruno Legendre</v>
          </cell>
          <cell r="I79" t="str">
            <v>magasin@fougeres.optique.mfiv.fr</v>
          </cell>
          <cell r="J79" t="str">
            <v>02 22 24 43 36</v>
          </cell>
          <cell r="K79">
            <v>2</v>
          </cell>
          <cell r="L79">
            <v>0</v>
          </cell>
        </row>
        <row r="80">
          <cell r="A80">
            <v>108</v>
          </cell>
          <cell r="B80" t="str">
            <v>253-027194</v>
          </cell>
          <cell r="C80" t="str">
            <v>Literie Duault SA</v>
          </cell>
          <cell r="D80">
            <v>3</v>
          </cell>
          <cell r="E80" t="str">
            <v>RUE DE CHEDEVILLE</v>
          </cell>
          <cell r="F80">
            <v>35140</v>
          </cell>
          <cell r="G80" t="str">
            <v>Saint Aubin du Cormier</v>
          </cell>
          <cell r="H80" t="str">
            <v>Renée FREON</v>
          </cell>
          <cell r="I80" t="str">
            <v>comptarf35@orange.fr</v>
          </cell>
          <cell r="J80" t="str">
            <v>02 99 39 10 61</v>
          </cell>
          <cell r="K80">
            <v>1</v>
          </cell>
          <cell r="L80">
            <v>0</v>
          </cell>
        </row>
        <row r="81">
          <cell r="A81">
            <v>84</v>
          </cell>
          <cell r="B81" t="str">
            <v>115-018776</v>
          </cell>
          <cell r="C81" t="str">
            <v>Lycée JBLT site E. Michelet</v>
          </cell>
          <cell r="D81">
            <v>2</v>
          </cell>
          <cell r="E81" t="str">
            <v>2 bd Jean Monnet, Parc Montaubert</v>
          </cell>
          <cell r="F81">
            <v>35300</v>
          </cell>
          <cell r="G81" t="str">
            <v>Fougères</v>
          </cell>
          <cell r="H81" t="str">
            <v>Vincent LEBEAUPIN</v>
          </cell>
          <cell r="I81" t="str">
            <v>emichelet@lycee-jblt.fr</v>
          </cell>
          <cell r="J81" t="str">
            <v>02 99 17 22 30</v>
          </cell>
          <cell r="K81">
            <v>18</v>
          </cell>
          <cell r="L81">
            <v>0</v>
          </cell>
        </row>
        <row r="82">
          <cell r="A82">
            <v>85</v>
          </cell>
          <cell r="B82" t="str">
            <v>115-009625</v>
          </cell>
          <cell r="C82" t="str">
            <v>Lycée JBLT site Notre Dame des Marais</v>
          </cell>
          <cell r="D82">
            <v>2</v>
          </cell>
          <cell r="E82" t="str">
            <v>9 bis, rue Eugène Pacory</v>
          </cell>
          <cell r="F82">
            <v>35300</v>
          </cell>
          <cell r="G82" t="str">
            <v>Fougères</v>
          </cell>
          <cell r="H82" t="str">
            <v xml:space="preserve">Pascal POIRIER </v>
          </cell>
          <cell r="I82" t="str">
            <v>ndmarais@lycee-jblt.fr</v>
          </cell>
          <cell r="J82" t="str">
            <v>06 74 81 27 08</v>
          </cell>
          <cell r="K82">
            <v>24</v>
          </cell>
          <cell r="L82">
            <v>0</v>
          </cell>
        </row>
        <row r="83">
          <cell r="A83">
            <v>89</v>
          </cell>
          <cell r="B83" t="str">
            <v>253-098178</v>
          </cell>
          <cell r="C83" t="str">
            <v>Lycée JBLT site Saint Aubin</v>
          </cell>
          <cell r="D83">
            <v>2</v>
          </cell>
          <cell r="E83" t="str">
            <v xml:space="preserve">15 rue du Bourg au Loup </v>
          </cell>
          <cell r="F83">
            <v>35140</v>
          </cell>
          <cell r="G83" t="str">
            <v>Saint Aubin du Cormier</v>
          </cell>
          <cell r="H83" t="str">
            <v>Gaëlle BRINDJONC</v>
          </cell>
          <cell r="I83" t="str">
            <v>g.brindjonc.staubin@lycee-jblt.fr</v>
          </cell>
          <cell r="J83" t="str">
            <v>02 99 39 10 27</v>
          </cell>
          <cell r="K83">
            <v>12</v>
          </cell>
          <cell r="L83">
            <v>0</v>
          </cell>
        </row>
        <row r="84">
          <cell r="A84">
            <v>86</v>
          </cell>
          <cell r="B84" t="str">
            <v>115-016268</v>
          </cell>
          <cell r="C84" t="str">
            <v>Lycée JBLT site Saint Joseph</v>
          </cell>
          <cell r="D84">
            <v>2</v>
          </cell>
          <cell r="E84" t="str">
            <v>42 route de Saint-James</v>
          </cell>
          <cell r="F84">
            <v>35300</v>
          </cell>
          <cell r="G84" t="str">
            <v>Fougères</v>
          </cell>
          <cell r="H84" t="str">
            <v>Landry ROGER</v>
          </cell>
          <cell r="I84" t="str">
            <v>c.bernier.stjoseph@lycee-jblt.fr</v>
          </cell>
          <cell r="J84" t="str">
            <v>02 99 99 06 47</v>
          </cell>
          <cell r="K84">
            <v>7</v>
          </cell>
          <cell r="L84">
            <v>0</v>
          </cell>
        </row>
        <row r="85">
          <cell r="A85">
            <v>83</v>
          </cell>
          <cell r="B85" t="str">
            <v>115-008062</v>
          </cell>
          <cell r="C85" t="str">
            <v>Lycee Jean Guéhenno Général et Technologique</v>
          </cell>
          <cell r="D85">
            <v>2</v>
          </cell>
          <cell r="E85" t="str">
            <v>11 rue du champs Rossignol</v>
          </cell>
          <cell r="F85">
            <v>35300</v>
          </cell>
          <cell r="G85" t="str">
            <v>Fougères</v>
          </cell>
          <cell r="H85" t="str">
            <v>?</v>
          </cell>
          <cell r="I85" t="str">
            <v>gestion.0350011x@ac-rennes.fr</v>
          </cell>
          <cell r="J85" t="str">
            <v>02 99 99 22 87</v>
          </cell>
          <cell r="K85">
            <v>23</v>
          </cell>
          <cell r="L85">
            <v>0</v>
          </cell>
        </row>
        <row r="86">
          <cell r="A86">
            <v>87</v>
          </cell>
          <cell r="B86" t="str">
            <v>115-010840</v>
          </cell>
          <cell r="C86" t="str">
            <v>Lycee Jean Guéhenno Professionnel</v>
          </cell>
          <cell r="D86">
            <v>2</v>
          </cell>
          <cell r="E86" t="str">
            <v>1 rue du Gué Maheu</v>
          </cell>
          <cell r="F86">
            <v>35300</v>
          </cell>
          <cell r="G86" t="str">
            <v>Fougères</v>
          </cell>
          <cell r="H86" t="str">
            <v>Mme Houstin</v>
          </cell>
          <cell r="I86" t="str">
            <v>ce.0350761m@ac-rennes.fr</v>
          </cell>
          <cell r="J86" t="str">
            <v>02 99 94 41 95</v>
          </cell>
          <cell r="K86">
            <v>13</v>
          </cell>
          <cell r="L86">
            <v>0</v>
          </cell>
        </row>
        <row r="87">
          <cell r="A87">
            <v>122</v>
          </cell>
          <cell r="B87" t="str">
            <v>253-027275</v>
          </cell>
          <cell r="C87" t="str">
            <v>Lycée la Lande de la Rencontre</v>
          </cell>
          <cell r="D87">
            <v>2</v>
          </cell>
          <cell r="E87" t="str">
            <v>lande de la rencontre</v>
          </cell>
          <cell r="F87">
            <v>35140</v>
          </cell>
          <cell r="G87" t="str">
            <v>Saint Aubin du Cormier</v>
          </cell>
          <cell r="H87" t="str">
            <v>Evelyne AUBRY</v>
          </cell>
          <cell r="I87" t="str">
            <v>lpa.st-aubin@educagri.fr</v>
          </cell>
          <cell r="J87" t="str">
            <v>02 99 45 14 45 / 06 85 73 03 54</v>
          </cell>
          <cell r="K87">
            <v>17</v>
          </cell>
          <cell r="L87">
            <v>0</v>
          </cell>
        </row>
        <row r="88">
          <cell r="A88">
            <v>10</v>
          </cell>
          <cell r="B88" t="str">
            <v>004-000202</v>
          </cell>
          <cell r="C88" t="str">
            <v>Mairie d'Antrain</v>
          </cell>
          <cell r="D88">
            <v>1</v>
          </cell>
          <cell r="E88" t="str">
            <v>1 rue de Fougères</v>
          </cell>
          <cell r="F88">
            <v>35560</v>
          </cell>
          <cell r="G88" t="str">
            <v>Antrain</v>
          </cell>
          <cell r="H88" t="str">
            <v>Florian SIMONNEAUX</v>
          </cell>
          <cell r="I88" t="str">
            <v>accueil@valcouesnon.fr</v>
          </cell>
          <cell r="J88">
            <v>299983109</v>
          </cell>
          <cell r="K88">
            <v>2</v>
          </cell>
          <cell r="L88">
            <v>0</v>
          </cell>
        </row>
        <row r="89">
          <cell r="A89">
            <v>11</v>
          </cell>
          <cell r="B89" t="str">
            <v>011-000844</v>
          </cell>
          <cell r="C89" t="str">
            <v>Mairie de Baillé</v>
          </cell>
          <cell r="D89">
            <v>1</v>
          </cell>
          <cell r="E89" t="str">
            <v>1 allée Fadhma Amrouche</v>
          </cell>
          <cell r="F89">
            <v>35460</v>
          </cell>
          <cell r="G89" t="str">
            <v>Baillé</v>
          </cell>
          <cell r="H89" t="str">
            <v>Olivier GAIGNE</v>
          </cell>
          <cell r="I89" t="str">
            <v>mairie.de.baille@wanadoo.fr</v>
          </cell>
          <cell r="J89">
            <v>299950415</v>
          </cell>
          <cell r="K89">
            <v>1</v>
          </cell>
          <cell r="L89">
            <v>0</v>
          </cell>
        </row>
        <row r="90">
          <cell r="A90">
            <v>12</v>
          </cell>
          <cell r="B90" t="str">
            <v>019-001372</v>
          </cell>
          <cell r="C90" t="str">
            <v>Mairie de Bazouges la Pérouse</v>
          </cell>
          <cell r="D90">
            <v>1</v>
          </cell>
          <cell r="E90" t="str">
            <v>2 place de l'Hôtel de Ville</v>
          </cell>
          <cell r="F90">
            <v>35560</v>
          </cell>
          <cell r="G90" t="str">
            <v>Bazouges la Pérouse</v>
          </cell>
          <cell r="H90" t="str">
            <v xml:space="preserve">Johan Guegan </v>
          </cell>
          <cell r="I90" t="str">
            <v>mairie.bazouges@wanadoo.fr</v>
          </cell>
          <cell r="J90">
            <v>299974411</v>
          </cell>
          <cell r="K90">
            <v>5</v>
          </cell>
          <cell r="L90">
            <v>0</v>
          </cell>
        </row>
        <row r="91">
          <cell r="A91">
            <v>13</v>
          </cell>
          <cell r="B91" t="str">
            <v>021-001923</v>
          </cell>
          <cell r="C91" t="str">
            <v>Mairie de Beaucé</v>
          </cell>
          <cell r="D91">
            <v>1</v>
          </cell>
          <cell r="E91" t="str">
            <v>Parvis de la Liberté</v>
          </cell>
          <cell r="F91">
            <v>35133</v>
          </cell>
          <cell r="G91" t="str">
            <v>Beaucé</v>
          </cell>
          <cell r="H91" t="str">
            <v>Valérie ZAMORA</v>
          </cell>
          <cell r="I91" t="str">
            <v>mairie.de.beauce@orange.fr</v>
          </cell>
          <cell r="J91">
            <v>299991333</v>
          </cell>
          <cell r="K91">
            <v>3</v>
          </cell>
          <cell r="L91">
            <v>0</v>
          </cell>
        </row>
        <row r="92">
          <cell r="A92">
            <v>14</v>
          </cell>
          <cell r="B92" t="str">
            <v>025-002666</v>
          </cell>
          <cell r="C92" t="str">
            <v>Mairie de Billé</v>
          </cell>
          <cell r="D92">
            <v>1</v>
          </cell>
          <cell r="E92" t="str">
            <v>5 rue de Fougères</v>
          </cell>
          <cell r="F92">
            <v>35133</v>
          </cell>
          <cell r="G92" t="str">
            <v>Billé</v>
          </cell>
          <cell r="H92" t="str">
            <v>Laurence BREGANT</v>
          </cell>
          <cell r="I92" t="str">
            <v>communedebille@wanadoo.fr</v>
          </cell>
          <cell r="J92">
            <v>299976033</v>
          </cell>
          <cell r="K92">
            <v>1</v>
          </cell>
          <cell r="L92">
            <v>0</v>
          </cell>
        </row>
        <row r="93">
          <cell r="A93">
            <v>15</v>
          </cell>
          <cell r="B93" t="str">
            <v>075-004070</v>
          </cell>
          <cell r="C93" t="str">
            <v>Mairie de Chauvigné</v>
          </cell>
          <cell r="D93">
            <v>1</v>
          </cell>
          <cell r="E93" t="str">
            <v>2 rue du Souvenir</v>
          </cell>
          <cell r="F93">
            <v>35490</v>
          </cell>
          <cell r="G93" t="str">
            <v>Chauvigné</v>
          </cell>
          <cell r="H93" t="str">
            <v>Marie-Lyne GARNIER</v>
          </cell>
          <cell r="I93" t="str">
            <v>mairie.chauvigne@orange.fr</v>
          </cell>
          <cell r="J93">
            <v>299950512</v>
          </cell>
          <cell r="K93">
            <v>2</v>
          </cell>
          <cell r="L93">
            <v>0</v>
          </cell>
        </row>
        <row r="94">
          <cell r="A94">
            <v>16</v>
          </cell>
          <cell r="B94" t="str">
            <v>086-004715</v>
          </cell>
          <cell r="C94" t="str">
            <v>Mairie de Combourtillé</v>
          </cell>
          <cell r="D94">
            <v>1</v>
          </cell>
          <cell r="E94" t="str">
            <v>le Bourg</v>
          </cell>
          <cell r="F94">
            <v>35210</v>
          </cell>
          <cell r="G94" t="str">
            <v>Combourtillé</v>
          </cell>
          <cell r="H94" t="str">
            <v>Géraldine UZEL</v>
          </cell>
          <cell r="I94" t="str">
            <v>mairie.combourtille35@wanadoo.fr</v>
          </cell>
          <cell r="J94">
            <v>299976150</v>
          </cell>
          <cell r="K94">
            <v>1</v>
          </cell>
          <cell r="L94">
            <v>0</v>
          </cell>
        </row>
        <row r="95">
          <cell r="A95">
            <v>17</v>
          </cell>
          <cell r="B95" t="str">
            <v>112-005470</v>
          </cell>
          <cell r="C95" t="str">
            <v>Mairie de Fleurigné</v>
          </cell>
          <cell r="D95">
            <v>1</v>
          </cell>
          <cell r="E95" t="str">
            <v>29 avenue de Bretagne</v>
          </cell>
          <cell r="F95">
            <v>35133</v>
          </cell>
          <cell r="G95" t="str">
            <v>Fleurigné</v>
          </cell>
          <cell r="H95" t="str">
            <v>Régine POIRIER</v>
          </cell>
          <cell r="I95" t="str">
            <v>mairie.fleurigne35@wanadoo.fr</v>
          </cell>
          <cell r="J95">
            <v>299952046</v>
          </cell>
          <cell r="K95">
            <v>1</v>
          </cell>
          <cell r="L95">
            <v>0</v>
          </cell>
        </row>
        <row r="96">
          <cell r="A96">
            <v>18</v>
          </cell>
          <cell r="B96" t="str">
            <v>137-020037</v>
          </cell>
          <cell r="C96" t="str">
            <v>Mairie de Javené</v>
          </cell>
          <cell r="D96">
            <v>1</v>
          </cell>
          <cell r="E96" t="str">
            <v>2 Place St Martin</v>
          </cell>
          <cell r="F96">
            <v>35133</v>
          </cell>
          <cell r="G96" t="str">
            <v>Javené</v>
          </cell>
          <cell r="H96" t="str">
            <v>Laurence HUBERT</v>
          </cell>
          <cell r="I96" t="str">
            <v>mairie-javene@wanadoo.fr</v>
          </cell>
          <cell r="J96">
            <v>299991508</v>
          </cell>
          <cell r="K96">
            <v>4</v>
          </cell>
          <cell r="L96">
            <v>0</v>
          </cell>
        </row>
        <row r="97">
          <cell r="A97">
            <v>19</v>
          </cell>
          <cell r="B97" t="str">
            <v>000-155739</v>
          </cell>
          <cell r="C97" t="str">
            <v>Mairie de la Bazouge du Désert + centre de loisirs</v>
          </cell>
          <cell r="D97">
            <v>1</v>
          </cell>
          <cell r="E97" t="str">
            <v>11 rue Chanoine Helesbeux</v>
          </cell>
          <cell r="F97">
            <v>35420</v>
          </cell>
          <cell r="G97" t="str">
            <v>La Bazouge du Désert</v>
          </cell>
          <cell r="H97" t="str">
            <v>Sonia PRODHOMME</v>
          </cell>
          <cell r="I97" t="str">
            <v>s.prodhomme.bazouge@orange.fr</v>
          </cell>
          <cell r="J97">
            <v>299973749</v>
          </cell>
          <cell r="K97">
            <v>3</v>
          </cell>
          <cell r="L97">
            <v>21</v>
          </cell>
        </row>
        <row r="98">
          <cell r="A98">
            <v>20</v>
          </cell>
          <cell r="B98" t="str">
            <v>324-036022</v>
          </cell>
          <cell r="C98" t="str">
            <v>Mairie de La Selle en Luitré</v>
          </cell>
          <cell r="D98">
            <v>1</v>
          </cell>
          <cell r="E98" t="str">
            <v>23 le Bourg</v>
          </cell>
          <cell r="F98">
            <v>35133</v>
          </cell>
          <cell r="G98" t="str">
            <v>La Selle en Luitré</v>
          </cell>
          <cell r="H98" t="str">
            <v>Jean-Pierre DESHAYES</v>
          </cell>
          <cell r="I98" t="str">
            <v>mairielaselleenluitre@wanadoo.fr</v>
          </cell>
          <cell r="J98" t="str">
            <v>02 99 97 91 88</v>
          </cell>
          <cell r="K98">
            <v>2</v>
          </cell>
          <cell r="L98">
            <v>0</v>
          </cell>
        </row>
        <row r="99">
          <cell r="A99">
            <v>21</v>
          </cell>
          <cell r="B99" t="str">
            <v>157-021844</v>
          </cell>
          <cell r="C99" t="str">
            <v>Mairie de Le Loroux</v>
          </cell>
          <cell r="D99">
            <v>1</v>
          </cell>
          <cell r="E99" t="str">
            <v>27 portes de Bretagne</v>
          </cell>
          <cell r="F99">
            <v>35133</v>
          </cell>
          <cell r="G99" t="str">
            <v>Le Loroux</v>
          </cell>
          <cell r="H99" t="str">
            <v>Céline JOUDAN Chantal ESNAULT</v>
          </cell>
          <cell r="I99" t="str">
            <v>mairie@lelouroux.fr</v>
          </cell>
          <cell r="J99">
            <v>299952185</v>
          </cell>
          <cell r="K99">
            <v>2</v>
          </cell>
          <cell r="L99">
            <v>11</v>
          </cell>
        </row>
        <row r="100">
          <cell r="A100">
            <v>22</v>
          </cell>
          <cell r="B100" t="str">
            <v>150-021779</v>
          </cell>
          <cell r="C100" t="str">
            <v>Mairie de Lécousse</v>
          </cell>
          <cell r="D100">
            <v>1</v>
          </cell>
          <cell r="E100" t="str">
            <v>1 Parvis des droits de l'Homme</v>
          </cell>
          <cell r="F100">
            <v>35133</v>
          </cell>
          <cell r="G100" t="str">
            <v>Lécousse</v>
          </cell>
          <cell r="H100" t="str">
            <v>Jérôme BLANCHET</v>
          </cell>
          <cell r="I100" t="str">
            <v>mairie@lecousse.fr</v>
          </cell>
          <cell r="J100" t="str">
            <v>02 99 94 25 05</v>
          </cell>
          <cell r="K100">
            <v>8</v>
          </cell>
          <cell r="L100">
            <v>16</v>
          </cell>
        </row>
        <row r="101">
          <cell r="A101">
            <v>9</v>
          </cell>
          <cell r="B101" t="str">
            <v>000-155741</v>
          </cell>
          <cell r="C101" t="str">
            <v>Mairie de Louvigné du Désert - LDD</v>
          </cell>
          <cell r="D101">
            <v>1</v>
          </cell>
          <cell r="E101" t="str">
            <v>19 r Lariboisière</v>
          </cell>
          <cell r="F101">
            <v>35420</v>
          </cell>
          <cell r="G101" t="str">
            <v>Louvigné du Désert</v>
          </cell>
          <cell r="H101" t="str">
            <v>Gaëtan POIRIER</v>
          </cell>
          <cell r="I101" t="str">
            <v>s.tech@louvignedudesert.org</v>
          </cell>
          <cell r="J101">
            <v>682583002</v>
          </cell>
          <cell r="K101">
            <v>2</v>
          </cell>
          <cell r="L101">
            <v>47</v>
          </cell>
        </row>
        <row r="102">
          <cell r="A102">
            <v>23</v>
          </cell>
          <cell r="B102" t="str">
            <v>163-022211</v>
          </cell>
          <cell r="C102" t="str">
            <v>Mairie de Luitré</v>
          </cell>
          <cell r="D102">
            <v>1</v>
          </cell>
          <cell r="E102" t="str">
            <v>14 rue de Normandie</v>
          </cell>
          <cell r="F102">
            <v>35133</v>
          </cell>
          <cell r="G102" t="str">
            <v>Luitré</v>
          </cell>
          <cell r="H102" t="str">
            <v>Christine CHARTRAIN</v>
          </cell>
          <cell r="I102" t="str">
            <v>accueil@luitre-dompierre.fr</v>
          </cell>
          <cell r="J102" t="str">
            <v>02 99 97 91 26</v>
          </cell>
          <cell r="K102">
            <v>2</v>
          </cell>
          <cell r="L102">
            <v>0</v>
          </cell>
        </row>
        <row r="103">
          <cell r="A103">
            <v>24</v>
          </cell>
          <cell r="B103" t="str">
            <v>267-029286</v>
          </cell>
          <cell r="C103" t="str">
            <v>Mairie de Maen Roch - St Etienne</v>
          </cell>
          <cell r="D103">
            <v>1</v>
          </cell>
          <cell r="E103" t="str">
            <v xml:space="preserve"> 8 place de l'Eglise St Etienne en Coglès</v>
          </cell>
          <cell r="F103">
            <v>35460</v>
          </cell>
          <cell r="G103" t="str">
            <v>Maen Roch, Saint Etienne en Coglès</v>
          </cell>
          <cell r="H103" t="str">
            <v>Didier BRIONNE</v>
          </cell>
          <cell r="I103" t="str">
            <v>dga@maenroch.fr</v>
          </cell>
          <cell r="J103" t="str">
            <v>02 99 98 63 20</v>
          </cell>
          <cell r="K103">
            <v>4</v>
          </cell>
          <cell r="L103">
            <v>0</v>
          </cell>
        </row>
        <row r="104">
          <cell r="A104">
            <v>25</v>
          </cell>
          <cell r="B104" t="str">
            <v>257-027823</v>
          </cell>
          <cell r="C104" t="str">
            <v>Mairie de Maen Roch - StBrice</v>
          </cell>
          <cell r="D104">
            <v>1</v>
          </cell>
          <cell r="E104" t="str">
            <v>1 Place de L'Europe St Brice en Coglès</v>
          </cell>
          <cell r="F104">
            <v>35460</v>
          </cell>
          <cell r="G104" t="str">
            <v>Maen Roch, Saint Brice en Coglès</v>
          </cell>
          <cell r="H104" t="str">
            <v>Didier BRIONNE</v>
          </cell>
          <cell r="I104" t="str">
            <v>mairie@maenroch.fr</v>
          </cell>
          <cell r="J104" t="str">
            <v>02 99 98 61 04</v>
          </cell>
          <cell r="K104">
            <v>4</v>
          </cell>
          <cell r="L104">
            <v>0</v>
          </cell>
        </row>
        <row r="105">
          <cell r="A105">
            <v>123</v>
          </cell>
          <cell r="B105" t="str">
            <v>000-168497</v>
          </cell>
          <cell r="C105" t="str">
            <v>Mairie de Mellé + Melleco</v>
          </cell>
          <cell r="D105">
            <v>1</v>
          </cell>
          <cell r="E105" t="str">
            <v>4 place des marches de Bretagne</v>
          </cell>
          <cell r="F105">
            <v>35420</v>
          </cell>
          <cell r="G105" t="str">
            <v>Mellé</v>
          </cell>
          <cell r="H105" t="str">
            <v>Isabelle QUEMENER</v>
          </cell>
          <cell r="I105" t="str">
            <v>contact@melle.bzh</v>
          </cell>
          <cell r="J105" t="str">
            <v>02 99 98 03 20</v>
          </cell>
          <cell r="K105">
            <v>3</v>
          </cell>
          <cell r="L105">
            <v>11</v>
          </cell>
        </row>
        <row r="106">
          <cell r="A106">
            <v>26</v>
          </cell>
          <cell r="B106" t="str">
            <v>190-155743</v>
          </cell>
          <cell r="C106" t="str">
            <v>Mairie de Monthault</v>
          </cell>
          <cell r="D106">
            <v>1</v>
          </cell>
          <cell r="E106" t="str">
            <v>le bourg</v>
          </cell>
          <cell r="F106">
            <v>35420</v>
          </cell>
          <cell r="G106" t="str">
            <v>Monthault</v>
          </cell>
          <cell r="H106" t="str">
            <v>Irène DARDENNE</v>
          </cell>
          <cell r="I106" t="str">
            <v>mairie.monthault@wanadoo.fr</v>
          </cell>
          <cell r="J106">
            <v>299980347</v>
          </cell>
          <cell r="K106">
            <v>4</v>
          </cell>
          <cell r="L106">
            <v>0</v>
          </cell>
        </row>
        <row r="107">
          <cell r="A107">
            <v>142</v>
          </cell>
          <cell r="B107" t="str">
            <v>205-024145</v>
          </cell>
          <cell r="C107" t="str">
            <v>Mairie de Noyal sous Bazouges</v>
          </cell>
          <cell r="D107">
            <v>1</v>
          </cell>
          <cell r="E107" t="str">
            <v>11 Rue de la Cordonnerie</v>
          </cell>
          <cell r="F107">
            <v>35560</v>
          </cell>
          <cell r="G107" t="str">
            <v>Noyal sous Bazouges</v>
          </cell>
          <cell r="H107" t="str">
            <v>Angélique GOUABLIN</v>
          </cell>
          <cell r="I107" t="str">
            <v>mairie.noyal@wanadoo.fr</v>
          </cell>
          <cell r="J107" t="str">
            <v>02 99 73 61 07</v>
          </cell>
          <cell r="K107">
            <v>3</v>
          </cell>
          <cell r="L107">
            <v>0</v>
          </cell>
        </row>
        <row r="108">
          <cell r="A108">
            <v>27</v>
          </cell>
          <cell r="B108" t="str">
            <v>214-024489</v>
          </cell>
          <cell r="C108" t="str">
            <v>Mairie de Parcé</v>
          </cell>
          <cell r="D108">
            <v>1</v>
          </cell>
          <cell r="E108" t="str">
            <v>1 rue de la Bascule</v>
          </cell>
          <cell r="F108">
            <v>35210</v>
          </cell>
          <cell r="G108" t="str">
            <v>Parcé</v>
          </cell>
          <cell r="H108" t="str">
            <v>Mr le Maire</v>
          </cell>
          <cell r="I108" t="str">
            <v>contact@parce.fr</v>
          </cell>
          <cell r="J108">
            <v>299976463</v>
          </cell>
          <cell r="K108">
            <v>1</v>
          </cell>
          <cell r="L108">
            <v>0</v>
          </cell>
        </row>
        <row r="109">
          <cell r="A109">
            <v>28</v>
          </cell>
          <cell r="B109" t="str">
            <v>230-024791</v>
          </cell>
          <cell r="C109" t="str">
            <v>Mairie de Poilley</v>
          </cell>
          <cell r="D109">
            <v>1</v>
          </cell>
          <cell r="E109" t="str">
            <v xml:space="preserve">2 rue du Passage au Loup </v>
          </cell>
          <cell r="F109">
            <v>35420</v>
          </cell>
          <cell r="G109" t="str">
            <v>Poilley</v>
          </cell>
          <cell r="H109" t="str">
            <v>Gérard BARBEDETTE</v>
          </cell>
          <cell r="I109" t="str">
            <v>mairie.poilley@wanadoo.fr</v>
          </cell>
          <cell r="J109">
            <v>299951388</v>
          </cell>
          <cell r="K109">
            <v>2</v>
          </cell>
          <cell r="L109">
            <v>8</v>
          </cell>
        </row>
        <row r="110">
          <cell r="A110">
            <v>29</v>
          </cell>
          <cell r="B110" t="str">
            <v>242-024970</v>
          </cell>
          <cell r="C110" t="str">
            <v>Mairie de Rimou</v>
          </cell>
          <cell r="D110">
            <v>1</v>
          </cell>
          <cell r="E110" t="str">
            <v>1  rue de la république</v>
          </cell>
          <cell r="F110">
            <v>35560</v>
          </cell>
          <cell r="G110" t="str">
            <v>Rimou</v>
          </cell>
          <cell r="H110" t="str">
            <v>Claudine PROVOST</v>
          </cell>
          <cell r="I110" t="str">
            <v>rimou.mairie@wanadoo.fr</v>
          </cell>
          <cell r="J110">
            <v>299982576</v>
          </cell>
          <cell r="K110">
            <v>2</v>
          </cell>
          <cell r="L110">
            <v>0</v>
          </cell>
        </row>
        <row r="111">
          <cell r="A111">
            <v>130</v>
          </cell>
          <cell r="B111" t="str">
            <v>282-032736</v>
          </cell>
          <cell r="C111" t="str">
            <v>Mairie de Rives du Couesnon - St Jean/Couesnon</v>
          </cell>
          <cell r="D111">
            <v>1</v>
          </cell>
          <cell r="E111" t="str">
            <v>4 rue Nationale</v>
          </cell>
          <cell r="F111">
            <v>35140</v>
          </cell>
          <cell r="G111" t="str">
            <v>Saint Jean sur Couesnon, Rives du Couesnon</v>
          </cell>
          <cell r="H111" t="str">
            <v>Marina REBILLON</v>
          </cell>
          <cell r="I111" t="str">
            <v>marina.rebillon@rivesducouesnon.fr</v>
          </cell>
          <cell r="J111" t="str">
            <v>02 99 39 12 57</v>
          </cell>
          <cell r="K111">
            <v>4</v>
          </cell>
          <cell r="L111">
            <v>0</v>
          </cell>
        </row>
        <row r="112">
          <cell r="A112">
            <v>131</v>
          </cell>
          <cell r="B112" t="str">
            <v>293-033752</v>
          </cell>
          <cell r="C112" t="str">
            <v>Mairie de Rives du Couesnon - St Marc/Couesnon</v>
          </cell>
          <cell r="D112">
            <v>1</v>
          </cell>
          <cell r="E112" t="str">
            <v>5 rue de la Mairie</v>
          </cell>
          <cell r="F112">
            <v>35140</v>
          </cell>
          <cell r="G112" t="str">
            <v>Saint Marc sur Couesnon, Rives du Couesnon</v>
          </cell>
          <cell r="H112" t="str">
            <v>Evelyne BODUIN</v>
          </cell>
          <cell r="I112" t="str">
            <v>evelyne.boduin@rivesducouesnon.fr</v>
          </cell>
          <cell r="J112" t="str">
            <v>02 99 39 12 54</v>
          </cell>
          <cell r="K112">
            <v>2</v>
          </cell>
          <cell r="L112">
            <v>0</v>
          </cell>
        </row>
        <row r="113">
          <cell r="A113">
            <v>30</v>
          </cell>
          <cell r="B113" t="str">
            <v>243-025226</v>
          </cell>
          <cell r="C113" t="str">
            <v>Mairie de Romagné</v>
          </cell>
          <cell r="D113">
            <v>1</v>
          </cell>
          <cell r="E113" t="str">
            <v>17 rue Nationale</v>
          </cell>
          <cell r="F113">
            <v>35133</v>
          </cell>
          <cell r="G113" t="str">
            <v>Romagné</v>
          </cell>
          <cell r="H113" t="str">
            <v>Véronique GUIGNARD-TAILLANDIER</v>
          </cell>
          <cell r="I113" t="str">
            <v>mairie@romagne35.com</v>
          </cell>
          <cell r="J113">
            <v>299988111</v>
          </cell>
          <cell r="K113">
            <v>3</v>
          </cell>
          <cell r="L113">
            <v>0</v>
          </cell>
        </row>
        <row r="114">
          <cell r="A114">
            <v>31</v>
          </cell>
          <cell r="B114" t="str">
            <v>253-026774</v>
          </cell>
          <cell r="C114" t="str">
            <v>Mairie de Saint Aubin du Cormier</v>
          </cell>
          <cell r="D114">
            <v>1</v>
          </cell>
          <cell r="E114" t="str">
            <v>place de la Mairie</v>
          </cell>
          <cell r="F114">
            <v>35140</v>
          </cell>
          <cell r="G114" t="str">
            <v>Saint Aubin du Cormier</v>
          </cell>
          <cell r="H114" t="str">
            <v>Fabien MONCEAU</v>
          </cell>
          <cell r="I114" t="str">
            <v>mairie@ville-staubinducormier.fr</v>
          </cell>
          <cell r="J114">
            <v>299391042</v>
          </cell>
          <cell r="K114">
            <v>3</v>
          </cell>
          <cell r="L114">
            <v>0</v>
          </cell>
        </row>
        <row r="115">
          <cell r="A115">
            <v>32</v>
          </cell>
          <cell r="B115" t="str">
            <v>261-029086</v>
          </cell>
          <cell r="C115" t="str">
            <v>Mairie de Saint Christophe de Valains</v>
          </cell>
          <cell r="D115">
            <v>1</v>
          </cell>
          <cell r="E115" t="str">
            <v>2 rue des écoles</v>
          </cell>
          <cell r="F115">
            <v>35140</v>
          </cell>
          <cell r="G115" t="str">
            <v>Saint Christophe de Valains</v>
          </cell>
          <cell r="H115" t="str">
            <v>Le Nagard</v>
          </cell>
          <cell r="I115" t="str">
            <v>saintchristophedevalains@wanadoo.fr</v>
          </cell>
          <cell r="J115">
            <v>299393516</v>
          </cell>
          <cell r="K115">
            <v>2</v>
          </cell>
          <cell r="L115">
            <v>0</v>
          </cell>
        </row>
        <row r="116">
          <cell r="A116">
            <v>33</v>
          </cell>
          <cell r="B116" t="str">
            <v>269-030099</v>
          </cell>
          <cell r="C116" t="str">
            <v>Mairie de Saint Georges de Chesné</v>
          </cell>
          <cell r="D116">
            <v>1</v>
          </cell>
          <cell r="E116" t="str">
            <v>1 place de la mairie</v>
          </cell>
          <cell r="F116">
            <v>35140</v>
          </cell>
          <cell r="G116" t="str">
            <v>Saint Georges de Chesné</v>
          </cell>
          <cell r="H116" t="str">
            <v>Evelyne BODUIN</v>
          </cell>
          <cell r="I116" t="str">
            <v>evelyne.boduin@rivesducouesnon.fr</v>
          </cell>
          <cell r="J116">
            <v>299976185</v>
          </cell>
          <cell r="K116">
            <v>2</v>
          </cell>
          <cell r="L116">
            <v>0</v>
          </cell>
        </row>
        <row r="117">
          <cell r="A117">
            <v>34</v>
          </cell>
          <cell r="B117" t="str">
            <v>271-030372</v>
          </cell>
          <cell r="C117" t="str">
            <v>Mairie de Saint Georges de Reintembault</v>
          </cell>
          <cell r="D117">
            <v>1</v>
          </cell>
          <cell r="E117" t="str">
            <v>2 rue Jean Janvier</v>
          </cell>
          <cell r="F117">
            <v>35420</v>
          </cell>
          <cell r="G117" t="str">
            <v>Saint Georges de Reintembault</v>
          </cell>
          <cell r="H117" t="str">
            <v>BARBEDETTE Gérard</v>
          </cell>
          <cell r="I117" t="str">
            <v>gb@stgeorgesrlt.org</v>
          </cell>
          <cell r="J117" t="str">
            <v>02 99 97 03 71</v>
          </cell>
          <cell r="K117">
            <v>6</v>
          </cell>
          <cell r="L117">
            <v>0</v>
          </cell>
        </row>
        <row r="118">
          <cell r="A118">
            <v>35</v>
          </cell>
          <cell r="B118" t="str">
            <v>273-031506</v>
          </cell>
          <cell r="C118" t="str">
            <v>Mairie de Saint Germain en Coglès</v>
          </cell>
          <cell r="D118">
            <v>1</v>
          </cell>
          <cell r="E118" t="str">
            <v>1 place de la Mairie</v>
          </cell>
          <cell r="F118">
            <v>35133</v>
          </cell>
          <cell r="G118" t="str">
            <v>Saint Germain en Coglès</v>
          </cell>
          <cell r="H118" t="str">
            <v>Yolande Chartier</v>
          </cell>
          <cell r="I118" t="str">
            <v>mairiestgermainencogles@wanadoo.fr</v>
          </cell>
          <cell r="J118">
            <v>299954525</v>
          </cell>
          <cell r="K118">
            <v>2</v>
          </cell>
          <cell r="L118">
            <v>0</v>
          </cell>
        </row>
        <row r="119">
          <cell r="A119">
            <v>36</v>
          </cell>
          <cell r="B119" t="str">
            <v>280-032227</v>
          </cell>
          <cell r="C119" t="str">
            <v>Mairie de Saint Hilaire des Landes</v>
          </cell>
          <cell r="D119">
            <v>1</v>
          </cell>
          <cell r="E119" t="str">
            <v>1 square de la Mairie</v>
          </cell>
          <cell r="F119">
            <v>35140</v>
          </cell>
          <cell r="G119" t="str">
            <v>Saint Hilaire des Landes</v>
          </cell>
          <cell r="H119" t="str">
            <v>Corinne DY - GARÇON</v>
          </cell>
          <cell r="I119" t="str">
            <v>mairie.st.hilaire@orange.fr</v>
          </cell>
          <cell r="J119">
            <v>299988017</v>
          </cell>
          <cell r="K119">
            <v>3</v>
          </cell>
          <cell r="L119">
            <v>0</v>
          </cell>
        </row>
        <row r="120">
          <cell r="A120">
            <v>37</v>
          </cell>
          <cell r="B120" t="str">
            <v>304-034673</v>
          </cell>
          <cell r="C120" t="str">
            <v>Mairie de Saint Ouen des Alleux</v>
          </cell>
          <cell r="D120">
            <v>1</v>
          </cell>
          <cell r="E120" t="str">
            <v xml:space="preserve">2 rue du Général de Gaulle </v>
          </cell>
          <cell r="F120">
            <v>35140</v>
          </cell>
          <cell r="G120" t="str">
            <v>Saint Ouen des Alleux</v>
          </cell>
          <cell r="H120" t="str">
            <v>Pierre THOMAS</v>
          </cell>
          <cell r="I120" t="str">
            <v>mairie.saint-ouen@orange.fr</v>
          </cell>
          <cell r="J120">
            <v>299993836</v>
          </cell>
          <cell r="K120">
            <v>2</v>
          </cell>
          <cell r="L120">
            <v>0</v>
          </cell>
        </row>
        <row r="121">
          <cell r="A121">
            <v>38</v>
          </cell>
          <cell r="B121" t="str">
            <v>303-034178</v>
          </cell>
          <cell r="C121" t="str">
            <v>Mairie de Saint Ouen la Rouërie</v>
          </cell>
          <cell r="D121">
            <v>1</v>
          </cell>
          <cell r="E121" t="str">
            <v>12 rue d'Antrain</v>
          </cell>
          <cell r="F121">
            <v>35460</v>
          </cell>
          <cell r="G121" t="str">
            <v>Saint Ouen la Rouërie</v>
          </cell>
          <cell r="H121" t="str">
            <v>Michelle TABUREL</v>
          </cell>
          <cell r="I121" t="str">
            <v>accueil@valcouesnon.fr + mairiestouenlarie@wanadoo.fr</v>
          </cell>
          <cell r="J121">
            <v>299983307</v>
          </cell>
          <cell r="K121">
            <v>1</v>
          </cell>
          <cell r="L121">
            <v>0</v>
          </cell>
        </row>
        <row r="122">
          <cell r="A122">
            <v>39</v>
          </cell>
          <cell r="B122" t="str">
            <v>309-035046</v>
          </cell>
          <cell r="C122" t="str">
            <v>Mairie de Saint Rémy du Plain</v>
          </cell>
          <cell r="D122">
            <v>1</v>
          </cell>
          <cell r="E122" t="str">
            <v>1 rue de l'eglise</v>
          </cell>
          <cell r="F122">
            <v>35560</v>
          </cell>
          <cell r="G122" t="str">
            <v>Saint Rémy du Plain</v>
          </cell>
          <cell r="H122" t="str">
            <v>Marie-Thérèse RAIMBAULT</v>
          </cell>
          <cell r="I122" t="str">
            <v xml:space="preserve">saint-remy.mairie@wanadoo.fr </v>
          </cell>
          <cell r="J122">
            <v>299736149</v>
          </cell>
          <cell r="K122">
            <v>2</v>
          </cell>
          <cell r="L122">
            <v>0</v>
          </cell>
        </row>
        <row r="123">
          <cell r="A123">
            <v>40</v>
          </cell>
          <cell r="B123" t="str">
            <v>326-036428</v>
          </cell>
          <cell r="C123" t="str">
            <v>Mairie de Sens de Bretagne</v>
          </cell>
          <cell r="D123">
            <v>1</v>
          </cell>
          <cell r="E123" t="str">
            <v>9 place de la Mairie</v>
          </cell>
          <cell r="F123">
            <v>35490</v>
          </cell>
          <cell r="G123" t="str">
            <v>Sens de Bretagne</v>
          </cell>
          <cell r="H123" t="str">
            <v>Rozenn LE GUERNEVEL</v>
          </cell>
          <cell r="I123" t="str">
            <v>sens.accueil@orange.fr</v>
          </cell>
          <cell r="J123">
            <v>299395133</v>
          </cell>
          <cell r="K123">
            <v>4</v>
          </cell>
          <cell r="L123">
            <v>0</v>
          </cell>
        </row>
        <row r="124">
          <cell r="A124">
            <v>125</v>
          </cell>
          <cell r="B124" t="str">
            <v>341-037314</v>
          </cell>
          <cell r="C124" t="str">
            <v>Mairie de Tremblay</v>
          </cell>
          <cell r="D124">
            <v>1</v>
          </cell>
          <cell r="E124" t="str">
            <v>5 rue du Docteur Bertin</v>
          </cell>
          <cell r="F124">
            <v>35460</v>
          </cell>
          <cell r="G124" t="str">
            <v>Tremblay</v>
          </cell>
          <cell r="H124" t="str">
            <v>Brigitte Mariau (Maire)</v>
          </cell>
          <cell r="I124" t="str">
            <v>accueil@valcouesnon.fr + mairie.tremblay.35460@orange.fr</v>
          </cell>
          <cell r="J124" t="str">
            <v>02 99 98 20 05</v>
          </cell>
          <cell r="K124">
            <v>3</v>
          </cell>
          <cell r="L124">
            <v>0</v>
          </cell>
        </row>
        <row r="125">
          <cell r="A125">
            <v>41</v>
          </cell>
          <cell r="B125" t="str">
            <v>348-038065</v>
          </cell>
          <cell r="C125" t="str">
            <v>Mairie de Vendel</v>
          </cell>
          <cell r="D125">
            <v>1</v>
          </cell>
          <cell r="E125" t="str">
            <v>9 rue de la Mairie</v>
          </cell>
          <cell r="F125">
            <v>35140</v>
          </cell>
          <cell r="G125" t="str">
            <v>Vendel</v>
          </cell>
          <cell r="H125" t="str">
            <v>Julie duval</v>
          </cell>
          <cell r="I125" t="str">
            <v>julie.duval@rivesducouesnon.fr</v>
          </cell>
          <cell r="J125">
            <v>299976239</v>
          </cell>
          <cell r="K125">
            <v>2</v>
          </cell>
          <cell r="L125">
            <v>0</v>
          </cell>
        </row>
        <row r="126">
          <cell r="A126">
            <v>42</v>
          </cell>
          <cell r="B126" t="str">
            <v>357-155745</v>
          </cell>
          <cell r="C126" t="str">
            <v>Mairie de Villamée</v>
          </cell>
          <cell r="D126">
            <v>1</v>
          </cell>
          <cell r="E126" t="str">
            <v>4 avenue des Portes de Bretagne</v>
          </cell>
          <cell r="F126">
            <v>35420</v>
          </cell>
          <cell r="G126" t="str">
            <v>Villamée</v>
          </cell>
          <cell r="H126" t="str">
            <v>JUBAN</v>
          </cell>
          <cell r="I126" t="str">
            <v>mairie.villamee@orange.fr</v>
          </cell>
          <cell r="J126">
            <v>299951491</v>
          </cell>
          <cell r="K126">
            <v>2</v>
          </cell>
          <cell r="L126">
            <v>0</v>
          </cell>
        </row>
        <row r="127">
          <cell r="A127">
            <v>5</v>
          </cell>
          <cell r="B127" t="str">
            <v>000-167997</v>
          </cell>
          <cell r="C127" t="str">
            <v>Maison de l'agglo de Louvigné du Désert - FA</v>
          </cell>
          <cell r="D127">
            <v>1</v>
          </cell>
          <cell r="E127" t="str">
            <v>7 rue d'Alsace</v>
          </cell>
          <cell r="F127">
            <v>35420</v>
          </cell>
          <cell r="G127" t="str">
            <v>Louvigné du Désert</v>
          </cell>
          <cell r="H127" t="str">
            <v>Yves MAUGEY</v>
          </cell>
          <cell r="I127" t="str">
            <v>ccadoux@fougeres-agglo.bzh</v>
          </cell>
          <cell r="J127" t="str">
            <v>03 99 94 50 34</v>
          </cell>
          <cell r="K127">
            <v>4</v>
          </cell>
          <cell r="L127">
            <v>0</v>
          </cell>
        </row>
        <row r="128">
          <cell r="A128">
            <v>124</v>
          </cell>
          <cell r="B128" t="str">
            <v>304-103296</v>
          </cell>
          <cell r="C128" t="str">
            <v>Maison de Soins du Couesnon</v>
          </cell>
          <cell r="D128">
            <v>3</v>
          </cell>
          <cell r="E128" t="str">
            <v>4 rue du Docteur Gorvel</v>
          </cell>
          <cell r="F128">
            <v>35140</v>
          </cell>
          <cell r="G128" t="str">
            <v>Saint Ouen des Alleux</v>
          </cell>
          <cell r="H128" t="str">
            <v>Nathalie BESNARD</v>
          </cell>
          <cell r="I128" t="str">
            <v>soinsducouesnon@orange.fr</v>
          </cell>
          <cell r="J128" t="str">
            <v>02 99 39 38 06</v>
          </cell>
          <cell r="K128">
            <v>1</v>
          </cell>
          <cell r="L128">
            <v>0</v>
          </cell>
        </row>
        <row r="129">
          <cell r="A129">
            <v>4</v>
          </cell>
          <cell r="B129" t="str">
            <v>004-000229</v>
          </cell>
          <cell r="C129" t="str">
            <v>Maison du développement d'Antrain - Mairie</v>
          </cell>
          <cell r="D129">
            <v>1</v>
          </cell>
          <cell r="E129" t="str">
            <v>1 rue de Fougères</v>
          </cell>
          <cell r="F129">
            <v>35560</v>
          </cell>
          <cell r="G129" t="str">
            <v>Antrain</v>
          </cell>
          <cell r="H129" t="str">
            <v>Caroline BAGUENARD</v>
          </cell>
          <cell r="I129" t="str">
            <v>?</v>
          </cell>
          <cell r="J129">
            <v>299184074</v>
          </cell>
          <cell r="K129">
            <v>4</v>
          </cell>
          <cell r="L129">
            <v>0</v>
          </cell>
        </row>
        <row r="130">
          <cell r="A130">
            <v>109</v>
          </cell>
          <cell r="B130" t="str">
            <v>115-008847</v>
          </cell>
          <cell r="C130" t="str">
            <v>Maison Familiale Rurale MFR</v>
          </cell>
          <cell r="D130">
            <v>3</v>
          </cell>
          <cell r="E130" t="str">
            <v>1 ET 3BIS RUE DES COTTERETS</v>
          </cell>
          <cell r="F130">
            <v>35300</v>
          </cell>
          <cell r="G130" t="str">
            <v>Fougères</v>
          </cell>
          <cell r="H130" t="str">
            <v>M. ou Mme GAUTIER</v>
          </cell>
          <cell r="I130" t="str">
            <v>mfr.fougeres@mfr.asso.fr</v>
          </cell>
          <cell r="J130" t="str">
            <v>02 99 94 84 00</v>
          </cell>
          <cell r="K130">
            <v>3</v>
          </cell>
          <cell r="L130">
            <v>0</v>
          </cell>
        </row>
        <row r="131">
          <cell r="A131">
            <v>110</v>
          </cell>
          <cell r="B131" t="str">
            <v>341-099353</v>
          </cell>
          <cell r="C131" t="str">
            <v>Maison Médicale d'Antrain - SCI du Dr Bertin</v>
          </cell>
          <cell r="D131">
            <v>3</v>
          </cell>
          <cell r="E131" t="str">
            <v>25 ROUTE D'ANTRAIN</v>
          </cell>
          <cell r="F131">
            <v>35460</v>
          </cell>
          <cell r="G131" t="str">
            <v>Tremblay</v>
          </cell>
          <cell r="H131" t="str">
            <v>Marie-Christine CUDICIO</v>
          </cell>
          <cell r="I131" t="str">
            <v>maisonmedicaletremblay@orange.fr</v>
          </cell>
          <cell r="J131" t="str">
            <v>02 99 98 24 01</v>
          </cell>
          <cell r="K131">
            <v>2</v>
          </cell>
          <cell r="L131">
            <v>0</v>
          </cell>
        </row>
        <row r="132">
          <cell r="A132">
            <v>111</v>
          </cell>
          <cell r="B132" t="str">
            <v>115-017874</v>
          </cell>
          <cell r="C132" t="str">
            <v>Marsolier Electricité SARL</v>
          </cell>
          <cell r="D132">
            <v>3</v>
          </cell>
          <cell r="E132" t="str">
            <v>23 RUE DE L'YSER</v>
          </cell>
          <cell r="F132">
            <v>35300</v>
          </cell>
          <cell r="G132" t="str">
            <v>Fougères</v>
          </cell>
          <cell r="H132" t="str">
            <v>Gwenaelle Marsolier</v>
          </cell>
          <cell r="I132" t="str">
            <v>accueil@marsolier-electricite.fr</v>
          </cell>
          <cell r="J132" t="str">
            <v>02 99 99 64 00</v>
          </cell>
          <cell r="K132">
            <v>2</v>
          </cell>
          <cell r="L132">
            <v>0</v>
          </cell>
        </row>
        <row r="133">
          <cell r="A133">
            <v>148</v>
          </cell>
          <cell r="B133" t="str">
            <v>115-008790</v>
          </cell>
          <cell r="C133" t="str">
            <v>Menuiserie Helleux</v>
          </cell>
          <cell r="D133">
            <v>3</v>
          </cell>
          <cell r="E133" t="str">
            <v>31 rue Colbert</v>
          </cell>
          <cell r="F133">
            <v>35300</v>
          </cell>
          <cell r="G133" t="str">
            <v>Fougères</v>
          </cell>
          <cell r="H133" t="str">
            <v>Sophie RETE</v>
          </cell>
          <cell r="I133" t="str">
            <v>srete@helleux.fr</v>
          </cell>
          <cell r="J133" t="str">
            <v>02 99 99 03 89</v>
          </cell>
          <cell r="K133">
            <v>8</v>
          </cell>
          <cell r="L133">
            <v>0</v>
          </cell>
        </row>
        <row r="134">
          <cell r="A134">
            <v>112</v>
          </cell>
          <cell r="B134" t="str">
            <v>000-107323</v>
          </cell>
          <cell r="C134" t="str">
            <v>Ocène</v>
          </cell>
          <cell r="D134">
            <v>3</v>
          </cell>
          <cell r="E134" t="str">
            <v>Avenue de Monthorin</v>
          </cell>
          <cell r="F134">
            <v>35420</v>
          </cell>
          <cell r="G134" t="str">
            <v>Louvigné du Désert</v>
          </cell>
          <cell r="H134" t="str">
            <v>Laurence Le Guevel</v>
          </cell>
          <cell r="I134" t="str">
            <v>t.lesage@ocene.fr</v>
          </cell>
          <cell r="J134" t="str">
            <v>02 99 98 00 58 / 06 79 53 67 05</v>
          </cell>
          <cell r="K134">
            <v>5</v>
          </cell>
          <cell r="L134">
            <v>168</v>
          </cell>
        </row>
        <row r="135">
          <cell r="A135">
            <v>113</v>
          </cell>
          <cell r="B135" t="str">
            <v>304-139205</v>
          </cell>
          <cell r="C135" t="str">
            <v>Optique Perrier</v>
          </cell>
          <cell r="D135">
            <v>3</v>
          </cell>
          <cell r="E135" t="str">
            <v>3 RUE DU DOCTEUR GORVEL</v>
          </cell>
          <cell r="F135">
            <v>35140</v>
          </cell>
          <cell r="G135" t="str">
            <v>Saint ouen des Alleux</v>
          </cell>
          <cell r="H135" t="str">
            <v>Anne-Marie PERRIER</v>
          </cell>
          <cell r="I135" t="str">
            <v>optique.perrier@orange.fr</v>
          </cell>
          <cell r="J135" t="str">
            <v>02 23 42 04 60</v>
          </cell>
          <cell r="K135">
            <v>1</v>
          </cell>
          <cell r="L135">
            <v>0</v>
          </cell>
        </row>
        <row r="136">
          <cell r="A136">
            <v>114</v>
          </cell>
          <cell r="B136" t="str">
            <v>137-019975</v>
          </cell>
          <cell r="C136" t="str">
            <v>Peltier Bois</v>
          </cell>
          <cell r="D136">
            <v>3</v>
          </cell>
          <cell r="E136" t="str">
            <v>ZI MESAUBERT</v>
          </cell>
          <cell r="F136">
            <v>35133</v>
          </cell>
          <cell r="G136" t="str">
            <v>Javené</v>
          </cell>
          <cell r="H136" t="str">
            <v>Laurence Nicollet</v>
          </cell>
          <cell r="I136" t="str">
            <v>laurence.nicollet@peltierbois.com</v>
          </cell>
          <cell r="J136" t="str">
            <v>02 99 94 81 89</v>
          </cell>
          <cell r="K136">
            <v>6</v>
          </cell>
          <cell r="L136">
            <v>0</v>
          </cell>
        </row>
        <row r="137">
          <cell r="A137">
            <v>115</v>
          </cell>
          <cell r="B137" t="str">
            <v>115-088598</v>
          </cell>
          <cell r="C137" t="str">
            <v>Pharmacie de La Poste</v>
          </cell>
          <cell r="D137">
            <v>3</v>
          </cell>
          <cell r="E137" t="str">
            <v>5 AVENUE DU GENERAL DE GAULLE</v>
          </cell>
          <cell r="F137">
            <v>35300</v>
          </cell>
          <cell r="G137" t="str">
            <v>Fougères</v>
          </cell>
          <cell r="H137" t="str">
            <v>Fbienne GUILLOIS</v>
          </cell>
          <cell r="I137" t="str">
            <v>fabienne.guillois@orange.fr</v>
          </cell>
          <cell r="J137" t="str">
            <v>02 99 99 07 57</v>
          </cell>
          <cell r="K137">
            <v>2</v>
          </cell>
          <cell r="L137">
            <v>0</v>
          </cell>
        </row>
        <row r="138">
          <cell r="A138">
            <v>145</v>
          </cell>
          <cell r="B138" t="str">
            <v>163-179931</v>
          </cell>
          <cell r="C138" t="str">
            <v>Pharmacie de Luitré-Dompierre</v>
          </cell>
          <cell r="D138">
            <v>3</v>
          </cell>
          <cell r="E138" t="str">
            <v>18 rue de Normandie</v>
          </cell>
          <cell r="F138">
            <v>35133</v>
          </cell>
          <cell r="G138" t="str">
            <v>Luitré</v>
          </cell>
          <cell r="H138" t="str">
            <v>Séverine Julliot</v>
          </cell>
          <cell r="I138" t="str">
            <v>ldpharmacie@offisecure.com</v>
          </cell>
          <cell r="J138" t="str">
            <v>02 99 97 96 16</v>
          </cell>
          <cell r="K138">
            <v>2</v>
          </cell>
          <cell r="L138">
            <v>0</v>
          </cell>
        </row>
        <row r="139">
          <cell r="A139">
            <v>140</v>
          </cell>
          <cell r="B139" t="str">
            <v>004-000478</v>
          </cell>
          <cell r="C139" t="str">
            <v>Pharmacie Gabroy Roussel</v>
          </cell>
          <cell r="D139">
            <v>3</v>
          </cell>
          <cell r="E139" t="str">
            <v>1 rue Saint Denis</v>
          </cell>
          <cell r="F139">
            <v>35560</v>
          </cell>
          <cell r="G139" t="str">
            <v>Antrain</v>
          </cell>
          <cell r="H139" t="str">
            <v>GABROY Catherine</v>
          </cell>
          <cell r="I139" t="str">
            <v>pharmacie.gabroy-roussel@orange.fr</v>
          </cell>
          <cell r="J139">
            <v>299983140</v>
          </cell>
          <cell r="K139">
            <v>2</v>
          </cell>
          <cell r="L139">
            <v>0</v>
          </cell>
        </row>
        <row r="140">
          <cell r="A140">
            <v>116</v>
          </cell>
          <cell r="B140" t="str">
            <v>163-114956</v>
          </cell>
          <cell r="C140" t="str">
            <v>Pharmacie Lesueur</v>
          </cell>
          <cell r="D140">
            <v>3</v>
          </cell>
          <cell r="E140" t="str">
            <v>18 RUE DE NORMANDIE</v>
          </cell>
          <cell r="F140">
            <v>35133</v>
          </cell>
          <cell r="G140" t="str">
            <v>Luitré</v>
          </cell>
          <cell r="H140" t="str">
            <v>Alexandra LESUEUR</v>
          </cell>
          <cell r="I140" t="str">
            <v>pharmacie.lesueur@perso.dataconseil.net</v>
          </cell>
          <cell r="J140">
            <v>299979616</v>
          </cell>
          <cell r="K140">
            <v>1</v>
          </cell>
          <cell r="L140">
            <v>0</v>
          </cell>
        </row>
        <row r="141">
          <cell r="A141">
            <v>117</v>
          </cell>
          <cell r="B141" t="str">
            <v>115-008836</v>
          </cell>
          <cell r="C141" t="str">
            <v>Renault Fougères - Guilmault Jean-Louis SAS</v>
          </cell>
          <cell r="D141">
            <v>3</v>
          </cell>
          <cell r="E141" t="str">
            <v>3 RUE DES COMBATTANT D'AFRIQUE</v>
          </cell>
          <cell r="F141">
            <v>35300</v>
          </cell>
          <cell r="G141" t="str">
            <v>Fougères</v>
          </cell>
          <cell r="H141" t="str">
            <v>Regis Leonard</v>
          </cell>
          <cell r="I141" t="str">
            <v>fougeres@reseau.renault.fr</v>
          </cell>
          <cell r="J141" t="str">
            <v>02 99 94 40 20</v>
          </cell>
          <cell r="K141">
            <v>4</v>
          </cell>
          <cell r="L141">
            <v>0</v>
          </cell>
        </row>
        <row r="142">
          <cell r="A142">
            <v>119</v>
          </cell>
          <cell r="B142" t="str">
            <v>326-036501</v>
          </cell>
          <cell r="C142" t="str">
            <v>SCP Vétérinaires</v>
          </cell>
          <cell r="D142">
            <v>3</v>
          </cell>
          <cell r="E142" t="str">
            <v>AVENUE PHILIPPE DE VOLVIRE</v>
          </cell>
          <cell r="F142">
            <v>35490</v>
          </cell>
          <cell r="G142" t="str">
            <v>Sens de Bretagne</v>
          </cell>
          <cell r="H142" t="str">
            <v>S. MARTIN</v>
          </cell>
          <cell r="I142" t="str">
            <v>vetsens@wanadoo.fr</v>
          </cell>
          <cell r="J142" t="str">
            <v>02 99 39 51 26</v>
          </cell>
          <cell r="K142">
            <v>3</v>
          </cell>
          <cell r="L142">
            <v>0</v>
          </cell>
        </row>
        <row r="143">
          <cell r="A143">
            <v>144</v>
          </cell>
          <cell r="B143" t="str">
            <v>253-027486</v>
          </cell>
          <cell r="C143" t="str">
            <v>Société Henry Frères</v>
          </cell>
          <cell r="D143">
            <v>3</v>
          </cell>
          <cell r="E143" t="str">
            <v>Le moulin de Thouru</v>
          </cell>
          <cell r="F143">
            <v>35140</v>
          </cell>
          <cell r="G143" t="str">
            <v>La Chapelle Saint Aubert</v>
          </cell>
          <cell r="H143" t="str">
            <v>Isabelle RUFFAULT</v>
          </cell>
          <cell r="I143" t="str">
            <v>isabelle.ruffault@henryfreres.fr</v>
          </cell>
          <cell r="J143">
            <v>299989860</v>
          </cell>
          <cell r="K143">
            <v>5</v>
          </cell>
          <cell r="L143">
            <v>0</v>
          </cell>
        </row>
        <row r="144">
          <cell r="A144">
            <v>151</v>
          </cell>
          <cell r="B144" t="str">
            <v>115-008799</v>
          </cell>
          <cell r="C144" t="str">
            <v>Tecni'logis SAS</v>
          </cell>
          <cell r="D144">
            <v>3</v>
          </cell>
          <cell r="E144" t="str">
            <v>73 rue de Bretagne</v>
          </cell>
          <cell r="F144">
            <v>35133</v>
          </cell>
          <cell r="G144" t="str">
            <v>Beaucé</v>
          </cell>
          <cell r="H144" t="str">
            <v>Cindy GERARD</v>
          </cell>
          <cell r="I144" t="str">
            <v>cgerard@tecnilogis.fr</v>
          </cell>
          <cell r="J144">
            <v>299170549</v>
          </cell>
          <cell r="K144">
            <v>2</v>
          </cell>
          <cell r="L144">
            <v>0</v>
          </cell>
        </row>
        <row r="145">
          <cell r="A145">
            <v>45</v>
          </cell>
          <cell r="B145" t="str">
            <v>115-015282</v>
          </cell>
          <cell r="C145" t="str">
            <v>VdFougères - Centre Technique Municipal de Fougères</v>
          </cell>
          <cell r="D145">
            <v>1</v>
          </cell>
          <cell r="E145" t="str">
            <v>118 Avenue Georges Pompidou</v>
          </cell>
          <cell r="F145">
            <v>35300</v>
          </cell>
          <cell r="G145" t="str">
            <v>Fougères</v>
          </cell>
          <cell r="H145" t="str">
            <v>Mr Thierry Chopin</v>
          </cell>
          <cell r="I145" t="str">
            <v>dste@fougeres.fr</v>
          </cell>
          <cell r="J145">
            <v>786593979</v>
          </cell>
          <cell r="K145">
            <v>1</v>
          </cell>
          <cell r="L145">
            <v>0</v>
          </cell>
        </row>
        <row r="146">
          <cell r="A146">
            <v>46</v>
          </cell>
          <cell r="B146" t="str">
            <v>115-113997</v>
          </cell>
          <cell r="C146" t="str">
            <v>VdFougères - Cuisine Centrale</v>
          </cell>
          <cell r="D146">
            <v>1</v>
          </cell>
          <cell r="E146" t="str">
            <v>Allée de L'épine</v>
          </cell>
          <cell r="F146">
            <v>35300</v>
          </cell>
          <cell r="G146" t="str">
            <v>Fougères</v>
          </cell>
          <cell r="H146" t="str">
            <v>Mr Thierry Chopin</v>
          </cell>
          <cell r="I146" t="str">
            <v>restauration@fougeres.fr</v>
          </cell>
          <cell r="J146">
            <v>299941476</v>
          </cell>
          <cell r="K146">
            <v>1</v>
          </cell>
          <cell r="L146">
            <v>0</v>
          </cell>
        </row>
        <row r="147">
          <cell r="A147">
            <v>47</v>
          </cell>
          <cell r="B147" t="str">
            <v>115-015282</v>
          </cell>
          <cell r="C147" t="str">
            <v>VdFougères - DEEJ</v>
          </cell>
          <cell r="D147">
            <v>1</v>
          </cell>
          <cell r="E147" t="str">
            <v>7 rue Porte Saint Léonard</v>
          </cell>
          <cell r="F147">
            <v>35300</v>
          </cell>
          <cell r="G147" t="str">
            <v>Fougères</v>
          </cell>
          <cell r="H147" t="str">
            <v>Mr Thierry Chopin</v>
          </cell>
          <cell r="I147" t="str">
            <v>deej@fougeres.fr</v>
          </cell>
          <cell r="J147">
            <v>786593977</v>
          </cell>
          <cell r="K147">
            <v>2</v>
          </cell>
          <cell r="L147">
            <v>0</v>
          </cell>
        </row>
        <row r="148">
          <cell r="A148">
            <v>48</v>
          </cell>
          <cell r="B148" t="str">
            <v>115-015282</v>
          </cell>
          <cell r="C148" t="str">
            <v>VdFougères - DRH</v>
          </cell>
          <cell r="D148">
            <v>1</v>
          </cell>
          <cell r="E148" t="str">
            <v>3 rue Porte Saint Léonard</v>
          </cell>
          <cell r="F148">
            <v>35300</v>
          </cell>
          <cell r="G148" t="str">
            <v>Fougères</v>
          </cell>
          <cell r="H148" t="str">
            <v>Mr Thierry Chopin</v>
          </cell>
          <cell r="I148" t="str">
            <v>drh@fougeres.fr</v>
          </cell>
          <cell r="J148">
            <v>786593975</v>
          </cell>
          <cell r="K148">
            <v>2</v>
          </cell>
          <cell r="L148">
            <v>0</v>
          </cell>
        </row>
        <row r="149">
          <cell r="A149">
            <v>49</v>
          </cell>
          <cell r="B149" t="str">
            <v>115-108857</v>
          </cell>
          <cell r="C149" t="str">
            <v>VdFougères - DSTE</v>
          </cell>
          <cell r="D149">
            <v>1</v>
          </cell>
          <cell r="E149" t="str">
            <v>47 av Georges Pompidou</v>
          </cell>
          <cell r="F149">
            <v>35300</v>
          </cell>
          <cell r="G149" t="str">
            <v>Fougères</v>
          </cell>
          <cell r="H149" t="str">
            <v>Mr Thierry Chopin</v>
          </cell>
          <cell r="I149" t="str">
            <v>dste@fougeres.fr</v>
          </cell>
          <cell r="J149">
            <v>786593979</v>
          </cell>
          <cell r="K149">
            <v>2</v>
          </cell>
          <cell r="L149">
            <v>0</v>
          </cell>
        </row>
        <row r="150">
          <cell r="A150">
            <v>50</v>
          </cell>
          <cell r="B150" t="str">
            <v>115-015282</v>
          </cell>
          <cell r="C150" t="str">
            <v>VdFougères - Etat civil</v>
          </cell>
          <cell r="D150">
            <v>1</v>
          </cell>
          <cell r="E150" t="str">
            <v>2 rue Pommereul</v>
          </cell>
          <cell r="F150">
            <v>35300</v>
          </cell>
          <cell r="G150" t="str">
            <v>Fougères</v>
          </cell>
          <cell r="H150" t="str">
            <v>Mr Thierry Chopin</v>
          </cell>
          <cell r="I150" t="str">
            <v>dcp@fougeres.fr</v>
          </cell>
          <cell r="J150">
            <v>786593976</v>
          </cell>
          <cell r="K150">
            <v>2</v>
          </cell>
          <cell r="L150">
            <v>0</v>
          </cell>
        </row>
        <row r="151">
          <cell r="A151">
            <v>43</v>
          </cell>
          <cell r="B151" t="str">
            <v>115-015282</v>
          </cell>
          <cell r="C151" t="str">
            <v>VdFougères - Info Com</v>
          </cell>
          <cell r="D151">
            <v>1</v>
          </cell>
          <cell r="E151" t="str">
            <v>5 rue Porte Saint Léonard</v>
          </cell>
          <cell r="F151">
            <v>35300</v>
          </cell>
          <cell r="G151" t="str">
            <v>Fougères</v>
          </cell>
          <cell r="H151" t="str">
            <v>Mr Thierry Chopin</v>
          </cell>
          <cell r="I151" t="str">
            <v>e.jeambeau@fougeres.fr</v>
          </cell>
          <cell r="J151">
            <v>786593978</v>
          </cell>
          <cell r="K151">
            <v>1</v>
          </cell>
          <cell r="L151">
            <v>0</v>
          </cell>
        </row>
        <row r="152">
          <cell r="A152">
            <v>44</v>
          </cell>
          <cell r="B152" t="str">
            <v>115-015282</v>
          </cell>
          <cell r="C152" t="str">
            <v>VdFougères - Mairie de Fougères</v>
          </cell>
          <cell r="D152">
            <v>1</v>
          </cell>
          <cell r="E152" t="str">
            <v>2 rue porte Saint Léonard</v>
          </cell>
          <cell r="F152">
            <v>35300</v>
          </cell>
          <cell r="G152" t="str">
            <v>Fougères</v>
          </cell>
          <cell r="H152" t="str">
            <v>Mr Thierry Chopin</v>
          </cell>
          <cell r="I152" t="str">
            <v>mairie@fougeres.fr</v>
          </cell>
          <cell r="J152">
            <v>786593974</v>
          </cell>
          <cell r="K152">
            <v>2</v>
          </cell>
          <cell r="L152">
            <v>0</v>
          </cell>
        </row>
        <row r="153">
          <cell r="A153" t="str">
            <v>Total</v>
          </cell>
          <cell r="C153">
            <v>141</v>
          </cell>
          <cell r="L153">
            <v>361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7C20F8-E63D-41BF-A6A4-19AC04300BAD}" name="Tableau1" displayName="Tableau1" ref="A1:J26" totalsRowCount="1" headerRowDxfId="21" dataDxfId="20">
  <autoFilter ref="A1:J25" xr:uid="{A36B71F7-7716-42B5-9AC8-F40171BB2AD2}"/>
  <tableColumns count="10">
    <tableColumn id="1" xr3:uid="{FCEB94DF-B6BC-4A81-81CC-B6C3094C66AC}" name="Client" dataDxfId="19" totalsRowDxfId="9"/>
    <tableColumn id="2" xr3:uid="{B911D77F-EAF3-4755-8042-80D8582C85FB}" name="Date d'inscription sur listing clientèle" dataDxfId="18" totalsRowDxfId="8"/>
    <tableColumn id="3" xr3:uid="{05BEF327-1560-4A26-907B-139E398B7BF6}" name="Fréquence des RDV" dataDxfId="17" totalsRowDxfId="7" dataCellStyle="Pourcentage" totalsRowCellStyle="Pourcentage">
      <calculatedColumnFormula>Tableau1[[#This Row],[Nombre de RDV]]/Tableau1[[#This Row],[Ancienneté du client]]</calculatedColumnFormula>
    </tableColumn>
    <tableColumn id="4" xr3:uid="{79BC7C9F-EFA2-4B20-ADE2-9B2E2ACCE1D1}" name="Ancienneté du client" dataDxfId="12" totalsRowDxfId="6" dataCellStyle="Pourcentage" totalsRowCellStyle="Pourcentage">
      <calculatedColumnFormula array="1">DATEDIF(date_inscr,TODAY(),"m")+1</calculatedColumnFormula>
    </tableColumn>
    <tableColumn id="5" xr3:uid="{88834300-7A9F-459C-AEAD-ACD51C5F5698}" name="Nombre de RDV" dataDxfId="10" totalsRowDxfId="5" dataCellStyle="Pourcentage" totalsRowCellStyle="Pourcentage">
      <calculatedColumnFormula>COUNTIF(OFFSET(Tableau1[[#This Row],[Mois de Décembre 2020]],0,0,1,12),"x")</calculatedColumnFormula>
    </tableColumn>
    <tableColumn id="6" xr3:uid="{78E26B42-16F1-4F66-8235-9D431DAF7939}" name="Mois de Décembre 2020" dataDxfId="11" totalsRowDxfId="4"/>
    <tableColumn id="7" xr3:uid="{354C489C-6FB4-4773-985C-36FFBA430D22}" name="Mois de Janvier 2021" dataDxfId="16" totalsRowDxfId="3"/>
    <tableColumn id="8" xr3:uid="{1272C3F2-6C2A-4029-AC33-71EDFA08BAE1}" name="Mois de Février 2021" dataDxfId="15" totalsRowDxfId="2"/>
    <tableColumn id="9" xr3:uid="{0ADF07C4-068C-4D54-B8EC-1978AD6C94EA}" name="Mois de Mars 2021" dataDxfId="14" totalsRowDxfId="1"/>
    <tableColumn id="10" xr3:uid="{6A9D166A-55C8-4C9A-A2C4-7D3D7ECDC87B}" name="Mois d'Avril 2021" dataDxfId="13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03545-7DA4-402B-B8B4-93DCBC0F4189}">
  <dimension ref="A1:J27"/>
  <sheetViews>
    <sheetView tabSelected="1" workbookViewId="0">
      <selection activeCell="E29" sqref="E29"/>
    </sheetView>
  </sheetViews>
  <sheetFormatPr baseColWidth="10" defaultRowHeight="15" x14ac:dyDescent="0.25"/>
  <cols>
    <col min="2" max="2" width="36.140625" customWidth="1"/>
    <col min="3" max="3" width="21" customWidth="1"/>
    <col min="4" max="4" width="21.85546875" customWidth="1"/>
    <col min="5" max="5" width="17.5703125" style="22" customWidth="1"/>
    <col min="6" max="6" width="16.42578125" customWidth="1"/>
    <col min="7" max="7" width="13.42578125" customWidth="1"/>
    <col min="8" max="8" width="14.85546875" customWidth="1"/>
    <col min="9" max="9" width="15.42578125" customWidth="1"/>
    <col min="10" max="10" width="14.7109375" customWidth="1"/>
  </cols>
  <sheetData>
    <row r="1" spans="1:10" ht="43.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6" t="s">
        <v>8</v>
      </c>
      <c r="J1" s="7" t="s">
        <v>34</v>
      </c>
    </row>
    <row r="2" spans="1:10" x14ac:dyDescent="0.25">
      <c r="A2" s="4" t="s">
        <v>13</v>
      </c>
      <c r="B2" s="4" t="str">
        <f>Tableau1[[#Headers],[Mois de Décembre 2020]]</f>
        <v>Mois de Décembre 2020</v>
      </c>
      <c r="C2" s="8">
        <f ca="1">Tableau1[[#This Row],[Nombre de RDV]]/Tableau1[[#This Row],[Ancienneté du client]]</f>
        <v>0.75</v>
      </c>
      <c r="D2" s="9" cm="1">
        <f t="array" aca="1" ref="D2" ca="1">DATEDIF(date_inscr,TODAY(),"m")+1</f>
        <v>4</v>
      </c>
      <c r="E2" s="22">
        <f ca="1">COUNTIF(OFFSET(Tableau1[[#This Row],[Mois de Décembre 2020]],0,0,1,12),"x")</f>
        <v>3</v>
      </c>
      <c r="F2" s="5" t="s">
        <v>9</v>
      </c>
      <c r="G2" s="5"/>
      <c r="H2" s="5" t="s">
        <v>9</v>
      </c>
      <c r="I2" s="10" t="s">
        <v>9</v>
      </c>
      <c r="J2" s="10"/>
    </row>
    <row r="3" spans="1:10" x14ac:dyDescent="0.25">
      <c r="A3" s="12" t="s">
        <v>10</v>
      </c>
      <c r="B3" s="13" t="str">
        <f>Tableau1[[#Headers],[Mois de Janvier 2021]]</f>
        <v>Mois de Janvier 2021</v>
      </c>
      <c r="C3" s="14">
        <f ca="1">Tableau1[[#This Row],[Nombre de RDV]]/Tableau1[[#This Row],[Ancienneté du client]]</f>
        <v>0.66666666666666663</v>
      </c>
      <c r="D3" s="9" cm="1">
        <f t="array" aca="1" ref="D3" ca="1">DATEDIF(date_inscr,TODAY(),"m")+1</f>
        <v>3</v>
      </c>
      <c r="E3" s="15">
        <f ca="1">COUNTIF(OFFSET(Tableau1[[#This Row],[Mois de Décembre 2020]],0,0,1,12),"x")</f>
        <v>2</v>
      </c>
      <c r="F3" s="16"/>
      <c r="G3" s="16" t="s">
        <v>9</v>
      </c>
      <c r="H3" s="16"/>
      <c r="I3" s="16" t="s">
        <v>9</v>
      </c>
      <c r="J3" s="16"/>
    </row>
    <row r="4" spans="1:10" x14ac:dyDescent="0.25">
      <c r="A4" s="11" t="s">
        <v>11</v>
      </c>
      <c r="B4" s="4" t="str">
        <f>Tableau1[[#Headers],[Mois de Février 2021]]</f>
        <v>Mois de Février 2021</v>
      </c>
      <c r="C4" s="8">
        <f ca="1">Tableau1[[#This Row],[Nombre de RDV]]/Tableau1[[#This Row],[Ancienneté du client]]</f>
        <v>0.5</v>
      </c>
      <c r="D4" s="9" cm="1">
        <f t="array" aca="1" ref="D4" ca="1">DATEDIF(date_inscr,TODAY(),"m")+1</f>
        <v>2</v>
      </c>
      <c r="E4" s="9">
        <f ca="1">COUNTIF(OFFSET(Tableau1[[#This Row],[Mois de Décembre 2020]],0,0,1,12),"x")</f>
        <v>1</v>
      </c>
      <c r="F4" s="10"/>
      <c r="G4" s="10"/>
      <c r="H4" s="10" t="s">
        <v>9</v>
      </c>
      <c r="I4" s="10"/>
      <c r="J4" s="10"/>
    </row>
    <row r="5" spans="1:10" x14ac:dyDescent="0.25">
      <c r="A5" s="12" t="s">
        <v>12</v>
      </c>
      <c r="B5" s="13" t="str">
        <f>Tableau1[[#Headers],[Mois de Décembre 2020]]</f>
        <v>Mois de Décembre 2020</v>
      </c>
      <c r="C5" s="14">
        <f ca="1">Tableau1[[#This Row],[Nombre de RDV]]/Tableau1[[#This Row],[Ancienneté du client]]</f>
        <v>1</v>
      </c>
      <c r="D5" s="9" cm="1">
        <f t="array" aca="1" ref="D5" ca="1">DATEDIF(date_inscr,TODAY(),"m")+1</f>
        <v>4</v>
      </c>
      <c r="E5" s="15">
        <f ca="1">COUNTIF(OFFSET(Tableau1[[#This Row],[Mois de Décembre 2020]],0,0,1,12),"x")</f>
        <v>4</v>
      </c>
      <c r="F5" s="16" t="s">
        <v>9</v>
      </c>
      <c r="G5" s="16" t="s">
        <v>9</v>
      </c>
      <c r="H5" s="16" t="s">
        <v>9</v>
      </c>
      <c r="I5" s="16" t="s">
        <v>9</v>
      </c>
      <c r="J5" s="16"/>
    </row>
    <row r="6" spans="1:10" x14ac:dyDescent="0.25">
      <c r="A6" s="4" t="s">
        <v>14</v>
      </c>
      <c r="B6" s="4" t="str">
        <f>Tableau1[[#Headers],[Mois de Décembre 2020]]</f>
        <v>Mois de Décembre 2020</v>
      </c>
      <c r="C6" s="8">
        <f ca="1">Tableau1[[#This Row],[Nombre de RDV]]/Tableau1[[#This Row],[Ancienneté du client]]</f>
        <v>0.25</v>
      </c>
      <c r="D6" s="9" cm="1">
        <f t="array" aca="1" ref="D6" ca="1">DATEDIF(date_inscr,TODAY(),"m")+1</f>
        <v>4</v>
      </c>
      <c r="E6" s="9">
        <f ca="1">COUNTIF(OFFSET(Tableau1[[#This Row],[Mois de Décembre 2020]],0,0,1,12),"x")</f>
        <v>1</v>
      </c>
      <c r="F6" s="10" t="s">
        <v>9</v>
      </c>
      <c r="G6" s="10"/>
      <c r="H6" s="10"/>
      <c r="I6" s="10"/>
      <c r="J6" s="10"/>
    </row>
    <row r="7" spans="1:10" x14ac:dyDescent="0.25">
      <c r="A7" s="12" t="s">
        <v>15</v>
      </c>
      <c r="B7" s="13" t="str">
        <f>Tableau1[[#Headers],[Mois de Décembre 2020]]</f>
        <v>Mois de Décembre 2020</v>
      </c>
      <c r="C7" s="14">
        <f ca="1">Tableau1[[#This Row],[Nombre de RDV]]/Tableau1[[#This Row],[Ancienneté du client]]</f>
        <v>0.25</v>
      </c>
      <c r="D7" s="9" cm="1">
        <f t="array" aca="1" ref="D7" ca="1">DATEDIF(date_inscr,TODAY(),"m")+1</f>
        <v>4</v>
      </c>
      <c r="E7" s="15">
        <f ca="1">COUNTIF(OFFSET(Tableau1[[#This Row],[Mois de Décembre 2020]],0,0,1,12),"x")</f>
        <v>1</v>
      </c>
      <c r="F7" s="16" t="s">
        <v>9</v>
      </c>
      <c r="G7" s="16"/>
      <c r="H7" s="16"/>
      <c r="I7" s="16"/>
      <c r="J7" s="16"/>
    </row>
    <row r="8" spans="1:10" x14ac:dyDescent="0.25">
      <c r="A8" s="11" t="s">
        <v>16</v>
      </c>
      <c r="B8" s="4" t="str">
        <f>Tableau1[[#Headers],[Mois de Janvier 2021]]</f>
        <v>Mois de Janvier 2021</v>
      </c>
      <c r="C8" s="8">
        <f ca="1">Tableau1[[#This Row],[Nombre de RDV]]/Tableau1[[#This Row],[Ancienneté du client]]</f>
        <v>1</v>
      </c>
      <c r="D8" s="9" cm="1">
        <f t="array" aca="1" ref="D8" ca="1">DATEDIF(date_inscr,TODAY(),"m")+1</f>
        <v>3</v>
      </c>
      <c r="E8" s="9">
        <f ca="1">COUNTIF(OFFSET(Tableau1[[#This Row],[Mois de Décembre 2020]],0,0,1,12),"x")</f>
        <v>3</v>
      </c>
      <c r="F8" s="10"/>
      <c r="G8" s="10" t="s">
        <v>9</v>
      </c>
      <c r="H8" s="10" t="s">
        <v>9</v>
      </c>
      <c r="I8" s="10" t="s">
        <v>9</v>
      </c>
      <c r="J8" s="10"/>
    </row>
    <row r="9" spans="1:10" x14ac:dyDescent="0.25">
      <c r="A9" s="12" t="s">
        <v>17</v>
      </c>
      <c r="B9" s="13" t="str">
        <f>Tableau1[[#Headers],[Mois de Décembre 2020]]</f>
        <v>Mois de Décembre 2020</v>
      </c>
      <c r="C9" s="14">
        <f ca="1">Tableau1[[#This Row],[Nombre de RDV]]/Tableau1[[#This Row],[Ancienneté du client]]</f>
        <v>0.5</v>
      </c>
      <c r="D9" s="9" cm="1">
        <f t="array" aca="1" ref="D9" ca="1">DATEDIF(date_inscr,TODAY(),"m")+1</f>
        <v>4</v>
      </c>
      <c r="E9" s="15">
        <f ca="1">COUNTIF(OFFSET(Tableau1[[#This Row],[Mois de Décembre 2020]],0,0,1,12),"x")</f>
        <v>2</v>
      </c>
      <c r="F9" s="16" t="s">
        <v>9</v>
      </c>
      <c r="G9" s="16"/>
      <c r="H9" s="16" t="s">
        <v>9</v>
      </c>
      <c r="I9" s="16"/>
      <c r="J9" s="16"/>
    </row>
    <row r="10" spans="1:10" x14ac:dyDescent="0.25">
      <c r="A10" s="4" t="s">
        <v>18</v>
      </c>
      <c r="B10" s="4" t="str">
        <f>Tableau1[[#Headers],[Mois de Décembre 2020]]</f>
        <v>Mois de Décembre 2020</v>
      </c>
      <c r="C10" s="8">
        <f ca="1">Tableau1[[#This Row],[Nombre de RDV]]/Tableau1[[#This Row],[Ancienneté du client]]</f>
        <v>0.75</v>
      </c>
      <c r="D10" s="9" cm="1">
        <f t="array" aca="1" ref="D10" ca="1">DATEDIF(date_inscr,TODAY(),"m")+1</f>
        <v>4</v>
      </c>
      <c r="E10" s="9">
        <f ca="1">COUNTIF(OFFSET(Tableau1[[#This Row],[Mois de Décembre 2020]],0,0,1,12),"x")</f>
        <v>3</v>
      </c>
      <c r="F10" s="10" t="s">
        <v>9</v>
      </c>
      <c r="G10" s="10" t="s">
        <v>9</v>
      </c>
      <c r="H10" s="10" t="s">
        <v>9</v>
      </c>
      <c r="I10" s="10"/>
      <c r="J10" s="10"/>
    </row>
    <row r="11" spans="1:10" x14ac:dyDescent="0.25">
      <c r="A11" s="12" t="s">
        <v>19</v>
      </c>
      <c r="B11" s="13" t="str">
        <f>Tableau1[[#Headers],[Mois de Janvier 2021]]</f>
        <v>Mois de Janvier 2021</v>
      </c>
      <c r="C11" s="14">
        <f ca="1">Tableau1[[#This Row],[Nombre de RDV]]/Tableau1[[#This Row],[Ancienneté du client]]</f>
        <v>0.66666666666666663</v>
      </c>
      <c r="D11" s="9" cm="1">
        <f t="array" aca="1" ref="D11" ca="1">DATEDIF(date_inscr,TODAY(),"m")+1</f>
        <v>3</v>
      </c>
      <c r="E11" s="15">
        <f ca="1">COUNTIF(OFFSET(Tableau1[[#This Row],[Mois de Décembre 2020]],0,0,1,12),"x")</f>
        <v>2</v>
      </c>
      <c r="F11" s="16"/>
      <c r="G11" s="16" t="s">
        <v>9</v>
      </c>
      <c r="H11" s="16" t="s">
        <v>9</v>
      </c>
      <c r="I11" s="16"/>
      <c r="J11" s="16"/>
    </row>
    <row r="12" spans="1:10" x14ac:dyDescent="0.25">
      <c r="A12" s="11" t="s">
        <v>20</v>
      </c>
      <c r="B12" s="4" t="str">
        <f>Tableau1[[#Headers],[Mois de Décembre 2020]]</f>
        <v>Mois de Décembre 2020</v>
      </c>
      <c r="C12" s="8">
        <f ca="1">Tableau1[[#This Row],[Nombre de RDV]]/Tableau1[[#This Row],[Ancienneté du client]]</f>
        <v>0.75</v>
      </c>
      <c r="D12" s="9" cm="1">
        <f t="array" aca="1" ref="D12" ca="1">DATEDIF(date_inscr,TODAY(),"m")+1</f>
        <v>4</v>
      </c>
      <c r="E12" s="9">
        <f ca="1">COUNTIF(OFFSET(Tableau1[[#This Row],[Mois de Décembre 2020]],0,0,1,12),"x")</f>
        <v>3</v>
      </c>
      <c r="F12" s="10" t="s">
        <v>9</v>
      </c>
      <c r="G12" s="10"/>
      <c r="H12" s="10" t="s">
        <v>9</v>
      </c>
      <c r="I12" s="10" t="s">
        <v>9</v>
      </c>
      <c r="J12" s="10"/>
    </row>
    <row r="13" spans="1:10" x14ac:dyDescent="0.25">
      <c r="A13" s="12" t="s">
        <v>21</v>
      </c>
      <c r="B13" s="13" t="str">
        <f>Tableau1[[#Headers],[Mois de Décembre 2020]]</f>
        <v>Mois de Décembre 2020</v>
      </c>
      <c r="C13" s="14">
        <f ca="1">Tableau1[[#This Row],[Nombre de RDV]]/Tableau1[[#This Row],[Ancienneté du client]]</f>
        <v>0.25</v>
      </c>
      <c r="D13" s="9" cm="1">
        <f t="array" aca="1" ref="D13" ca="1">DATEDIF(date_inscr,TODAY(),"m")+1</f>
        <v>4</v>
      </c>
      <c r="E13" s="15">
        <f ca="1">COUNTIF(OFFSET(Tableau1[[#This Row],[Mois de Décembre 2020]],0,0,1,12),"x")</f>
        <v>1</v>
      </c>
      <c r="F13" s="16" t="s">
        <v>9</v>
      </c>
      <c r="G13" s="16"/>
      <c r="H13" s="16"/>
      <c r="I13" s="16"/>
      <c r="J13" s="16"/>
    </row>
    <row r="14" spans="1:10" x14ac:dyDescent="0.25">
      <c r="A14" s="4" t="s">
        <v>22</v>
      </c>
      <c r="B14" s="4" t="str">
        <f>Tableau1[[#Headers],[Mois de Décembre 2020]]</f>
        <v>Mois de Décembre 2020</v>
      </c>
      <c r="C14" s="8">
        <f ca="1">Tableau1[[#This Row],[Nombre de RDV]]/Tableau1[[#This Row],[Ancienneté du client]]</f>
        <v>0.75</v>
      </c>
      <c r="D14" s="9" cm="1">
        <f t="array" aca="1" ref="D14" ca="1">DATEDIF(date_inscr,TODAY(),"m")+1</f>
        <v>4</v>
      </c>
      <c r="E14" s="9">
        <f ca="1">COUNTIF(OFFSET(Tableau1[[#This Row],[Mois de Décembre 2020]],0,0,1,12),"x")</f>
        <v>3</v>
      </c>
      <c r="F14" s="10" t="s">
        <v>9</v>
      </c>
      <c r="G14" s="10" t="s">
        <v>9</v>
      </c>
      <c r="H14" s="10"/>
      <c r="I14" s="10" t="s">
        <v>9</v>
      </c>
      <c r="J14" s="10"/>
    </row>
    <row r="15" spans="1:10" x14ac:dyDescent="0.25">
      <c r="A15" s="12" t="s">
        <v>23</v>
      </c>
      <c r="B15" s="13" t="str">
        <f>Tableau1[[#Headers],[Mois de Décembre 2020]]</f>
        <v>Mois de Décembre 2020</v>
      </c>
      <c r="C15" s="14">
        <f ca="1">Tableau1[[#This Row],[Nombre de RDV]]/Tableau1[[#This Row],[Ancienneté du client]]</f>
        <v>0.5</v>
      </c>
      <c r="D15" s="9" cm="1">
        <f t="array" aca="1" ref="D15" ca="1">DATEDIF(date_inscr,TODAY(),"m")+1</f>
        <v>4</v>
      </c>
      <c r="E15" s="15">
        <f ca="1">COUNTIF(OFFSET(Tableau1[[#This Row],[Mois de Décembre 2020]],0,0,1,12),"x")</f>
        <v>2</v>
      </c>
      <c r="F15" s="16" t="s">
        <v>9</v>
      </c>
      <c r="G15" s="16"/>
      <c r="H15" s="16" t="s">
        <v>9</v>
      </c>
      <c r="I15" s="16"/>
      <c r="J15" s="16"/>
    </row>
    <row r="16" spans="1:10" x14ac:dyDescent="0.25">
      <c r="A16" s="11" t="s">
        <v>24</v>
      </c>
      <c r="B16" s="4" t="str">
        <f>Tableau1[[#Headers],[Mois de Décembre 2020]]</f>
        <v>Mois de Décembre 2020</v>
      </c>
      <c r="C16" s="8">
        <f ca="1">Tableau1[[#This Row],[Nombre de RDV]]/Tableau1[[#This Row],[Ancienneté du client]]</f>
        <v>0.5</v>
      </c>
      <c r="D16" s="9" cm="1">
        <f t="array" aca="1" ref="D16" ca="1">DATEDIF(date_inscr,TODAY(),"m")+1</f>
        <v>4</v>
      </c>
      <c r="E16" s="9">
        <f ca="1">COUNTIF(OFFSET(Tableau1[[#This Row],[Mois de Décembre 2020]],0,0,1,12),"x")</f>
        <v>2</v>
      </c>
      <c r="F16" s="10" t="s">
        <v>9</v>
      </c>
      <c r="G16" s="10"/>
      <c r="H16" s="10"/>
      <c r="I16" s="10" t="s">
        <v>9</v>
      </c>
      <c r="J16" s="10"/>
    </row>
    <row r="17" spans="1:10" x14ac:dyDescent="0.25">
      <c r="A17" s="12" t="s">
        <v>25</v>
      </c>
      <c r="B17" s="13" t="str">
        <f>Tableau1[[#Headers],[Mois de Décembre 2020]]</f>
        <v>Mois de Décembre 2020</v>
      </c>
      <c r="C17" s="14">
        <f ca="1">Tableau1[[#This Row],[Nombre de RDV]]/Tableau1[[#This Row],[Ancienneté du client]]</f>
        <v>0.75</v>
      </c>
      <c r="D17" s="9" cm="1">
        <f t="array" aca="1" ref="D17" ca="1">DATEDIF(date_inscr,TODAY(),"m")+1</f>
        <v>4</v>
      </c>
      <c r="E17" s="15">
        <f ca="1">COUNTIF(OFFSET(Tableau1[[#This Row],[Mois de Décembre 2020]],0,0,1,12),"x")</f>
        <v>3</v>
      </c>
      <c r="F17" s="16" t="s">
        <v>9</v>
      </c>
      <c r="G17" s="16" t="s">
        <v>9</v>
      </c>
      <c r="H17" s="16"/>
      <c r="I17" s="16" t="s">
        <v>9</v>
      </c>
      <c r="J17" s="16"/>
    </row>
    <row r="18" spans="1:10" x14ac:dyDescent="0.25">
      <c r="A18" s="4" t="s">
        <v>26</v>
      </c>
      <c r="B18" s="4" t="str">
        <f>Tableau1[[#Headers],[Mois de Décembre 2020]]</f>
        <v>Mois de Décembre 2020</v>
      </c>
      <c r="C18" s="8">
        <f ca="1">Tableau1[[#This Row],[Nombre de RDV]]/Tableau1[[#This Row],[Ancienneté du client]]</f>
        <v>1</v>
      </c>
      <c r="D18" s="9" cm="1">
        <f t="array" aca="1" ref="D18" ca="1">DATEDIF(date_inscr,TODAY(),"m")+1</f>
        <v>4</v>
      </c>
      <c r="E18" s="9">
        <f ca="1">COUNTIF(OFFSET(Tableau1[[#This Row],[Mois de Décembre 2020]],0,0,1,12),"x")</f>
        <v>4</v>
      </c>
      <c r="F18" s="10" t="s">
        <v>9</v>
      </c>
      <c r="G18" s="10" t="s">
        <v>9</v>
      </c>
      <c r="H18" s="10" t="s">
        <v>9</v>
      </c>
      <c r="I18" s="10" t="s">
        <v>9</v>
      </c>
      <c r="J18" s="10"/>
    </row>
    <row r="19" spans="1:10" x14ac:dyDescent="0.25">
      <c r="A19" s="12" t="s">
        <v>27</v>
      </c>
      <c r="B19" s="13" t="str">
        <f>Tableau1[[#Headers],[Mois de Janvier 2021]]</f>
        <v>Mois de Janvier 2021</v>
      </c>
      <c r="C19" s="14">
        <f ca="1">Tableau1[[#This Row],[Nombre de RDV]]/Tableau1[[#This Row],[Ancienneté du client]]</f>
        <v>0.66666666666666663</v>
      </c>
      <c r="D19" s="9" cm="1">
        <f t="array" aca="1" ref="D19" ca="1">DATEDIF(date_inscr,TODAY(),"m")+1</f>
        <v>3</v>
      </c>
      <c r="E19" s="15">
        <f ca="1">COUNTIF(OFFSET(Tableau1[[#This Row],[Mois de Décembre 2020]],0,0,1,12),"x")</f>
        <v>2</v>
      </c>
      <c r="F19" s="16"/>
      <c r="G19" s="16" t="s">
        <v>9</v>
      </c>
      <c r="H19" s="16"/>
      <c r="I19" s="16" t="s">
        <v>9</v>
      </c>
      <c r="J19" s="16"/>
    </row>
    <row r="20" spans="1:10" x14ac:dyDescent="0.25">
      <c r="A20" s="11" t="s">
        <v>28</v>
      </c>
      <c r="B20" s="4" t="str">
        <f>Tableau1[[#Headers],[Mois de Janvier 2021]]</f>
        <v>Mois de Janvier 2021</v>
      </c>
      <c r="C20" s="8">
        <f ca="1">Tableau1[[#This Row],[Nombre de RDV]]/Tableau1[[#This Row],[Ancienneté du client]]</f>
        <v>1</v>
      </c>
      <c r="D20" s="9" cm="1">
        <f t="array" aca="1" ref="D20" ca="1">DATEDIF(date_inscr,TODAY(),"m")+1</f>
        <v>3</v>
      </c>
      <c r="E20" s="9">
        <f ca="1">COUNTIF(OFFSET(Tableau1[[#This Row],[Mois de Décembre 2020]],0,0,1,12),"x")</f>
        <v>3</v>
      </c>
      <c r="F20" s="10"/>
      <c r="G20" s="10" t="s">
        <v>9</v>
      </c>
      <c r="H20" s="10" t="s">
        <v>9</v>
      </c>
      <c r="I20" s="10" t="s">
        <v>9</v>
      </c>
      <c r="J20" s="10"/>
    </row>
    <row r="21" spans="1:10" x14ac:dyDescent="0.25">
      <c r="A21" s="12" t="s">
        <v>29</v>
      </c>
      <c r="B21" s="13" t="str">
        <f>Tableau1[[#Headers],[Mois de Décembre 2020]]</f>
        <v>Mois de Décembre 2020</v>
      </c>
      <c r="C21" s="14">
        <f ca="1">Tableau1[[#This Row],[Nombre de RDV]]/Tableau1[[#This Row],[Ancienneté du client]]</f>
        <v>0.75</v>
      </c>
      <c r="D21" s="9" cm="1">
        <f t="array" aca="1" ref="D21" ca="1">DATEDIF(date_inscr,TODAY(),"m")+1</f>
        <v>4</v>
      </c>
      <c r="E21" s="15">
        <f ca="1">COUNTIF(OFFSET(Tableau1[[#This Row],[Mois de Décembre 2020]],0,0,1,12),"x")</f>
        <v>3</v>
      </c>
      <c r="F21" s="16" t="s">
        <v>9</v>
      </c>
      <c r="G21" s="16"/>
      <c r="H21" s="16" t="s">
        <v>9</v>
      </c>
      <c r="I21" s="16" t="s">
        <v>9</v>
      </c>
      <c r="J21" s="16"/>
    </row>
    <row r="22" spans="1:10" x14ac:dyDescent="0.25">
      <c r="A22" s="4" t="s">
        <v>30</v>
      </c>
      <c r="B22" s="4" t="str">
        <f>Tableau1[[#Headers],[Mois de Décembre 2020]]</f>
        <v>Mois de Décembre 2020</v>
      </c>
      <c r="C22" s="8">
        <f ca="1">Tableau1[[#This Row],[Nombre de RDV]]/Tableau1[[#This Row],[Ancienneté du client]]</f>
        <v>0.75</v>
      </c>
      <c r="D22" s="9" cm="1">
        <f t="array" aca="1" ref="D22" ca="1">DATEDIF(date_inscr,TODAY(),"m")+1</f>
        <v>4</v>
      </c>
      <c r="E22" s="9">
        <f ca="1">COUNTIF(OFFSET(Tableau1[[#This Row],[Mois de Décembre 2020]],0,0,1,12),"x")</f>
        <v>3</v>
      </c>
      <c r="F22" s="10" t="s">
        <v>9</v>
      </c>
      <c r="G22" s="10" t="s">
        <v>9</v>
      </c>
      <c r="H22" s="10"/>
      <c r="I22" s="10" t="s">
        <v>9</v>
      </c>
      <c r="J22" s="10"/>
    </row>
    <row r="23" spans="1:10" x14ac:dyDescent="0.25">
      <c r="A23" s="12" t="s">
        <v>31</v>
      </c>
      <c r="B23" s="13" t="str">
        <f>Tableau1[[#Headers],[Mois de Février 2021]]</f>
        <v>Mois de Février 2021</v>
      </c>
      <c r="C23" s="14">
        <f ca="1">Tableau1[[#This Row],[Nombre de RDV]]/Tableau1[[#This Row],[Ancienneté du client]]</f>
        <v>0.5</v>
      </c>
      <c r="D23" s="9" cm="1">
        <f t="array" aca="1" ref="D23" ca="1">DATEDIF(date_inscr,TODAY(),"m")+1</f>
        <v>2</v>
      </c>
      <c r="E23" s="15">
        <f ca="1">COUNTIF(OFFSET(Tableau1[[#This Row],[Mois de Décembre 2020]],0,0,1,12),"x")</f>
        <v>1</v>
      </c>
      <c r="F23" s="16"/>
      <c r="G23" s="16"/>
      <c r="H23" s="16" t="s">
        <v>9</v>
      </c>
      <c r="I23" s="16"/>
      <c r="J23" s="16"/>
    </row>
    <row r="24" spans="1:10" x14ac:dyDescent="0.25">
      <c r="A24" s="11" t="s">
        <v>32</v>
      </c>
      <c r="B24" s="4" t="str">
        <f>Tableau1[[#Headers],[Mois de Décembre 2020]]</f>
        <v>Mois de Décembre 2020</v>
      </c>
      <c r="C24" s="8">
        <f ca="1">Tableau1[[#This Row],[Nombre de RDV]]/Tableau1[[#This Row],[Ancienneté du client]]</f>
        <v>0.75</v>
      </c>
      <c r="D24" s="9" cm="1">
        <f t="array" aca="1" ref="D24" ca="1">DATEDIF(date_inscr,TODAY(),"m")+1</f>
        <v>4</v>
      </c>
      <c r="E24" s="9">
        <f ca="1">COUNTIF(OFFSET(Tableau1[[#This Row],[Mois de Décembre 2020]],0,0,1,12),"x")</f>
        <v>3</v>
      </c>
      <c r="F24" s="10" t="s">
        <v>9</v>
      </c>
      <c r="G24" s="10" t="s">
        <v>9</v>
      </c>
      <c r="H24" s="10" t="s">
        <v>9</v>
      </c>
      <c r="I24" s="10"/>
      <c r="J24" s="10"/>
    </row>
    <row r="25" spans="1:10" x14ac:dyDescent="0.25">
      <c r="A25" s="12" t="s">
        <v>33</v>
      </c>
      <c r="B25" s="13" t="str">
        <f>Tableau1[[#Headers],[Mois de Mars 2021]]</f>
        <v>Mois de Mars 2021</v>
      </c>
      <c r="C25" s="17">
        <f ca="1">Tableau1[[#This Row],[Nombre de RDV]]/Tableau1[[#This Row],[Ancienneté du client]]</f>
        <v>1</v>
      </c>
      <c r="D25" s="9" cm="1">
        <f t="array" aca="1" ref="D25" ca="1">DATEDIF(date_inscr,TODAY(),"m")+1</f>
        <v>1</v>
      </c>
      <c r="E25" s="18">
        <f ca="1">COUNTIF(OFFSET(Tableau1[[#This Row],[Mois de Décembre 2020]],0,0,1,12),"x")</f>
        <v>1</v>
      </c>
      <c r="F25" s="19"/>
      <c r="G25" s="19"/>
      <c r="H25" s="19"/>
      <c r="I25" s="19" t="s">
        <v>9</v>
      </c>
      <c r="J25" s="16"/>
    </row>
    <row r="26" spans="1:10" x14ac:dyDescent="0.25">
      <c r="A26" s="23"/>
      <c r="B26" s="24"/>
      <c r="C26" s="26"/>
      <c r="D26" s="27"/>
      <c r="E26" s="28"/>
      <c r="F26" s="25"/>
      <c r="G26" s="25"/>
      <c r="H26" s="25"/>
      <c r="I26" s="25"/>
      <c r="J26" s="25"/>
    </row>
    <row r="27" spans="1:10" x14ac:dyDescent="0.25">
      <c r="B27" s="21" t="s">
        <v>35</v>
      </c>
      <c r="C27" s="20" t="s">
        <v>34</v>
      </c>
    </row>
  </sheetData>
  <phoneticPr fontId="4" type="noConversion"/>
  <dataValidations count="1">
    <dataValidation type="list" allowBlank="1" showInputMessage="1" showErrorMessage="1" sqref="C27" xr:uid="{EE353DB1-10A6-412D-B379-B36CD2986115}">
      <formula1>$F$1:$J$1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74508-229B-480A-80E0-61EB7FB01225}">
  <dimension ref="A1:E1"/>
  <sheetViews>
    <sheetView workbookViewId="0">
      <selection sqref="A1:M1"/>
    </sheetView>
  </sheetViews>
  <sheetFormatPr baseColWidth="10" defaultRowHeight="15" x14ac:dyDescent="0.25"/>
  <sheetData>
    <row r="1" spans="1:5" ht="38.25" x14ac:dyDescent="0.25">
      <c r="A1" s="3" t="s">
        <v>5</v>
      </c>
      <c r="B1" s="3" t="s">
        <v>6</v>
      </c>
      <c r="C1" s="3" t="s">
        <v>7</v>
      </c>
      <c r="D1" s="6" t="s">
        <v>8</v>
      </c>
      <c r="E1" s="7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0FE6F6-AF18-4574-B231-F66035E25B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DjiDji</cp:lastModifiedBy>
  <dcterms:created xsi:type="dcterms:W3CDTF">2021-03-30T09:12:04Z</dcterms:created>
  <dcterms:modified xsi:type="dcterms:W3CDTF">2021-03-31T13:14:01Z</dcterms:modified>
</cp:coreProperties>
</file>