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14A6EB1-D08C-4939-8A00-21E26260C916}" xr6:coauthVersionLast="45" xr6:coauthVersionMax="45" xr10:uidLastSave="{00000000-0000-0000-0000-000000000000}"/>
  <bookViews>
    <workbookView xWindow="30" yWindow="1170" windowWidth="19140" windowHeight="13515" xr2:uid="{3926DBF6-01EE-4847-9D5B-3AA68F7F52B9}"/>
  </bookViews>
  <sheets>
    <sheet name="Feuil1" sheetId="1" r:id="rId1"/>
  </sheets>
  <definedNames>
    <definedName name="_xlnm._FilterDatabase" localSheetId="0" hidden="1">Feuil1!$D$3:$F$23</definedName>
    <definedName name="_xlcn.WorksheetConnection_Feuil1D3F231" hidden="1">Feuil1!$D$3:$F$23</definedName>
    <definedName name="Segment_DATE">#N/A</definedName>
  </definedNames>
  <calcPr calcId="191029"/>
  <pivotCaches>
    <pivotCache cacheId="39" r:id="rId2"/>
  </pivotCaches>
  <extLst>
    <ext xmlns:x14="http://schemas.microsoft.com/office/spreadsheetml/2009/9/main" uri="{876F7934-8845-4945-9796-88D515C7AA90}">
      <x14:pivotCaches>
        <pivotCache cacheId="9" r:id="rId3"/>
      </x14:pivotCaches>
    </ex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D$3:$F$23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9" i="1" l="1"/>
  <c r="D2" i="1"/>
  <c r="I6" i="1" a="1"/>
  <c r="I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F5DA789-9544-4D64-8E3D-F4AE432C54FF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9667A34-6C75-4230-AF28-7BAB20B89604}" name="WorksheetConnection_Feuil1!$D$3:$F$23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D3F23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<sst xmlns="http://schemas.openxmlformats.org/spreadsheetml/2006/main" count="28" uniqueCount="8">
  <si>
    <t>MONTANT</t>
  </si>
  <si>
    <t>D/C</t>
  </si>
  <si>
    <t>DATE</t>
  </si>
  <si>
    <t>D</t>
  </si>
  <si>
    <t>C</t>
  </si>
  <si>
    <t>entre le 31 inclus et le 50 inclus</t>
  </si>
  <si>
    <t xml:space="preserve"> MONTANT</t>
  </si>
  <si>
    <t>D-C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</si>
</sst>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/>
    <xf numFmtId="2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3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2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5" Type="http://schemas.openxmlformats.org/officeDocument/2006/relationships/theme" Target="theme/theme1.xml"/><Relationship Id="rId10" Type="http://schemas.openxmlformats.org/officeDocument/2006/relationships/powerPivotData" Target="model/item.data"/><Relationship Id="rId4" Type="http://schemas.microsoft.com/office/2007/relationships/slicerCache" Target="slicerCaches/slicerCache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8</xdr:row>
      <xdr:rowOff>104775</xdr:rowOff>
    </xdr:from>
    <xdr:to>
      <xdr:col>11</xdr:col>
      <xdr:colOff>876300</xdr:colOff>
      <xdr:row>25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40F0BA13-1000-4518-B254-9B5347E270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67675" y="20097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266.806227314817" backgroundQuery="1" createdVersion="6" refreshedVersion="6" minRefreshableVersion="3" recordCount="0" supportSubquery="1" supportAdvancedDrill="1" xr:uid="{28E239D2-8DEC-491E-8254-C60FB4D62DDF}">
  <cacheSource type="external" connectionId="1"/>
  <cacheFields count="3">
    <cacheField name="[Plage].[D/C].[D/C]" caption="D/C" numFmtId="0" hierarchy="1" level="1">
      <sharedItems count="1">
        <s v="D"/>
      </sharedItems>
    </cacheField>
    <cacheField name="[Measures].[Somme de MONTANT]" caption="Somme de MONTANT" numFmtId="0" hierarchy="5" level="32767"/>
    <cacheField name="[Plage].[DATE].[DATE]" caption="DATE" numFmtId="0" hierarchy="2" level="1">
      <sharedItems containsSemiMixedTypes="0" containsNonDate="0" containsString="0"/>
    </cacheField>
  </cacheFields>
  <cacheHierarchies count="6">
    <cacheHierarchy uniqueName="[Plage].[MONTANT]" caption="MONTANT" attribute="1" defaultMemberUniqueName="[Plage].[MONTANT].[All]" allUniqueName="[Plage].[MONTANT].[All]" dimensionUniqueName="[Plage]" displayFolder="" count="2" memberValueDatatype="5" unbalanced="0"/>
    <cacheHierarchy uniqueName="[Plage].[D/C]" caption="D/C" attribute="1" defaultMemberUniqueName="[Plage].[D/C].[All]" allUniqueName="[Plage].[D/C].[All]" dimensionUniqueName="[Plage]" displayFolder="" count="2" memberValueDatatype="130" unbalanced="0">
      <fieldsUsage count="2">
        <fieldUsage x="-1"/>
        <fieldUsage x="0"/>
      </fieldsUsage>
    </cacheHierarchy>
    <cacheHierarchy uniqueName="[Plage].[DATE]" caption="DATE" attribute="1" defaultMemberUniqueName="[Plage].[DATE].[All]" allUniqueName="[Plage].[DATE].[All]" dimensionUniqueName="[Plage]" displayFolder="" count="2" memberValueDatatype="20" unbalanced="0">
      <fieldsUsage count="2">
        <fieldUsage x="-1"/>
        <fieldUsage x="2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266.805723379628" backgroundQuery="1" createdVersion="3" refreshedVersion="6" minRefreshableVersion="3" recordCount="0" supportSubquery="1" supportAdvancedDrill="1" xr:uid="{05C10D82-5CF3-40CA-B257-27BBDBE8E0B2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6">
    <cacheHierarchy uniqueName="[Plage].[MONTANT]" caption="MONTANT" attribute="1" defaultMemberUniqueName="[Plage].[MONTANT].[All]" allUniqueName="[Plage].[MONTANT].[All]" dimensionUniqueName="[Plage]" displayFolder="" count="0" memberValueDatatype="5" unbalanced="0"/>
    <cacheHierarchy uniqueName="[Plage].[D/C]" caption="D/C" attribute="1" defaultMemberUniqueName="[Plage].[D/C].[All]" allUniqueName="[Plage].[D/C].[All]" dimensionUniqueName="[Plage]" displayFolder="" count="0" memberValueDatatype="130" unbalanced="0"/>
    <cacheHierarchy uniqueName="[Plage].[DATE]" caption="DATE" attribute="1" defaultMemberUniqueName="[Plage].[DATE].[All]" allUniqueName="[Plage].[DATE].[All]" dimensionUniqueName="[Plage]" displayFolder="" count="2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61056667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67E62D-5F19-4453-B1FF-A0206E3F34D3}" name="Tableau croisé dynamique1" cacheId="39" applyNumberFormats="0" applyBorderFormats="0" applyFontFormats="0" applyPatternFormats="0" applyAlignmentFormats="0" applyWidthHeightFormats="1" dataCaption="Valeurs" grandTotalCaption="D-C" updatedVersion="6" minRefreshableVersion="3" useAutoFormatting="1" itemPrintTitles="1" createdVersion="6" indent="0" outline="1" outlineData="1" multipleFieldFilters="0" rowHeaderCaption="D/C">
  <location ref="K3:L5" firstHeaderRow="1" firstDataRow="1" firstDataCol="1"/>
  <pivotFields count="3">
    <pivotField axis="axisRow" allDrilled="1" subtotalTop="0" showAll="0" dataSourceSort="1" defaultSubtotal="0" defaultAttributeDrillState="1">
      <items count="1">
        <item x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2">
    <i>
      <x/>
    </i>
    <i t="grand">
      <x/>
    </i>
  </rowItems>
  <colItems count="1">
    <i/>
  </colItems>
  <dataFields count="1">
    <dataField name=" MONTANT" fld="1" baseField="0" baseItem="0"/>
  </dataFields>
  <pivotHierarchies count="6">
    <pivotHierarchy dragToData="1"/>
    <pivotHierarchy dragToData="1"/>
    <pivotHierarchy multipleItemSelectionAllowed="1" dragToData="1">
      <members count="2" level="1">
        <member name="[Plage].[DATE].&amp;[31]"/>
        <member name="[Plage].[DATE].&amp;[37]"/>
      </members>
    </pivotHierarchy>
    <pivotHierarchy dragToRow="0" dragToCol="0" dragToPage="0" dragToData="1"/>
    <pivotHierarchy dragToRow="0" dragToCol="0" dragToPage="0" dragToData="1"/>
    <pivotHierarchy dragToData="1" caption=" MONTANT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D$3:$F$23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2DF82129-3379-4A8E-BC9E-9FD1FFA31D7C}" sourceName="[Plage].[DATE]">
  <pivotTables>
    <pivotTable tabId="1" name="Tableau croisé dynamique1"/>
  </pivotTables>
  <data>
    <olap pivotCacheId="261056667">
      <levels count="2">
        <level uniqueName="[Plage].[DATE].[(All)]" sourceCaption="(All)" count="0"/>
        <level uniqueName="[Plage].[DATE].[DATE]" sourceCaption="DATE" count="7">
          <ranges>
            <range startItem="0">
              <i n="[Plage].[DATE].&amp;[31]" c="31"/>
              <i n="[Plage].[DATE].&amp;[37]" c="37"/>
              <i n="[Plage].[DATE].&amp;[51]" c="51"/>
              <i n="[Plage].[DATE].&amp;[57]" c="57"/>
              <i n="[Plage].[DATE].&amp;[58]" c="58"/>
              <i n="[Plage].[DATE].&amp;[59]" c="59"/>
              <i n="[Plage].[DATE].&amp;[65]" c="65"/>
            </range>
          </ranges>
        </level>
      </levels>
      <selections count="2">
        <selection n="[Plage].[DATE].&amp;[31]"/>
        <selection n="[Plage].[DATE].&amp;[37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CF2F2858-C773-403A-9893-E77B566D8E18}" cache="Segment_DATE" caption="DATE" level="1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A615F3-3956-4DCD-A8B5-5660E9296F08}">
  <sheetPr filterMode="1"/>
  <dimension ref="D2:L23"/>
  <sheetViews>
    <sheetView tabSelected="1" topLeftCell="D1" workbookViewId="0">
      <selection activeCell="K6" sqref="K6"/>
    </sheetView>
  </sheetViews>
  <sheetFormatPr baseColWidth="10" defaultRowHeight="15" x14ac:dyDescent="0.25"/>
  <cols>
    <col min="11" max="11" width="21" bestFit="1" customWidth="1"/>
    <col min="12" max="12" width="20.42578125" bestFit="1" customWidth="1"/>
  </cols>
  <sheetData>
    <row r="2" spans="4:12" x14ac:dyDescent="0.25">
      <c r="D2">
        <f>SUBTOTAL(9,D4:D23)</f>
        <v>4569.0199999999995</v>
      </c>
    </row>
    <row r="3" spans="4:12" ht="45" x14ac:dyDescent="0.25">
      <c r="D3" s="1" t="s">
        <v>0</v>
      </c>
      <c r="E3" s="1" t="s">
        <v>1</v>
      </c>
      <c r="F3" s="1" t="s">
        <v>2</v>
      </c>
      <c r="I3" s="1" t="s">
        <v>5</v>
      </c>
      <c r="K3" s="6" t="s">
        <v>1</v>
      </c>
      <c r="L3" t="s">
        <v>6</v>
      </c>
    </row>
    <row r="4" spans="4:12" x14ac:dyDescent="0.25">
      <c r="D4" s="3">
        <v>7.99</v>
      </c>
      <c r="E4" s="1" t="s">
        <v>3</v>
      </c>
      <c r="F4" s="4">
        <v>31</v>
      </c>
      <c r="K4" s="7" t="s">
        <v>3</v>
      </c>
      <c r="L4" s="8">
        <v>1014.89</v>
      </c>
    </row>
    <row r="5" spans="4:12" x14ac:dyDescent="0.25">
      <c r="D5" s="3">
        <v>66.31</v>
      </c>
      <c r="E5" s="1" t="s">
        <v>3</v>
      </c>
      <c r="F5" s="4">
        <v>31</v>
      </c>
      <c r="K5" s="7" t="s">
        <v>7</v>
      </c>
      <c r="L5" s="8">
        <v>1014.89</v>
      </c>
    </row>
    <row r="6" spans="4:12" x14ac:dyDescent="0.25">
      <c r="D6" s="3">
        <v>101.21</v>
      </c>
      <c r="E6" s="1" t="s">
        <v>3</v>
      </c>
      <c r="F6" s="4">
        <v>37</v>
      </c>
      <c r="I6" s="2" cm="1">
        <f t="array" ref="I6">SUMPRODUCT(($F$4:$F$23&gt;=31)*($F$4:$F$23&lt;=50)*(D4:D23)*(($E$4:$E$23="c")-($E$4:$E$23="d")))</f>
        <v>-1014.89</v>
      </c>
    </row>
    <row r="7" spans="4:12" x14ac:dyDescent="0.25">
      <c r="D7" s="3">
        <v>839.38</v>
      </c>
      <c r="E7" s="1" t="s">
        <v>3</v>
      </c>
      <c r="F7" s="4">
        <v>37</v>
      </c>
    </row>
    <row r="8" spans="4:12" x14ac:dyDescent="0.25">
      <c r="D8" s="3">
        <v>227.15</v>
      </c>
      <c r="E8" s="1" t="s">
        <v>3</v>
      </c>
      <c r="F8" s="4">
        <v>51</v>
      </c>
    </row>
    <row r="9" spans="4:12" x14ac:dyDescent="0.25">
      <c r="D9" s="3">
        <v>1883.94</v>
      </c>
      <c r="E9" s="1" t="s">
        <v>3</v>
      </c>
      <c r="F9" s="4">
        <v>51</v>
      </c>
      <c r="I9" s="5">
        <f>SUMIFS(D4:D23,E4:E23,"c",F4:F23,"&gt;=31",F4:F23,"&lt;=50")-SUMIFS(D4:D23,E4:E23,"D",F4:F23,"&gt;=31",F4:F23,"&lt;=50")</f>
        <v>-1014.89</v>
      </c>
    </row>
    <row r="10" spans="4:12" x14ac:dyDescent="0.25">
      <c r="D10" s="3">
        <v>2.79</v>
      </c>
      <c r="E10" s="1" t="s">
        <v>3</v>
      </c>
      <c r="F10" s="4">
        <v>57</v>
      </c>
    </row>
    <row r="11" spans="4:12" x14ac:dyDescent="0.25">
      <c r="D11" s="3">
        <v>23.11</v>
      </c>
      <c r="E11" s="1" t="s">
        <v>3</v>
      </c>
      <c r="F11" s="4">
        <v>57</v>
      </c>
    </row>
    <row r="12" spans="4:12" hidden="1" x14ac:dyDescent="0.25">
      <c r="D12" s="3">
        <v>0.13</v>
      </c>
      <c r="E12" s="1" t="s">
        <v>4</v>
      </c>
      <c r="F12" s="4">
        <v>57</v>
      </c>
    </row>
    <row r="13" spans="4:12" hidden="1" x14ac:dyDescent="0.25">
      <c r="D13" s="3">
        <v>1.1000000000000001</v>
      </c>
      <c r="E13" s="1" t="s">
        <v>4</v>
      </c>
      <c r="F13" s="4">
        <v>57</v>
      </c>
    </row>
    <row r="14" spans="4:12" x14ac:dyDescent="0.25">
      <c r="D14" s="3">
        <v>40.98</v>
      </c>
      <c r="E14" s="1" t="s">
        <v>3</v>
      </c>
      <c r="F14" s="4">
        <v>59</v>
      </c>
    </row>
    <row r="15" spans="4:12" x14ac:dyDescent="0.25">
      <c r="D15" s="3">
        <v>339.89</v>
      </c>
      <c r="E15" s="1" t="s">
        <v>3</v>
      </c>
      <c r="F15" s="4">
        <v>59</v>
      </c>
    </row>
    <row r="16" spans="4:12" x14ac:dyDescent="0.25">
      <c r="D16" s="3">
        <v>88.77</v>
      </c>
      <c r="E16" s="1" t="s">
        <v>3</v>
      </c>
      <c r="F16" s="4">
        <v>58</v>
      </c>
    </row>
    <row r="17" spans="4:6" x14ac:dyDescent="0.25">
      <c r="D17" s="3">
        <v>736.26</v>
      </c>
      <c r="E17" s="1" t="s">
        <v>3</v>
      </c>
      <c r="F17" s="4">
        <v>58</v>
      </c>
    </row>
    <row r="18" spans="4:6" x14ac:dyDescent="0.25">
      <c r="D18" s="3">
        <v>21.54</v>
      </c>
      <c r="E18" s="1" t="s">
        <v>3</v>
      </c>
      <c r="F18" s="4">
        <v>57</v>
      </c>
    </row>
    <row r="19" spans="4:6" x14ac:dyDescent="0.25">
      <c r="D19" s="3">
        <v>178.62</v>
      </c>
      <c r="E19" s="1" t="s">
        <v>3</v>
      </c>
      <c r="F19" s="4">
        <v>57</v>
      </c>
    </row>
    <row r="20" spans="4:6" hidden="1" x14ac:dyDescent="0.25">
      <c r="D20" s="3">
        <v>10.72</v>
      </c>
      <c r="E20" s="1" t="s">
        <v>4</v>
      </c>
      <c r="F20" s="4">
        <v>59</v>
      </c>
    </row>
    <row r="21" spans="4:6" hidden="1" x14ac:dyDescent="0.25">
      <c r="D21" s="3">
        <v>88.37</v>
      </c>
      <c r="E21" s="1" t="s">
        <v>4</v>
      </c>
      <c r="F21" s="4">
        <v>59</v>
      </c>
    </row>
    <row r="22" spans="4:6" x14ac:dyDescent="0.25">
      <c r="D22" s="3">
        <v>1.2</v>
      </c>
      <c r="E22" s="1" t="s">
        <v>3</v>
      </c>
      <c r="F22" s="4">
        <v>65</v>
      </c>
    </row>
    <row r="23" spans="4:6" x14ac:dyDescent="0.25">
      <c r="D23" s="1">
        <v>9.8800000000000008</v>
      </c>
      <c r="E23" s="1" t="s">
        <v>3</v>
      </c>
      <c r="F23" s="4">
        <v>65</v>
      </c>
    </row>
  </sheetData>
  <autoFilter ref="D3:F23" xr:uid="{DF2BFE82-0605-4E97-9DF3-98EA86A763CB}">
    <filterColumn colId="1">
      <filters>
        <filter val="D"/>
      </filters>
    </filterColumn>
  </autoFilter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2021-03-11T18:00:12Z</dcterms:created>
  <dcterms:modified xsi:type="dcterms:W3CDTF">2021-03-11T18:21:57Z</dcterms:modified>
</cp:coreProperties>
</file>