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15315" windowHeight="5565" activeTab="4" xr2:uid="{00000000-000D-0000-FFFF-FFFF00000000}"/>
  </bookViews>
  <sheets>
    <sheet name="Base" sheetId="2" r:id="rId1"/>
    <sheet name="Devis" sheetId="3" r:id="rId2"/>
    <sheet name="Serv" sheetId="5" r:id="rId3"/>
    <sheet name="Resa" sheetId="4" r:id="rId4"/>
    <sheet name="Factures" sheetId="6" r:id="rId5"/>
  </sheets>
  <definedNames>
    <definedName name="FRUITS">Base!$A$2:$A$6</definedName>
    <definedName name="PRIX">Base!$B$2:$B$6</definedName>
  </definedNames>
  <calcPr calcId="171027"/>
</workbook>
</file>

<file path=xl/calcChain.xml><?xml version="1.0" encoding="utf-8"?>
<calcChain xmlns="http://schemas.openxmlformats.org/spreadsheetml/2006/main">
  <c r="D124" i="6" l="1" a="1"/>
  <c r="D124" i="6" s="1"/>
  <c r="D112" i="6"/>
  <c r="D111" i="6" a="1"/>
  <c r="D111" i="6" s="1"/>
  <c r="D98" i="6"/>
  <c r="D98" i="6" a="1"/>
  <c r="D85" i="6" a="1"/>
  <c r="D85" i="6" s="1"/>
  <c r="D72" i="6" a="1"/>
  <c r="D72" i="6" s="1"/>
  <c r="D60" i="6"/>
  <c r="D59" i="6" a="1"/>
  <c r="D59" i="6" s="1"/>
  <c r="D46" i="6"/>
  <c r="D46" i="6" a="1"/>
  <c r="D33" i="6" a="1"/>
  <c r="D33" i="6" s="1"/>
  <c r="D20" i="6" a="1"/>
  <c r="D20" i="6" s="1"/>
  <c r="D8" i="6"/>
  <c r="D7" i="6" a="1"/>
  <c r="D7" i="6" s="1"/>
  <c r="D1" i="6"/>
  <c r="C124" i="6" a="1"/>
  <c r="C124" i="6" s="1"/>
  <c r="C111" i="6" a="1"/>
  <c r="C111" i="6" s="1"/>
  <c r="C98" i="6" a="1"/>
  <c r="C98" i="6" s="1"/>
  <c r="C85" i="6" a="1"/>
  <c r="C85" i="6" s="1"/>
  <c r="C72" i="6" a="1"/>
  <c r="C72" i="6" s="1"/>
  <c r="C59" i="6" a="1"/>
  <c r="C59" i="6" s="1"/>
  <c r="C46" i="6" a="1"/>
  <c r="C46" i="6" s="1"/>
  <c r="C33" i="6" a="1"/>
  <c r="C33" i="6" s="1"/>
  <c r="C20" i="6" a="1"/>
  <c r="C20" i="6" s="1"/>
  <c r="C7" i="6" a="1"/>
  <c r="C7" i="6" s="1"/>
  <c r="C1" i="6"/>
  <c r="B124" i="6" a="1"/>
  <c r="B124" i="6" s="1"/>
  <c r="B111" i="6" a="1"/>
  <c r="B111" i="6" s="1"/>
  <c r="B98" i="6" a="1"/>
  <c r="B98" i="6" s="1"/>
  <c r="B85" i="6" a="1"/>
  <c r="B85" i="6" s="1"/>
  <c r="B72" i="6" a="1"/>
  <c r="B72" i="6" s="1"/>
  <c r="B59" i="6" a="1"/>
  <c r="B59" i="6" s="1"/>
  <c r="B46" i="6" a="1"/>
  <c r="B46" i="6" s="1"/>
  <c r="B33" i="6" a="1"/>
  <c r="B33" i="6" s="1"/>
  <c r="B20" i="6" a="1"/>
  <c r="B20" i="6" s="1"/>
  <c r="B7" i="6" a="1"/>
  <c r="B7" i="6" s="1"/>
  <c r="B1" i="6"/>
  <c r="A7" i="6" a="1"/>
  <c r="A7" i="6" s="1"/>
  <c r="B125" i="6" s="1"/>
  <c r="A124" i="6" a="1"/>
  <c r="A124" i="6" s="1"/>
  <c r="A111" i="6" a="1"/>
  <c r="A111" i="6" s="1"/>
  <c r="A98" i="6" a="1"/>
  <c r="A98" i="6" s="1"/>
  <c r="A85" i="6" a="1"/>
  <c r="A85" i="6" s="1"/>
  <c r="A72" i="6" a="1"/>
  <c r="A72" i="6" s="1"/>
  <c r="A59" i="6" a="1"/>
  <c r="A59" i="6" s="1"/>
  <c r="A46" i="6" a="1"/>
  <c r="A46" i="6" s="1"/>
  <c r="A33" i="6" a="1"/>
  <c r="A33" i="6" s="1"/>
  <c r="A20" i="6" a="1"/>
  <c r="A20" i="6" s="1"/>
  <c r="C60" i="6" l="1"/>
  <c r="D47" i="6"/>
  <c r="D99" i="6"/>
  <c r="D34" i="6"/>
  <c r="D86" i="6"/>
  <c r="C8" i="6"/>
  <c r="C112" i="6"/>
  <c r="D21" i="6"/>
  <c r="D73" i="6"/>
  <c r="D125" i="6"/>
  <c r="C47" i="6"/>
  <c r="C99" i="6"/>
  <c r="C34" i="6"/>
  <c r="C86" i="6"/>
  <c r="C21" i="6"/>
  <c r="C73" i="6"/>
  <c r="C125" i="6"/>
  <c r="B8" i="6"/>
  <c r="B112" i="6"/>
  <c r="B47" i="6"/>
  <c r="B99" i="6"/>
  <c r="B60" i="6"/>
  <c r="B34" i="6"/>
  <c r="B86" i="6"/>
  <c r="B21" i="6"/>
  <c r="B73" i="6"/>
  <c r="A125" i="6"/>
  <c r="A112" i="6"/>
  <c r="A60" i="6"/>
  <c r="A8" i="6"/>
  <c r="A99" i="6"/>
  <c r="A47" i="6"/>
  <c r="A34" i="6"/>
  <c r="A86" i="6"/>
  <c r="A21" i="6"/>
  <c r="A73" i="6"/>
  <c r="E3" i="4" l="1"/>
  <c r="E4" i="4"/>
  <c r="E5" i="4"/>
  <c r="E6" i="4"/>
  <c r="E8" i="4"/>
  <c r="E9" i="4"/>
  <c r="E10" i="4"/>
  <c r="E11" i="4"/>
  <c r="E2" i="4"/>
  <c r="D4" i="4"/>
  <c r="D5" i="4"/>
  <c r="D6" i="4"/>
  <c r="D7" i="4"/>
  <c r="D10" i="4"/>
  <c r="D11" i="4"/>
  <c r="D2" i="4"/>
  <c r="C4" i="4"/>
  <c r="C5" i="4"/>
  <c r="C6" i="4"/>
  <c r="C7" i="4"/>
  <c r="C8" i="4"/>
  <c r="C10" i="4"/>
  <c r="C11" i="4"/>
  <c r="C2" i="4"/>
  <c r="B5" i="4"/>
  <c r="B6" i="4"/>
  <c r="B8" i="4"/>
  <c r="B9" i="4"/>
  <c r="B10" i="4"/>
  <c r="B11" i="4"/>
  <c r="B2" i="4"/>
  <c r="V3" i="5"/>
  <c r="S3" i="5" s="1"/>
  <c r="V4" i="5"/>
  <c r="S4" i="5" s="1"/>
  <c r="V5" i="5"/>
  <c r="V6" i="5"/>
  <c r="V7" i="5"/>
  <c r="V8" i="5"/>
  <c r="V9" i="5"/>
  <c r="V10" i="5"/>
  <c r="V11" i="5"/>
  <c r="V2" i="5"/>
  <c r="S2" i="5" s="1"/>
  <c r="S5" i="5"/>
  <c r="S6" i="5"/>
  <c r="S7" i="5"/>
  <c r="E7" i="4" s="1"/>
  <c r="S8" i="5"/>
  <c r="S9" i="5"/>
  <c r="S10" i="5"/>
  <c r="S11" i="5"/>
  <c r="S1" i="5"/>
  <c r="P3" i="5"/>
  <c r="M3" i="5" s="1"/>
  <c r="D3" i="4" s="1"/>
  <c r="P4" i="5"/>
  <c r="M4" i="5" s="1"/>
  <c r="P5" i="5"/>
  <c r="M5" i="5" s="1"/>
  <c r="P6" i="5"/>
  <c r="P7" i="5"/>
  <c r="M7" i="5" s="1"/>
  <c r="P8" i="5"/>
  <c r="M8" i="5" s="1"/>
  <c r="D8" i="4" s="1"/>
  <c r="P9" i="5"/>
  <c r="M9" i="5" s="1"/>
  <c r="D9" i="4" s="1"/>
  <c r="P10" i="5"/>
  <c r="P11" i="5"/>
  <c r="M11" i="5" s="1"/>
  <c r="P2" i="5"/>
  <c r="M2" i="5" s="1"/>
  <c r="M6" i="5"/>
  <c r="M10" i="5"/>
  <c r="J3" i="5"/>
  <c r="G3" i="5" s="1"/>
  <c r="C3" i="4" s="1"/>
  <c r="J4" i="5"/>
  <c r="G4" i="5" s="1"/>
  <c r="J5" i="5"/>
  <c r="J6" i="5"/>
  <c r="J7" i="5"/>
  <c r="G7" i="5" s="1"/>
  <c r="J8" i="5"/>
  <c r="G8" i="5" s="1"/>
  <c r="J9" i="5"/>
  <c r="G9" i="5" s="1"/>
  <c r="C9" i="4" s="1"/>
  <c r="J10" i="5"/>
  <c r="J11" i="5"/>
  <c r="G11" i="5" s="1"/>
  <c r="J2" i="5"/>
  <c r="G2" i="5" s="1"/>
  <c r="G5" i="5"/>
  <c r="G6" i="5"/>
  <c r="G10" i="5"/>
  <c r="M1" i="5"/>
  <c r="G1" i="5"/>
  <c r="D3" i="5"/>
  <c r="A3" i="5" s="1"/>
  <c r="B3" i="4" s="1"/>
  <c r="D4" i="5"/>
  <c r="A4" i="5" s="1"/>
  <c r="B4" i="4" s="1"/>
  <c r="D5" i="5"/>
  <c r="A5" i="5" s="1"/>
  <c r="D6" i="5"/>
  <c r="D7" i="5"/>
  <c r="A7" i="5" s="1"/>
  <c r="B7" i="4" s="1"/>
  <c r="D8" i="5"/>
  <c r="D9" i="5"/>
  <c r="A9" i="5" s="1"/>
  <c r="D10" i="5"/>
  <c r="D11" i="5"/>
  <c r="A11" i="5" s="1"/>
  <c r="D2" i="5"/>
  <c r="A2" i="5" s="1"/>
  <c r="A8" i="5"/>
  <c r="A1" i="5"/>
  <c r="E1" i="4"/>
  <c r="D1" i="4"/>
  <c r="C1" i="4"/>
  <c r="B1" i="4"/>
  <c r="A1" i="6" s="1"/>
  <c r="K3" i="3"/>
  <c r="K4" i="3"/>
  <c r="K5" i="3"/>
  <c r="K6" i="3"/>
  <c r="K7" i="3"/>
  <c r="K8" i="3"/>
  <c r="K9" i="3"/>
  <c r="K10" i="3"/>
  <c r="K11" i="3"/>
  <c r="K2" i="3"/>
  <c r="H3" i="3"/>
  <c r="H4" i="3"/>
  <c r="H5" i="3"/>
  <c r="H6" i="3"/>
  <c r="H7" i="3"/>
  <c r="H8" i="3"/>
  <c r="H9" i="3"/>
  <c r="H10" i="3"/>
  <c r="H11" i="3"/>
  <c r="H2" i="3"/>
  <c r="E3" i="3"/>
  <c r="E4" i="3"/>
  <c r="E5" i="3"/>
  <c r="E6" i="3"/>
  <c r="E7" i="3"/>
  <c r="E8" i="3"/>
  <c r="E9" i="3"/>
  <c r="E10" i="3"/>
  <c r="E11" i="3"/>
  <c r="E2" i="3"/>
  <c r="B3" i="3"/>
  <c r="B4" i="3"/>
  <c r="B5" i="3"/>
  <c r="B6" i="3"/>
  <c r="B7" i="3"/>
  <c r="B8" i="3"/>
  <c r="B9" i="3"/>
  <c r="B10" i="3"/>
  <c r="B11" i="3"/>
  <c r="B2" i="3"/>
  <c r="A10" i="5" l="1"/>
  <c r="A6" i="5"/>
</calcChain>
</file>

<file path=xl/sharedStrings.xml><?xml version="1.0" encoding="utf-8"?>
<sst xmlns="http://schemas.openxmlformats.org/spreadsheetml/2006/main" count="170" uniqueCount="35">
  <si>
    <t>FRUITS</t>
  </si>
  <si>
    <t>Poire</t>
  </si>
  <si>
    <t>Pomme</t>
  </si>
  <si>
    <t>Banane</t>
  </si>
  <si>
    <t>PRIX</t>
  </si>
  <si>
    <t>Ananas</t>
  </si>
  <si>
    <t>Fraise</t>
  </si>
  <si>
    <t>JOUR 1</t>
  </si>
  <si>
    <t>JOUR 2</t>
  </si>
  <si>
    <t>JOUR 3</t>
  </si>
  <si>
    <t>JOUR 4</t>
  </si>
  <si>
    <t>FRUITS/JOUR</t>
  </si>
  <si>
    <t>FRUIT 1</t>
  </si>
  <si>
    <t>FRUIT 2</t>
  </si>
  <si>
    <t>FRUIT 3</t>
  </si>
  <si>
    <t>FRUIT 4</t>
  </si>
  <si>
    <t>FRUIT 5</t>
  </si>
  <si>
    <t>FRUIT 6</t>
  </si>
  <si>
    <t>FRUIT 7</t>
  </si>
  <si>
    <t>FRUIT 8</t>
  </si>
  <si>
    <t>FRUIT 9</t>
  </si>
  <si>
    <t>FRUIT 10</t>
  </si>
  <si>
    <t>X</t>
  </si>
  <si>
    <t>Magasin de fruits</t>
  </si>
  <si>
    <t>FACTURE COMMANDE</t>
  </si>
  <si>
    <t>N° 1</t>
  </si>
  <si>
    <t>N° 2</t>
  </si>
  <si>
    <t>N° 3</t>
  </si>
  <si>
    <t>N° 4</t>
  </si>
  <si>
    <t>N° 5</t>
  </si>
  <si>
    <t>N° 6</t>
  </si>
  <si>
    <t>N° 7</t>
  </si>
  <si>
    <t>N° 8</t>
  </si>
  <si>
    <t>N° 9</t>
  </si>
  <si>
    <t>N°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</si>
</sst>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;@"/>
    <numFmt numFmtId="165" formatCode="[$-80A]dddd\ d&quot; de &quot;mmmm&quot; de &quot;yyyy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Segoe UI"/>
      <family val="2"/>
    </font>
    <font>
      <b/>
      <sz val="10"/>
      <name val="Segoe UI"/>
      <family val="2"/>
    </font>
    <font>
      <sz val="8"/>
      <name val="Segoe UI"/>
      <family val="2"/>
    </font>
    <font>
      <sz val="11"/>
      <name val="Segoe UI"/>
      <family val="2"/>
    </font>
    <font>
      <sz val="10"/>
      <name val="Segoe UI"/>
      <family val="2"/>
    </font>
    <font>
      <b/>
      <sz val="12"/>
      <name val="Segoe UI"/>
      <family val="2"/>
    </font>
    <font>
      <sz val="12"/>
      <name val="Segoe UI"/>
      <family val="2"/>
    </font>
    <font>
      <sz val="10"/>
      <name val="Arial"/>
      <family val="2"/>
    </font>
    <font>
      <b/>
      <sz val="13"/>
      <name val="Segoe UI"/>
      <family val="2"/>
    </font>
    <font>
      <b/>
      <sz val="18"/>
      <name val="Segoe UI"/>
      <family val="2"/>
    </font>
    <font>
      <b/>
      <i/>
      <sz val="11"/>
      <name val="Segoe UI"/>
      <family val="2"/>
    </font>
    <font>
      <b/>
      <sz val="11"/>
      <name val="Segoe UI"/>
      <family val="2"/>
    </font>
    <font>
      <sz val="13"/>
      <name val="Segoe UI"/>
      <family val="2"/>
    </font>
    <font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Segoe UI"/>
      <family val="2"/>
    </font>
    <font>
      <b/>
      <sz val="16"/>
      <color theme="5"/>
      <name val="Segoe UI"/>
      <family val="2"/>
    </font>
    <font>
      <b/>
      <sz val="13"/>
      <color theme="1" tint="0.34998626667073579"/>
      <name val="Segoe UI"/>
      <family val="2"/>
    </font>
    <font>
      <b/>
      <sz val="14"/>
      <color theme="1"/>
      <name val="Calibri"/>
      <family val="2"/>
      <scheme val="minor"/>
    </font>
    <font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/>
    <xf numFmtId="0" fontId="2" fillId="5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/>
    </xf>
    <xf numFmtId="0" fontId="4" fillId="6" borderId="0" xfId="0" applyFont="1" applyFill="1" applyBorder="1" applyAlignment="1">
      <alignment horizontal="left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vertical="center" wrapText="1"/>
      <protection locked="0"/>
    </xf>
    <xf numFmtId="0" fontId="5" fillId="0" borderId="0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5" fillId="7" borderId="1" xfId="0" applyFont="1" applyFill="1" applyBorder="1" applyProtection="1"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>
      <alignment vertical="center"/>
    </xf>
    <xf numFmtId="0" fontId="9" fillId="6" borderId="3" xfId="0" applyFont="1" applyFill="1" applyBorder="1" applyAlignment="1">
      <alignment vertical="center"/>
    </xf>
    <xf numFmtId="0" fontId="0" fillId="8" borderId="0" xfId="0" applyFill="1"/>
    <xf numFmtId="0" fontId="22" fillId="9" borderId="2" xfId="0" applyFont="1" applyFill="1" applyBorder="1" applyAlignment="1">
      <alignment horizontal="center"/>
    </xf>
    <xf numFmtId="0" fontId="19" fillId="6" borderId="5" xfId="0" applyFont="1" applyFill="1" applyBorder="1" applyAlignment="1">
      <alignment horizontal="center" wrapText="1"/>
    </xf>
    <xf numFmtId="0" fontId="10" fillId="6" borderId="3" xfId="0" applyFont="1" applyFill="1" applyBorder="1" applyAlignment="1">
      <alignment horizontal="left"/>
    </xf>
    <xf numFmtId="0" fontId="8" fillId="6" borderId="3" xfId="0" applyFont="1" applyFill="1" applyBorder="1" applyAlignment="1">
      <alignment horizontal="left" vertical="top" wrapText="1"/>
    </xf>
    <xf numFmtId="0" fontId="20" fillId="6" borderId="0" xfId="0" applyFont="1" applyFill="1" applyBorder="1" applyAlignment="1">
      <alignment horizontal="center" vertical="center"/>
    </xf>
    <xf numFmtId="0" fontId="14" fillId="6" borderId="2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left" vertical="center"/>
    </xf>
    <xf numFmtId="165" fontId="11" fillId="6" borderId="3" xfId="0" applyNumberFormat="1" applyFont="1" applyFill="1" applyBorder="1" applyAlignment="1">
      <alignment horizontal="left" vertical="center"/>
    </xf>
    <xf numFmtId="0" fontId="14" fillId="6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vertical="center" wrapText="1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3" fillId="6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0" fillId="0" borderId="0" xfId="0" applyFill="1" applyBorder="1"/>
    <xf numFmtId="0" fontId="15" fillId="0" borderId="0" xfId="0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 vertical="center" wrapText="1"/>
    </xf>
    <xf numFmtId="164" fontId="21" fillId="0" borderId="0" xfId="0" applyNumberFormat="1" applyFont="1" applyFill="1" applyBorder="1" applyAlignment="1">
      <alignment horizontal="center" vertical="center"/>
    </xf>
    <xf numFmtId="165" fontId="11" fillId="0" borderId="0" xfId="0" applyNumberFormat="1" applyFont="1" applyFill="1" applyBorder="1" applyAlignment="1">
      <alignment horizontal="left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19" fillId="0" borderId="0" xfId="0" applyFont="1" applyFill="1" applyBorder="1" applyAlignment="1">
      <alignment horizontal="center" wrapText="1"/>
    </xf>
    <xf numFmtId="1" fontId="14" fillId="0" borderId="0" xfId="0" applyNumberFormat="1" applyFont="1" applyFill="1" applyBorder="1" applyAlignment="1">
      <alignment horizontal="left" vertical="center"/>
    </xf>
    <xf numFmtId="0" fontId="14" fillId="0" borderId="0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0" fontId="14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theme="7" tint="-0.499984740745262"/>
      </font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workbookViewId="0">
      <selection activeCell="B8" sqref="B8"/>
    </sheetView>
  </sheetViews>
  <sheetFormatPr baseColWidth="10" defaultRowHeight="15" x14ac:dyDescent="0.25"/>
  <cols>
    <col min="2" max="2" width="16.28515625" customWidth="1"/>
    <col min="3" max="3" width="15.140625" customWidth="1"/>
  </cols>
  <sheetData>
    <row r="1" spans="1:3" x14ac:dyDescent="0.25">
      <c r="A1" s="3" t="s">
        <v>0</v>
      </c>
      <c r="B1" s="3" t="s">
        <v>4</v>
      </c>
      <c r="C1" s="5"/>
    </row>
    <row r="2" spans="1:3" x14ac:dyDescent="0.25">
      <c r="A2" s="7" t="s">
        <v>5</v>
      </c>
      <c r="B2" s="8">
        <v>45</v>
      </c>
      <c r="C2" s="6"/>
    </row>
    <row r="3" spans="1:3" x14ac:dyDescent="0.25">
      <c r="A3" s="1" t="s">
        <v>3</v>
      </c>
      <c r="B3" s="4">
        <v>20</v>
      </c>
      <c r="C3" s="6"/>
    </row>
    <row r="4" spans="1:3" x14ac:dyDescent="0.25">
      <c r="A4" s="7" t="s">
        <v>6</v>
      </c>
      <c r="B4" s="8">
        <v>55</v>
      </c>
      <c r="C4" s="6"/>
    </row>
    <row r="5" spans="1:3" x14ac:dyDescent="0.25">
      <c r="A5" s="1" t="s">
        <v>1</v>
      </c>
      <c r="B5" s="4">
        <v>50</v>
      </c>
      <c r="C5" s="2"/>
    </row>
    <row r="6" spans="1:3" x14ac:dyDescent="0.25">
      <c r="A6" s="1" t="s">
        <v>2</v>
      </c>
      <c r="B6" s="4">
        <v>40</v>
      </c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</sheetData>
  <sortState ref="A2:B6">
    <sortCondition ref="A2:A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"/>
  <sheetViews>
    <sheetView workbookViewId="0">
      <selection activeCell="B17" sqref="B17"/>
    </sheetView>
  </sheetViews>
  <sheetFormatPr baseColWidth="10" defaultRowHeight="15" x14ac:dyDescent="0.25"/>
  <cols>
    <col min="1" max="1" width="24.7109375" customWidth="1"/>
    <col min="2" max="2" width="7.42578125" customWidth="1"/>
    <col min="4" max="4" width="24.7109375" customWidth="1"/>
    <col min="5" max="5" width="7.7109375" customWidth="1"/>
    <col min="7" max="7" width="24.7109375" customWidth="1"/>
    <col min="8" max="8" width="7.7109375" customWidth="1"/>
    <col min="10" max="10" width="24.7109375" customWidth="1"/>
    <col min="11" max="11" width="7.7109375" customWidth="1"/>
  </cols>
  <sheetData>
    <row r="1" spans="1:11" x14ac:dyDescent="0.25">
      <c r="A1" s="9" t="s">
        <v>7</v>
      </c>
      <c r="B1" s="10" t="s">
        <v>4</v>
      </c>
      <c r="D1" s="9" t="s">
        <v>8</v>
      </c>
      <c r="E1" s="10" t="s">
        <v>4</v>
      </c>
      <c r="G1" s="9" t="s">
        <v>9</v>
      </c>
      <c r="H1" s="10" t="s">
        <v>4</v>
      </c>
      <c r="J1" s="9" t="s">
        <v>10</v>
      </c>
      <c r="K1" s="10" t="s">
        <v>4</v>
      </c>
    </row>
    <row r="2" spans="1:11" x14ac:dyDescent="0.25">
      <c r="A2" s="1" t="s">
        <v>3</v>
      </c>
      <c r="B2" s="1">
        <f>IF(ISNA(VLOOKUP($A2,Base!$A$2:'Base'!$B$6,2)),"",VLOOKUP($A2,Base!$A$2:'Base'!$B$6,2))</f>
        <v>20</v>
      </c>
      <c r="D2" s="1"/>
      <c r="E2" s="1" t="str">
        <f>IF(ISNA(VLOOKUP($D2,Base!$A$2:'Base'!$B$6,2)),"",VLOOKUP($D2,Base!$A$2:'Base'!$B$6,2))</f>
        <v/>
      </c>
      <c r="G2" s="1"/>
      <c r="H2" s="1" t="str">
        <f>IF(ISNA(VLOOKUP($G2,Base!$A$2:'Base'!$B$6,2)),"",VLOOKUP($G2,Base!$A$2:'Base'!$B$6,2))</f>
        <v/>
      </c>
      <c r="J2" s="1"/>
      <c r="K2" s="1" t="str">
        <f>IF(ISNA(VLOOKUP($J2,Base!$A$2:'Base'!$B$6,2)),"",VLOOKUP($J2,Base!$A$2:'Base'!$B$6,2))</f>
        <v/>
      </c>
    </row>
    <row r="3" spans="1:11" x14ac:dyDescent="0.25">
      <c r="A3" s="11" t="s">
        <v>1</v>
      </c>
      <c r="B3" s="11">
        <f>IF(ISNA(VLOOKUP($A3,Base!$A$2:'Base'!$B$6,2)),"",VLOOKUP($A3,Base!$A$2:'Base'!$B$6,2))</f>
        <v>50</v>
      </c>
      <c r="D3" s="11" t="s">
        <v>6</v>
      </c>
      <c r="E3" s="11">
        <f>IF(ISNA(VLOOKUP($D3,Base!$A$2:'Base'!$B$6,2)),"",VLOOKUP($D3,Base!$A$2:'Base'!$B$6,2))</f>
        <v>55</v>
      </c>
      <c r="G3" s="11" t="s">
        <v>1</v>
      </c>
      <c r="H3" s="11">
        <f>IF(ISNA(VLOOKUP($G3,Base!$A$2:'Base'!$B$6,2)),"",VLOOKUP($G3,Base!$A$2:'Base'!$B$6,2))</f>
        <v>50</v>
      </c>
      <c r="J3" s="11" t="s">
        <v>3</v>
      </c>
      <c r="K3" s="11">
        <f>IF(ISNA(VLOOKUP($J3,Base!$A$2:'Base'!$B$6,2)),"",VLOOKUP($J3,Base!$A$2:'Base'!$B$6,2))</f>
        <v>20</v>
      </c>
    </row>
    <row r="4" spans="1:11" x14ac:dyDescent="0.25">
      <c r="A4" s="1" t="s">
        <v>2</v>
      </c>
      <c r="B4" s="1">
        <f>IF(ISNA(VLOOKUP($A4,Base!$A$2:'Base'!$B$6,2)),"",VLOOKUP($A4,Base!$A$2:'Base'!$B$6,2))</f>
        <v>40</v>
      </c>
      <c r="D4" s="1"/>
      <c r="E4" s="1" t="str">
        <f>IF(ISNA(VLOOKUP($D4,Base!$A$2:'Base'!$B$6,2)),"",VLOOKUP($D4,Base!$A$2:'Base'!$B$6,2))</f>
        <v/>
      </c>
      <c r="G4" s="1"/>
      <c r="H4" s="1" t="str">
        <f>IF(ISNA(VLOOKUP($G4,Base!$A$2:'Base'!$B$6,2)),"",VLOOKUP($G4,Base!$A$2:'Base'!$B$6,2))</f>
        <v/>
      </c>
      <c r="J4" s="1"/>
      <c r="K4" s="1" t="str">
        <f>IF(ISNA(VLOOKUP($J4,Base!$A$2:'Base'!$B$6,2)),"",VLOOKUP($J4,Base!$A$2:'Base'!$B$6,2))</f>
        <v/>
      </c>
    </row>
    <row r="5" spans="1:11" x14ac:dyDescent="0.25">
      <c r="A5" s="11"/>
      <c r="B5" s="11" t="str">
        <f>IF(ISNA(VLOOKUP($A5,Base!$A$2:'Base'!$B$6,2)),"",VLOOKUP($A5,Base!$A$2:'Base'!$B$6,2))</f>
        <v/>
      </c>
      <c r="D5" s="11"/>
      <c r="E5" s="11" t="str">
        <f>IF(ISNA(VLOOKUP($D5,Base!$A$2:'Base'!$B$6,2)),"",VLOOKUP($D5,Base!$A$2:'Base'!$B$6,2))</f>
        <v/>
      </c>
      <c r="G5" s="11"/>
      <c r="H5" s="11" t="str">
        <f>IF(ISNA(VLOOKUP($G5,Base!$A$2:'Base'!$B$6,2)),"",VLOOKUP($G5,Base!$A$2:'Base'!$B$6,2))</f>
        <v/>
      </c>
      <c r="J5" s="11"/>
      <c r="K5" s="11" t="str">
        <f>IF(ISNA(VLOOKUP($J5,Base!$A$2:'Base'!$B$6,2)),"",VLOOKUP($J5,Base!$A$2:'Base'!$B$6,2))</f>
        <v/>
      </c>
    </row>
    <row r="6" spans="1:11" x14ac:dyDescent="0.25">
      <c r="A6" s="1"/>
      <c r="B6" s="1" t="str">
        <f>IF(ISNA(VLOOKUP($A6,Base!$A$2:'Base'!$B$6,2)),"",VLOOKUP($A6,Base!$A$2:'Base'!$B$6,2))</f>
        <v/>
      </c>
      <c r="D6" s="1"/>
      <c r="E6" s="1" t="str">
        <f>IF(ISNA(VLOOKUP($D6,Base!$A$2:'Base'!$B$6,2)),"",VLOOKUP($D6,Base!$A$2:'Base'!$B$6,2))</f>
        <v/>
      </c>
      <c r="G6" s="1"/>
      <c r="H6" s="1" t="str">
        <f>IF(ISNA(VLOOKUP($G6,Base!$A$2:'Base'!$B$6,2)),"",VLOOKUP($G6,Base!$A$2:'Base'!$B$6,2))</f>
        <v/>
      </c>
      <c r="J6" s="1"/>
      <c r="K6" s="1" t="str">
        <f>IF(ISNA(VLOOKUP($J6,Base!$A$2:'Base'!$B$6,2)),"",VLOOKUP($J6,Base!$A$2:'Base'!$B$6,2))</f>
        <v/>
      </c>
    </row>
    <row r="7" spans="1:11" x14ac:dyDescent="0.25">
      <c r="A7" s="11" t="s">
        <v>6</v>
      </c>
      <c r="B7" s="11">
        <f>IF(ISNA(VLOOKUP($A7,Base!$A$2:'Base'!$B$6,2)),"",VLOOKUP($A7,Base!$A$2:'Base'!$B$6,2))</f>
        <v>55</v>
      </c>
      <c r="D7" s="11" t="s">
        <v>3</v>
      </c>
      <c r="E7" s="11">
        <f>IF(ISNA(VLOOKUP($D7,Base!$A$2:'Base'!$B$6,2)),"",VLOOKUP($D7,Base!$A$2:'Base'!$B$6,2))</f>
        <v>20</v>
      </c>
      <c r="G7" s="11" t="s">
        <v>2</v>
      </c>
      <c r="H7" s="11">
        <f>IF(ISNA(VLOOKUP($G7,Base!$A$2:'Base'!$B$6,2)),"",VLOOKUP($G7,Base!$A$2:'Base'!$B$6,2))</f>
        <v>40</v>
      </c>
      <c r="J7" s="11" t="s">
        <v>3</v>
      </c>
      <c r="K7" s="11">
        <f>IF(ISNA(VLOOKUP($J7,Base!$A$2:'Base'!$B$6,2)),"",VLOOKUP($J7,Base!$A$2:'Base'!$B$6,2))</f>
        <v>20</v>
      </c>
    </row>
    <row r="8" spans="1:11" x14ac:dyDescent="0.25">
      <c r="A8" s="1"/>
      <c r="B8" s="1" t="str">
        <f>IF(ISNA(VLOOKUP($A8,Base!$A$2:'Base'!$B$6,2)),"",VLOOKUP($A8,Base!$A$2:'Base'!$B$6,2))</f>
        <v/>
      </c>
      <c r="D8" s="1"/>
      <c r="E8" s="1" t="str">
        <f>IF(ISNA(VLOOKUP($D8,Base!$A$2:'Base'!$B$6,2)),"",VLOOKUP($D8,Base!$A$2:'Base'!$B$6,2))</f>
        <v/>
      </c>
      <c r="G8" s="1" t="s">
        <v>3</v>
      </c>
      <c r="H8" s="1">
        <f>IF(ISNA(VLOOKUP($G8,Base!$A$2:'Base'!$B$6,2)),"",VLOOKUP($G8,Base!$A$2:'Base'!$B$6,2))</f>
        <v>20</v>
      </c>
      <c r="J8" s="1"/>
      <c r="K8" s="1" t="str">
        <f>IF(ISNA(VLOOKUP($J8,Base!$A$2:'Base'!$B$6,2)),"",VLOOKUP($J8,Base!$A$2:'Base'!$B$6,2))</f>
        <v/>
      </c>
    </row>
    <row r="9" spans="1:11" x14ac:dyDescent="0.25">
      <c r="A9" s="11" t="s">
        <v>5</v>
      </c>
      <c r="B9" s="11">
        <f>IF(ISNA(VLOOKUP($A9,Base!$A$2:'Base'!$B$6,2)),"",VLOOKUP($A9,Base!$A$2:'Base'!$B$6,2))</f>
        <v>45</v>
      </c>
      <c r="D9" s="11" t="s">
        <v>5</v>
      </c>
      <c r="E9" s="11">
        <f>IF(ISNA(VLOOKUP($D9,Base!$A$2:'Base'!$B$6,2)),"",VLOOKUP($D9,Base!$A$2:'Base'!$B$6,2))</f>
        <v>45</v>
      </c>
      <c r="G9" s="11" t="s">
        <v>6</v>
      </c>
      <c r="H9" s="11">
        <f>IF(ISNA(VLOOKUP($G9,Base!$A$2:'Base'!$B$6,2)),"",VLOOKUP($G9,Base!$A$2:'Base'!$B$6,2))</f>
        <v>55</v>
      </c>
      <c r="J9" s="11"/>
      <c r="K9" s="11" t="str">
        <f>IF(ISNA(VLOOKUP($J9,Base!$A$2:'Base'!$B$6,2)),"",VLOOKUP($J9,Base!$A$2:'Base'!$B$6,2))</f>
        <v/>
      </c>
    </row>
    <row r="10" spans="1:11" x14ac:dyDescent="0.25">
      <c r="A10" s="7"/>
      <c r="B10" s="1" t="str">
        <f>IF(ISNA(VLOOKUP($A10,Base!$A$2:'Base'!$B$6,2)),"",VLOOKUP($A10,Base!$A$2:'Base'!$B$6,2))</f>
        <v/>
      </c>
      <c r="D10" s="1"/>
      <c r="E10" s="1" t="str">
        <f>IF(ISNA(VLOOKUP($D10,Base!$A$2:'Base'!$B$6,2)),"",VLOOKUP($D10,Base!$A$2:'Base'!$B$6,2))</f>
        <v/>
      </c>
      <c r="G10" s="1"/>
      <c r="H10" s="1" t="str">
        <f>IF(ISNA(VLOOKUP($G10,Base!$A$2:'Base'!$B$6,2)),"",VLOOKUP($G10,Base!$A$2:'Base'!$B$6,2))</f>
        <v/>
      </c>
      <c r="J10" s="1"/>
      <c r="K10" s="1" t="str">
        <f>IF(ISNA(VLOOKUP($J10,Base!$A$2:'Base'!$B$6,2)),"",VLOOKUP($J10,Base!$A$2:'Base'!$B$6,2))</f>
        <v/>
      </c>
    </row>
    <row r="11" spans="1:11" x14ac:dyDescent="0.25">
      <c r="A11" s="11"/>
      <c r="B11" s="11" t="str">
        <f>IF(ISNA(VLOOKUP($A11,Base!$A$2:'Base'!$B$6,2)),"",VLOOKUP($A11,Base!$A$2:'Base'!$B$6,2))</f>
        <v/>
      </c>
      <c r="C11" s="2"/>
      <c r="D11" s="11" t="s">
        <v>6</v>
      </c>
      <c r="E11" s="11">
        <f>IF(ISNA(VLOOKUP($D11,Base!$A$2:'Base'!$B$6,2)),"",VLOOKUP($D11,Base!$A$2:'Base'!$B$6,2))</f>
        <v>55</v>
      </c>
      <c r="G11" s="11"/>
      <c r="H11" s="11" t="str">
        <f>IF(ISNA(VLOOKUP($G11,Base!$A$2:'Base'!$B$6,2)),"",VLOOKUP($G11,Base!$A$2:'Base'!$B$6,2))</f>
        <v/>
      </c>
      <c r="J11" s="11"/>
      <c r="K11" s="11" t="str">
        <f>IF(ISNA(VLOOKUP($J11,Base!$A$2:'Base'!$B$6,2)),"",VLOOKUP($J11,Base!$A$2:'Base'!$B$6,2))</f>
        <v/>
      </c>
    </row>
    <row r="12" spans="1:11" x14ac:dyDescent="0.25">
      <c r="A12" s="2"/>
      <c r="B12" s="2"/>
      <c r="C12" s="2"/>
      <c r="D12" s="2"/>
      <c r="E12" s="2"/>
      <c r="G12" s="2"/>
      <c r="H12" s="2"/>
      <c r="J12" s="2"/>
      <c r="K12" s="2"/>
    </row>
  </sheetData>
  <dataValidations count="1">
    <dataValidation type="list" allowBlank="1" showInputMessage="1" showErrorMessage="1" sqref="J2:J11 D2:D11 G2:G11 A2:A11" xr:uid="{00000000-0002-0000-0100-000000000000}">
      <formula1>OFFSET(FRUITS,MATCH(A2&amp;"*",FRUITS,0)-1,0,COUNTIF(FRUITS,A2&amp;"*"))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3"/>
  <sheetViews>
    <sheetView workbookViewId="0">
      <selection activeCell="M17" sqref="M17"/>
    </sheetView>
  </sheetViews>
  <sheetFormatPr baseColWidth="10" defaultRowHeight="15" x14ac:dyDescent="0.25"/>
  <cols>
    <col min="2" max="2" width="11.28515625" customWidth="1"/>
    <col min="3" max="3" width="2.28515625" customWidth="1"/>
    <col min="4" max="4" width="11.42578125" hidden="1" customWidth="1"/>
    <col min="5" max="5" width="5" customWidth="1"/>
    <col min="8" max="8" width="8" customWidth="1"/>
    <col min="9" max="9" width="3.140625" customWidth="1"/>
    <col min="10" max="10" width="11.42578125" hidden="1" customWidth="1"/>
    <col min="11" max="11" width="4.5703125" customWidth="1"/>
    <col min="14" max="14" width="10.42578125" customWidth="1"/>
    <col min="15" max="15" width="3.7109375" customWidth="1"/>
    <col min="16" max="16" width="11.42578125" hidden="1" customWidth="1"/>
    <col min="17" max="17" width="4.42578125" customWidth="1"/>
    <col min="20" max="20" width="10.42578125" customWidth="1"/>
    <col min="21" max="21" width="4.28515625" customWidth="1"/>
    <col min="22" max="22" width="11.42578125" hidden="1" customWidth="1"/>
    <col min="23" max="23" width="3.5703125" customWidth="1"/>
  </cols>
  <sheetData>
    <row r="1" spans="1:23" ht="16.5" x14ac:dyDescent="0.25">
      <c r="A1" s="35" t="str">
        <f>Devis!A1</f>
        <v>JOUR 1</v>
      </c>
      <c r="B1" s="35"/>
      <c r="C1" s="35"/>
      <c r="D1" s="35"/>
      <c r="E1" s="35"/>
      <c r="G1" s="35" t="str">
        <f>Devis!G1</f>
        <v>JOUR 3</v>
      </c>
      <c r="H1" s="35"/>
      <c r="I1" s="35"/>
      <c r="J1" s="35"/>
      <c r="K1" s="35"/>
      <c r="M1" s="35" t="str">
        <f>Devis!G1</f>
        <v>JOUR 3</v>
      </c>
      <c r="N1" s="35"/>
      <c r="O1" s="35"/>
      <c r="P1" s="35"/>
      <c r="Q1" s="35"/>
      <c r="S1" s="35" t="str">
        <f>Devis!J1</f>
        <v>JOUR 4</v>
      </c>
      <c r="T1" s="35"/>
      <c r="U1" s="35"/>
      <c r="V1" s="35"/>
      <c r="W1" s="35"/>
    </row>
    <row r="2" spans="1:23" ht="17.25" x14ac:dyDescent="0.3">
      <c r="A2" s="34" t="str">
        <f>IF(ISNA(VLOOKUP($D2,Base!$A$2:'Base'!$B$6,1)),"",VLOOKUP($D2,Base!$A$2:'Base'!B$6,1))</f>
        <v>Banane</v>
      </c>
      <c r="B2" s="34"/>
      <c r="C2" s="34"/>
      <c r="D2" s="20" t="str">
        <f>Devis!A2</f>
        <v>Banane</v>
      </c>
      <c r="E2" s="21"/>
      <c r="G2" s="34" t="str">
        <f>IF(ISNA(VLOOKUP($J2,Base!$A$2:'Base'!$B$6,1)),"",VLOOKUP($J2,Base!$A$2:'Base'!B$6,1))</f>
        <v/>
      </c>
      <c r="H2" s="34"/>
      <c r="I2" s="34"/>
      <c r="J2" s="20">
        <f>Devis!D2</f>
        <v>0</v>
      </c>
      <c r="K2" s="21"/>
      <c r="M2" s="34" t="str">
        <f>IF(ISNA(VLOOKUP($P2,Base!$A$2:'Base'!$B$6,1)),"",VLOOKUP($P2,Base!$A$2:'Base'!B$6,1))</f>
        <v/>
      </c>
      <c r="N2" s="34"/>
      <c r="O2" s="34"/>
      <c r="P2" s="20">
        <f>Devis!G2</f>
        <v>0</v>
      </c>
      <c r="Q2" s="21"/>
      <c r="S2" s="34" t="str">
        <f>IF(ISNA(VLOOKUP($V2,Base!$A$2:'Base'!$B$6,1)),"",VLOOKUP($V2,Base!$A$2:'Base'!B$6,1))</f>
        <v/>
      </c>
      <c r="T2" s="34"/>
      <c r="U2" s="34"/>
      <c r="V2" s="20">
        <f>Devis!J2</f>
        <v>0</v>
      </c>
      <c r="W2" s="21"/>
    </row>
    <row r="3" spans="1:23" ht="17.25" x14ac:dyDescent="0.3">
      <c r="A3" s="34" t="str">
        <f>IF(ISNA(VLOOKUP($D3,Base!$A$2:'Base'!$B$6,1)),"",VLOOKUP($D3,Base!$A$2:'Base'!B$6,1))</f>
        <v>Poire</v>
      </c>
      <c r="B3" s="34"/>
      <c r="C3" s="34"/>
      <c r="D3" s="20" t="str">
        <f>Devis!A3</f>
        <v>Poire</v>
      </c>
      <c r="E3" s="21" t="s">
        <v>22</v>
      </c>
      <c r="G3" s="34" t="str">
        <f>IF(ISNA(VLOOKUP($J3,Base!$A$2:'Base'!$B$6,1)),"",VLOOKUP($J3,Base!$A$2:'Base'!B$6,1))</f>
        <v>Fraise</v>
      </c>
      <c r="H3" s="34"/>
      <c r="I3" s="34"/>
      <c r="J3" s="20" t="str">
        <f>Devis!D3</f>
        <v>Fraise</v>
      </c>
      <c r="K3" s="21" t="s">
        <v>22</v>
      </c>
      <c r="M3" s="34" t="str">
        <f>IF(ISNA(VLOOKUP($P3,Base!$A$2:'Base'!$B$6,1)),"",VLOOKUP($P3,Base!$A$2:'Base'!B$6,1))</f>
        <v>Poire</v>
      </c>
      <c r="N3" s="34"/>
      <c r="O3" s="34"/>
      <c r="P3" s="20" t="str">
        <f>Devis!G3</f>
        <v>Poire</v>
      </c>
      <c r="Q3" s="21" t="s">
        <v>22</v>
      </c>
      <c r="S3" s="34" t="str">
        <f>IF(ISNA(VLOOKUP($V3,Base!$A$2:'Base'!$B$6,1)),"",VLOOKUP($V3,Base!$A$2:'Base'!B$6,1))</f>
        <v>Banane</v>
      </c>
      <c r="T3" s="34"/>
      <c r="U3" s="34"/>
      <c r="V3" s="20" t="str">
        <f>Devis!J3</f>
        <v>Banane</v>
      </c>
      <c r="W3" s="21"/>
    </row>
    <row r="4" spans="1:23" ht="17.25" x14ac:dyDescent="0.3">
      <c r="A4" s="34" t="str">
        <f>IF(ISNA(VLOOKUP($D4,Base!$A$2:'Base'!$B$6,1)),"",VLOOKUP($D4,Base!$A$2:'Base'!B$6,1))</f>
        <v>Pomme</v>
      </c>
      <c r="B4" s="34"/>
      <c r="C4" s="34"/>
      <c r="D4" s="20" t="str">
        <f>Devis!A4</f>
        <v>Pomme</v>
      </c>
      <c r="E4" s="21" t="s">
        <v>22</v>
      </c>
      <c r="G4" s="34" t="str">
        <f>IF(ISNA(VLOOKUP($J4,Base!$A$2:'Base'!$B$6,1)),"",VLOOKUP($J4,Base!$A$2:'Base'!B$6,1))</f>
        <v/>
      </c>
      <c r="H4" s="34"/>
      <c r="I4" s="34"/>
      <c r="J4" s="20">
        <f>Devis!D4</f>
        <v>0</v>
      </c>
      <c r="K4" s="21"/>
      <c r="M4" s="34" t="str">
        <f>IF(ISNA(VLOOKUP($P4,Base!$A$2:'Base'!$B$6,1)),"",VLOOKUP($P4,Base!$A$2:'Base'!B$6,1))</f>
        <v/>
      </c>
      <c r="N4" s="34"/>
      <c r="O4" s="34"/>
      <c r="P4" s="20">
        <f>Devis!G4</f>
        <v>0</v>
      </c>
      <c r="Q4" s="21"/>
      <c r="S4" s="34" t="str">
        <f>IF(ISNA(VLOOKUP($V4,Base!$A$2:'Base'!$B$6,1)),"",VLOOKUP($V4,Base!$A$2:'Base'!B$6,1))</f>
        <v/>
      </c>
      <c r="T4" s="34"/>
      <c r="U4" s="34"/>
      <c r="V4" s="20">
        <f>Devis!J4</f>
        <v>0</v>
      </c>
      <c r="W4" s="21"/>
    </row>
    <row r="5" spans="1:23" ht="17.25" x14ac:dyDescent="0.3">
      <c r="A5" s="34" t="str">
        <f>IF(ISNA(VLOOKUP($D5,Base!$A$2:'Base'!$B$6,1)),"",VLOOKUP($D5,Base!$A$2:'Base'!B$6,1))</f>
        <v/>
      </c>
      <c r="B5" s="34"/>
      <c r="C5" s="34"/>
      <c r="D5" s="20">
        <f>Devis!A5</f>
        <v>0</v>
      </c>
      <c r="E5" s="21"/>
      <c r="G5" s="34" t="str">
        <f>IF(ISNA(VLOOKUP($J5,Base!$A$2:'Base'!$B$6,1)),"",VLOOKUP($J5,Base!$A$2:'Base'!B$6,1))</f>
        <v/>
      </c>
      <c r="H5" s="34"/>
      <c r="I5" s="34"/>
      <c r="J5" s="20">
        <f>Devis!D5</f>
        <v>0</v>
      </c>
      <c r="K5" s="21"/>
      <c r="M5" s="34" t="str">
        <f>IF(ISNA(VLOOKUP($P5,Base!$A$2:'Base'!$B$6,1)),"",VLOOKUP($P5,Base!$A$2:'Base'!B$6,1))</f>
        <v/>
      </c>
      <c r="N5" s="34"/>
      <c r="O5" s="34"/>
      <c r="P5" s="20">
        <f>Devis!G5</f>
        <v>0</v>
      </c>
      <c r="Q5" s="21"/>
      <c r="S5" s="34" t="str">
        <f>IF(ISNA(VLOOKUP($V5,Base!$A$2:'Base'!$B$6,1)),"",VLOOKUP($V5,Base!$A$2:'Base'!B$6,1))</f>
        <v/>
      </c>
      <c r="T5" s="34"/>
      <c r="U5" s="34"/>
      <c r="V5" s="20">
        <f>Devis!J5</f>
        <v>0</v>
      </c>
      <c r="W5" s="21"/>
    </row>
    <row r="6" spans="1:23" ht="17.25" x14ac:dyDescent="0.3">
      <c r="A6" s="34" t="str">
        <f>IF(ISNA(VLOOKUP($D6,Base!$A$2:'Base'!$B$6,1)),"",VLOOKUP($D6,Base!$A$2:'Base'!B$6,1))</f>
        <v/>
      </c>
      <c r="B6" s="34"/>
      <c r="C6" s="34"/>
      <c r="D6" s="20">
        <f>Devis!A6</f>
        <v>0</v>
      </c>
      <c r="E6" s="21"/>
      <c r="G6" s="34" t="str">
        <f>IF(ISNA(VLOOKUP($J6,Base!$A$2:'Base'!$B$6,1)),"",VLOOKUP($J6,Base!$A$2:'Base'!B$6,1))</f>
        <v/>
      </c>
      <c r="H6" s="34"/>
      <c r="I6" s="34"/>
      <c r="J6" s="20">
        <f>Devis!D6</f>
        <v>0</v>
      </c>
      <c r="K6" s="21"/>
      <c r="M6" s="34" t="str">
        <f>IF(ISNA(VLOOKUP($P6,Base!$A$2:'Base'!$B$6,1)),"",VLOOKUP($P6,Base!$A$2:'Base'!B$6,1))</f>
        <v/>
      </c>
      <c r="N6" s="34"/>
      <c r="O6" s="34"/>
      <c r="P6" s="20">
        <f>Devis!G6</f>
        <v>0</v>
      </c>
      <c r="Q6" s="21"/>
      <c r="S6" s="34" t="str">
        <f>IF(ISNA(VLOOKUP($V6,Base!$A$2:'Base'!$B$6,1)),"",VLOOKUP($V6,Base!$A$2:'Base'!B$6,1))</f>
        <v/>
      </c>
      <c r="T6" s="34"/>
      <c r="U6" s="34"/>
      <c r="V6" s="20">
        <f>Devis!J6</f>
        <v>0</v>
      </c>
      <c r="W6" s="21"/>
    </row>
    <row r="7" spans="1:23" ht="17.25" x14ac:dyDescent="0.3">
      <c r="A7" s="34" t="str">
        <f>IF(ISNA(VLOOKUP($D7,Base!$A$2:'Base'!$B$6,1)),"",VLOOKUP($D7,Base!$A$2:'Base'!B$6,1))</f>
        <v>Fraise</v>
      </c>
      <c r="B7" s="34"/>
      <c r="C7" s="34"/>
      <c r="D7" s="20" t="str">
        <f>Devis!A7</f>
        <v>Fraise</v>
      </c>
      <c r="E7" s="21" t="s">
        <v>22</v>
      </c>
      <c r="G7" s="34" t="str">
        <f>IF(ISNA(VLOOKUP($J7,Base!$A$2:'Base'!$B$6,1)),"",VLOOKUP($J7,Base!$A$2:'Base'!B$6,1))</f>
        <v>Banane</v>
      </c>
      <c r="H7" s="34"/>
      <c r="I7" s="34"/>
      <c r="J7" s="20" t="str">
        <f>Devis!D7</f>
        <v>Banane</v>
      </c>
      <c r="K7" s="21"/>
      <c r="M7" s="34" t="str">
        <f>IF(ISNA(VLOOKUP($P7,Base!$A$2:'Base'!$B$6,1)),"",VLOOKUP($P7,Base!$A$2:'Base'!B$6,1))</f>
        <v>Pomme</v>
      </c>
      <c r="N7" s="34"/>
      <c r="O7" s="34"/>
      <c r="P7" s="20" t="str">
        <f>Devis!G7</f>
        <v>Pomme</v>
      </c>
      <c r="Q7" s="21"/>
      <c r="S7" s="34" t="str">
        <f>IF(ISNA(VLOOKUP($V7,Base!$A$2:'Base'!$B$6,1)),"",VLOOKUP($V7,Base!$A$2:'Base'!B$6,1))</f>
        <v>Banane</v>
      </c>
      <c r="T7" s="34"/>
      <c r="U7" s="34"/>
      <c r="V7" s="20" t="str">
        <f>Devis!J7</f>
        <v>Banane</v>
      </c>
      <c r="W7" s="21" t="s">
        <v>22</v>
      </c>
    </row>
    <row r="8" spans="1:23" ht="17.25" x14ac:dyDescent="0.3">
      <c r="A8" s="34" t="str">
        <f>IF(ISNA(VLOOKUP($D8,Base!$A$2:'Base'!$B$6,1)),"",VLOOKUP($D8,Base!$A$2:'Base'!B$6,1))</f>
        <v/>
      </c>
      <c r="B8" s="34"/>
      <c r="C8" s="34"/>
      <c r="D8" s="20">
        <f>Devis!A8</f>
        <v>0</v>
      </c>
      <c r="E8" s="21"/>
      <c r="G8" s="34" t="str">
        <f>IF(ISNA(VLOOKUP($J8,Base!$A$2:'Base'!$B$6,1)),"",VLOOKUP($J8,Base!$A$2:'Base'!B$6,1))</f>
        <v/>
      </c>
      <c r="H8" s="34"/>
      <c r="I8" s="34"/>
      <c r="J8" s="20">
        <f>Devis!D8</f>
        <v>0</v>
      </c>
      <c r="K8" s="21"/>
      <c r="M8" s="34" t="str">
        <f>IF(ISNA(VLOOKUP($P8,Base!$A$2:'Base'!$B$6,1)),"",VLOOKUP($P8,Base!$A$2:'Base'!B$6,1))</f>
        <v>Banane</v>
      </c>
      <c r="N8" s="34"/>
      <c r="O8" s="34"/>
      <c r="P8" s="20" t="str">
        <f>Devis!G8</f>
        <v>Banane</v>
      </c>
      <c r="Q8" s="21" t="s">
        <v>22</v>
      </c>
      <c r="S8" s="34" t="str">
        <f>IF(ISNA(VLOOKUP($V8,Base!$A$2:'Base'!$B$6,1)),"",VLOOKUP($V8,Base!$A$2:'Base'!B$6,1))</f>
        <v/>
      </c>
      <c r="T8" s="34"/>
      <c r="U8" s="34"/>
      <c r="V8" s="20">
        <f>Devis!J8</f>
        <v>0</v>
      </c>
      <c r="W8" s="21"/>
    </row>
    <row r="9" spans="1:23" ht="17.25" x14ac:dyDescent="0.3">
      <c r="A9" s="34" t="str">
        <f>IF(ISNA(VLOOKUP($D9,Base!$A$2:'Base'!$B$6,1)),"",VLOOKUP($D9,Base!$A$2:'Base'!B$6,1))</f>
        <v>Ananas</v>
      </c>
      <c r="B9" s="34"/>
      <c r="C9" s="34"/>
      <c r="D9" s="20" t="str">
        <f>Devis!A9</f>
        <v>Ananas</v>
      </c>
      <c r="E9" s="21"/>
      <c r="G9" s="34" t="str">
        <f>IF(ISNA(VLOOKUP($J9,Base!$A$2:'Base'!$B$6,1)),"",VLOOKUP($J9,Base!$A$2:'Base'!B$6,1))</f>
        <v>Ananas</v>
      </c>
      <c r="H9" s="34"/>
      <c r="I9" s="34"/>
      <c r="J9" s="20" t="str">
        <f>Devis!D9</f>
        <v>Ananas</v>
      </c>
      <c r="K9" s="21" t="s">
        <v>22</v>
      </c>
      <c r="M9" s="34" t="str">
        <f>IF(ISNA(VLOOKUP($P9,Base!$A$2:'Base'!$B$6,1)),"",VLOOKUP($P9,Base!$A$2:'Base'!B$6,1))</f>
        <v>Fraise</v>
      </c>
      <c r="N9" s="34"/>
      <c r="O9" s="34"/>
      <c r="P9" s="20" t="str">
        <f>Devis!G9</f>
        <v>Fraise</v>
      </c>
      <c r="Q9" s="21" t="s">
        <v>22</v>
      </c>
      <c r="S9" s="34" t="str">
        <f>IF(ISNA(VLOOKUP($V9,Base!$A$2:'Base'!$B$6,1)),"",VLOOKUP($V9,Base!$A$2:'Base'!B$6,1))</f>
        <v/>
      </c>
      <c r="T9" s="34"/>
      <c r="U9" s="34"/>
      <c r="V9" s="20">
        <f>Devis!J9</f>
        <v>0</v>
      </c>
      <c r="W9" s="21"/>
    </row>
    <row r="10" spans="1:23" ht="17.25" x14ac:dyDescent="0.3">
      <c r="A10" s="34" t="str">
        <f>IF(ISNA(VLOOKUP($D10,Base!$A$2:'Base'!$B$6,1)),"",VLOOKUP($D10,Base!$A$2:'Base'!B$6,1))</f>
        <v/>
      </c>
      <c r="B10" s="34"/>
      <c r="C10" s="34"/>
      <c r="D10" s="20">
        <f>Devis!A10</f>
        <v>0</v>
      </c>
      <c r="E10" s="21"/>
      <c r="G10" s="34" t="str">
        <f>IF(ISNA(VLOOKUP($J10,Base!$A$2:'Base'!$B$6,1)),"",VLOOKUP($J10,Base!$A$2:'Base'!B$6,1))</f>
        <v/>
      </c>
      <c r="H10" s="34"/>
      <c r="I10" s="34"/>
      <c r="J10" s="20">
        <f>Devis!D10</f>
        <v>0</v>
      </c>
      <c r="K10" s="21"/>
      <c r="M10" s="34" t="str">
        <f>IF(ISNA(VLOOKUP($P10,Base!$A$2:'Base'!$B$6,1)),"",VLOOKUP($P10,Base!$A$2:'Base'!B$6,1))</f>
        <v/>
      </c>
      <c r="N10" s="34"/>
      <c r="O10" s="34"/>
      <c r="P10" s="20">
        <f>Devis!G10</f>
        <v>0</v>
      </c>
      <c r="Q10" s="21"/>
      <c r="S10" s="34" t="str">
        <f>IF(ISNA(VLOOKUP($V10,Base!$A$2:'Base'!$B$6,1)),"",VLOOKUP($V10,Base!$A$2:'Base'!B$6,1))</f>
        <v/>
      </c>
      <c r="T10" s="34"/>
      <c r="U10" s="34"/>
      <c r="V10" s="20">
        <f>Devis!J10</f>
        <v>0</v>
      </c>
      <c r="W10" s="21"/>
    </row>
    <row r="11" spans="1:23" ht="17.25" x14ac:dyDescent="0.3">
      <c r="A11" s="34" t="str">
        <f>IF(ISNA(VLOOKUP($D11,Base!$A$2:'Base'!$B$6,1)),"",VLOOKUP($D11,Base!$A$2:'Base'!B$6,1))</f>
        <v/>
      </c>
      <c r="B11" s="34"/>
      <c r="C11" s="34"/>
      <c r="D11" s="20">
        <f>Devis!A11</f>
        <v>0</v>
      </c>
      <c r="E11" s="21"/>
      <c r="G11" s="34" t="str">
        <f>IF(ISNA(VLOOKUP($J11,Base!$A$2:'Base'!$B$6,1)),"",VLOOKUP($J11,Base!$A$2:'Base'!B$6,1))</f>
        <v>Fraise</v>
      </c>
      <c r="H11" s="34"/>
      <c r="I11" s="34"/>
      <c r="J11" s="20" t="str">
        <f>Devis!D11</f>
        <v>Fraise</v>
      </c>
      <c r="K11" s="21"/>
      <c r="M11" s="34" t="str">
        <f>IF(ISNA(VLOOKUP($P11,Base!$A$2:'Base'!$B$6,1)),"",VLOOKUP($P11,Base!$A$2:'Base'!B$6,1))</f>
        <v/>
      </c>
      <c r="N11" s="34"/>
      <c r="O11" s="34"/>
      <c r="P11" s="20">
        <f>Devis!G11</f>
        <v>0</v>
      </c>
      <c r="Q11" s="21"/>
      <c r="S11" s="34" t="str">
        <f>IF(ISNA(VLOOKUP($V11,Base!$A$2:'Base'!$B$6,1)),"",VLOOKUP($V11,Base!$A$2:'Base'!B$6,1))</f>
        <v/>
      </c>
      <c r="T11" s="34"/>
      <c r="U11" s="34"/>
      <c r="V11" s="20">
        <f>Devis!J11</f>
        <v>0</v>
      </c>
      <c r="W11" s="21"/>
    </row>
    <row r="12" spans="1:23" ht="17.25" x14ac:dyDescent="0.3">
      <c r="A12" s="17"/>
      <c r="B12" s="17"/>
      <c r="C12" s="17"/>
      <c r="D12" s="18"/>
      <c r="E12" s="19"/>
      <c r="G12" s="17"/>
      <c r="H12" s="17"/>
      <c r="I12" s="17"/>
      <c r="J12" s="18"/>
      <c r="K12" s="19"/>
      <c r="M12" s="17"/>
      <c r="N12" s="17"/>
      <c r="O12" s="17"/>
      <c r="P12" s="18"/>
      <c r="Q12" s="19"/>
      <c r="S12" s="17"/>
      <c r="T12" s="17"/>
      <c r="U12" s="17"/>
      <c r="V12" s="18"/>
      <c r="W12" s="19"/>
    </row>
    <row r="13" spans="1:23" ht="17.25" x14ac:dyDescent="0.3">
      <c r="A13" s="17"/>
      <c r="B13" s="17"/>
      <c r="C13" s="17"/>
      <c r="D13" s="18"/>
      <c r="E13" s="19"/>
      <c r="G13" s="17"/>
      <c r="H13" s="17"/>
      <c r="I13" s="17"/>
      <c r="J13" s="18"/>
      <c r="K13" s="19"/>
      <c r="M13" s="17"/>
      <c r="N13" s="17"/>
      <c r="O13" s="17"/>
      <c r="P13" s="18"/>
      <c r="Q13" s="19"/>
      <c r="S13" s="17"/>
      <c r="T13" s="17"/>
      <c r="U13" s="17"/>
      <c r="V13" s="18"/>
      <c r="W13" s="19"/>
    </row>
  </sheetData>
  <mergeCells count="44">
    <mergeCell ref="A5:C5"/>
    <mergeCell ref="A11:C11"/>
    <mergeCell ref="G10:I10"/>
    <mergeCell ref="G11:I11"/>
    <mergeCell ref="A6:C6"/>
    <mergeCell ref="A7:C7"/>
    <mergeCell ref="A8:C8"/>
    <mergeCell ref="A9:C9"/>
    <mergeCell ref="A10:C10"/>
    <mergeCell ref="G7:I7"/>
    <mergeCell ref="G8:I8"/>
    <mergeCell ref="G9:I9"/>
    <mergeCell ref="A1:E1"/>
    <mergeCell ref="A3:C3"/>
    <mergeCell ref="A2:C2"/>
    <mergeCell ref="M6:O6"/>
    <mergeCell ref="G6:I6"/>
    <mergeCell ref="M1:Q1"/>
    <mergeCell ref="M2:O2"/>
    <mergeCell ref="M3:O3"/>
    <mergeCell ref="M4:O4"/>
    <mergeCell ref="M5:O5"/>
    <mergeCell ref="G1:K1"/>
    <mergeCell ref="G2:I2"/>
    <mergeCell ref="G3:I3"/>
    <mergeCell ref="G4:I4"/>
    <mergeCell ref="G5:I5"/>
    <mergeCell ref="A4:C4"/>
    <mergeCell ref="S1:W1"/>
    <mergeCell ref="S2:U2"/>
    <mergeCell ref="S3:U3"/>
    <mergeCell ref="S4:U4"/>
    <mergeCell ref="S5:U5"/>
    <mergeCell ref="S11:U11"/>
    <mergeCell ref="M7:O7"/>
    <mergeCell ref="M8:O8"/>
    <mergeCell ref="M9:O9"/>
    <mergeCell ref="M10:O10"/>
    <mergeCell ref="M11:O11"/>
    <mergeCell ref="S6:U6"/>
    <mergeCell ref="S7:U7"/>
    <mergeCell ref="S8:U8"/>
    <mergeCell ref="S9:U9"/>
    <mergeCell ref="S10:U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workbookViewId="0">
      <selection activeCell="B2" sqref="B2"/>
    </sheetView>
  </sheetViews>
  <sheetFormatPr baseColWidth="10" defaultRowHeight="15" x14ac:dyDescent="0.25"/>
  <cols>
    <col min="1" max="1" width="15.85546875" customWidth="1"/>
    <col min="2" max="5" width="17.85546875" customWidth="1"/>
  </cols>
  <sheetData>
    <row r="1" spans="1:5" x14ac:dyDescent="0.25">
      <c r="A1" s="12" t="s">
        <v>11</v>
      </c>
      <c r="B1" s="12" t="str">
        <f>Devis!A1</f>
        <v>JOUR 1</v>
      </c>
      <c r="C1" s="12" t="str">
        <f>Devis!D1</f>
        <v>JOUR 2</v>
      </c>
      <c r="D1" s="12" t="str">
        <f>Devis!G1</f>
        <v>JOUR 3</v>
      </c>
      <c r="E1" s="12" t="str">
        <f>Devis!J1</f>
        <v>JOUR 4</v>
      </c>
    </row>
    <row r="2" spans="1:5" x14ac:dyDescent="0.25">
      <c r="A2" s="13" t="s">
        <v>12</v>
      </c>
      <c r="B2" s="14" t="str">
        <f>IF(Serv!E2&lt;&gt;"",Serv!A2,"")</f>
        <v/>
      </c>
      <c r="C2" s="14" t="str">
        <f>IF(Serv!K2&lt;&gt;"",Serv!G2,"")</f>
        <v/>
      </c>
      <c r="D2" s="14" t="str">
        <f>IF(Serv!Q2&lt;&gt;"",Serv!M2,"")</f>
        <v/>
      </c>
      <c r="E2" s="14" t="str">
        <f>IF(Serv!W2&lt;&gt;"",Serv!S2,"")</f>
        <v/>
      </c>
    </row>
    <row r="3" spans="1:5" x14ac:dyDescent="0.25">
      <c r="A3" s="13" t="s">
        <v>13</v>
      </c>
      <c r="B3" s="14" t="str">
        <f>IF(Serv!E3&lt;&gt;"",Serv!A3,"")</f>
        <v>Poire</v>
      </c>
      <c r="C3" s="14" t="str">
        <f>IF(Serv!K3&lt;&gt;"",Serv!G3,"")</f>
        <v>Fraise</v>
      </c>
      <c r="D3" s="14" t="str">
        <f>IF(Serv!Q3&lt;&gt;"",Serv!M3,"")</f>
        <v>Poire</v>
      </c>
      <c r="E3" s="14" t="str">
        <f>IF(Serv!W3&lt;&gt;"",Serv!S3,"")</f>
        <v/>
      </c>
    </row>
    <row r="4" spans="1:5" x14ac:dyDescent="0.25">
      <c r="A4" s="13" t="s">
        <v>14</v>
      </c>
      <c r="B4" s="14" t="str">
        <f>IF(Serv!E4&lt;&gt;"",Serv!A4,"")</f>
        <v>Pomme</v>
      </c>
      <c r="C4" s="14" t="str">
        <f>IF(Serv!K4&lt;&gt;"",Serv!G4,"")</f>
        <v/>
      </c>
      <c r="D4" s="14" t="str">
        <f>IF(Serv!Q4&lt;&gt;"",Serv!M4,"")</f>
        <v/>
      </c>
      <c r="E4" s="14" t="str">
        <f>IF(Serv!W4&lt;&gt;"",Serv!S4,"")</f>
        <v/>
      </c>
    </row>
    <row r="5" spans="1:5" x14ac:dyDescent="0.25">
      <c r="A5" s="13" t="s">
        <v>15</v>
      </c>
      <c r="B5" s="14" t="str">
        <f>IF(Serv!E5&lt;&gt;"",Serv!A5,"")</f>
        <v/>
      </c>
      <c r="C5" s="14" t="str">
        <f>IF(Serv!K5&lt;&gt;"",Serv!G5,"")</f>
        <v/>
      </c>
      <c r="D5" s="14" t="str">
        <f>IF(Serv!Q5&lt;&gt;"",Serv!M5,"")</f>
        <v/>
      </c>
      <c r="E5" s="14" t="str">
        <f>IF(Serv!W5&lt;&gt;"",Serv!S5,"")</f>
        <v/>
      </c>
    </row>
    <row r="6" spans="1:5" x14ac:dyDescent="0.25">
      <c r="A6" s="13" t="s">
        <v>16</v>
      </c>
      <c r="B6" s="14" t="str">
        <f>IF(Serv!E6&lt;&gt;"",Serv!A6,"")</f>
        <v/>
      </c>
      <c r="C6" s="14" t="str">
        <f>IF(Serv!K6&lt;&gt;"",Serv!G6,"")</f>
        <v/>
      </c>
      <c r="D6" s="14" t="str">
        <f>IF(Serv!Q6&lt;&gt;"",Serv!M6,"")</f>
        <v/>
      </c>
      <c r="E6" s="14" t="str">
        <f>IF(Serv!W6&lt;&gt;"",Serv!S6,"")</f>
        <v/>
      </c>
    </row>
    <row r="7" spans="1:5" x14ac:dyDescent="0.25">
      <c r="A7" s="13" t="s">
        <v>17</v>
      </c>
      <c r="B7" s="14" t="str">
        <f>IF(Serv!E7&lt;&gt;"",Serv!A7,"")</f>
        <v>Fraise</v>
      </c>
      <c r="C7" s="14" t="str">
        <f>IF(Serv!K7&lt;&gt;"",Serv!G7,"")</f>
        <v/>
      </c>
      <c r="D7" s="14" t="str">
        <f>IF(Serv!Q7&lt;&gt;"",Serv!M7,"")</f>
        <v/>
      </c>
      <c r="E7" s="14" t="str">
        <f>IF(Serv!W7&lt;&gt;"",Serv!S7,"")</f>
        <v>Banane</v>
      </c>
    </row>
    <row r="8" spans="1:5" x14ac:dyDescent="0.25">
      <c r="A8" s="13" t="s">
        <v>18</v>
      </c>
      <c r="B8" s="14" t="str">
        <f>IF(Serv!E8&lt;&gt;"",Serv!A8,"")</f>
        <v/>
      </c>
      <c r="C8" s="14" t="str">
        <f>IF(Serv!K8&lt;&gt;"",Serv!G8,"")</f>
        <v/>
      </c>
      <c r="D8" s="14" t="str">
        <f>IF(Serv!Q8&lt;&gt;"",Serv!M8,"")</f>
        <v>Banane</v>
      </c>
      <c r="E8" s="14" t="str">
        <f>IF(Serv!W8&lt;&gt;"",Serv!S8,"")</f>
        <v/>
      </c>
    </row>
    <row r="9" spans="1:5" x14ac:dyDescent="0.25">
      <c r="A9" s="13" t="s">
        <v>19</v>
      </c>
      <c r="B9" s="14" t="str">
        <f>IF(Serv!E9&lt;&gt;"",Serv!A9,"")</f>
        <v/>
      </c>
      <c r="C9" s="14" t="str">
        <f>IF(Serv!K9&lt;&gt;"",Serv!G9,"")</f>
        <v>Ananas</v>
      </c>
      <c r="D9" s="14" t="str">
        <f>IF(Serv!Q9&lt;&gt;"",Serv!M9,"")</f>
        <v>Fraise</v>
      </c>
      <c r="E9" s="14" t="str">
        <f>IF(Serv!W9&lt;&gt;"",Serv!S9,"")</f>
        <v/>
      </c>
    </row>
    <row r="10" spans="1:5" x14ac:dyDescent="0.25">
      <c r="A10" s="13" t="s">
        <v>20</v>
      </c>
      <c r="B10" s="14" t="str">
        <f>IF(Serv!E10&lt;&gt;"",Serv!A10,"")</f>
        <v/>
      </c>
      <c r="C10" s="14" t="str">
        <f>IF(Serv!K10&lt;&gt;"",Serv!G10,"")</f>
        <v/>
      </c>
      <c r="D10" s="14" t="str">
        <f>IF(Serv!Q10&lt;&gt;"",Serv!M10,"")</f>
        <v/>
      </c>
      <c r="E10" s="14" t="str">
        <f>IF(Serv!W10&lt;&gt;"",Serv!S10,"")</f>
        <v/>
      </c>
    </row>
    <row r="11" spans="1:5" x14ac:dyDescent="0.25">
      <c r="A11" s="13" t="s">
        <v>21</v>
      </c>
      <c r="B11" s="14" t="str">
        <f>IF(Serv!E11&lt;&gt;"",Serv!A11,"")</f>
        <v/>
      </c>
      <c r="C11" s="14" t="str">
        <f>IF(Serv!K11&lt;&gt;"",Serv!G11,"")</f>
        <v/>
      </c>
      <c r="D11" s="14" t="str">
        <f>IF(Serv!Q11&lt;&gt;"",Serv!M11,"")</f>
        <v/>
      </c>
      <c r="E11" s="14" t="str">
        <f>IF(Serv!W11&lt;&gt;"",Serv!S11,"")</f>
        <v/>
      </c>
    </row>
    <row r="12" spans="1:5" x14ac:dyDescent="0.25">
      <c r="A12" s="16"/>
      <c r="B12" s="15"/>
      <c r="C12" s="15"/>
      <c r="D12" s="15"/>
      <c r="E12" s="15"/>
    </row>
    <row r="13" spans="1:5" x14ac:dyDescent="0.25">
      <c r="A13" s="2"/>
      <c r="B13" s="2"/>
      <c r="C13" s="2"/>
      <c r="D13" s="2"/>
      <c r="E13" s="2"/>
    </row>
  </sheetData>
  <conditionalFormatting sqref="A2:E12">
    <cfRule type="expression" dxfId="0" priority="4">
      <formula>MOD(ROW(),2)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51"/>
  <sheetViews>
    <sheetView tabSelected="1" zoomScale="80" zoomScaleNormal="80" workbookViewId="0">
      <pane ySplit="1" topLeftCell="A2" activePane="bottomLeft" state="frozen"/>
      <selection pane="bottomLeft" activeCell="A51" sqref="A51"/>
    </sheetView>
  </sheetViews>
  <sheetFormatPr baseColWidth="10" defaultRowHeight="15" x14ac:dyDescent="0.25"/>
  <cols>
    <col min="1" max="4" width="62.85546875" customWidth="1"/>
    <col min="5" max="5" width="6.140625" style="41" customWidth="1"/>
    <col min="6" max="6" width="7.28515625" style="41" customWidth="1"/>
    <col min="7" max="7" width="7.85546875" style="41" customWidth="1"/>
    <col min="8" max="8" width="8.28515625" style="41" customWidth="1"/>
    <col min="9" max="9" width="18.85546875" style="41" customWidth="1"/>
    <col min="10" max="10" width="7.28515625" style="41" customWidth="1"/>
    <col min="11" max="11" width="5.42578125" style="41" customWidth="1"/>
    <col min="12" max="12" width="4.42578125" style="41" customWidth="1"/>
    <col min="13" max="13" width="6.140625" style="41" customWidth="1"/>
    <col min="14" max="14" width="7.28515625" style="41" customWidth="1"/>
    <col min="15" max="15" width="7.85546875" style="41" customWidth="1"/>
    <col min="16" max="16" width="8.28515625" style="41" customWidth="1"/>
    <col min="17" max="17" width="18.85546875" style="41" customWidth="1"/>
    <col min="18" max="18" width="8.7109375" style="41" customWidth="1"/>
    <col min="19" max="19" width="5.42578125" style="41" customWidth="1"/>
    <col min="20" max="20" width="4.42578125" style="41" customWidth="1"/>
    <col min="21" max="21" width="6.140625" style="41" customWidth="1"/>
    <col min="22" max="22" width="7.28515625" style="41" customWidth="1"/>
    <col min="23" max="23" width="7.85546875" style="41" customWidth="1"/>
    <col min="24" max="24" width="8.28515625" style="41" customWidth="1"/>
    <col min="25" max="25" width="18.85546875" style="41" customWidth="1"/>
  </cols>
  <sheetData>
    <row r="1" spans="1:25" ht="18.75" x14ac:dyDescent="0.3">
      <c r="A1" s="25" t="str">
        <f>Resa!B1</f>
        <v>JOUR 1</v>
      </c>
      <c r="B1" s="25" t="str">
        <f>Resa!C1</f>
        <v>JOUR 2</v>
      </c>
      <c r="C1" s="25" t="str">
        <f>Resa!D1</f>
        <v>JOUR 3</v>
      </c>
      <c r="D1" s="25" t="str">
        <f>Resa!E1</f>
        <v>JOUR 4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</row>
    <row r="2" spans="1:25" x14ac:dyDescent="0.25">
      <c r="A2" s="22"/>
      <c r="B2" s="22"/>
      <c r="C2" s="22"/>
      <c r="D2" s="22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ht="25.5" x14ac:dyDescent="0.25">
      <c r="A3" s="29" t="s">
        <v>24</v>
      </c>
      <c r="B3" s="29" t="s">
        <v>24</v>
      </c>
      <c r="C3" s="29" t="s">
        <v>24</v>
      </c>
      <c r="D3" s="29" t="s">
        <v>24</v>
      </c>
      <c r="E3" s="37"/>
      <c r="F3" s="38"/>
      <c r="G3" s="38"/>
      <c r="H3" s="38"/>
      <c r="I3" s="38"/>
      <c r="J3" s="37"/>
      <c r="K3" s="37"/>
      <c r="L3" s="37"/>
      <c r="M3" s="37"/>
      <c r="N3" s="38"/>
      <c r="O3" s="38"/>
      <c r="P3" s="38"/>
      <c r="Q3" s="38"/>
      <c r="R3" s="37"/>
      <c r="S3" s="37"/>
      <c r="T3" s="37"/>
      <c r="U3" s="37"/>
      <c r="V3" s="38"/>
      <c r="W3" s="38"/>
      <c r="X3" s="38"/>
      <c r="Y3" s="38"/>
    </row>
    <row r="4" spans="1:25" ht="17.25" x14ac:dyDescent="0.25">
      <c r="A4" s="23"/>
      <c r="B4" s="23"/>
      <c r="C4" s="23"/>
      <c r="D4" s="23"/>
      <c r="E4" s="37"/>
      <c r="F4" s="47"/>
      <c r="G4" s="47"/>
      <c r="H4" s="47"/>
      <c r="I4" s="47"/>
      <c r="J4" s="37"/>
      <c r="K4" s="37"/>
      <c r="L4" s="37"/>
      <c r="M4" s="37"/>
      <c r="N4" s="47"/>
      <c r="O4" s="47"/>
      <c r="P4" s="47"/>
      <c r="Q4" s="47"/>
      <c r="R4" s="37"/>
      <c r="S4" s="37"/>
      <c r="T4" s="37"/>
      <c r="U4" s="37"/>
      <c r="V4" s="47"/>
      <c r="W4" s="47"/>
      <c r="X4" s="47"/>
      <c r="Y4" s="47"/>
    </row>
    <row r="5" spans="1:25" ht="18.75" x14ac:dyDescent="0.25">
      <c r="A5" s="36" t="s">
        <v>25</v>
      </c>
      <c r="B5" s="36" t="s">
        <v>25</v>
      </c>
      <c r="C5" s="36" t="s">
        <v>25</v>
      </c>
      <c r="D5" s="36" t="s">
        <v>25</v>
      </c>
      <c r="E5" s="37"/>
      <c r="F5" s="48"/>
      <c r="G5" s="48"/>
      <c r="H5" s="48"/>
      <c r="I5" s="48"/>
      <c r="J5" s="37"/>
      <c r="K5" s="37"/>
      <c r="L5" s="37"/>
      <c r="M5" s="37"/>
      <c r="N5" s="48"/>
      <c r="O5" s="48"/>
      <c r="P5" s="48"/>
      <c r="Q5" s="48"/>
      <c r="R5" s="37"/>
      <c r="S5" s="37"/>
      <c r="T5" s="37"/>
      <c r="U5" s="37"/>
      <c r="V5" s="48"/>
      <c r="W5" s="48"/>
      <c r="X5" s="48"/>
      <c r="Y5" s="48"/>
    </row>
    <row r="6" spans="1:25" ht="26.25" x14ac:dyDescent="0.25">
      <c r="A6" s="32"/>
      <c r="B6" s="32"/>
      <c r="C6" s="32"/>
      <c r="D6" s="32"/>
      <c r="E6" s="49"/>
      <c r="F6" s="49"/>
      <c r="G6" s="49"/>
      <c r="H6" s="50"/>
      <c r="I6" s="51"/>
      <c r="J6" s="49"/>
      <c r="K6" s="49"/>
      <c r="L6" s="49"/>
      <c r="M6" s="49"/>
      <c r="N6" s="49"/>
      <c r="O6" s="49"/>
      <c r="P6" s="50"/>
      <c r="Q6" s="51"/>
      <c r="R6" s="49"/>
      <c r="S6" s="49"/>
      <c r="T6" s="49"/>
      <c r="U6" s="49"/>
      <c r="V6" s="49"/>
      <c r="W6" s="49"/>
      <c r="X6" s="50"/>
      <c r="Y6" s="51"/>
    </row>
    <row r="7" spans="1:25" ht="40.5" customHeight="1" x14ac:dyDescent="0.25">
      <c r="A7" s="33" t="str">
        <f t="array" ref="A7">IFERROR(INDEX(Resa!B$2:B$11,SMALL(IF(Resa!B$2:B$11&lt;&gt;"",ROW($1:$9)),RIGHT(A5,1))),"")</f>
        <v>Poire</v>
      </c>
      <c r="B7" s="33" t="str">
        <f t="array" ref="B7">IFERROR(INDEX(Resa!C$2:C$11,SMALL(IF(Resa!C$2:C$11&lt;&gt;"",ROW($1:$9)),RIGHT(B5,1))),"")</f>
        <v>Fraise</v>
      </c>
      <c r="C7" s="33" t="str">
        <f t="array" ref="C7">IFERROR(INDEX(Resa!D$2:D$11,SMALL(IF(Resa!D$2:D$11&lt;&gt;"",ROW($1:$9)),RIGHT(C5,1))),"")</f>
        <v>Poire</v>
      </c>
      <c r="D7" s="33" t="str">
        <f t="array" ref="D7">IFERROR(INDEX(Resa!E$2:E$11,SMALL(IF(Resa!E$2:E$11&lt;&gt;"",ROW($1:$9)),RIGHT(D5,1))),"")</f>
        <v>Banane</v>
      </c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</row>
    <row r="8" spans="1:25" ht="18.75" x14ac:dyDescent="0.25">
      <c r="A8" s="30">
        <f>VLOOKUP($A$7,Base!$A$2:'Base'!B$6,2,0)</f>
        <v>50</v>
      </c>
      <c r="B8" s="30">
        <f>VLOOKUP($A$7,Base!$A$2:'Base'!C$6,2,0)</f>
        <v>50</v>
      </c>
      <c r="C8" s="30">
        <f>VLOOKUP($A$7,Base!$A$2:'Base'!D$6,2,0)</f>
        <v>50</v>
      </c>
      <c r="D8" s="30">
        <f>VLOOKUP($A$7,Base!$A$2:'Base'!E$6,2,0)</f>
        <v>50</v>
      </c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</row>
    <row r="9" spans="1:25" ht="18.75" x14ac:dyDescent="0.25">
      <c r="A9" s="31"/>
      <c r="B9" s="31"/>
      <c r="C9" s="31"/>
      <c r="D9" s="31"/>
      <c r="E9" s="54"/>
      <c r="F9" s="54"/>
      <c r="G9" s="54"/>
      <c r="H9" s="39"/>
      <c r="I9" s="39"/>
      <c r="J9" s="54"/>
      <c r="K9" s="54"/>
      <c r="L9" s="54"/>
      <c r="M9" s="54"/>
      <c r="N9" s="54"/>
      <c r="O9" s="54"/>
      <c r="P9" s="39"/>
      <c r="Q9" s="39"/>
      <c r="R9" s="54"/>
      <c r="S9" s="54"/>
      <c r="T9" s="54"/>
      <c r="U9" s="54"/>
      <c r="V9" s="54"/>
      <c r="W9" s="54"/>
      <c r="X9" s="39"/>
      <c r="Y9" s="39"/>
    </row>
    <row r="10" spans="1:25" ht="18.75" x14ac:dyDescent="0.35">
      <c r="A10" s="27"/>
      <c r="B10" s="27"/>
      <c r="C10" s="27"/>
      <c r="D10" s="27"/>
      <c r="E10" s="55"/>
      <c r="F10" s="55"/>
      <c r="G10" s="40"/>
      <c r="H10" s="40"/>
      <c r="I10" s="40"/>
      <c r="J10" s="55"/>
      <c r="K10" s="55"/>
      <c r="L10" s="55"/>
      <c r="M10" s="55"/>
      <c r="N10" s="55"/>
      <c r="O10" s="40"/>
      <c r="P10" s="40"/>
      <c r="Q10" s="40"/>
      <c r="R10" s="55"/>
      <c r="S10" s="55"/>
      <c r="T10" s="55"/>
      <c r="U10" s="55"/>
      <c r="V10" s="55"/>
      <c r="W10" s="40"/>
      <c r="X10" s="40"/>
      <c r="Y10" s="40"/>
    </row>
    <row r="11" spans="1:25" ht="17.25" x14ac:dyDescent="0.25">
      <c r="A11" s="28"/>
      <c r="B11" s="28"/>
      <c r="C11" s="28"/>
      <c r="D11" s="28"/>
      <c r="E11" s="57"/>
      <c r="F11" s="57"/>
      <c r="G11" s="57"/>
      <c r="H11" s="57"/>
      <c r="I11" s="57"/>
      <c r="J11" s="56"/>
      <c r="K11" s="57"/>
      <c r="L11" s="57"/>
      <c r="M11" s="57"/>
      <c r="N11" s="57"/>
      <c r="O11" s="57"/>
      <c r="P11" s="57"/>
      <c r="Q11" s="57"/>
      <c r="R11" s="56"/>
      <c r="S11" s="57"/>
      <c r="T11" s="57"/>
      <c r="U11" s="57"/>
      <c r="V11" s="57"/>
      <c r="W11" s="57"/>
      <c r="X11" s="57"/>
      <c r="Y11" s="57"/>
    </row>
    <row r="12" spans="1:25" x14ac:dyDescent="0.25">
      <c r="A12" s="26" t="s">
        <v>23</v>
      </c>
      <c r="B12" s="26" t="s">
        <v>23</v>
      </c>
      <c r="C12" s="26" t="s">
        <v>23</v>
      </c>
      <c r="D12" s="26" t="s">
        <v>23</v>
      </c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58"/>
      <c r="R12" s="58"/>
      <c r="S12" s="58"/>
      <c r="T12" s="58"/>
      <c r="U12" s="58"/>
      <c r="V12" s="58"/>
      <c r="W12" s="58"/>
      <c r="X12" s="58"/>
      <c r="Y12" s="58"/>
    </row>
    <row r="14" spans="1:25" x14ac:dyDescent="0.25">
      <c r="A14" s="22"/>
      <c r="B14" s="22"/>
      <c r="C14" s="22"/>
      <c r="D14" s="22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</row>
    <row r="15" spans="1:25" ht="25.5" x14ac:dyDescent="0.25">
      <c r="A15" s="22"/>
      <c r="B15" s="22"/>
      <c r="C15" s="22"/>
      <c r="D15" s="22"/>
      <c r="E15" s="37"/>
      <c r="F15" s="38"/>
      <c r="G15" s="38"/>
      <c r="H15" s="38"/>
      <c r="I15" s="38"/>
      <c r="J15" s="37"/>
      <c r="K15" s="37"/>
      <c r="L15" s="37"/>
      <c r="M15" s="37"/>
      <c r="N15" s="38"/>
      <c r="O15" s="38"/>
      <c r="P15" s="38"/>
      <c r="Q15" s="38"/>
      <c r="R15" s="37"/>
      <c r="S15" s="37"/>
      <c r="T15" s="37"/>
      <c r="U15" s="37"/>
      <c r="V15" s="38"/>
      <c r="W15" s="38"/>
      <c r="X15" s="38"/>
      <c r="Y15" s="38"/>
    </row>
    <row r="16" spans="1:25" ht="25.5" x14ac:dyDescent="0.25">
      <c r="A16" s="29" t="s">
        <v>24</v>
      </c>
      <c r="B16" s="29" t="s">
        <v>24</v>
      </c>
      <c r="C16" s="29" t="s">
        <v>24</v>
      </c>
      <c r="D16" s="29" t="s">
        <v>24</v>
      </c>
      <c r="E16" s="37"/>
      <c r="F16" s="47"/>
      <c r="G16" s="47"/>
      <c r="H16" s="47"/>
      <c r="I16" s="47"/>
      <c r="J16" s="37"/>
      <c r="K16" s="37"/>
      <c r="L16" s="37"/>
      <c r="M16" s="37"/>
      <c r="N16" s="47"/>
      <c r="O16" s="47"/>
      <c r="P16" s="47"/>
      <c r="Q16" s="47"/>
      <c r="R16" s="37"/>
      <c r="S16" s="37"/>
      <c r="T16" s="37"/>
      <c r="U16" s="37"/>
      <c r="V16" s="47"/>
      <c r="W16" s="47"/>
      <c r="X16" s="47"/>
      <c r="Y16" s="47"/>
    </row>
    <row r="17" spans="1:25" ht="18.75" x14ac:dyDescent="0.25">
      <c r="A17" s="23"/>
      <c r="B17" s="23"/>
      <c r="C17" s="23"/>
      <c r="D17" s="23"/>
      <c r="E17" s="37"/>
      <c r="F17" s="48"/>
      <c r="G17" s="48"/>
      <c r="H17" s="48"/>
      <c r="I17" s="48"/>
      <c r="J17" s="37"/>
      <c r="K17" s="37"/>
      <c r="L17" s="37"/>
      <c r="M17" s="37"/>
      <c r="N17" s="48"/>
      <c r="O17" s="48"/>
      <c r="P17" s="48"/>
      <c r="Q17" s="48"/>
      <c r="R17" s="37"/>
      <c r="S17" s="37"/>
      <c r="T17" s="37"/>
      <c r="U17" s="37"/>
      <c r="V17" s="48"/>
      <c r="W17" s="48"/>
      <c r="X17" s="48"/>
      <c r="Y17" s="48"/>
    </row>
    <row r="18" spans="1:25" ht="26.25" x14ac:dyDescent="0.25">
      <c r="A18" s="36" t="s">
        <v>26</v>
      </c>
      <c r="B18" s="36" t="s">
        <v>26</v>
      </c>
      <c r="C18" s="36" t="s">
        <v>26</v>
      </c>
      <c r="D18" s="36" t="s">
        <v>26</v>
      </c>
      <c r="E18" s="49"/>
      <c r="F18" s="49"/>
      <c r="G18" s="49"/>
      <c r="H18" s="50"/>
      <c r="I18" s="51"/>
      <c r="J18" s="49"/>
      <c r="K18" s="49"/>
      <c r="L18" s="49"/>
      <c r="M18" s="49"/>
      <c r="N18" s="49"/>
      <c r="O18" s="49"/>
      <c r="P18" s="50"/>
      <c r="Q18" s="51"/>
      <c r="R18" s="49"/>
      <c r="S18" s="49"/>
      <c r="T18" s="49"/>
      <c r="U18" s="49"/>
      <c r="V18" s="49"/>
      <c r="W18" s="49"/>
      <c r="X18" s="50"/>
      <c r="Y18" s="51"/>
    </row>
    <row r="19" spans="1:25" ht="15" customHeight="1" x14ac:dyDescent="0.25">
      <c r="A19" s="32"/>
      <c r="B19" s="32"/>
      <c r="C19" s="32"/>
      <c r="D19" s="3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</row>
    <row r="20" spans="1:25" ht="15" customHeight="1" x14ac:dyDescent="0.25">
      <c r="A20" s="33" t="str">
        <f t="array" ref="A20">IFERROR(INDEX(Resa!B$2:B$11,SMALL(IF(Resa!B$2:B$11&lt;&gt;"",ROW($1:$9)),RIGHT(A18,1))),"")</f>
        <v>Pomme</v>
      </c>
      <c r="B20" s="33" t="str">
        <f t="array" ref="B20">IFERROR(INDEX(Resa!C$2:C$11,SMALL(IF(Resa!C$2:C$11&lt;&gt;"",ROW($1:$9)),RIGHT(B18,1))),"")</f>
        <v>Ananas</v>
      </c>
      <c r="C20" s="33" t="str">
        <f t="array" ref="C20">IFERROR(INDEX(Resa!D$2:D$11,SMALL(IF(Resa!D$2:D$11&lt;&gt;"",ROW($1:$9)),RIGHT(C18,1))),"")</f>
        <v>Banane</v>
      </c>
      <c r="D20" s="33" t="str">
        <f t="array" ref="D20">IFERROR(INDEX(Resa!E$2:E$11,SMALL(IF(Resa!E$2:E$11&lt;&gt;"",ROW($1:$9)),RIGHT(D18,1))),"")</f>
        <v/>
      </c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</row>
    <row r="21" spans="1:25" ht="18.75" x14ac:dyDescent="0.25">
      <c r="A21" s="30">
        <f>VLOOKUP($A$7,Base!$A$2:'Base'!B$6,2,0)</f>
        <v>50</v>
      </c>
      <c r="B21" s="30">
        <f>VLOOKUP($A$7,Base!$A$2:'Base'!C$6,2,0)</f>
        <v>50</v>
      </c>
      <c r="C21" s="30">
        <f>VLOOKUP($A$7,Base!$A$2:'Base'!D$6,2,0)</f>
        <v>50</v>
      </c>
      <c r="D21" s="30">
        <f>VLOOKUP($A$7,Base!$A$2:'Base'!E$6,2,0)</f>
        <v>50</v>
      </c>
      <c r="E21" s="37"/>
      <c r="F21" s="60"/>
      <c r="G21" s="60"/>
      <c r="H21" s="43"/>
      <c r="I21" s="43"/>
      <c r="J21" s="42"/>
      <c r="K21" s="59"/>
      <c r="L21" s="59"/>
      <c r="M21" s="37"/>
      <c r="N21" s="60"/>
      <c r="O21" s="60"/>
      <c r="P21" s="43"/>
      <c r="Q21" s="43"/>
      <c r="R21" s="42"/>
      <c r="S21" s="59"/>
      <c r="T21" s="59"/>
      <c r="U21" s="37"/>
      <c r="V21" s="60"/>
      <c r="W21" s="60"/>
      <c r="X21" s="43"/>
      <c r="Y21" s="43"/>
    </row>
    <row r="22" spans="1:25" ht="18.75" x14ac:dyDescent="0.25">
      <c r="A22" s="31"/>
      <c r="B22" s="31"/>
      <c r="C22" s="31"/>
      <c r="D22" s="31"/>
      <c r="E22" s="61"/>
      <c r="F22" s="45"/>
      <c r="G22" s="45"/>
      <c r="H22" s="45"/>
      <c r="I22" s="45"/>
      <c r="J22" s="44"/>
      <c r="K22" s="61"/>
      <c r="L22" s="61"/>
      <c r="M22" s="61"/>
      <c r="N22" s="45"/>
      <c r="O22" s="45"/>
      <c r="P22" s="45"/>
      <c r="Q22" s="45"/>
      <c r="R22" s="44"/>
      <c r="S22" s="61"/>
      <c r="T22" s="61"/>
      <c r="U22" s="61"/>
      <c r="V22" s="45"/>
      <c r="W22" s="45"/>
      <c r="X22" s="45"/>
      <c r="Y22" s="45"/>
    </row>
    <row r="23" spans="1:25" ht="18.75" x14ac:dyDescent="0.35">
      <c r="A23" s="27"/>
      <c r="B23" s="27"/>
      <c r="C23" s="27"/>
      <c r="D23" s="27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</row>
    <row r="24" spans="1:25" ht="18.75" x14ac:dyDescent="0.25">
      <c r="A24" s="28"/>
      <c r="B24" s="28"/>
      <c r="C24" s="28"/>
      <c r="D24" s="28"/>
      <c r="E24" s="54"/>
      <c r="F24" s="54"/>
      <c r="G24" s="54"/>
      <c r="H24" s="39"/>
      <c r="I24" s="39"/>
      <c r="J24" s="54"/>
      <c r="K24" s="54"/>
      <c r="L24" s="54"/>
      <c r="M24" s="54"/>
      <c r="N24" s="54"/>
      <c r="O24" s="54"/>
      <c r="P24" s="39"/>
      <c r="Q24" s="39"/>
      <c r="R24" s="54"/>
      <c r="S24" s="54"/>
      <c r="T24" s="54"/>
      <c r="U24" s="54"/>
      <c r="V24" s="54"/>
      <c r="W24" s="54"/>
      <c r="X24" s="39"/>
      <c r="Y24" s="39"/>
    </row>
    <row r="25" spans="1:25" ht="18.75" x14ac:dyDescent="0.35">
      <c r="A25" s="26" t="s">
        <v>23</v>
      </c>
      <c r="B25" s="26" t="s">
        <v>23</v>
      </c>
      <c r="C25" s="26" t="s">
        <v>23</v>
      </c>
      <c r="D25" s="26" t="s">
        <v>23</v>
      </c>
      <c r="E25" s="55"/>
      <c r="F25" s="55"/>
      <c r="G25" s="40"/>
      <c r="H25" s="40"/>
      <c r="I25" s="40"/>
      <c r="J25" s="55"/>
      <c r="K25" s="55"/>
      <c r="L25" s="55"/>
      <c r="M25" s="55"/>
      <c r="N25" s="55"/>
      <c r="O25" s="40"/>
      <c r="P25" s="40"/>
      <c r="Q25" s="40"/>
      <c r="R25" s="55"/>
      <c r="S25" s="55"/>
      <c r="T25" s="55"/>
      <c r="U25" s="55"/>
      <c r="V25" s="55"/>
      <c r="W25" s="40"/>
      <c r="X25" s="40"/>
      <c r="Y25" s="40"/>
    </row>
    <row r="26" spans="1:25" ht="17.25" x14ac:dyDescent="0.25">
      <c r="E26" s="57"/>
      <c r="F26" s="57"/>
      <c r="G26" s="57"/>
      <c r="H26" s="57"/>
      <c r="I26" s="57"/>
      <c r="J26" s="56"/>
      <c r="K26" s="57"/>
      <c r="L26" s="57"/>
      <c r="M26" s="57"/>
      <c r="N26" s="57"/>
      <c r="O26" s="57"/>
      <c r="P26" s="57"/>
      <c r="Q26" s="57"/>
      <c r="R26" s="56"/>
      <c r="S26" s="57"/>
      <c r="T26" s="57"/>
      <c r="U26" s="57"/>
      <c r="V26" s="57"/>
      <c r="W26" s="57"/>
      <c r="X26" s="57"/>
      <c r="Y26" s="57"/>
    </row>
    <row r="27" spans="1:25" x14ac:dyDescent="0.25">
      <c r="A27" s="22"/>
      <c r="B27" s="22"/>
      <c r="C27" s="22"/>
      <c r="D27" s="22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</row>
    <row r="28" spans="1:25" x14ac:dyDescent="0.25">
      <c r="A28" s="22"/>
      <c r="B28" s="22"/>
      <c r="C28" s="22"/>
      <c r="D28" s="22"/>
    </row>
    <row r="29" spans="1:25" ht="25.5" x14ac:dyDescent="0.25">
      <c r="A29" s="29" t="s">
        <v>24</v>
      </c>
      <c r="B29" s="29" t="s">
        <v>24</v>
      </c>
      <c r="C29" s="29" t="s">
        <v>24</v>
      </c>
      <c r="D29" s="29" t="s">
        <v>24</v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</row>
    <row r="30" spans="1:25" ht="25.5" x14ac:dyDescent="0.25">
      <c r="A30" s="23"/>
      <c r="B30" s="23"/>
      <c r="C30" s="23"/>
      <c r="D30" s="23"/>
      <c r="E30" s="37"/>
      <c r="F30" s="38"/>
      <c r="G30" s="38"/>
      <c r="H30" s="38"/>
      <c r="I30" s="38"/>
      <c r="J30" s="37"/>
      <c r="K30" s="37"/>
      <c r="L30" s="37"/>
      <c r="M30" s="37"/>
      <c r="N30" s="38"/>
      <c r="O30" s="38"/>
      <c r="P30" s="38"/>
      <c r="Q30" s="38"/>
      <c r="R30" s="37"/>
      <c r="S30" s="37"/>
      <c r="T30" s="37"/>
      <c r="U30" s="37"/>
      <c r="V30" s="38"/>
      <c r="W30" s="38"/>
      <c r="X30" s="38"/>
      <c r="Y30" s="38"/>
    </row>
    <row r="31" spans="1:25" ht="18" x14ac:dyDescent="0.25">
      <c r="A31" s="36" t="s">
        <v>27</v>
      </c>
      <c r="B31" s="36" t="s">
        <v>27</v>
      </c>
      <c r="C31" s="36" t="s">
        <v>27</v>
      </c>
      <c r="D31" s="36" t="s">
        <v>27</v>
      </c>
      <c r="E31" s="37"/>
      <c r="F31" s="47"/>
      <c r="G31" s="47"/>
      <c r="H31" s="47"/>
      <c r="I31" s="47"/>
      <c r="J31" s="37"/>
      <c r="K31" s="37"/>
      <c r="L31" s="37"/>
      <c r="M31" s="37"/>
      <c r="N31" s="47"/>
      <c r="O31" s="47"/>
      <c r="P31" s="47"/>
      <c r="Q31" s="47"/>
      <c r="R31" s="37"/>
      <c r="S31" s="37"/>
      <c r="T31" s="37"/>
      <c r="U31" s="37"/>
      <c r="V31" s="47"/>
      <c r="W31" s="47"/>
      <c r="X31" s="47"/>
      <c r="Y31" s="47"/>
    </row>
    <row r="32" spans="1:25" ht="26.25" x14ac:dyDescent="0.25">
      <c r="A32" s="32"/>
      <c r="B32" s="32"/>
      <c r="C32" s="32"/>
      <c r="D32" s="32"/>
      <c r="E32" s="37"/>
      <c r="F32" s="48"/>
      <c r="G32" s="48"/>
      <c r="H32" s="48"/>
      <c r="I32" s="48"/>
      <c r="J32" s="37"/>
      <c r="K32" s="37"/>
      <c r="L32" s="37"/>
      <c r="M32" s="37"/>
      <c r="N32" s="48"/>
      <c r="O32" s="48"/>
      <c r="P32" s="48"/>
      <c r="Q32" s="48"/>
      <c r="R32" s="37"/>
      <c r="S32" s="37"/>
      <c r="T32" s="37"/>
      <c r="U32" s="37"/>
      <c r="V32" s="48"/>
      <c r="W32" s="48"/>
      <c r="X32" s="48"/>
      <c r="Y32" s="48"/>
    </row>
    <row r="33" spans="1:25" ht="26.25" x14ac:dyDescent="0.25">
      <c r="A33" s="33" t="str">
        <f t="array" ref="A33">IFERROR(INDEX(Resa!B$2:B$11,SMALL(IF(Resa!B$2:B$11&lt;&gt;"",ROW($1:$9)),RIGHT(A31,1))),"")</f>
        <v>Fraise</v>
      </c>
      <c r="B33" s="33" t="str">
        <f t="array" ref="B33">IFERROR(INDEX(Resa!C$2:C$11,SMALL(IF(Resa!C$2:C$11&lt;&gt;"",ROW($1:$9)),RIGHT(B31,1))),"")</f>
        <v/>
      </c>
      <c r="C33" s="33" t="str">
        <f t="array" ref="C33">IFERROR(INDEX(Resa!D$2:D$11,SMALL(IF(Resa!D$2:D$11&lt;&gt;"",ROW($1:$9)),RIGHT(C31,1))),"")</f>
        <v>Fraise</v>
      </c>
      <c r="D33" s="33" t="str">
        <f t="array" ref="D33">IFERROR(INDEX(Resa!E$2:E$11,SMALL(IF(Resa!E$2:E$11&lt;&gt;"",ROW($1:$9)),RIGHT(D31,1))),"")</f>
        <v/>
      </c>
      <c r="E33" s="49"/>
      <c r="F33" s="49"/>
      <c r="G33" s="49"/>
      <c r="H33" s="50"/>
      <c r="I33" s="51"/>
      <c r="J33" s="49"/>
      <c r="K33" s="49"/>
      <c r="L33" s="49"/>
      <c r="M33" s="49"/>
      <c r="N33" s="49"/>
      <c r="O33" s="49"/>
      <c r="P33" s="50"/>
      <c r="Q33" s="51"/>
      <c r="R33" s="49"/>
      <c r="S33" s="49"/>
      <c r="T33" s="49"/>
      <c r="U33" s="49"/>
      <c r="V33" s="49"/>
      <c r="W33" s="49"/>
      <c r="X33" s="50"/>
      <c r="Y33" s="51"/>
    </row>
    <row r="34" spans="1:25" ht="15" customHeight="1" x14ac:dyDescent="0.25">
      <c r="A34" s="30">
        <f>VLOOKUP($A$7,Base!$A$2:'Base'!B$6,2,0)</f>
        <v>50</v>
      </c>
      <c r="B34" s="30">
        <f>VLOOKUP($A$7,Base!$A$2:'Base'!C$6,2,0)</f>
        <v>50</v>
      </c>
      <c r="C34" s="30">
        <f>VLOOKUP($A$7,Base!$A$2:'Base'!D$6,2,0)</f>
        <v>50</v>
      </c>
      <c r="D34" s="30">
        <f>VLOOKUP($A$7,Base!$A$2:'Base'!E$6,2,0)</f>
        <v>50</v>
      </c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</row>
    <row r="35" spans="1:25" ht="15" customHeight="1" x14ac:dyDescent="0.25">
      <c r="A35" s="31"/>
      <c r="B35" s="31"/>
      <c r="C35" s="31"/>
      <c r="D35" s="31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</row>
    <row r="36" spans="1:25" ht="18.75" x14ac:dyDescent="0.35">
      <c r="A36" s="27"/>
      <c r="B36" s="27"/>
      <c r="C36" s="27"/>
      <c r="D36" s="27"/>
      <c r="E36" s="37"/>
      <c r="F36" s="60"/>
      <c r="G36" s="60"/>
      <c r="H36" s="43"/>
      <c r="I36" s="43"/>
      <c r="J36" s="42"/>
      <c r="K36" s="59"/>
      <c r="L36" s="59"/>
      <c r="M36" s="37"/>
      <c r="N36" s="60"/>
      <c r="O36" s="60"/>
      <c r="P36" s="43"/>
      <c r="Q36" s="43"/>
      <c r="R36" s="42"/>
      <c r="S36" s="59"/>
      <c r="T36" s="59"/>
      <c r="U36" s="37"/>
      <c r="V36" s="60"/>
      <c r="W36" s="60"/>
      <c r="X36" s="43"/>
      <c r="Y36" s="43"/>
    </row>
    <row r="37" spans="1:25" ht="17.25" x14ac:dyDescent="0.25">
      <c r="A37" s="28"/>
      <c r="B37" s="28"/>
      <c r="C37" s="28"/>
      <c r="D37" s="28"/>
      <c r="E37" s="61"/>
      <c r="F37" s="45"/>
      <c r="G37" s="45"/>
      <c r="H37" s="45"/>
      <c r="I37" s="45"/>
      <c r="J37" s="44"/>
      <c r="K37" s="61"/>
      <c r="L37" s="61"/>
      <c r="M37" s="61"/>
      <c r="N37" s="45"/>
      <c r="O37" s="45"/>
      <c r="P37" s="45"/>
      <c r="Q37" s="45"/>
      <c r="R37" s="44"/>
      <c r="S37" s="61"/>
      <c r="T37" s="61"/>
      <c r="U37" s="61"/>
      <c r="V37" s="45"/>
      <c r="W37" s="45"/>
      <c r="X37" s="45"/>
      <c r="Y37" s="45"/>
    </row>
    <row r="38" spans="1:25" ht="18.75" x14ac:dyDescent="0.25">
      <c r="A38" s="26" t="s">
        <v>23</v>
      </c>
      <c r="B38" s="26" t="s">
        <v>23</v>
      </c>
      <c r="C38" s="26" t="s">
        <v>23</v>
      </c>
      <c r="D38" s="26" t="s">
        <v>23</v>
      </c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</row>
    <row r="39" spans="1:25" ht="18.75" x14ac:dyDescent="0.25">
      <c r="E39" s="54"/>
      <c r="F39" s="54"/>
      <c r="G39" s="54"/>
      <c r="H39" s="39"/>
      <c r="I39" s="39"/>
      <c r="J39" s="54"/>
      <c r="K39" s="54"/>
      <c r="L39" s="54"/>
      <c r="M39" s="54"/>
      <c r="N39" s="54"/>
      <c r="O39" s="54"/>
      <c r="P39" s="39"/>
      <c r="Q39" s="39"/>
      <c r="R39" s="54"/>
      <c r="S39" s="54"/>
      <c r="T39" s="54"/>
      <c r="U39" s="54"/>
      <c r="V39" s="54"/>
      <c r="W39" s="54"/>
      <c r="X39" s="39"/>
      <c r="Y39" s="39"/>
    </row>
    <row r="40" spans="1:25" ht="18.75" x14ac:dyDescent="0.35">
      <c r="A40" s="22"/>
      <c r="B40" s="22"/>
      <c r="C40" s="22"/>
      <c r="D40" s="22"/>
      <c r="E40" s="55"/>
      <c r="F40" s="55"/>
      <c r="G40" s="40"/>
      <c r="H40" s="40"/>
      <c r="I40" s="40"/>
      <c r="J40" s="55"/>
      <c r="K40" s="55"/>
      <c r="L40" s="55"/>
      <c r="M40" s="55"/>
      <c r="N40" s="55"/>
      <c r="O40" s="40"/>
      <c r="P40" s="40"/>
      <c r="Q40" s="40"/>
      <c r="R40" s="55"/>
      <c r="S40" s="55"/>
      <c r="T40" s="55"/>
      <c r="U40" s="55"/>
      <c r="V40" s="55"/>
      <c r="W40" s="40"/>
      <c r="X40" s="40"/>
      <c r="Y40" s="40"/>
    </row>
    <row r="41" spans="1:25" ht="17.25" x14ac:dyDescent="0.25">
      <c r="A41" s="22"/>
      <c r="B41" s="22"/>
      <c r="C41" s="22"/>
      <c r="D41" s="22"/>
      <c r="E41" s="57"/>
      <c r="F41" s="57"/>
      <c r="G41" s="57"/>
      <c r="H41" s="57"/>
      <c r="I41" s="57"/>
      <c r="J41" s="56"/>
      <c r="K41" s="57"/>
      <c r="L41" s="57"/>
      <c r="M41" s="57"/>
      <c r="N41" s="57"/>
      <c r="O41" s="57"/>
      <c r="P41" s="57"/>
      <c r="Q41" s="57"/>
      <c r="R41" s="56"/>
      <c r="S41" s="57"/>
      <c r="T41" s="57"/>
      <c r="U41" s="57"/>
      <c r="V41" s="57"/>
      <c r="W41" s="57"/>
      <c r="X41" s="57"/>
      <c r="Y41" s="57"/>
    </row>
    <row r="42" spans="1:25" ht="25.5" x14ac:dyDescent="0.25">
      <c r="A42" s="29" t="s">
        <v>24</v>
      </c>
      <c r="B42" s="29" t="s">
        <v>24</v>
      </c>
      <c r="C42" s="29" t="s">
        <v>24</v>
      </c>
      <c r="D42" s="29" t="s">
        <v>24</v>
      </c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</row>
    <row r="43" spans="1:25" ht="15.75" customHeight="1" x14ac:dyDescent="0.25">
      <c r="A43" s="23"/>
      <c r="B43" s="23"/>
      <c r="C43" s="23"/>
      <c r="D43" s="23"/>
    </row>
    <row r="44" spans="1:25" ht="18" x14ac:dyDescent="0.25">
      <c r="A44" s="36" t="s">
        <v>28</v>
      </c>
      <c r="B44" s="36" t="s">
        <v>28</v>
      </c>
      <c r="C44" s="36" t="s">
        <v>28</v>
      </c>
      <c r="D44" s="36" t="s">
        <v>28</v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</row>
    <row r="45" spans="1:25" ht="26.25" x14ac:dyDescent="0.25">
      <c r="A45" s="32"/>
      <c r="B45" s="32"/>
      <c r="C45" s="32"/>
      <c r="D45" s="32"/>
      <c r="E45" s="37"/>
      <c r="F45" s="38"/>
      <c r="G45" s="38"/>
      <c r="H45" s="38"/>
      <c r="I45" s="38"/>
      <c r="J45" s="37"/>
      <c r="K45" s="37"/>
      <c r="L45" s="37"/>
      <c r="M45" s="37"/>
      <c r="N45" s="38"/>
      <c r="O45" s="38"/>
      <c r="P45" s="38"/>
      <c r="Q45" s="38"/>
      <c r="R45" s="37"/>
      <c r="S45" s="37"/>
      <c r="T45" s="37"/>
      <c r="U45" s="37"/>
      <c r="V45" s="38"/>
      <c r="W45" s="38"/>
      <c r="X45" s="38"/>
      <c r="Y45" s="38"/>
    </row>
    <row r="46" spans="1:25" ht="18.75" x14ac:dyDescent="0.25">
      <c r="A46" s="33" t="str">
        <f t="array" ref="A46">IFERROR(INDEX(Resa!B$2:B$11,SMALL(IF(Resa!B$2:B$11&lt;&gt;"",ROW($1:$9)),RIGHT(A44,1))),"")</f>
        <v/>
      </c>
      <c r="B46" s="33" t="str">
        <f t="array" ref="B46">IFERROR(INDEX(Resa!C$2:C$11,SMALL(IF(Resa!C$2:C$11&lt;&gt;"",ROW($1:$9)),RIGHT(B44,1))),"")</f>
        <v/>
      </c>
      <c r="C46" s="33" t="str">
        <f t="array" ref="C46">IFERROR(INDEX(Resa!D$2:D$11,SMALL(IF(Resa!D$2:D$11&lt;&gt;"",ROW($1:$9)),RIGHT(C44,1))),"")</f>
        <v/>
      </c>
      <c r="D46" s="33" t="str">
        <f t="array" ref="D46">IFERROR(INDEX(Resa!E$2:E$11,SMALL(IF(Resa!E$2:E$11&lt;&gt;"",ROW($1:$9)),RIGHT(D44,1))),"")</f>
        <v/>
      </c>
      <c r="E46" s="37"/>
      <c r="F46" s="47"/>
      <c r="G46" s="47"/>
      <c r="H46" s="47"/>
      <c r="I46" s="47"/>
      <c r="J46" s="37"/>
      <c r="K46" s="37"/>
      <c r="L46" s="37"/>
      <c r="M46" s="37"/>
      <c r="N46" s="47"/>
      <c r="O46" s="47"/>
      <c r="P46" s="47"/>
      <c r="Q46" s="47"/>
      <c r="R46" s="37"/>
      <c r="S46" s="37"/>
      <c r="T46" s="37"/>
      <c r="U46" s="37"/>
      <c r="V46" s="47"/>
      <c r="W46" s="47"/>
      <c r="X46" s="47"/>
      <c r="Y46" s="47"/>
    </row>
    <row r="47" spans="1:25" ht="18.75" x14ac:dyDescent="0.25">
      <c r="A47" s="30">
        <f>VLOOKUP($A$7,Base!$A$2:'Base'!B$6,2,0)</f>
        <v>50</v>
      </c>
      <c r="B47" s="30">
        <f>VLOOKUP($A$7,Base!$A$2:'Base'!C$6,2,0)</f>
        <v>50</v>
      </c>
      <c r="C47" s="30">
        <f>VLOOKUP($A$7,Base!$A$2:'Base'!D$6,2,0)</f>
        <v>50</v>
      </c>
      <c r="D47" s="30">
        <f>VLOOKUP($A$7,Base!$A$2:'Base'!E$6,2,0)</f>
        <v>50</v>
      </c>
      <c r="E47" s="37"/>
      <c r="F47" s="48"/>
      <c r="G47" s="48"/>
      <c r="H47" s="48"/>
      <c r="I47" s="48"/>
      <c r="J47" s="37"/>
      <c r="K47" s="37"/>
      <c r="L47" s="37"/>
      <c r="M47" s="37"/>
      <c r="N47" s="48"/>
      <c r="O47" s="48"/>
      <c r="P47" s="48"/>
      <c r="Q47" s="48"/>
      <c r="R47" s="37"/>
      <c r="S47" s="37"/>
      <c r="T47" s="37"/>
      <c r="U47" s="37"/>
      <c r="V47" s="48"/>
      <c r="W47" s="48"/>
      <c r="X47" s="48"/>
      <c r="Y47" s="48"/>
    </row>
    <row r="48" spans="1:25" ht="26.25" x14ac:dyDescent="0.25">
      <c r="A48" s="31"/>
      <c r="B48" s="31"/>
      <c r="C48" s="31"/>
      <c r="D48" s="31"/>
      <c r="E48" s="49"/>
      <c r="F48" s="49"/>
      <c r="G48" s="49"/>
      <c r="H48" s="50"/>
      <c r="I48" s="51"/>
      <c r="J48" s="49"/>
      <c r="K48" s="49"/>
      <c r="L48" s="49"/>
      <c r="M48" s="49"/>
      <c r="N48" s="49"/>
      <c r="O48" s="49"/>
      <c r="P48" s="50"/>
      <c r="Q48" s="51"/>
      <c r="R48" s="49"/>
      <c r="S48" s="49"/>
      <c r="T48" s="49"/>
      <c r="U48" s="49"/>
      <c r="V48" s="49"/>
      <c r="W48" s="49"/>
      <c r="X48" s="50"/>
      <c r="Y48" s="51"/>
    </row>
    <row r="49" spans="1:25" ht="15" customHeight="1" x14ac:dyDescent="0.35">
      <c r="A49" s="27"/>
      <c r="B49" s="27"/>
      <c r="C49" s="27"/>
      <c r="D49" s="27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</row>
    <row r="50" spans="1:25" ht="15" customHeight="1" x14ac:dyDescent="0.25">
      <c r="A50" s="28"/>
      <c r="B50" s="28"/>
      <c r="C50" s="28"/>
      <c r="D50" s="28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</row>
    <row r="51" spans="1:25" ht="18.75" x14ac:dyDescent="0.25">
      <c r="A51" s="26" t="s">
        <v>23</v>
      </c>
      <c r="B51" s="26" t="s">
        <v>23</v>
      </c>
      <c r="C51" s="26" t="s">
        <v>23</v>
      </c>
      <c r="D51" s="26" t="s">
        <v>23</v>
      </c>
      <c r="E51" s="37"/>
      <c r="F51" s="60"/>
      <c r="G51" s="60"/>
      <c r="H51" s="43"/>
      <c r="I51" s="43"/>
      <c r="J51" s="42"/>
      <c r="K51" s="59"/>
      <c r="L51" s="59"/>
      <c r="M51" s="37"/>
      <c r="N51" s="60"/>
      <c r="O51" s="60"/>
      <c r="P51" s="43"/>
      <c r="Q51" s="43"/>
      <c r="R51" s="42"/>
      <c r="S51" s="59"/>
      <c r="T51" s="59"/>
      <c r="U51" s="37"/>
      <c r="V51" s="60"/>
      <c r="W51" s="60"/>
      <c r="X51" s="43"/>
      <c r="Y51" s="43"/>
    </row>
    <row r="52" spans="1:25" x14ac:dyDescent="0.25">
      <c r="E52" s="61"/>
      <c r="F52" s="45"/>
      <c r="G52" s="45"/>
      <c r="H52" s="45"/>
      <c r="I52" s="45"/>
      <c r="J52" s="44"/>
      <c r="K52" s="61"/>
      <c r="L52" s="61"/>
      <c r="M52" s="61"/>
      <c r="N52" s="45"/>
      <c r="O52" s="45"/>
      <c r="P52" s="45"/>
      <c r="Q52" s="45"/>
      <c r="R52" s="44"/>
      <c r="S52" s="61"/>
      <c r="T52" s="61"/>
      <c r="U52" s="61"/>
      <c r="V52" s="45"/>
      <c r="W52" s="45"/>
      <c r="X52" s="45"/>
      <c r="Y52" s="45"/>
    </row>
    <row r="53" spans="1:25" ht="18.75" x14ac:dyDescent="0.25">
      <c r="A53" s="22"/>
      <c r="B53" s="22"/>
      <c r="C53" s="22"/>
      <c r="D53" s="22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</row>
    <row r="54" spans="1:25" ht="18.75" x14ac:dyDescent="0.25">
      <c r="A54" s="22"/>
      <c r="B54" s="22"/>
      <c r="C54" s="22"/>
      <c r="D54" s="22"/>
      <c r="E54" s="54"/>
      <c r="F54" s="54"/>
      <c r="G54" s="54"/>
      <c r="H54" s="39"/>
      <c r="I54" s="39"/>
      <c r="J54" s="54"/>
      <c r="K54" s="54"/>
      <c r="L54" s="54"/>
      <c r="M54" s="54"/>
      <c r="N54" s="54"/>
      <c r="O54" s="54"/>
      <c r="P54" s="39"/>
      <c r="Q54" s="39"/>
      <c r="R54" s="54"/>
      <c r="S54" s="54"/>
      <c r="T54" s="54"/>
      <c r="U54" s="54"/>
      <c r="V54" s="54"/>
      <c r="W54" s="54"/>
      <c r="X54" s="39"/>
      <c r="Y54" s="39"/>
    </row>
    <row r="55" spans="1:25" ht="25.5" x14ac:dyDescent="0.35">
      <c r="A55" s="29" t="s">
        <v>24</v>
      </c>
      <c r="B55" s="29" t="s">
        <v>24</v>
      </c>
      <c r="C55" s="29" t="s">
        <v>24</v>
      </c>
      <c r="D55" s="29" t="s">
        <v>24</v>
      </c>
      <c r="E55" s="55"/>
      <c r="F55" s="55"/>
      <c r="G55" s="40"/>
      <c r="H55" s="40"/>
      <c r="I55" s="40"/>
      <c r="J55" s="55"/>
      <c r="K55" s="55"/>
      <c r="L55" s="55"/>
      <c r="M55" s="55"/>
      <c r="N55" s="55"/>
      <c r="O55" s="40"/>
      <c r="P55" s="40"/>
      <c r="Q55" s="40"/>
      <c r="R55" s="55"/>
      <c r="S55" s="55"/>
      <c r="T55" s="55"/>
      <c r="U55" s="55"/>
      <c r="V55" s="55"/>
      <c r="W55" s="40"/>
      <c r="X55" s="40"/>
      <c r="Y55" s="40"/>
    </row>
    <row r="56" spans="1:25" ht="17.25" x14ac:dyDescent="0.25">
      <c r="A56" s="23"/>
      <c r="B56" s="23"/>
      <c r="C56" s="23"/>
      <c r="D56" s="23"/>
      <c r="E56" s="57"/>
      <c r="F56" s="57"/>
      <c r="G56" s="57"/>
      <c r="H56" s="57"/>
      <c r="I56" s="57"/>
      <c r="J56" s="56"/>
      <c r="K56" s="57"/>
      <c r="L56" s="57"/>
      <c r="M56" s="57"/>
      <c r="N56" s="57"/>
      <c r="O56" s="57"/>
      <c r="P56" s="57"/>
      <c r="Q56" s="57"/>
      <c r="R56" s="56"/>
      <c r="S56" s="57"/>
      <c r="T56" s="57"/>
      <c r="U56" s="57"/>
      <c r="V56" s="57"/>
      <c r="W56" s="57"/>
      <c r="X56" s="57"/>
      <c r="Y56" s="57"/>
    </row>
    <row r="57" spans="1:25" ht="18" x14ac:dyDescent="0.25">
      <c r="A57" s="36" t="s">
        <v>29</v>
      </c>
      <c r="B57" s="36" t="s">
        <v>29</v>
      </c>
      <c r="C57" s="36" t="s">
        <v>29</v>
      </c>
      <c r="D57" s="36" t="s">
        <v>29</v>
      </c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</row>
    <row r="58" spans="1:25" ht="26.25" x14ac:dyDescent="0.25">
      <c r="A58" s="32"/>
      <c r="B58" s="32"/>
      <c r="C58" s="32"/>
      <c r="D58" s="32"/>
    </row>
    <row r="59" spans="1:25" ht="18.75" x14ac:dyDescent="0.25">
      <c r="A59" s="33" t="str">
        <f t="array" ref="A59">IFERROR(INDEX(Resa!B$2:B$11,SMALL(IF(Resa!B$2:B$11&lt;&gt;"",ROW($1:$9)),RIGHT(A57,1))),"")</f>
        <v/>
      </c>
      <c r="B59" s="33" t="str">
        <f t="array" ref="B59">IFERROR(INDEX(Resa!C$2:C$11,SMALL(IF(Resa!C$2:C$11&lt;&gt;"",ROW($1:$9)),RIGHT(B57,1))),"")</f>
        <v/>
      </c>
      <c r="C59" s="33" t="str">
        <f t="array" ref="C59">IFERROR(INDEX(Resa!D$2:D$11,SMALL(IF(Resa!D$2:D$11&lt;&gt;"",ROW($1:$9)),RIGHT(C57,1))),"")</f>
        <v/>
      </c>
      <c r="D59" s="33" t="str">
        <f t="array" ref="D59">IFERROR(INDEX(Resa!E$2:E$11,SMALL(IF(Resa!E$2:E$11&lt;&gt;"",ROW($1:$9)),RIGHT(D57,1))),"")</f>
        <v/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</row>
    <row r="60" spans="1:25" ht="25.5" x14ac:dyDescent="0.25">
      <c r="A60" s="30">
        <f>VLOOKUP($A$7,Base!$A$2:'Base'!B$6,2,0)</f>
        <v>50</v>
      </c>
      <c r="B60" s="30">
        <f>VLOOKUP($A$7,Base!$A$2:'Base'!C$6,2,0)</f>
        <v>50</v>
      </c>
      <c r="C60" s="30">
        <f>VLOOKUP($A$7,Base!$A$2:'Base'!D$6,2,0)</f>
        <v>50</v>
      </c>
      <c r="D60" s="30">
        <f>VLOOKUP($A$7,Base!$A$2:'Base'!E$6,2,0)</f>
        <v>50</v>
      </c>
      <c r="E60" s="37"/>
      <c r="F60" s="38"/>
      <c r="G60" s="38"/>
      <c r="H60" s="38"/>
      <c r="I60" s="38"/>
      <c r="J60" s="37"/>
      <c r="K60" s="37"/>
      <c r="L60" s="37"/>
      <c r="M60" s="37"/>
      <c r="N60" s="38"/>
      <c r="O60" s="38"/>
      <c r="P60" s="38"/>
      <c r="Q60" s="38"/>
      <c r="R60" s="37"/>
      <c r="S60" s="37"/>
      <c r="T60" s="37"/>
      <c r="U60" s="37"/>
      <c r="V60" s="38"/>
      <c r="W60" s="38"/>
      <c r="X60" s="38"/>
      <c r="Y60" s="38"/>
    </row>
    <row r="61" spans="1:25" ht="18.75" x14ac:dyDescent="0.25">
      <c r="A61" s="31"/>
      <c r="B61" s="31"/>
      <c r="C61" s="31"/>
      <c r="D61" s="31"/>
      <c r="E61" s="37"/>
      <c r="F61" s="47"/>
      <c r="G61" s="47"/>
      <c r="H61" s="47"/>
      <c r="I61" s="47"/>
      <c r="J61" s="37"/>
      <c r="K61" s="37"/>
      <c r="L61" s="37"/>
      <c r="M61" s="37"/>
      <c r="N61" s="47"/>
      <c r="O61" s="47"/>
      <c r="P61" s="47"/>
      <c r="Q61" s="47"/>
      <c r="R61" s="37"/>
      <c r="S61" s="37"/>
      <c r="T61" s="37"/>
      <c r="U61" s="37"/>
      <c r="V61" s="47"/>
      <c r="W61" s="47"/>
      <c r="X61" s="47"/>
      <c r="Y61" s="47"/>
    </row>
    <row r="62" spans="1:25" ht="18.75" x14ac:dyDescent="0.35">
      <c r="A62" s="27"/>
      <c r="B62" s="27"/>
      <c r="C62" s="27"/>
      <c r="D62" s="27"/>
      <c r="E62" s="37"/>
      <c r="F62" s="48"/>
      <c r="G62" s="48"/>
      <c r="H62" s="48"/>
      <c r="I62" s="48"/>
      <c r="J62" s="37"/>
      <c r="K62" s="37"/>
      <c r="L62" s="37"/>
      <c r="M62" s="37"/>
      <c r="N62" s="48"/>
      <c r="O62" s="48"/>
      <c r="P62" s="48"/>
      <c r="Q62" s="48"/>
      <c r="R62" s="37"/>
      <c r="S62" s="37"/>
      <c r="T62" s="37"/>
      <c r="U62" s="37"/>
      <c r="V62" s="48"/>
      <c r="W62" s="48"/>
      <c r="X62" s="48"/>
      <c r="Y62" s="48"/>
    </row>
    <row r="63" spans="1:25" ht="26.25" x14ac:dyDescent="0.25">
      <c r="A63" s="28"/>
      <c r="B63" s="28"/>
      <c r="C63" s="28"/>
      <c r="D63" s="28"/>
      <c r="E63" s="49"/>
      <c r="F63" s="49"/>
      <c r="G63" s="49"/>
      <c r="H63" s="50"/>
      <c r="I63" s="51"/>
      <c r="J63" s="49"/>
      <c r="K63" s="49"/>
      <c r="L63" s="49"/>
      <c r="M63" s="49"/>
      <c r="N63" s="49"/>
      <c r="O63" s="49"/>
      <c r="P63" s="50"/>
      <c r="Q63" s="51"/>
      <c r="R63" s="49"/>
      <c r="S63" s="49"/>
      <c r="T63" s="49"/>
      <c r="U63" s="49"/>
      <c r="V63" s="49"/>
      <c r="W63" s="49"/>
      <c r="X63" s="50"/>
      <c r="Y63" s="51"/>
    </row>
    <row r="64" spans="1:25" ht="15" customHeight="1" x14ac:dyDescent="0.25">
      <c r="A64" s="26" t="s">
        <v>23</v>
      </c>
      <c r="B64" s="26" t="s">
        <v>23</v>
      </c>
      <c r="C64" s="26" t="s">
        <v>23</v>
      </c>
      <c r="D64" s="26" t="s">
        <v>23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</row>
    <row r="65" spans="1:25" ht="15" customHeight="1" x14ac:dyDescent="0.25"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</row>
    <row r="66" spans="1:25" ht="18.75" x14ac:dyDescent="0.25">
      <c r="A66" s="22"/>
      <c r="B66" s="22"/>
      <c r="C66" s="22"/>
      <c r="D66" s="22"/>
      <c r="E66" s="37"/>
      <c r="F66" s="60"/>
      <c r="G66" s="60"/>
      <c r="H66" s="43"/>
      <c r="I66" s="43"/>
      <c r="J66" s="42"/>
      <c r="K66" s="59"/>
      <c r="L66" s="59"/>
      <c r="M66" s="37"/>
      <c r="N66" s="60"/>
      <c r="O66" s="60"/>
      <c r="P66" s="43"/>
      <c r="Q66" s="43"/>
      <c r="R66" s="42"/>
      <c r="S66" s="59"/>
      <c r="T66" s="59"/>
      <c r="U66" s="37"/>
      <c r="V66" s="60"/>
      <c r="W66" s="60"/>
      <c r="X66" s="43"/>
      <c r="Y66" s="43"/>
    </row>
    <row r="67" spans="1:25" x14ac:dyDescent="0.25">
      <c r="A67" s="22"/>
      <c r="B67" s="22"/>
      <c r="C67" s="22"/>
      <c r="D67" s="22"/>
      <c r="E67" s="61"/>
      <c r="F67" s="45"/>
      <c r="G67" s="45"/>
      <c r="H67" s="45"/>
      <c r="I67" s="45"/>
      <c r="J67" s="44"/>
      <c r="K67" s="61"/>
      <c r="L67" s="61"/>
      <c r="M67" s="61"/>
      <c r="N67" s="45"/>
      <c r="O67" s="45"/>
      <c r="P67" s="45"/>
      <c r="Q67" s="45"/>
      <c r="R67" s="44"/>
      <c r="S67" s="61"/>
      <c r="T67" s="61"/>
      <c r="U67" s="61"/>
      <c r="V67" s="45"/>
      <c r="W67" s="45"/>
      <c r="X67" s="45"/>
      <c r="Y67" s="45"/>
    </row>
    <row r="68" spans="1:25" ht="25.5" x14ac:dyDescent="0.25">
      <c r="A68" s="29" t="s">
        <v>24</v>
      </c>
      <c r="B68" s="29" t="s">
        <v>24</v>
      </c>
      <c r="C68" s="29" t="s">
        <v>24</v>
      </c>
      <c r="D68" s="29" t="s">
        <v>24</v>
      </c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</row>
    <row r="69" spans="1:25" ht="18.75" x14ac:dyDescent="0.25">
      <c r="A69" s="23"/>
      <c r="B69" s="23"/>
      <c r="C69" s="23"/>
      <c r="D69" s="23"/>
      <c r="E69" s="54"/>
      <c r="F69" s="54"/>
      <c r="G69" s="54"/>
      <c r="H69" s="39"/>
      <c r="I69" s="39"/>
      <c r="J69" s="54"/>
      <c r="K69" s="54"/>
      <c r="L69" s="54"/>
      <c r="M69" s="54"/>
      <c r="N69" s="54"/>
      <c r="O69" s="54"/>
      <c r="P69" s="39"/>
      <c r="Q69" s="39"/>
      <c r="R69" s="54"/>
      <c r="S69" s="54"/>
      <c r="T69" s="54"/>
      <c r="U69" s="54"/>
      <c r="V69" s="54"/>
      <c r="W69" s="54"/>
      <c r="X69" s="39"/>
      <c r="Y69" s="39"/>
    </row>
    <row r="70" spans="1:25" ht="18.75" x14ac:dyDescent="0.35">
      <c r="A70" s="36" t="s">
        <v>30</v>
      </c>
      <c r="B70" s="36" t="s">
        <v>30</v>
      </c>
      <c r="C70" s="36" t="s">
        <v>30</v>
      </c>
      <c r="D70" s="36" t="s">
        <v>30</v>
      </c>
      <c r="E70" s="55"/>
      <c r="F70" s="55"/>
      <c r="G70" s="40"/>
      <c r="H70" s="40"/>
      <c r="I70" s="40"/>
      <c r="J70" s="55"/>
      <c r="K70" s="55"/>
      <c r="L70" s="55"/>
      <c r="M70" s="55"/>
      <c r="N70" s="55"/>
      <c r="O70" s="40"/>
      <c r="P70" s="40"/>
      <c r="Q70" s="40"/>
      <c r="R70" s="55"/>
      <c r="S70" s="55"/>
      <c r="T70" s="55"/>
      <c r="U70" s="55"/>
      <c r="V70" s="55"/>
      <c r="W70" s="40"/>
      <c r="X70" s="40"/>
      <c r="Y70" s="40"/>
    </row>
    <row r="71" spans="1:25" ht="26.25" x14ac:dyDescent="0.25">
      <c r="A71" s="32"/>
      <c r="B71" s="32"/>
      <c r="C71" s="32"/>
      <c r="D71" s="32"/>
      <c r="E71" s="57"/>
      <c r="F71" s="57"/>
      <c r="G71" s="57"/>
      <c r="H71" s="57"/>
      <c r="I71" s="57"/>
      <c r="J71" s="56"/>
      <c r="K71" s="57"/>
      <c r="L71" s="57"/>
      <c r="M71" s="57"/>
      <c r="N71" s="57"/>
      <c r="O71" s="57"/>
      <c r="P71" s="57"/>
      <c r="Q71" s="57"/>
      <c r="R71" s="56"/>
      <c r="S71" s="57"/>
      <c r="T71" s="57"/>
      <c r="U71" s="57"/>
      <c r="V71" s="57"/>
      <c r="W71" s="57"/>
      <c r="X71" s="57"/>
      <c r="Y71" s="57"/>
    </row>
    <row r="72" spans="1:25" ht="18.75" x14ac:dyDescent="0.25">
      <c r="A72" s="33" t="str">
        <f t="array" ref="A72">IFERROR(INDEX(Resa!B$2:B$11,SMALL(IF(Resa!B$2:B$11&lt;&gt;"",ROW($1:$9)),RIGHT(A70,1))),"")</f>
        <v/>
      </c>
      <c r="B72" s="33" t="str">
        <f t="array" ref="B72">IFERROR(INDEX(Resa!C$2:C$11,SMALL(IF(Resa!C$2:C$11&lt;&gt;"",ROW($1:$9)),RIGHT(B70,1))),"")</f>
        <v/>
      </c>
      <c r="C72" s="33" t="str">
        <f t="array" ref="C72">IFERROR(INDEX(Resa!D$2:D$11,SMALL(IF(Resa!D$2:D$11&lt;&gt;"",ROW($1:$9)),RIGHT(C70,1))),"")</f>
        <v/>
      </c>
      <c r="D72" s="33" t="str">
        <f t="array" ref="D72">IFERROR(INDEX(Resa!E$2:E$11,SMALL(IF(Resa!E$2:E$11&lt;&gt;"",ROW($1:$9)),RIGHT(D70,1))),"")</f>
        <v/>
      </c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</row>
    <row r="73" spans="1:25" s="24" customFormat="1" ht="18.75" x14ac:dyDescent="0.25">
      <c r="A73" s="30">
        <f>VLOOKUP($A$7,Base!$A$2:'Base'!B$6,2,0)</f>
        <v>50</v>
      </c>
      <c r="B73" s="30">
        <f>VLOOKUP($A$7,Base!$A$2:'Base'!C$6,2,0)</f>
        <v>50</v>
      </c>
      <c r="C73" s="30">
        <f>VLOOKUP($A$7,Base!$A$2:'Base'!D$6,2,0)</f>
        <v>50</v>
      </c>
      <c r="D73" s="30">
        <f>VLOOKUP($A$7,Base!$A$2:'Base'!E$6,2,0)</f>
        <v>50</v>
      </c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</row>
    <row r="74" spans="1:25" ht="18.75" x14ac:dyDescent="0.25">
      <c r="A74" s="31"/>
      <c r="B74" s="31"/>
      <c r="C74" s="31"/>
      <c r="D74" s="31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</row>
    <row r="75" spans="1:25" ht="25.5" x14ac:dyDescent="0.35">
      <c r="A75" s="27"/>
      <c r="B75" s="27"/>
      <c r="C75" s="27"/>
      <c r="D75" s="27"/>
      <c r="E75" s="37"/>
      <c r="F75" s="38"/>
      <c r="G75" s="38"/>
      <c r="H75" s="38"/>
      <c r="I75" s="38"/>
      <c r="J75" s="37"/>
      <c r="K75" s="37"/>
      <c r="L75" s="37"/>
      <c r="M75" s="37"/>
      <c r="N75" s="38"/>
      <c r="O75" s="38"/>
      <c r="P75" s="38"/>
      <c r="Q75" s="38"/>
      <c r="R75" s="37"/>
      <c r="S75" s="37"/>
      <c r="T75" s="37"/>
      <c r="U75" s="37"/>
      <c r="V75" s="38"/>
      <c r="W75" s="38"/>
      <c r="X75" s="38"/>
      <c r="Y75" s="38"/>
    </row>
    <row r="76" spans="1:25" ht="17.25" x14ac:dyDescent="0.25">
      <c r="A76" s="28"/>
      <c r="B76" s="28"/>
      <c r="C76" s="28"/>
      <c r="D76" s="28"/>
      <c r="E76" s="37"/>
      <c r="F76" s="47"/>
      <c r="G76" s="47"/>
      <c r="H76" s="47"/>
      <c r="I76" s="47"/>
      <c r="J76" s="37"/>
      <c r="K76" s="37"/>
      <c r="L76" s="37"/>
      <c r="M76" s="37"/>
      <c r="N76" s="47"/>
      <c r="O76" s="47"/>
      <c r="P76" s="47"/>
      <c r="Q76" s="47"/>
      <c r="R76" s="37"/>
      <c r="S76" s="37"/>
      <c r="T76" s="37"/>
      <c r="U76" s="37"/>
      <c r="V76" s="47"/>
      <c r="W76" s="47"/>
      <c r="X76" s="47"/>
      <c r="Y76" s="47"/>
    </row>
    <row r="77" spans="1:25" ht="18.75" x14ac:dyDescent="0.25">
      <c r="A77" s="26" t="s">
        <v>23</v>
      </c>
      <c r="B77" s="26" t="s">
        <v>23</v>
      </c>
      <c r="C77" s="26" t="s">
        <v>23</v>
      </c>
      <c r="D77" s="26" t="s">
        <v>23</v>
      </c>
      <c r="E77" s="37"/>
      <c r="F77" s="48"/>
      <c r="G77" s="48"/>
      <c r="H77" s="48"/>
      <c r="I77" s="48"/>
      <c r="J77" s="37"/>
      <c r="K77" s="37"/>
      <c r="L77" s="37"/>
      <c r="M77" s="37"/>
      <c r="N77" s="48"/>
      <c r="O77" s="48"/>
      <c r="P77" s="48"/>
      <c r="Q77" s="48"/>
      <c r="R77" s="37"/>
      <c r="S77" s="37"/>
      <c r="T77" s="37"/>
      <c r="U77" s="37"/>
      <c r="V77" s="48"/>
      <c r="W77" s="48"/>
      <c r="X77" s="48"/>
      <c r="Y77" s="48"/>
    </row>
    <row r="78" spans="1:25" ht="26.25" x14ac:dyDescent="0.25">
      <c r="E78" s="49"/>
      <c r="F78" s="49"/>
      <c r="G78" s="49"/>
      <c r="H78" s="50"/>
      <c r="I78" s="51"/>
      <c r="J78" s="49"/>
      <c r="K78" s="49"/>
      <c r="L78" s="49"/>
      <c r="M78" s="49"/>
      <c r="N78" s="49"/>
      <c r="O78" s="49"/>
      <c r="P78" s="50"/>
      <c r="Q78" s="51"/>
      <c r="R78" s="49"/>
      <c r="S78" s="49"/>
      <c r="T78" s="49"/>
      <c r="U78" s="49"/>
      <c r="V78" s="49"/>
      <c r="W78" s="49"/>
      <c r="X78" s="50"/>
      <c r="Y78" s="51"/>
    </row>
    <row r="79" spans="1:25" ht="15" customHeight="1" x14ac:dyDescent="0.25">
      <c r="A79" s="22"/>
      <c r="B79" s="22"/>
      <c r="C79" s="22"/>
      <c r="D79" s="2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</row>
    <row r="80" spans="1:25" ht="15" customHeight="1" x14ac:dyDescent="0.25">
      <c r="A80" s="22"/>
      <c r="B80" s="22"/>
      <c r="C80" s="22"/>
      <c r="D80" s="2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</row>
    <row r="81" spans="1:25" ht="25.5" x14ac:dyDescent="0.25">
      <c r="A81" s="29" t="s">
        <v>24</v>
      </c>
      <c r="B81" s="29" t="s">
        <v>24</v>
      </c>
      <c r="C81" s="29" t="s">
        <v>24</v>
      </c>
      <c r="D81" s="29" t="s">
        <v>24</v>
      </c>
      <c r="E81" s="37"/>
      <c r="F81" s="60"/>
      <c r="G81" s="60"/>
      <c r="H81" s="43"/>
      <c r="I81" s="43"/>
      <c r="J81" s="42"/>
      <c r="K81" s="59"/>
      <c r="L81" s="59"/>
      <c r="M81" s="37"/>
      <c r="N81" s="60"/>
      <c r="O81" s="60"/>
      <c r="P81" s="43"/>
      <c r="Q81" s="43"/>
      <c r="R81" s="42"/>
      <c r="S81" s="59"/>
      <c r="T81" s="59"/>
      <c r="U81" s="37"/>
      <c r="V81" s="60"/>
      <c r="W81" s="60"/>
      <c r="X81" s="43"/>
      <c r="Y81" s="43"/>
    </row>
    <row r="82" spans="1:25" x14ac:dyDescent="0.25">
      <c r="A82" s="23"/>
      <c r="B82" s="23"/>
      <c r="C82" s="23"/>
      <c r="D82" s="23"/>
      <c r="E82" s="61"/>
      <c r="F82" s="45"/>
      <c r="G82" s="45"/>
      <c r="H82" s="45"/>
      <c r="I82" s="45"/>
      <c r="J82" s="44"/>
      <c r="K82" s="61"/>
      <c r="L82" s="61"/>
      <c r="M82" s="61"/>
      <c r="N82" s="45"/>
      <c r="O82" s="45"/>
      <c r="P82" s="45"/>
      <c r="Q82" s="45"/>
      <c r="R82" s="44"/>
      <c r="S82" s="61"/>
      <c r="T82" s="61"/>
      <c r="U82" s="61"/>
      <c r="V82" s="45"/>
      <c r="W82" s="45"/>
      <c r="X82" s="45"/>
      <c r="Y82" s="45"/>
    </row>
    <row r="83" spans="1:25" ht="18.75" x14ac:dyDescent="0.25">
      <c r="A83" s="36" t="s">
        <v>31</v>
      </c>
      <c r="B83" s="36" t="s">
        <v>31</v>
      </c>
      <c r="C83" s="36" t="s">
        <v>31</v>
      </c>
      <c r="D83" s="36" t="s">
        <v>31</v>
      </c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</row>
    <row r="84" spans="1:25" ht="26.25" x14ac:dyDescent="0.25">
      <c r="A84" s="32"/>
      <c r="B84" s="32"/>
      <c r="C84" s="32"/>
      <c r="D84" s="32"/>
      <c r="E84" s="54"/>
      <c r="F84" s="54"/>
      <c r="G84" s="54"/>
      <c r="H84" s="39"/>
      <c r="I84" s="39"/>
      <c r="J84" s="54"/>
      <c r="K84" s="54"/>
      <c r="L84" s="54"/>
      <c r="M84" s="54"/>
      <c r="N84" s="54"/>
      <c r="O84" s="54"/>
      <c r="P84" s="39"/>
      <c r="Q84" s="39"/>
      <c r="R84" s="54"/>
      <c r="S84" s="54"/>
      <c r="T84" s="54"/>
      <c r="U84" s="54"/>
      <c r="V84" s="54"/>
      <c r="W84" s="54"/>
      <c r="X84" s="39"/>
      <c r="Y84" s="39"/>
    </row>
    <row r="85" spans="1:25" ht="18.75" x14ac:dyDescent="0.35">
      <c r="A85" s="33" t="str">
        <f t="array" ref="A85">IFERROR(INDEX(Resa!B$2:B$11,SMALL(IF(Resa!B$2:B$11&lt;&gt;"",ROW($1:$9)),RIGHT(A83,1))),"")</f>
        <v/>
      </c>
      <c r="B85" s="33" t="str">
        <f t="array" ref="B85">IFERROR(INDEX(Resa!C$2:C$11,SMALL(IF(Resa!C$2:C$11&lt;&gt;"",ROW($1:$9)),RIGHT(B83,1))),"")</f>
        <v/>
      </c>
      <c r="C85" s="33" t="str">
        <f t="array" ref="C85">IFERROR(INDEX(Resa!D$2:D$11,SMALL(IF(Resa!D$2:D$11&lt;&gt;"",ROW($1:$9)),RIGHT(C83,1))),"")</f>
        <v/>
      </c>
      <c r="D85" s="33" t="str">
        <f t="array" ref="D85">IFERROR(INDEX(Resa!E$2:E$11,SMALL(IF(Resa!E$2:E$11&lt;&gt;"",ROW($1:$9)),RIGHT(D83,1))),"")</f>
        <v/>
      </c>
      <c r="E85" s="55"/>
      <c r="F85" s="55"/>
      <c r="G85" s="40"/>
      <c r="H85" s="40"/>
      <c r="I85" s="40"/>
      <c r="J85" s="55"/>
      <c r="K85" s="55"/>
      <c r="L85" s="55"/>
      <c r="M85" s="55"/>
      <c r="N85" s="55"/>
      <c r="O85" s="40"/>
      <c r="P85" s="40"/>
      <c r="Q85" s="40"/>
      <c r="R85" s="55"/>
      <c r="S85" s="55"/>
      <c r="T85" s="55"/>
      <c r="U85" s="55"/>
      <c r="V85" s="55"/>
      <c r="W85" s="40"/>
      <c r="X85" s="40"/>
      <c r="Y85" s="40"/>
    </row>
    <row r="86" spans="1:25" ht="18.75" x14ac:dyDescent="0.25">
      <c r="A86" s="30">
        <f>VLOOKUP($A$7,Base!$A$2:'Base'!B$6,2,0)</f>
        <v>50</v>
      </c>
      <c r="B86" s="30">
        <f>VLOOKUP($A$7,Base!$A$2:'Base'!C$6,2,0)</f>
        <v>50</v>
      </c>
      <c r="C86" s="30">
        <f>VLOOKUP($A$7,Base!$A$2:'Base'!D$6,2,0)</f>
        <v>50</v>
      </c>
      <c r="D86" s="30">
        <f>VLOOKUP($A$7,Base!$A$2:'Base'!E$6,2,0)</f>
        <v>50</v>
      </c>
      <c r="E86" s="57"/>
      <c r="F86" s="57"/>
      <c r="G86" s="57"/>
      <c r="H86" s="57"/>
      <c r="I86" s="57"/>
      <c r="J86" s="56"/>
      <c r="K86" s="57"/>
      <c r="L86" s="57"/>
      <c r="M86" s="57"/>
      <c r="N86" s="57"/>
      <c r="O86" s="57"/>
      <c r="P86" s="57"/>
      <c r="Q86" s="57"/>
      <c r="R86" s="56"/>
      <c r="S86" s="57"/>
      <c r="T86" s="57"/>
      <c r="U86" s="57"/>
      <c r="V86" s="57"/>
      <c r="W86" s="57"/>
      <c r="X86" s="57"/>
      <c r="Y86" s="57"/>
    </row>
    <row r="87" spans="1:25" ht="18.75" x14ac:dyDescent="0.25">
      <c r="A87" s="31"/>
      <c r="B87" s="31"/>
      <c r="C87" s="31"/>
      <c r="D87" s="31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</row>
    <row r="88" spans="1:25" s="24" customFormat="1" ht="18.75" x14ac:dyDescent="0.35">
      <c r="A88" s="27"/>
      <c r="B88" s="27"/>
      <c r="C88" s="27"/>
      <c r="D88" s="27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</row>
    <row r="89" spans="1:25" ht="17.25" x14ac:dyDescent="0.25">
      <c r="A89" s="28"/>
      <c r="B89" s="28"/>
      <c r="C89" s="28"/>
      <c r="D89" s="28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</row>
    <row r="90" spans="1:25" ht="25.5" x14ac:dyDescent="0.25">
      <c r="A90" s="26" t="s">
        <v>23</v>
      </c>
      <c r="B90" s="26" t="s">
        <v>23</v>
      </c>
      <c r="C90" s="26" t="s">
        <v>23</v>
      </c>
      <c r="D90" s="26" t="s">
        <v>23</v>
      </c>
      <c r="E90" s="37"/>
      <c r="F90" s="38"/>
      <c r="G90" s="38"/>
      <c r="H90" s="38"/>
      <c r="I90" s="38"/>
      <c r="J90" s="37"/>
      <c r="K90" s="37"/>
      <c r="L90" s="37"/>
      <c r="M90" s="37"/>
      <c r="N90" s="38"/>
      <c r="O90" s="38"/>
      <c r="P90" s="38"/>
      <c r="Q90" s="38"/>
      <c r="R90" s="37"/>
      <c r="S90" s="37"/>
      <c r="T90" s="37"/>
      <c r="U90" s="37"/>
      <c r="V90" s="38"/>
      <c r="W90" s="38"/>
      <c r="X90" s="38"/>
      <c r="Y90" s="38"/>
    </row>
    <row r="91" spans="1:25" ht="17.25" x14ac:dyDescent="0.25">
      <c r="E91" s="37"/>
      <c r="F91" s="47"/>
      <c r="G91" s="47"/>
      <c r="H91" s="47"/>
      <c r="I91" s="47"/>
      <c r="J91" s="37"/>
      <c r="K91" s="37"/>
      <c r="L91" s="37"/>
      <c r="M91" s="37"/>
      <c r="N91" s="47"/>
      <c r="O91" s="47"/>
      <c r="P91" s="47"/>
      <c r="Q91" s="47"/>
      <c r="R91" s="37"/>
      <c r="S91" s="37"/>
      <c r="T91" s="37"/>
      <c r="U91" s="37"/>
      <c r="V91" s="47"/>
      <c r="W91" s="47"/>
      <c r="X91" s="47"/>
      <c r="Y91" s="47"/>
    </row>
    <row r="92" spans="1:25" ht="18.75" x14ac:dyDescent="0.25">
      <c r="A92" s="22"/>
      <c r="B92" s="22"/>
      <c r="C92" s="22"/>
      <c r="D92" s="22"/>
      <c r="E92" s="37"/>
      <c r="F92" s="48"/>
      <c r="G92" s="48"/>
      <c r="H92" s="48"/>
      <c r="I92" s="48"/>
      <c r="J92" s="37"/>
      <c r="K92" s="37"/>
      <c r="L92" s="37"/>
      <c r="M92" s="37"/>
      <c r="N92" s="48"/>
      <c r="O92" s="48"/>
      <c r="P92" s="48"/>
      <c r="Q92" s="48"/>
      <c r="R92" s="37"/>
      <c r="S92" s="37"/>
      <c r="T92" s="37"/>
      <c r="U92" s="37"/>
      <c r="V92" s="48"/>
      <c r="W92" s="48"/>
      <c r="X92" s="48"/>
      <c r="Y92" s="48"/>
    </row>
    <row r="93" spans="1:25" ht="26.25" x14ac:dyDescent="0.25">
      <c r="A93" s="22"/>
      <c r="B93" s="22"/>
      <c r="C93" s="22"/>
      <c r="D93" s="22"/>
      <c r="E93" s="49"/>
      <c r="F93" s="49"/>
      <c r="G93" s="49"/>
      <c r="H93" s="50"/>
      <c r="I93" s="51"/>
      <c r="J93" s="49"/>
      <c r="K93" s="49"/>
      <c r="L93" s="49"/>
      <c r="M93" s="49"/>
      <c r="N93" s="49"/>
      <c r="O93" s="49"/>
      <c r="P93" s="50"/>
      <c r="Q93" s="51"/>
      <c r="R93" s="49"/>
      <c r="S93" s="49"/>
      <c r="T93" s="49"/>
      <c r="U93" s="49"/>
      <c r="V93" s="49"/>
      <c r="W93" s="49"/>
      <c r="X93" s="50"/>
      <c r="Y93" s="51"/>
    </row>
    <row r="94" spans="1:25" ht="15" customHeight="1" x14ac:dyDescent="0.25">
      <c r="A94" s="29" t="s">
        <v>24</v>
      </c>
      <c r="B94" s="29" t="s">
        <v>24</v>
      </c>
      <c r="C94" s="29" t="s">
        <v>24</v>
      </c>
      <c r="D94" s="29" t="s">
        <v>24</v>
      </c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</row>
    <row r="95" spans="1:25" ht="15" customHeight="1" x14ac:dyDescent="0.25">
      <c r="A95" s="23"/>
      <c r="B95" s="23"/>
      <c r="C95" s="23"/>
      <c r="D95" s="23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</row>
    <row r="96" spans="1:25" ht="18.75" x14ac:dyDescent="0.25">
      <c r="A96" s="36" t="s">
        <v>32</v>
      </c>
      <c r="B96" s="36" t="s">
        <v>32</v>
      </c>
      <c r="C96" s="36" t="s">
        <v>32</v>
      </c>
      <c r="D96" s="36" t="s">
        <v>32</v>
      </c>
      <c r="E96" s="37"/>
      <c r="F96" s="60"/>
      <c r="G96" s="60"/>
      <c r="H96" s="43"/>
      <c r="I96" s="43"/>
      <c r="J96" s="42"/>
      <c r="K96" s="59"/>
      <c r="L96" s="59"/>
      <c r="M96" s="37"/>
      <c r="N96" s="60"/>
      <c r="O96" s="60"/>
      <c r="P96" s="43"/>
      <c r="Q96" s="43"/>
      <c r="R96" s="42"/>
      <c r="S96" s="59"/>
      <c r="T96" s="59"/>
      <c r="U96" s="37"/>
      <c r="V96" s="60"/>
      <c r="W96" s="60"/>
      <c r="X96" s="43"/>
      <c r="Y96" s="43"/>
    </row>
    <row r="97" spans="1:25" ht="26.25" x14ac:dyDescent="0.25">
      <c r="A97" s="32"/>
      <c r="B97" s="32"/>
      <c r="C97" s="32"/>
      <c r="D97" s="32"/>
      <c r="E97" s="61"/>
      <c r="F97" s="45"/>
      <c r="G97" s="45"/>
      <c r="H97" s="45"/>
      <c r="I97" s="45"/>
      <c r="J97" s="44"/>
      <c r="K97" s="61"/>
      <c r="L97" s="61"/>
      <c r="M97" s="61"/>
      <c r="N97" s="45"/>
      <c r="O97" s="45"/>
      <c r="P97" s="45"/>
      <c r="Q97" s="45"/>
      <c r="R97" s="44"/>
      <c r="S97" s="61"/>
      <c r="T97" s="61"/>
      <c r="U97" s="61"/>
      <c r="V97" s="45"/>
      <c r="W97" s="45"/>
      <c r="X97" s="45"/>
      <c r="Y97" s="45"/>
    </row>
    <row r="98" spans="1:25" ht="18.75" x14ac:dyDescent="0.25">
      <c r="A98" s="33" t="str">
        <f t="array" ref="A98">IFERROR(INDEX(Resa!B$2:B$11,SMALL(IF(Resa!B$2:B$11&lt;&gt;"",ROW($1:$9)),RIGHT(A96,1))),"")</f>
        <v/>
      </c>
      <c r="B98" s="33" t="str">
        <f t="array" ref="B98">IFERROR(INDEX(Resa!C$2:C$11,SMALL(IF(Resa!C$2:C$11&lt;&gt;"",ROW($1:$9)),RIGHT(B96,1))),"")</f>
        <v/>
      </c>
      <c r="C98" s="33" t="str">
        <f t="array" ref="C98">IFERROR(INDEX(Resa!D$2:D$11,SMALL(IF(Resa!D$2:D$11&lt;&gt;"",ROW($1:$9)),RIGHT(C96,1))),"")</f>
        <v/>
      </c>
      <c r="D98" s="33" t="str">
        <f t="array" ref="D98">IFERROR(INDEX(Resa!E$2:E$11,SMALL(IF(Resa!E$2:E$11&lt;&gt;"",ROW($1:$9)),RIGHT(D96,1))),"")</f>
        <v/>
      </c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</row>
    <row r="99" spans="1:25" ht="18.75" x14ac:dyDescent="0.25">
      <c r="A99" s="30">
        <f>VLOOKUP($A$7,Base!$A$2:'Base'!B$6,2,0)</f>
        <v>50</v>
      </c>
      <c r="B99" s="30">
        <f>VLOOKUP($A$7,Base!$A$2:'Base'!C$6,2,0)</f>
        <v>50</v>
      </c>
      <c r="C99" s="30">
        <f>VLOOKUP($A$7,Base!$A$2:'Base'!D$6,2,0)</f>
        <v>50</v>
      </c>
      <c r="D99" s="30">
        <f>VLOOKUP($A$7,Base!$A$2:'Base'!E$6,2,0)</f>
        <v>50</v>
      </c>
      <c r="E99" s="54"/>
      <c r="F99" s="54"/>
      <c r="G99" s="54"/>
      <c r="H99" s="39"/>
      <c r="I99" s="39"/>
      <c r="J99" s="54"/>
      <c r="K99" s="54"/>
      <c r="L99" s="54"/>
      <c r="M99" s="54"/>
      <c r="N99" s="54"/>
      <c r="O99" s="54"/>
      <c r="P99" s="39"/>
      <c r="Q99" s="39"/>
      <c r="R99" s="54"/>
      <c r="S99" s="54"/>
      <c r="T99" s="54"/>
      <c r="U99" s="54"/>
      <c r="V99" s="54"/>
      <c r="W99" s="54"/>
      <c r="X99" s="39"/>
      <c r="Y99" s="39"/>
    </row>
    <row r="100" spans="1:25" ht="18.75" x14ac:dyDescent="0.35">
      <c r="A100" s="31"/>
      <c r="B100" s="31"/>
      <c r="C100" s="31"/>
      <c r="D100" s="31"/>
      <c r="E100" s="55"/>
      <c r="F100" s="55"/>
      <c r="G100" s="40"/>
      <c r="H100" s="40"/>
      <c r="I100" s="40"/>
      <c r="J100" s="55"/>
      <c r="K100" s="55"/>
      <c r="L100" s="55"/>
      <c r="M100" s="55"/>
      <c r="N100" s="55"/>
      <c r="O100" s="40"/>
      <c r="P100" s="40"/>
      <c r="Q100" s="40"/>
      <c r="R100" s="55"/>
      <c r="S100" s="55"/>
      <c r="T100" s="55"/>
      <c r="U100" s="55"/>
      <c r="V100" s="55"/>
      <c r="W100" s="40"/>
      <c r="X100" s="40"/>
      <c r="Y100" s="40"/>
    </row>
    <row r="101" spans="1:25" ht="18.75" x14ac:dyDescent="0.35">
      <c r="A101" s="27"/>
      <c r="B101" s="27"/>
      <c r="C101" s="27"/>
      <c r="D101" s="27"/>
      <c r="E101" s="57"/>
      <c r="F101" s="57"/>
      <c r="G101" s="57"/>
      <c r="H101" s="57"/>
      <c r="I101" s="57"/>
      <c r="J101" s="56"/>
      <c r="K101" s="57"/>
      <c r="L101" s="57"/>
      <c r="M101" s="57"/>
      <c r="N101" s="57"/>
      <c r="O101" s="57"/>
      <c r="P101" s="57"/>
      <c r="Q101" s="57"/>
      <c r="R101" s="56"/>
      <c r="S101" s="57"/>
      <c r="T101" s="57"/>
      <c r="U101" s="57"/>
      <c r="V101" s="57"/>
      <c r="W101" s="57"/>
      <c r="X101" s="57"/>
      <c r="Y101" s="57"/>
    </row>
    <row r="102" spans="1:25" ht="17.25" x14ac:dyDescent="0.25">
      <c r="A102" s="28"/>
      <c r="B102" s="28"/>
      <c r="C102" s="28"/>
      <c r="D102" s="28"/>
      <c r="E102" s="58"/>
      <c r="F102" s="58"/>
      <c r="G102" s="58"/>
      <c r="H102" s="58"/>
      <c r="I102" s="58"/>
      <c r="J102" s="58"/>
      <c r="K102" s="58"/>
      <c r="L102" s="58"/>
      <c r="M102" s="58"/>
      <c r="N102" s="58"/>
      <c r="O102" s="58"/>
      <c r="P102" s="58"/>
      <c r="Q102" s="58"/>
      <c r="R102" s="58"/>
      <c r="S102" s="58"/>
      <c r="T102" s="58"/>
      <c r="U102" s="58"/>
      <c r="V102" s="58"/>
      <c r="W102" s="58"/>
      <c r="X102" s="58"/>
      <c r="Y102" s="58"/>
    </row>
    <row r="103" spans="1:25" s="24" customFormat="1" x14ac:dyDescent="0.25">
      <c r="A103" s="26" t="s">
        <v>23</v>
      </c>
      <c r="B103" s="26" t="s">
        <v>23</v>
      </c>
      <c r="C103" s="26" t="s">
        <v>23</v>
      </c>
      <c r="D103" s="26" t="s">
        <v>23</v>
      </c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</row>
    <row r="104" spans="1:25" x14ac:dyDescent="0.25"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</row>
    <row r="105" spans="1:25" ht="25.5" x14ac:dyDescent="0.25">
      <c r="A105" s="22"/>
      <c r="B105" s="22"/>
      <c r="C105" s="22"/>
      <c r="D105" s="22"/>
      <c r="E105" s="37"/>
      <c r="F105" s="38"/>
      <c r="G105" s="38"/>
      <c r="H105" s="38"/>
      <c r="I105" s="38"/>
      <c r="J105" s="37"/>
      <c r="K105" s="37"/>
      <c r="L105" s="37"/>
      <c r="M105" s="37"/>
      <c r="N105" s="38"/>
      <c r="O105" s="38"/>
      <c r="P105" s="38"/>
      <c r="Q105" s="38"/>
      <c r="R105" s="37"/>
      <c r="S105" s="37"/>
      <c r="T105" s="37"/>
      <c r="U105" s="37"/>
      <c r="V105" s="38"/>
      <c r="W105" s="38"/>
      <c r="X105" s="38"/>
      <c r="Y105" s="38"/>
    </row>
    <row r="106" spans="1:25" ht="17.25" x14ac:dyDescent="0.25">
      <c r="A106" s="22"/>
      <c r="B106" s="22"/>
      <c r="C106" s="22"/>
      <c r="D106" s="22"/>
      <c r="E106" s="37"/>
      <c r="F106" s="47"/>
      <c r="G106" s="47"/>
      <c r="H106" s="47"/>
      <c r="I106" s="47"/>
      <c r="J106" s="37"/>
      <c r="K106" s="37"/>
      <c r="L106" s="37"/>
      <c r="M106" s="37"/>
      <c r="N106" s="47"/>
      <c r="O106" s="47"/>
      <c r="P106" s="47"/>
      <c r="Q106" s="47"/>
      <c r="R106" s="37"/>
      <c r="S106" s="37"/>
      <c r="T106" s="37"/>
      <c r="U106" s="37"/>
      <c r="V106" s="47"/>
      <c r="W106" s="47"/>
      <c r="X106" s="47"/>
      <c r="Y106" s="47"/>
    </row>
    <row r="107" spans="1:25" ht="25.5" x14ac:dyDescent="0.25">
      <c r="A107" s="29" t="s">
        <v>24</v>
      </c>
      <c r="B107" s="29" t="s">
        <v>24</v>
      </c>
      <c r="C107" s="29" t="s">
        <v>24</v>
      </c>
      <c r="D107" s="29" t="s">
        <v>24</v>
      </c>
      <c r="E107" s="37"/>
      <c r="F107" s="48"/>
      <c r="G107" s="48"/>
      <c r="H107" s="48"/>
      <c r="I107" s="48"/>
      <c r="J107" s="37"/>
      <c r="K107" s="37"/>
      <c r="L107" s="37"/>
      <c r="M107" s="37"/>
      <c r="N107" s="48"/>
      <c r="O107" s="48"/>
      <c r="P107" s="48"/>
      <c r="Q107" s="48"/>
      <c r="R107" s="37"/>
      <c r="S107" s="37"/>
      <c r="T107" s="37"/>
      <c r="U107" s="37"/>
      <c r="V107" s="48"/>
      <c r="W107" s="48"/>
      <c r="X107" s="48"/>
      <c r="Y107" s="48"/>
    </row>
    <row r="108" spans="1:25" ht="26.25" x14ac:dyDescent="0.25">
      <c r="A108" s="23"/>
      <c r="B108" s="23"/>
      <c r="C108" s="23"/>
      <c r="D108" s="23"/>
      <c r="E108" s="49"/>
      <c r="F108" s="49"/>
      <c r="G108" s="49"/>
      <c r="H108" s="50"/>
      <c r="I108" s="51"/>
      <c r="J108" s="49"/>
      <c r="K108" s="49"/>
      <c r="L108" s="49"/>
      <c r="M108" s="49"/>
      <c r="N108" s="49"/>
      <c r="O108" s="49"/>
      <c r="P108" s="50"/>
      <c r="Q108" s="51"/>
      <c r="R108" s="49"/>
      <c r="S108" s="49"/>
      <c r="T108" s="49"/>
      <c r="U108" s="49"/>
      <c r="V108" s="49"/>
      <c r="W108" s="49"/>
      <c r="X108" s="50"/>
      <c r="Y108" s="51"/>
    </row>
    <row r="109" spans="1:25" ht="15" customHeight="1" x14ac:dyDescent="0.25">
      <c r="A109" s="36" t="s">
        <v>33</v>
      </c>
      <c r="B109" s="36" t="s">
        <v>33</v>
      </c>
      <c r="C109" s="36" t="s">
        <v>33</v>
      </c>
      <c r="D109" s="36" t="s">
        <v>33</v>
      </c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</row>
    <row r="110" spans="1:25" ht="15" customHeight="1" x14ac:dyDescent="0.25">
      <c r="A110" s="32"/>
      <c r="B110" s="32"/>
      <c r="C110" s="32"/>
      <c r="D110" s="3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</row>
    <row r="111" spans="1:25" ht="18.75" x14ac:dyDescent="0.25">
      <c r="A111" s="33" t="str">
        <f t="array" ref="A111">IFERROR(INDEX(Resa!B$2:B$11,SMALL(IF(Resa!B$2:B$11&lt;&gt;"",ROW($1:$9)),RIGHT(A109,1))),"")</f>
        <v/>
      </c>
      <c r="B111" s="33" t="str">
        <f t="array" ref="B111">IFERROR(INDEX(Resa!C$2:C$11,SMALL(IF(Resa!C$2:C$11&lt;&gt;"",ROW($1:$9)),RIGHT(B109,1))),"")</f>
        <v/>
      </c>
      <c r="C111" s="33" t="str">
        <f t="array" ref="C111">IFERROR(INDEX(Resa!D$2:D$11,SMALL(IF(Resa!D$2:D$11&lt;&gt;"",ROW($1:$9)),RIGHT(C109,1))),"")</f>
        <v/>
      </c>
      <c r="D111" s="33" t="str">
        <f t="array" ref="D111">IFERROR(INDEX(Resa!E$2:E$11,SMALL(IF(Resa!E$2:E$11&lt;&gt;"",ROW($1:$9)),RIGHT(D109,1))),"")</f>
        <v/>
      </c>
      <c r="E111" s="37"/>
      <c r="F111" s="60"/>
      <c r="G111" s="60"/>
      <c r="H111" s="43"/>
      <c r="I111" s="43"/>
      <c r="J111" s="42"/>
      <c r="K111" s="59"/>
      <c r="L111" s="59"/>
      <c r="M111" s="37"/>
      <c r="N111" s="60"/>
      <c r="O111" s="60"/>
      <c r="P111" s="43"/>
      <c r="Q111" s="43"/>
      <c r="R111" s="42"/>
      <c r="S111" s="59"/>
      <c r="T111" s="59"/>
      <c r="U111" s="37"/>
      <c r="V111" s="60"/>
      <c r="W111" s="60"/>
      <c r="X111" s="43"/>
      <c r="Y111" s="43"/>
    </row>
    <row r="112" spans="1:25" ht="18.75" x14ac:dyDescent="0.25">
      <c r="A112" s="30">
        <f>VLOOKUP($A$7,Base!$A$2:'Base'!B$6,2,0)</f>
        <v>50</v>
      </c>
      <c r="B112" s="30">
        <f>VLOOKUP($A$7,Base!$A$2:'Base'!C$6,2,0)</f>
        <v>50</v>
      </c>
      <c r="C112" s="30">
        <f>VLOOKUP($A$7,Base!$A$2:'Base'!D$6,2,0)</f>
        <v>50</v>
      </c>
      <c r="D112" s="30">
        <f>VLOOKUP($A$7,Base!$A$2:'Base'!E$6,2,0)</f>
        <v>50</v>
      </c>
      <c r="E112" s="61"/>
      <c r="F112" s="45"/>
      <c r="G112" s="45"/>
      <c r="H112" s="45"/>
      <c r="I112" s="45"/>
      <c r="J112" s="44"/>
      <c r="K112" s="61"/>
      <c r="L112" s="61"/>
      <c r="M112" s="61"/>
      <c r="N112" s="45"/>
      <c r="O112" s="45"/>
      <c r="P112" s="45"/>
      <c r="Q112" s="45"/>
      <c r="R112" s="44"/>
      <c r="S112" s="61"/>
      <c r="T112" s="61"/>
      <c r="U112" s="61"/>
      <c r="V112" s="45"/>
      <c r="W112" s="45"/>
      <c r="X112" s="45"/>
      <c r="Y112" s="45"/>
    </row>
    <row r="113" spans="1:25" ht="18.75" x14ac:dyDescent="0.25">
      <c r="A113" s="31"/>
      <c r="B113" s="31"/>
      <c r="C113" s="31"/>
      <c r="D113" s="31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</row>
    <row r="114" spans="1:25" ht="18.75" x14ac:dyDescent="0.35">
      <c r="A114" s="27"/>
      <c r="B114" s="27"/>
      <c r="C114" s="27"/>
      <c r="D114" s="27"/>
      <c r="E114" s="54"/>
      <c r="F114" s="54"/>
      <c r="G114" s="54"/>
      <c r="H114" s="39"/>
      <c r="I114" s="39"/>
      <c r="J114" s="54"/>
      <c r="K114" s="54"/>
      <c r="L114" s="54"/>
      <c r="M114" s="54"/>
      <c r="N114" s="54"/>
      <c r="O114" s="54"/>
      <c r="P114" s="39"/>
      <c r="Q114" s="39"/>
      <c r="R114" s="54"/>
      <c r="S114" s="54"/>
      <c r="T114" s="54"/>
      <c r="U114" s="54"/>
      <c r="V114" s="54"/>
      <c r="W114" s="54"/>
      <c r="X114" s="39"/>
      <c r="Y114" s="39"/>
    </row>
    <row r="115" spans="1:25" ht="18.75" x14ac:dyDescent="0.35">
      <c r="A115" s="28"/>
      <c r="B115" s="28"/>
      <c r="C115" s="28"/>
      <c r="D115" s="28"/>
      <c r="E115" s="55"/>
      <c r="F115" s="55"/>
      <c r="G115" s="40"/>
      <c r="H115" s="40"/>
      <c r="I115" s="40"/>
      <c r="J115" s="55"/>
      <c r="K115" s="55"/>
      <c r="L115" s="55"/>
      <c r="M115" s="55"/>
      <c r="N115" s="55"/>
      <c r="O115" s="40"/>
      <c r="P115" s="40"/>
      <c r="Q115" s="40"/>
      <c r="R115" s="55"/>
      <c r="S115" s="55"/>
      <c r="T115" s="55"/>
      <c r="U115" s="55"/>
      <c r="V115" s="55"/>
      <c r="W115" s="40"/>
      <c r="X115" s="40"/>
      <c r="Y115" s="40"/>
    </row>
    <row r="116" spans="1:25" ht="17.25" x14ac:dyDescent="0.25">
      <c r="A116" s="26" t="s">
        <v>23</v>
      </c>
      <c r="B116" s="26" t="s">
        <v>23</v>
      </c>
      <c r="C116" s="26" t="s">
        <v>23</v>
      </c>
      <c r="D116" s="26" t="s">
        <v>23</v>
      </c>
      <c r="E116" s="57"/>
      <c r="F116" s="57"/>
      <c r="G116" s="57"/>
      <c r="H116" s="57"/>
      <c r="I116" s="57"/>
      <c r="J116" s="56"/>
      <c r="K116" s="57"/>
      <c r="L116" s="57"/>
      <c r="M116" s="57"/>
      <c r="N116" s="57"/>
      <c r="O116" s="57"/>
      <c r="P116" s="57"/>
      <c r="Q116" s="57"/>
      <c r="R116" s="56"/>
      <c r="S116" s="57"/>
      <c r="T116" s="57"/>
      <c r="U116" s="57"/>
      <c r="V116" s="57"/>
      <c r="W116" s="57"/>
      <c r="X116" s="57"/>
      <c r="Y116" s="57"/>
    </row>
    <row r="117" spans="1:25" x14ac:dyDescent="0.25">
      <c r="E117" s="58"/>
      <c r="F117" s="58"/>
      <c r="G117" s="58"/>
      <c r="H117" s="58"/>
      <c r="I117" s="58"/>
      <c r="J117" s="58"/>
      <c r="K117" s="58"/>
      <c r="L117" s="58"/>
      <c r="M117" s="58"/>
      <c r="N117" s="58"/>
      <c r="O117" s="58"/>
      <c r="P117" s="58"/>
      <c r="Q117" s="58"/>
      <c r="R117" s="58"/>
      <c r="S117" s="58"/>
      <c r="T117" s="58"/>
      <c r="U117" s="58"/>
      <c r="V117" s="58"/>
      <c r="W117" s="58"/>
      <c r="X117" s="58"/>
      <c r="Y117" s="58"/>
    </row>
    <row r="118" spans="1:25" s="24" customFormat="1" x14ac:dyDescent="0.25">
      <c r="A118" s="22"/>
      <c r="B118" s="22"/>
      <c r="C118" s="22"/>
      <c r="D118" s="22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</row>
    <row r="119" spans="1:25" x14ac:dyDescent="0.25">
      <c r="A119" s="22"/>
      <c r="B119" s="22"/>
      <c r="C119" s="22"/>
      <c r="D119" s="22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</row>
    <row r="120" spans="1:25" ht="25.5" x14ac:dyDescent="0.25">
      <c r="A120" s="29" t="s">
        <v>24</v>
      </c>
      <c r="B120" s="29" t="s">
        <v>24</v>
      </c>
      <c r="C120" s="29" t="s">
        <v>24</v>
      </c>
      <c r="D120" s="29" t="s">
        <v>24</v>
      </c>
      <c r="E120" s="37"/>
      <c r="F120" s="38"/>
      <c r="G120" s="38"/>
      <c r="H120" s="38"/>
      <c r="I120" s="38"/>
      <c r="J120" s="37"/>
      <c r="K120" s="37"/>
      <c r="L120" s="37"/>
      <c r="M120" s="37"/>
      <c r="N120" s="38"/>
      <c r="O120" s="38"/>
      <c r="P120" s="38"/>
      <c r="Q120" s="38"/>
      <c r="R120" s="37"/>
      <c r="S120" s="37"/>
      <c r="T120" s="37"/>
      <c r="U120" s="37"/>
      <c r="V120" s="38"/>
      <c r="W120" s="38"/>
      <c r="X120" s="38"/>
      <c r="Y120" s="38"/>
    </row>
    <row r="121" spans="1:25" ht="17.25" x14ac:dyDescent="0.25">
      <c r="A121" s="23"/>
      <c r="B121" s="23"/>
      <c r="C121" s="23"/>
      <c r="D121" s="23"/>
      <c r="E121" s="37"/>
      <c r="F121" s="47"/>
      <c r="G121" s="47"/>
      <c r="H121" s="47"/>
      <c r="I121" s="47"/>
      <c r="J121" s="37"/>
      <c r="K121" s="37"/>
      <c r="L121" s="37"/>
      <c r="M121" s="37"/>
      <c r="N121" s="47"/>
      <c r="O121" s="47"/>
      <c r="P121" s="47"/>
      <c r="Q121" s="47"/>
      <c r="R121" s="37"/>
      <c r="S121" s="37"/>
      <c r="T121" s="37"/>
      <c r="U121" s="37"/>
      <c r="V121" s="47"/>
      <c r="W121" s="47"/>
      <c r="X121" s="47"/>
      <c r="Y121" s="47"/>
    </row>
    <row r="122" spans="1:25" ht="18.75" x14ac:dyDescent="0.25">
      <c r="A122" s="36" t="s">
        <v>34</v>
      </c>
      <c r="B122" s="36" t="s">
        <v>34</v>
      </c>
      <c r="C122" s="36" t="s">
        <v>34</v>
      </c>
      <c r="D122" s="36" t="s">
        <v>34</v>
      </c>
      <c r="E122" s="37"/>
      <c r="F122" s="48"/>
      <c r="G122" s="48"/>
      <c r="H122" s="48"/>
      <c r="I122" s="48"/>
      <c r="J122" s="37"/>
      <c r="K122" s="37"/>
      <c r="L122" s="37"/>
      <c r="M122" s="37"/>
      <c r="N122" s="48"/>
      <c r="O122" s="48"/>
      <c r="P122" s="48"/>
      <c r="Q122" s="48"/>
      <c r="R122" s="37"/>
      <c r="S122" s="37"/>
      <c r="T122" s="37"/>
      <c r="U122" s="37"/>
      <c r="V122" s="48"/>
      <c r="W122" s="48"/>
      <c r="X122" s="48"/>
      <c r="Y122" s="48"/>
    </row>
    <row r="123" spans="1:25" ht="26.25" x14ac:dyDescent="0.25">
      <c r="A123" s="32"/>
      <c r="B123" s="32"/>
      <c r="C123" s="32"/>
      <c r="D123" s="32"/>
      <c r="E123" s="49"/>
      <c r="F123" s="49"/>
      <c r="G123" s="49"/>
      <c r="H123" s="50"/>
      <c r="I123" s="51"/>
      <c r="J123" s="49"/>
      <c r="K123" s="49"/>
      <c r="L123" s="49"/>
      <c r="M123" s="49"/>
      <c r="N123" s="49"/>
      <c r="O123" s="49"/>
      <c r="P123" s="50"/>
      <c r="Q123" s="51"/>
      <c r="R123" s="49"/>
      <c r="S123" s="49"/>
      <c r="T123" s="49"/>
      <c r="U123" s="49"/>
      <c r="V123" s="49"/>
      <c r="W123" s="49"/>
      <c r="X123" s="50"/>
      <c r="Y123" s="51"/>
    </row>
    <row r="124" spans="1:25" ht="15" customHeight="1" x14ac:dyDescent="0.25">
      <c r="A124" s="33" t="str">
        <f t="array" ref="A124">IFERROR(INDEX(Resa!B$2:B$11,SMALL(IF(Resa!B$2:B$11&lt;&gt;"",ROW($1:$9)),RIGHT(A122,1))),"")</f>
        <v/>
      </c>
      <c r="B124" s="33" t="str">
        <f t="array" ref="B124">IFERROR(INDEX(Resa!C$2:C$11,SMALL(IF(Resa!C$2:C$11&lt;&gt;"",ROW($1:$9)),RIGHT(B122,1))),"")</f>
        <v/>
      </c>
      <c r="C124" s="33" t="str">
        <f t="array" ref="C124">IFERROR(INDEX(Resa!D$2:D$11,SMALL(IF(Resa!D$2:D$11&lt;&gt;"",ROW($1:$9)),RIGHT(C122,1))),"")</f>
        <v/>
      </c>
      <c r="D124" s="33" t="str">
        <f t="array" ref="D124">IFERROR(INDEX(Resa!E$2:E$11,SMALL(IF(Resa!E$2:E$11&lt;&gt;"",ROW($1:$9)),RIGHT(D122,1))),"")</f>
        <v/>
      </c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</row>
    <row r="125" spans="1:25" ht="15" customHeight="1" x14ac:dyDescent="0.25">
      <c r="A125" s="30">
        <f>VLOOKUP($A$7,Base!$A$2:'Base'!B$6,2,0)</f>
        <v>50</v>
      </c>
      <c r="B125" s="30">
        <f>VLOOKUP($A$7,Base!$A$2:'Base'!C$6,2,0)</f>
        <v>50</v>
      </c>
      <c r="C125" s="30">
        <f>VLOOKUP($A$7,Base!$A$2:'Base'!D$6,2,0)</f>
        <v>50</v>
      </c>
      <c r="D125" s="30">
        <f>VLOOKUP($A$7,Base!$A$2:'Base'!E$6,2,0)</f>
        <v>50</v>
      </c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</row>
    <row r="126" spans="1:25" ht="18.75" x14ac:dyDescent="0.25">
      <c r="A126" s="31"/>
      <c r="B126" s="31"/>
      <c r="C126" s="31"/>
      <c r="D126" s="31"/>
      <c r="E126" s="37"/>
      <c r="F126" s="60"/>
      <c r="G126" s="60"/>
      <c r="H126" s="43"/>
      <c r="I126" s="43"/>
      <c r="J126" s="42"/>
      <c r="K126" s="59"/>
      <c r="L126" s="59"/>
      <c r="M126" s="37"/>
      <c r="N126" s="60"/>
      <c r="O126" s="60"/>
      <c r="P126" s="43"/>
      <c r="Q126" s="43"/>
      <c r="R126" s="42"/>
      <c r="S126" s="59"/>
      <c r="T126" s="59"/>
      <c r="U126" s="37"/>
      <c r="V126" s="60"/>
      <c r="W126" s="60"/>
      <c r="X126" s="43"/>
      <c r="Y126" s="43"/>
    </row>
    <row r="127" spans="1:25" ht="18.75" x14ac:dyDescent="0.35">
      <c r="A127" s="27"/>
      <c r="B127" s="27"/>
      <c r="C127" s="27"/>
      <c r="D127" s="27"/>
      <c r="E127" s="61"/>
      <c r="F127" s="45"/>
      <c r="G127" s="45"/>
      <c r="H127" s="45"/>
      <c r="I127" s="45"/>
      <c r="J127" s="44"/>
      <c r="K127" s="61"/>
      <c r="L127" s="61"/>
      <c r="M127" s="61"/>
      <c r="N127" s="45"/>
      <c r="O127" s="45"/>
      <c r="P127" s="45"/>
      <c r="Q127" s="45"/>
      <c r="R127" s="44"/>
      <c r="S127" s="61"/>
      <c r="T127" s="61"/>
      <c r="U127" s="61"/>
      <c r="V127" s="45"/>
      <c r="W127" s="45"/>
      <c r="X127" s="45"/>
      <c r="Y127" s="45"/>
    </row>
    <row r="128" spans="1:25" ht="18.75" x14ac:dyDescent="0.25">
      <c r="A128" s="28"/>
      <c r="B128" s="28"/>
      <c r="C128" s="28"/>
      <c r="D128" s="28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</row>
    <row r="129" spans="1:25" ht="18.75" x14ac:dyDescent="0.25">
      <c r="A129" s="26" t="s">
        <v>23</v>
      </c>
      <c r="B129" s="26" t="s">
        <v>23</v>
      </c>
      <c r="C129" s="26" t="s">
        <v>23</v>
      </c>
      <c r="D129" s="26" t="s">
        <v>23</v>
      </c>
      <c r="E129" s="54"/>
      <c r="F129" s="54"/>
      <c r="G129" s="54"/>
      <c r="H129" s="39"/>
      <c r="I129" s="39"/>
      <c r="J129" s="54"/>
      <c r="K129" s="54"/>
      <c r="L129" s="54"/>
      <c r="M129" s="54"/>
      <c r="N129" s="54"/>
      <c r="O129" s="54"/>
      <c r="P129" s="39"/>
      <c r="Q129" s="39"/>
      <c r="R129" s="54"/>
      <c r="S129" s="54"/>
      <c r="T129" s="54"/>
      <c r="U129" s="54"/>
      <c r="V129" s="54"/>
      <c r="W129" s="54"/>
      <c r="X129" s="39"/>
      <c r="Y129" s="39"/>
    </row>
    <row r="130" spans="1:25" ht="18.75" x14ac:dyDescent="0.35">
      <c r="E130" s="55"/>
      <c r="F130" s="55"/>
      <c r="G130" s="40"/>
      <c r="H130" s="40"/>
      <c r="I130" s="40"/>
      <c r="J130" s="55"/>
      <c r="K130" s="55"/>
      <c r="L130" s="55"/>
      <c r="M130" s="55"/>
      <c r="N130" s="55"/>
      <c r="O130" s="40"/>
      <c r="P130" s="40"/>
      <c r="Q130" s="40"/>
      <c r="R130" s="55"/>
      <c r="S130" s="55"/>
      <c r="T130" s="55"/>
      <c r="U130" s="55"/>
      <c r="V130" s="55"/>
      <c r="W130" s="40"/>
      <c r="X130" s="40"/>
      <c r="Y130" s="40"/>
    </row>
    <row r="131" spans="1:25" ht="17.25" x14ac:dyDescent="0.25">
      <c r="A131" s="22"/>
      <c r="B131" s="22"/>
      <c r="C131" s="22"/>
      <c r="D131" s="22"/>
      <c r="E131" s="57"/>
      <c r="F131" s="57"/>
      <c r="G131" s="57"/>
      <c r="H131" s="57"/>
      <c r="I131" s="57"/>
      <c r="J131" s="56"/>
      <c r="K131" s="57"/>
      <c r="L131" s="57"/>
      <c r="M131" s="57"/>
      <c r="N131" s="57"/>
      <c r="O131" s="57"/>
      <c r="P131" s="57"/>
      <c r="Q131" s="57"/>
      <c r="R131" s="56"/>
      <c r="S131" s="57"/>
      <c r="T131" s="57"/>
      <c r="U131" s="57"/>
      <c r="V131" s="57"/>
      <c r="W131" s="57"/>
      <c r="X131" s="57"/>
      <c r="Y131" s="57"/>
    </row>
    <row r="132" spans="1:25" x14ac:dyDescent="0.25">
      <c r="A132" s="22"/>
      <c r="B132" s="22"/>
      <c r="C132" s="22"/>
      <c r="D132" s="22"/>
      <c r="E132" s="58"/>
      <c r="F132" s="58"/>
      <c r="G132" s="58"/>
      <c r="H132" s="58"/>
      <c r="I132" s="58"/>
      <c r="J132" s="58"/>
      <c r="K132" s="58"/>
      <c r="L132" s="58"/>
      <c r="M132" s="58"/>
      <c r="N132" s="58"/>
      <c r="O132" s="58"/>
      <c r="P132" s="58"/>
      <c r="Q132" s="58"/>
      <c r="R132" s="58"/>
      <c r="S132" s="58"/>
      <c r="T132" s="58"/>
      <c r="U132" s="58"/>
      <c r="V132" s="58"/>
      <c r="W132" s="58"/>
      <c r="X132" s="58"/>
      <c r="Y132" s="58"/>
    </row>
    <row r="133" spans="1:25" s="24" customFormat="1" ht="25.5" x14ac:dyDescent="0.25">
      <c r="A133" s="29"/>
      <c r="B133" s="29"/>
      <c r="C133" s="29"/>
      <c r="D133" s="29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</row>
    <row r="134" spans="1:25" x14ac:dyDescent="0.25">
      <c r="A134" s="23"/>
      <c r="B134" s="23"/>
      <c r="C134" s="23"/>
      <c r="D134" s="23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</row>
    <row r="135" spans="1:25" ht="25.5" x14ac:dyDescent="0.25">
      <c r="A135" s="36"/>
      <c r="B135" s="36"/>
      <c r="C135" s="36"/>
      <c r="D135" s="36"/>
      <c r="E135" s="37"/>
      <c r="F135" s="38"/>
      <c r="G135" s="38"/>
      <c r="H135" s="38"/>
      <c r="I135" s="38"/>
      <c r="J135" s="37"/>
      <c r="K135" s="37"/>
      <c r="L135" s="37"/>
      <c r="M135" s="37"/>
      <c r="N135" s="38"/>
      <c r="O135" s="38"/>
      <c r="P135" s="38"/>
      <c r="Q135" s="38"/>
      <c r="R135" s="37"/>
      <c r="S135" s="37"/>
      <c r="T135" s="37"/>
      <c r="U135" s="37"/>
      <c r="V135" s="38"/>
      <c r="W135" s="38"/>
      <c r="X135" s="38"/>
      <c r="Y135" s="38"/>
    </row>
    <row r="136" spans="1:25" ht="26.25" x14ac:dyDescent="0.25">
      <c r="A136" s="32"/>
      <c r="B136" s="32"/>
      <c r="C136" s="32"/>
      <c r="D136" s="32"/>
      <c r="E136" s="37"/>
      <c r="F136" s="47"/>
      <c r="G136" s="47"/>
      <c r="H136" s="47"/>
      <c r="I136" s="47"/>
      <c r="J136" s="37"/>
      <c r="K136" s="37"/>
      <c r="L136" s="37"/>
      <c r="M136" s="37"/>
      <c r="N136" s="47"/>
      <c r="O136" s="47"/>
      <c r="P136" s="47"/>
      <c r="Q136" s="47"/>
      <c r="R136" s="37"/>
      <c r="S136" s="37"/>
      <c r="T136" s="37"/>
      <c r="U136" s="37"/>
      <c r="V136" s="47"/>
      <c r="W136" s="47"/>
      <c r="X136" s="47"/>
      <c r="Y136" s="47"/>
    </row>
    <row r="137" spans="1:25" ht="18.75" x14ac:dyDescent="0.25">
      <c r="A137" s="33"/>
      <c r="B137" s="33"/>
      <c r="C137" s="33"/>
      <c r="D137" s="33"/>
      <c r="E137" s="37"/>
      <c r="F137" s="48"/>
      <c r="G137" s="48"/>
      <c r="H137" s="48"/>
      <c r="I137" s="48"/>
      <c r="J137" s="37"/>
      <c r="K137" s="37"/>
      <c r="L137" s="37"/>
      <c r="M137" s="37"/>
      <c r="N137" s="48"/>
      <c r="O137" s="48"/>
      <c r="P137" s="48"/>
      <c r="Q137" s="48"/>
      <c r="R137" s="37"/>
      <c r="S137" s="37"/>
      <c r="T137" s="37"/>
      <c r="U137" s="37"/>
      <c r="V137" s="48"/>
      <c r="W137" s="48"/>
      <c r="X137" s="48"/>
      <c r="Y137" s="48"/>
    </row>
    <row r="138" spans="1:25" ht="26.25" x14ac:dyDescent="0.25">
      <c r="A138" s="30"/>
      <c r="B138" s="30"/>
      <c r="C138" s="30"/>
      <c r="D138" s="30"/>
      <c r="E138" s="49"/>
      <c r="F138" s="49"/>
      <c r="G138" s="49"/>
      <c r="H138" s="50"/>
      <c r="I138" s="51"/>
      <c r="J138" s="49"/>
      <c r="K138" s="49"/>
      <c r="L138" s="49"/>
      <c r="M138" s="49"/>
      <c r="N138" s="49"/>
      <c r="O138" s="49"/>
      <c r="P138" s="50"/>
      <c r="Q138" s="51"/>
      <c r="R138" s="49"/>
      <c r="S138" s="49"/>
      <c r="T138" s="49"/>
      <c r="U138" s="49"/>
      <c r="V138" s="49"/>
      <c r="W138" s="49"/>
      <c r="X138" s="50"/>
      <c r="Y138" s="51"/>
    </row>
    <row r="139" spans="1:25" ht="15" customHeight="1" x14ac:dyDescent="0.25">
      <c r="A139" s="31"/>
      <c r="B139" s="31"/>
      <c r="C139" s="31"/>
      <c r="D139" s="31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</row>
    <row r="140" spans="1:25" ht="15" customHeight="1" x14ac:dyDescent="0.35">
      <c r="A140" s="27"/>
      <c r="B140" s="27"/>
      <c r="C140" s="27"/>
      <c r="D140" s="27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</row>
    <row r="141" spans="1:25" ht="18.75" x14ac:dyDescent="0.25">
      <c r="A141" s="28"/>
      <c r="B141" s="28"/>
      <c r="C141" s="28"/>
      <c r="D141" s="28"/>
      <c r="E141" s="37"/>
      <c r="F141" s="60"/>
      <c r="G141" s="60"/>
      <c r="H141" s="43"/>
      <c r="I141" s="43"/>
      <c r="J141" s="42"/>
      <c r="K141" s="59"/>
      <c r="L141" s="59"/>
      <c r="M141" s="37"/>
      <c r="N141" s="60"/>
      <c r="O141" s="60"/>
      <c r="P141" s="43"/>
      <c r="Q141" s="43"/>
      <c r="R141" s="42"/>
      <c r="S141" s="59"/>
      <c r="T141" s="59"/>
      <c r="U141" s="37"/>
      <c r="V141" s="60"/>
      <c r="W141" s="60"/>
      <c r="X141" s="43"/>
      <c r="Y141" s="43"/>
    </row>
    <row r="142" spans="1:25" ht="15" customHeight="1" x14ac:dyDescent="0.25">
      <c r="A142" s="26"/>
      <c r="B142" s="26"/>
      <c r="C142" s="26"/>
      <c r="D142" s="26"/>
      <c r="E142" s="61"/>
      <c r="F142" s="45"/>
      <c r="G142" s="45"/>
      <c r="H142" s="45"/>
      <c r="I142" s="45"/>
      <c r="J142" s="44"/>
      <c r="K142" s="61"/>
      <c r="L142" s="61"/>
      <c r="M142" s="61"/>
      <c r="N142" s="45"/>
      <c r="O142" s="45"/>
      <c r="P142" s="45"/>
      <c r="Q142" s="45"/>
      <c r="R142" s="44"/>
      <c r="S142" s="61"/>
      <c r="T142" s="61"/>
      <c r="U142" s="61"/>
      <c r="V142" s="45"/>
      <c r="W142" s="45"/>
      <c r="X142" s="45"/>
      <c r="Y142" s="45"/>
    </row>
    <row r="143" spans="1:25" ht="18.75" x14ac:dyDescent="0.25"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</row>
    <row r="144" spans="1:25" ht="18.75" x14ac:dyDescent="0.25">
      <c r="A144" s="22"/>
      <c r="B144" s="22"/>
      <c r="C144" s="22"/>
      <c r="D144" s="22"/>
      <c r="E144" s="54"/>
      <c r="F144" s="54"/>
      <c r="G144" s="54"/>
      <c r="H144" s="39"/>
      <c r="I144" s="39"/>
      <c r="J144" s="54"/>
      <c r="K144" s="54"/>
      <c r="L144" s="54"/>
      <c r="M144" s="54"/>
      <c r="N144" s="54"/>
      <c r="O144" s="54"/>
      <c r="P144" s="39"/>
      <c r="Q144" s="39"/>
      <c r="R144" s="54"/>
      <c r="S144" s="54"/>
      <c r="T144" s="54"/>
      <c r="U144" s="54"/>
      <c r="V144" s="54"/>
      <c r="W144" s="54"/>
      <c r="X144" s="39"/>
      <c r="Y144" s="39"/>
    </row>
    <row r="145" spans="1:25" ht="18.75" x14ac:dyDescent="0.35">
      <c r="A145" s="62"/>
      <c r="B145" s="62"/>
      <c r="C145" s="62"/>
      <c r="D145" s="62"/>
      <c r="E145" s="55"/>
      <c r="F145" s="55"/>
      <c r="G145" s="40"/>
      <c r="H145" s="40"/>
      <c r="I145" s="40"/>
      <c r="J145" s="55"/>
      <c r="K145" s="55"/>
      <c r="L145" s="55"/>
      <c r="M145" s="55"/>
      <c r="N145" s="55"/>
      <c r="O145" s="40"/>
      <c r="P145" s="40"/>
      <c r="Q145" s="40"/>
      <c r="R145" s="55"/>
      <c r="S145" s="55"/>
      <c r="T145" s="55"/>
      <c r="U145" s="55"/>
      <c r="V145" s="55"/>
      <c r="W145" s="40"/>
      <c r="X145" s="40"/>
      <c r="Y145" s="40"/>
    </row>
    <row r="146" spans="1:25" ht="17.25" customHeight="1" x14ac:dyDescent="0.25">
      <c r="A146" s="62"/>
      <c r="B146" s="62"/>
      <c r="C146" s="62"/>
      <c r="D146" s="62"/>
      <c r="E146" s="57"/>
      <c r="F146" s="57"/>
      <c r="G146" s="57"/>
      <c r="H146" s="57"/>
      <c r="I146" s="57"/>
      <c r="J146" s="56"/>
      <c r="K146" s="57"/>
      <c r="L146" s="57"/>
      <c r="M146" s="57"/>
      <c r="N146" s="57"/>
      <c r="O146" s="57"/>
      <c r="P146" s="57"/>
      <c r="Q146" s="57"/>
      <c r="R146" s="56"/>
      <c r="S146" s="57"/>
      <c r="T146" s="57"/>
      <c r="U146" s="57"/>
      <c r="V146" s="57"/>
      <c r="W146" s="57"/>
      <c r="X146" s="57"/>
      <c r="Y146" s="57"/>
    </row>
    <row r="147" spans="1:25" ht="15" customHeight="1" x14ac:dyDescent="0.25">
      <c r="A147" s="62"/>
      <c r="B147" s="62"/>
      <c r="C147" s="62"/>
      <c r="D147" s="62"/>
      <c r="E147" s="58"/>
      <c r="F147" s="58"/>
      <c r="G147" s="58"/>
      <c r="H147" s="58"/>
      <c r="I147" s="58"/>
      <c r="J147" s="58"/>
      <c r="K147" s="58"/>
      <c r="L147" s="58"/>
      <c r="M147" s="58"/>
      <c r="N147" s="58"/>
      <c r="O147" s="58"/>
      <c r="P147" s="58"/>
      <c r="Q147" s="58"/>
      <c r="R147" s="58"/>
      <c r="S147" s="58"/>
      <c r="T147" s="58"/>
      <c r="U147" s="58"/>
      <c r="V147" s="58"/>
      <c r="W147" s="58"/>
      <c r="X147" s="58"/>
      <c r="Y147" s="58"/>
    </row>
    <row r="148" spans="1:25" ht="15" customHeight="1" x14ac:dyDescent="0.25">
      <c r="A148" s="62"/>
      <c r="B148" s="62"/>
      <c r="C148" s="62"/>
      <c r="D148" s="62"/>
    </row>
    <row r="149" spans="1:25" ht="15" customHeight="1" x14ac:dyDescent="0.25">
      <c r="A149" s="62"/>
      <c r="B149" s="62"/>
      <c r="C149" s="62"/>
      <c r="D149" s="62"/>
    </row>
    <row r="150" spans="1:25" ht="15" customHeight="1" x14ac:dyDescent="0.25">
      <c r="A150" s="62"/>
      <c r="B150" s="62"/>
      <c r="C150" s="62"/>
      <c r="D150" s="62"/>
    </row>
    <row r="151" spans="1:25" ht="15" customHeight="1" x14ac:dyDescent="0.25">
      <c r="A151" s="62"/>
      <c r="B151" s="62"/>
      <c r="C151" s="62"/>
      <c r="D151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</vt:lpstr>
      <vt:lpstr>Devis</vt:lpstr>
      <vt:lpstr>Serv</vt:lpstr>
      <vt:lpstr>Resa</vt:lpstr>
      <vt:lpstr>Factures</vt:lpstr>
      <vt:lpstr>FRUITS</vt:lpstr>
      <vt:lpstr>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Jean-Paul</dc:creator>
  <cp:lastModifiedBy>Jean-Paul</cp:lastModifiedBy>
  <dcterms:created xsi:type="dcterms:W3CDTF">2017-11-28T15:25:52Z</dcterms:created>
  <dcterms:modified xsi:type="dcterms:W3CDTF">2017-12-06T23:24:03Z</dcterms:modified>
</cp:coreProperties>
</file>