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8896BC42-DD81-4B07-A1E2-958DD65F2A76}" xr6:coauthVersionLast="45" xr6:coauthVersionMax="46" xr10:uidLastSave="{00000000-0000-0000-0000-000000000000}"/>
  <bookViews>
    <workbookView xWindow="90" yWindow="0" windowWidth="19080" windowHeight="14760" xr2:uid="{735DEDFB-D8CF-4EB8-AFE2-7FF2E804B99B}"/>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P2" i="1" l="1"/>
  <c r="Q5" i="1"/>
  <c r="N22" i="1"/>
  <c r="N27" i="1" s="1"/>
  <c r="N16" i="1"/>
  <c r="N10" i="1"/>
  <c r="N12" i="1"/>
  <c r="N13" i="1"/>
  <c r="N14" i="1"/>
  <c r="N15" i="1"/>
  <c r="N11" i="1"/>
  <c r="N6" i="1"/>
  <c r="N7" i="1"/>
  <c r="N8" i="1"/>
  <c r="N9" i="1"/>
  <c r="N5" i="1"/>
  <c r="P1" i="1"/>
  <c r="P5" i="1" l="1" a="1"/>
  <c r="P5" i="1" s="1"/>
  <c r="K15" i="1"/>
  <c r="M15" i="1" s="1"/>
  <c r="K14" i="1"/>
  <c r="M14" i="1" s="1"/>
  <c r="K13" i="1"/>
  <c r="K12" i="1"/>
  <c r="M12" i="1" s="1"/>
  <c r="K11" i="1"/>
  <c r="K9" i="1"/>
  <c r="M9" i="1" s="1"/>
  <c r="M11" i="1" l="1"/>
  <c r="M13" i="1"/>
  <c r="K6" i="1"/>
  <c r="K7" i="1"/>
  <c r="K8" i="1"/>
  <c r="K5" i="1"/>
  <c r="M16" i="1" l="1"/>
  <c r="L5" i="1"/>
  <c r="L6" i="1" s="1"/>
  <c r="L7" i="1" s="1"/>
  <c r="L8" i="1" s="1"/>
  <c r="L9" i="1" s="1"/>
  <c r="L11" i="1" s="1"/>
  <c r="L12" i="1" s="1"/>
  <c r="L13" i="1" s="1"/>
  <c r="L14" i="1" s="1"/>
  <c r="L15" i="1" s="1"/>
  <c r="M5" i="1"/>
  <c r="M8" i="1"/>
  <c r="M7" i="1"/>
  <c r="M6" i="1"/>
  <c r="M10" i="1" l="1"/>
  <c r="B3"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<sst xmlns="http://schemas.openxmlformats.org/spreadsheetml/2006/main" count="43" uniqueCount="22">
  <si>
    <t>Mois</t>
  </si>
  <si>
    <t>Date</t>
  </si>
  <si>
    <t>Jours</t>
  </si>
  <si>
    <t>De</t>
  </si>
  <si>
    <t>A</t>
  </si>
  <si>
    <t>Heures</t>
  </si>
  <si>
    <t>Tot. Heures</t>
  </si>
  <si>
    <t>Commentaire</t>
  </si>
  <si>
    <t>Février</t>
  </si>
  <si>
    <t>Lundi</t>
  </si>
  <si>
    <t>Mardi</t>
  </si>
  <si>
    <t>Mercredi</t>
  </si>
  <si>
    <t>Jeudi</t>
  </si>
  <si>
    <t>Vendredi</t>
  </si>
  <si>
    <t>Heures dues</t>
  </si>
  <si>
    <t>Format déc.</t>
  </si>
  <si>
    <t>Heures suppl</t>
  </si>
  <si>
    <t>Ecart dec.</t>
  </si>
  <si>
    <t>total H supp</t>
  </si>
  <si>
    <t>date debut</t>
  </si>
  <si>
    <t>date fin</t>
  </si>
  <si>
    <t>ou bien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</si>
</sst>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h]:mm"/>
    <numFmt numFmtId="165" formatCode="#,##0.00\ &quot;F&quot;;\-#,##0.00\ &quot;F&quot;"/>
    <numFmt numFmtId="166" formatCode="00&quot; &quot;00&quot; &quot;00&quot; &quot;00"/>
    <numFmt numFmtId="167" formatCode="_(&quot;$&quot;* #,##0.00_);_(&quot;$&quot;* \(#,##0.00\);_(&quot;$&quot;* &quot;-&quot;??_);_(@_)"/>
  </numFmts>
  <fonts count="15" x14ac:knownFonts="1">
    <font>
      <sz val="11"/>
      <color theme="1"/>
      <name val="Calibri"/>
      <family val="2"/>
      <scheme val="minor"/>
    </font>
    <font>
      <b/>
      <sz val="11"/>
      <color theme="1"/>
      <name val="Calibri"/>
      <family val="2"/>
      <scheme val="minor"/>
    </font>
    <font>
      <sz val="8"/>
      <name val="Calibri"/>
      <family val="2"/>
      <scheme val="minor"/>
    </font>
    <font>
      <sz val="11"/>
      <color theme="1"/>
      <name val="Arial"/>
      <family val="2"/>
    </font>
    <font>
      <sz val="10"/>
      <name val="Arial"/>
      <family val="2"/>
    </font>
    <font>
      <sz val="10"/>
      <name val="Helv"/>
    </font>
    <font>
      <sz val="10"/>
      <name val="MS Sans Serif"/>
      <family val="2"/>
    </font>
    <font>
      <b/>
      <sz val="10"/>
      <name val="Times New Roman"/>
      <family val="1"/>
    </font>
    <font>
      <b/>
      <sz val="12"/>
      <color indexed="48"/>
      <name val="Arial"/>
      <family val="2"/>
    </font>
    <font>
      <b/>
      <sz val="10"/>
      <name val="Helv"/>
    </font>
    <font>
      <b/>
      <sz val="16"/>
      <name val="Arial"/>
      <family val="2"/>
    </font>
    <font>
      <b/>
      <sz val="12"/>
      <name val="Arial"/>
      <family val="2"/>
    </font>
    <font>
      <sz val="10"/>
      <name val="Times New Roman"/>
      <family val="1"/>
    </font>
    <font>
      <i/>
      <sz val="11"/>
      <name val="Arial"/>
      <family val="2"/>
    </font>
    <font>
      <sz val="10"/>
      <name val="Courier"/>
      <family val="3"/>
    </font>
  </fonts>
  <fills count="11">
    <fill>
      <patternFill patternType="none"/>
    </fill>
    <fill>
      <patternFill patternType="gray125"/>
    </fill>
    <fill>
      <patternFill patternType="solid">
        <fgColor theme="4" tint="0.79998168889431442"/>
        <bgColor indexed="64"/>
      </patternFill>
    </fill>
    <fill>
      <patternFill patternType="solid">
        <fgColor indexed="14"/>
      </patternFill>
    </fill>
    <fill>
      <patternFill patternType="solid">
        <fgColor indexed="42"/>
        <bgColor indexed="64"/>
      </patternFill>
    </fill>
    <fill>
      <patternFill patternType="gray0625"/>
    </fill>
    <fill>
      <patternFill patternType="solid">
        <fgColor indexed="22"/>
        <bgColor indexed="64"/>
      </patternFill>
    </fill>
    <fill>
      <patternFill patternType="mediumGray">
        <fgColor indexed="12"/>
        <bgColor indexed="13"/>
      </patternFill>
    </fill>
    <fill>
      <patternFill patternType="solid">
        <fgColor theme="7" tint="0.59999389629810485"/>
        <bgColor indexed="64"/>
      </patternFill>
    </fill>
    <fill>
      <patternFill patternType="solid">
        <fgColor rgb="FFFFFF00"/>
        <bgColor indexed="64"/>
      </patternFill>
    </fill>
    <fill>
      <patternFill patternType="solid">
        <fgColor rgb="FFFFC000"/>
        <bgColor indexed="64"/>
      </patternFill>
    </fill>
  </fills>
  <borders count="4">
    <border>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s>
  <cellStyleXfs count="26">
    <xf numFmtId="0" fontId="0" fillId="0" borderId="0"/>
    <xf numFmtId="0" fontId="3" fillId="0" borderId="0"/>
    <xf numFmtId="0" fontId="4" fillId="0" borderId="1"/>
    <xf numFmtId="165" fontId="5" fillId="3" borderId="2">
      <alignment horizontal="center"/>
    </xf>
    <xf numFmtId="38" fontId="6" fillId="0" borderId="0" applyFont="0" applyFill="0" applyBorder="0" applyAlignment="0" applyProtection="0"/>
    <xf numFmtId="40" fontId="6" fillId="0" borderId="0" applyFont="0" applyFill="0" applyBorder="0" applyAlignment="0" applyProtection="0"/>
    <xf numFmtId="0" fontId="7" fillId="4" borderId="0">
      <alignment horizontal="center" vertical="center"/>
    </xf>
    <xf numFmtId="0" fontId="4" fillId="0" borderId="0" applyFont="0" applyFill="0" applyBorder="0" applyAlignment="0" applyProtection="0"/>
    <xf numFmtId="0" fontId="8" fillId="0" borderId="0" applyNumberFormat="0" applyFill="0" applyBorder="0" applyProtection="0"/>
    <xf numFmtId="0" fontId="9" fillId="5" borderId="0"/>
    <xf numFmtId="0" fontId="4" fillId="0" borderId="0"/>
    <xf numFmtId="0" fontId="10" fillId="6" borderId="3"/>
    <xf numFmtId="0" fontId="11" fillId="7" borderId="0">
      <alignment horizontal="center" vertical="center" wrapText="1"/>
    </xf>
    <xf numFmtId="38" fontId="6" fillId="0" borderId="0" applyFont="0" applyFill="0" applyBorder="0" applyAlignment="0" applyProtection="0"/>
    <xf numFmtId="166" fontId="12" fillId="0" borderId="0">
      <alignment horizontal="center"/>
    </xf>
    <xf numFmtId="0" fontId="4" fillId="0" borderId="0"/>
    <xf numFmtId="0" fontId="6" fillId="0" borderId="0"/>
    <xf numFmtId="9" fontId="4" fillId="0" borderId="0" applyFont="0" applyFill="0" applyBorder="0" applyAlignment="0" applyProtection="0"/>
    <xf numFmtId="0" fontId="13" fillId="0" borderId="0">
      <alignment horizontal="center" vertical="center"/>
    </xf>
    <xf numFmtId="9" fontId="4" fillId="0" borderId="0" applyFont="0" applyFill="0" applyBorder="0" applyAlignment="0" applyProtection="0"/>
    <xf numFmtId="0" fontId="14" fillId="0" borderId="0"/>
    <xf numFmtId="0" fontId="11" fillId="6" borderId="0"/>
    <xf numFmtId="0" fontId="14" fillId="0" borderId="0"/>
    <xf numFmtId="167" fontId="4" fillId="0" borderId="0" applyFont="0" applyFill="0" applyBorder="0" applyAlignment="0" applyProtection="0"/>
    <xf numFmtId="0" fontId="4" fillId="0" borderId="0" applyFont="0" applyFill="0" applyBorder="0" applyAlignment="0" applyProtection="0"/>
    <xf numFmtId="0" fontId="4" fillId="0" borderId="0" applyFont="0" applyFill="0" applyBorder="0" applyAlignment="0" applyProtection="0"/>
  </cellStyleXfs>
  <cellXfs count="17">
    <xf numFmtId="0" fontId="0" fillId="0" borderId="0" xfId="0"/>
    <xf numFmtId="14" fontId="0" fillId="0" borderId="0" xfId="0" applyNumberFormat="1"/>
    <xf numFmtId="20" fontId="0" fillId="0" borderId="0" xfId="0" applyNumberFormat="1"/>
    <xf numFmtId="0" fontId="1" fillId="2" borderId="0" xfId="0" applyFont="1" applyFill="1" applyAlignment="1">
      <alignment horizontal="center"/>
    </xf>
    <xf numFmtId="0" fontId="1" fillId="0" borderId="0" xfId="0" applyFont="1"/>
    <xf numFmtId="164" fontId="0" fillId="0" borderId="0" xfId="0" applyNumberFormat="1"/>
    <xf numFmtId="2" fontId="0" fillId="0" borderId="0" xfId="0" applyNumberFormat="1"/>
    <xf numFmtId="14" fontId="0" fillId="8" borderId="0" xfId="0" applyNumberFormat="1" applyFill="1"/>
    <xf numFmtId="0" fontId="0" fillId="8" borderId="0" xfId="0" applyFill="1"/>
    <xf numFmtId="20" fontId="0" fillId="8" borderId="0" xfId="0" applyNumberFormat="1" applyFill="1"/>
    <xf numFmtId="2" fontId="0" fillId="8" borderId="0" xfId="0" applyNumberFormat="1" applyFill="1"/>
    <xf numFmtId="2" fontId="1" fillId="8" borderId="0" xfId="0" applyNumberFormat="1" applyFont="1" applyFill="1"/>
    <xf numFmtId="21" fontId="0" fillId="0" borderId="0" xfId="0" applyNumberFormat="1"/>
    <xf numFmtId="0" fontId="0" fillId="8" borderId="0" xfId="0" applyNumberFormat="1" applyFill="1"/>
    <xf numFmtId="2" fontId="0" fillId="0" borderId="0" xfId="0" applyNumberFormat="1" applyAlignment="1">
      <alignment horizontal="right"/>
    </xf>
    <xf numFmtId="2" fontId="0" fillId="9" borderId="0" xfId="0" applyNumberFormat="1" applyFill="1"/>
    <xf numFmtId="2" fontId="0" fillId="10" borderId="0" xfId="0" applyNumberFormat="1" applyFill="1"/>
  </cellXfs>
  <cellStyles count="26">
    <cellStyle name="CH-Währung" xfId="2" xr:uid="{350EF88F-80DD-4FE7-AEAF-1C20726EF767}"/>
    <cellStyle name="contenu" xfId="3" xr:uid="{88AF449C-E4E6-49A9-A0B6-78CCB137E91C}"/>
    <cellStyle name="Dezimal [0]_AUTO" xfId="4" xr:uid="{B4BBB66F-D3AA-4ED5-A3B6-2494BE589409}"/>
    <cellStyle name="Dezimal_AUTO" xfId="5" xr:uid="{15E007B6-F13D-4E34-8C07-579A8DA7DDED}"/>
    <cellStyle name="Entête" xfId="6" xr:uid="{29665F56-A0C9-4256-8ACF-B1CA50D22894}"/>
    <cellStyle name="Euro" xfId="7" xr:uid="{3250F7DA-915D-413E-9378-FAE35B3BC161}"/>
    <cellStyle name="Gtitre" xfId="8" xr:uid="{1E45738B-1CE6-4682-A375-B2C3EA953578}"/>
    <cellStyle name="info" xfId="9" xr:uid="{29F327A8-9A06-4828-A079-CADA51ADFE2F}"/>
    <cellStyle name="Isabelle" xfId="10" xr:uid="{3F1599AA-004D-4A91-A91D-9C194F349651}"/>
    <cellStyle name="jael" xfId="11" xr:uid="{2A684D41-E0FF-4029-8205-275F5A3DC34B}"/>
    <cellStyle name="joli" xfId="12" xr:uid="{37A8D469-79A4-4F92-8D67-6A6535C5EFC4}"/>
    <cellStyle name="Milliers [0] 2" xfId="13" xr:uid="{BA113BB9-F61B-417E-B4F2-A7CADC5F4E0B}"/>
    <cellStyle name="N° téléphone" xfId="14" xr:uid="{C46EFAB7-031E-4A6F-8AA0-9C4155B31F04}"/>
    <cellStyle name="Normal" xfId="0" builtinId="0"/>
    <cellStyle name="Normal 2" xfId="15" xr:uid="{BF5B7C52-9455-4EB8-A592-7045F0BE2F6E}"/>
    <cellStyle name="Normal 3" xfId="16" xr:uid="{43CBCE47-74AD-4E0A-B433-4146B768A8A2}"/>
    <cellStyle name="Normal 4" xfId="1" xr:uid="{3B193921-AE05-4EDF-8EED-4ACFC9771C98}"/>
    <cellStyle name="Percent 2" xfId="17" xr:uid="{EB2614AF-B5F9-458F-8F05-FC973706D2EF}"/>
    <cellStyle name="Perso" xfId="18" xr:uid="{28D0BC48-09DC-4D32-B45B-CEEB5D952A28}"/>
    <cellStyle name="Pourcentage 2" xfId="19" xr:uid="{B385D036-112D-4ABB-B321-E1BFD06E0F87}"/>
    <cellStyle name="Standard_ABFAHRT" xfId="20" xr:uid="{4E339DDE-A661-498F-9EE7-A4876DBF1C98}"/>
    <cellStyle name="titel" xfId="21" xr:uid="{D3E443D7-4560-410F-AB3A-99D42D448981}"/>
    <cellStyle name="Undefiniert" xfId="22" xr:uid="{9F7654C7-E9B8-441E-9A66-AA95248B74E7}"/>
    <cellStyle name="Währung" xfId="23" xr:uid="{040041AB-FADE-4335-9A39-239AC626AE9D}"/>
    <cellStyle name="Währung [0]_ABFAHRT" xfId="24" xr:uid="{FD04D8A4-E9B5-442C-983B-10F46F44BD0F}"/>
    <cellStyle name="Währung_ABFAHRT" xfId="25" xr:uid="{69674F94-CE18-4086-A7D1-66ED6407AF3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314325</xdr:colOff>
      <xdr:row>15</xdr:row>
      <xdr:rowOff>171450</xdr:rowOff>
    </xdr:from>
    <xdr:to>
      <xdr:col>12</xdr:col>
      <xdr:colOff>266700</xdr:colOff>
      <xdr:row>20</xdr:row>
      <xdr:rowOff>123825</xdr:rowOff>
    </xdr:to>
    <xdr:sp macro="" textlink="">
      <xdr:nvSpPr>
        <xdr:cNvPr id="2" name="ZoneTexte 1">
          <a:extLst>
            <a:ext uri="{FF2B5EF4-FFF2-40B4-BE49-F238E27FC236}">
              <a16:creationId xmlns:a16="http://schemas.microsoft.com/office/drawing/2014/main" id="{294BCAF1-0D0B-4812-A5C4-181D15600345}"/>
            </a:ext>
          </a:extLst>
        </xdr:cNvPr>
        <xdr:cNvSpPr txBox="1"/>
      </xdr:nvSpPr>
      <xdr:spPr>
        <a:xfrm>
          <a:off x="2676525" y="3028950"/>
          <a:ext cx="7096125" cy="904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 souhaiterais avoir votre aide sur un fichier Excel dans lequel je calcules mes heures par semaine. Je souhaiterai tout d'abord qu'il soit possible de calculer un écart par jour par rapport à l'heure due par jour (8:00) et en tenant compte des écarts parfois négatifs. J'ai aussi besoin d'avoir une cellule dans laquelle il me totalise les heures supplémentaires effectuées sur une période. </a:t>
          </a:r>
          <a:endParaRPr lang="fr-FR" sz="1100"/>
        </a:p>
      </xdr:txBody>
    </xdr:sp>
    <xdr:clientData/>
  </xdr:twoCellAnchor>
  <xdr:twoCellAnchor>
    <xdr:from>
      <xdr:col>14</xdr:col>
      <xdr:colOff>228600</xdr:colOff>
      <xdr:row>6</xdr:row>
      <xdr:rowOff>180975</xdr:rowOff>
    </xdr:from>
    <xdr:to>
      <xdr:col>17</xdr:col>
      <xdr:colOff>28575</xdr:colOff>
      <xdr:row>10</xdr:row>
      <xdr:rowOff>95250</xdr:rowOff>
    </xdr:to>
    <xdr:sp macro="" textlink="">
      <xdr:nvSpPr>
        <xdr:cNvPr id="3" name="ZoneTexte 2">
          <a:extLst>
            <a:ext uri="{FF2B5EF4-FFF2-40B4-BE49-F238E27FC236}">
              <a16:creationId xmlns:a16="http://schemas.microsoft.com/office/drawing/2014/main" id="{D223043A-4566-49BC-87C2-C017BA65C142}"/>
            </a:ext>
          </a:extLst>
        </xdr:cNvPr>
        <xdr:cNvSpPr txBox="1"/>
      </xdr:nvSpPr>
      <xdr:spPr>
        <a:xfrm>
          <a:off x="11468100" y="1323975"/>
          <a:ext cx="2200275" cy="676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total entre les deux dates </a:t>
          </a:r>
        </a:p>
        <a:p>
          <a:r>
            <a:rPr lang="fr-FR" sz="1100"/>
            <a:t> total depuis le début du mois</a:t>
          </a:r>
        </a:p>
      </xdr:txBody>
    </xdr:sp>
    <xdr:clientData/>
  </xdr:twoCellAnchor>
  <xdr:twoCellAnchor>
    <xdr:from>
      <xdr:col>15</xdr:col>
      <xdr:colOff>152400</xdr:colOff>
      <xdr:row>5</xdr:row>
      <xdr:rowOff>19051</xdr:rowOff>
    </xdr:from>
    <xdr:to>
      <xdr:col>15</xdr:col>
      <xdr:colOff>304800</xdr:colOff>
      <xdr:row>8</xdr:row>
      <xdr:rowOff>9525</xdr:rowOff>
    </xdr:to>
    <xdr:cxnSp macro="">
      <xdr:nvCxnSpPr>
        <xdr:cNvPr id="5" name="Connecteur droit avec flèche 4">
          <a:extLst>
            <a:ext uri="{FF2B5EF4-FFF2-40B4-BE49-F238E27FC236}">
              <a16:creationId xmlns:a16="http://schemas.microsoft.com/office/drawing/2014/main" id="{3BCCA987-F37C-4224-9F41-3C4EAEF8CC52}"/>
            </a:ext>
          </a:extLst>
        </xdr:cNvPr>
        <xdr:cNvCxnSpPr/>
      </xdr:nvCxnSpPr>
      <xdr:spPr>
        <a:xfrm flipV="1">
          <a:off x="12268200" y="971551"/>
          <a:ext cx="152400" cy="56197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76200</xdr:colOff>
      <xdr:row>4</xdr:row>
      <xdr:rowOff>133350</xdr:rowOff>
    </xdr:from>
    <xdr:to>
      <xdr:col>16</xdr:col>
      <xdr:colOff>457200</xdr:colOff>
      <xdr:row>8</xdr:row>
      <xdr:rowOff>104775</xdr:rowOff>
    </xdr:to>
    <xdr:cxnSp macro="">
      <xdr:nvCxnSpPr>
        <xdr:cNvPr id="7" name="Connecteur droit avec flèche 6">
          <a:extLst>
            <a:ext uri="{FF2B5EF4-FFF2-40B4-BE49-F238E27FC236}">
              <a16:creationId xmlns:a16="http://schemas.microsoft.com/office/drawing/2014/main" id="{82D27913-177A-4456-B536-AC29873BE60F}"/>
            </a:ext>
          </a:extLst>
        </xdr:cNvPr>
        <xdr:cNvCxnSpPr/>
      </xdr:nvCxnSpPr>
      <xdr:spPr>
        <a:xfrm flipV="1">
          <a:off x="12954000" y="895350"/>
          <a:ext cx="381000" cy="7334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2ACB34-FCBC-4899-9628-73ED43452E23}">
  <dimension ref="A1:Q27"/>
  <sheetViews>
    <sheetView tabSelected="1" topLeftCell="F1" workbookViewId="0">
      <selection activeCell="P3" sqref="P3"/>
    </sheetView>
  </sheetViews>
  <sheetFormatPr baseColWidth="10" defaultRowHeight="15" x14ac:dyDescent="0.25"/>
  <cols>
    <col min="1" max="1" width="12.5703125" bestFit="1" customWidth="1"/>
    <col min="6" max="6" width="15.7109375" bestFit="1" customWidth="1"/>
    <col min="13" max="13" width="11.42578125" bestFit="1" customWidth="1"/>
    <col min="14" max="14" width="14.5703125" customWidth="1"/>
    <col min="15" max="15" width="13.140625" bestFit="1" customWidth="1"/>
  </cols>
  <sheetData>
    <row r="1" spans="1:17" x14ac:dyDescent="0.25">
      <c r="A1" t="s">
        <v>0</v>
      </c>
      <c r="B1" s="4" t="s">
        <v>8</v>
      </c>
      <c r="O1" t="s">
        <v>19</v>
      </c>
      <c r="P1" s="1">
        <f>A5</f>
        <v>44228</v>
      </c>
    </row>
    <row r="2" spans="1:17" x14ac:dyDescent="0.25">
      <c r="A2" t="s">
        <v>14</v>
      </c>
      <c r="B2" s="5">
        <v>0.33333333333333331</v>
      </c>
      <c r="O2" t="s">
        <v>20</v>
      </c>
      <c r="P2" s="1">
        <f>A12</f>
        <v>44236</v>
      </c>
      <c r="Q2" t="s">
        <v>21</v>
      </c>
    </row>
    <row r="3" spans="1:17" x14ac:dyDescent="0.25">
      <c r="A3" t="s">
        <v>16</v>
      </c>
      <c r="B3" s="5">
        <f>SUM(N5:N9)</f>
        <v>2.6500000000000039</v>
      </c>
    </row>
    <row r="4" spans="1:17" x14ac:dyDescent="0.25">
      <c r="A4" s="3" t="s">
        <v>1</v>
      </c>
      <c r="B4" s="3" t="s">
        <v>2</v>
      </c>
      <c r="C4" s="3" t="s">
        <v>3</v>
      </c>
      <c r="D4" s="3" t="s">
        <v>4</v>
      </c>
      <c r="E4" s="3" t="s">
        <v>3</v>
      </c>
      <c r="F4" s="3" t="s">
        <v>4</v>
      </c>
      <c r="G4" s="3" t="s">
        <v>3</v>
      </c>
      <c r="H4" s="3" t="s">
        <v>4</v>
      </c>
      <c r="I4" s="3" t="s">
        <v>3</v>
      </c>
      <c r="J4" s="3" t="s">
        <v>4</v>
      </c>
      <c r="K4" s="3" t="s">
        <v>5</v>
      </c>
      <c r="L4" s="3" t="s">
        <v>6</v>
      </c>
      <c r="M4" s="3" t="s">
        <v>15</v>
      </c>
      <c r="N4" s="3" t="s">
        <v>17</v>
      </c>
      <c r="O4" s="3" t="s">
        <v>7</v>
      </c>
      <c r="P4" s="3" t="s">
        <v>18</v>
      </c>
    </row>
    <row r="5" spans="1:17" x14ac:dyDescent="0.25">
      <c r="A5" s="1">
        <v>44228</v>
      </c>
      <c r="B5" t="s">
        <v>9</v>
      </c>
      <c r="C5" s="2">
        <v>0.36458333333333331</v>
      </c>
      <c r="D5" s="2">
        <v>0.5</v>
      </c>
      <c r="E5" s="2">
        <v>0.53819444444444442</v>
      </c>
      <c r="F5" s="12">
        <v>0.72916666666666663</v>
      </c>
      <c r="G5" s="2"/>
      <c r="H5" s="2"/>
      <c r="I5" s="2"/>
      <c r="J5" s="2"/>
      <c r="K5" s="5">
        <f>(D5-C5)+(F5-E5)+(H5-G5)+(J5-I5)</f>
        <v>0.3263888888888889</v>
      </c>
      <c r="L5" s="5">
        <f>K5</f>
        <v>0.3263888888888889</v>
      </c>
      <c r="M5" s="6">
        <f>K5*24</f>
        <v>7.8333333333333339</v>
      </c>
      <c r="N5" s="14">
        <f>(K5-8/24)*24</f>
        <v>-0.16666666666666607</v>
      </c>
      <c r="P5" s="15" cm="1">
        <f t="array" ref="P5">SUMPRODUCT(($A$5:$A$27&gt;=$P$1)*($A$5:$A$27&lt;=$P$2)*($N$5:$N$27))</f>
        <v>3.3333333333333375</v>
      </c>
      <c r="Q5" s="16">
        <f>SUBTOTAL(9,N5:N27)</f>
        <v>-4.5333333333333279</v>
      </c>
    </row>
    <row r="6" spans="1:17" x14ac:dyDescent="0.25">
      <c r="A6" s="1">
        <v>44229</v>
      </c>
      <c r="B6" t="s">
        <v>10</v>
      </c>
      <c r="C6" s="2">
        <v>0.34375</v>
      </c>
      <c r="D6" s="2">
        <v>0.51736111111111105</v>
      </c>
      <c r="E6" s="2">
        <v>0.54166666666666663</v>
      </c>
      <c r="F6" s="2">
        <v>0.72916666666666663</v>
      </c>
      <c r="K6" s="5">
        <f t="shared" ref="K6:K9" si="0">(D6-C6)+(F6-E6)+(H6-G6)+(J6-I6)</f>
        <v>0.36111111111111105</v>
      </c>
      <c r="L6" s="5">
        <f>L5+K6</f>
        <v>0.6875</v>
      </c>
      <c r="M6" s="6">
        <f t="shared" ref="M6:M9" si="1">K6*24</f>
        <v>8.6666666666666643</v>
      </c>
      <c r="N6" s="14">
        <f t="shared" ref="N6:N15" si="2">(K6-8/24)*24</f>
        <v>0.66666666666666563</v>
      </c>
    </row>
    <row r="7" spans="1:17" x14ac:dyDescent="0.25">
      <c r="A7" s="1">
        <v>44230</v>
      </c>
      <c r="B7" t="s">
        <v>11</v>
      </c>
      <c r="C7" s="2">
        <v>0.35069444444444442</v>
      </c>
      <c r="D7" s="2">
        <v>0.54166666666666663</v>
      </c>
      <c r="E7" s="2">
        <v>0.56944444444444442</v>
      </c>
      <c r="F7" s="2">
        <v>0.73263888888888884</v>
      </c>
      <c r="K7" s="5">
        <f t="shared" si="0"/>
        <v>0.35416666666666663</v>
      </c>
      <c r="L7" s="5">
        <f>L6+K7</f>
        <v>1.0416666666666665</v>
      </c>
      <c r="M7" s="6">
        <f t="shared" si="1"/>
        <v>8.5</v>
      </c>
      <c r="N7" s="14">
        <f t="shared" si="2"/>
        <v>0.49999999999999956</v>
      </c>
    </row>
    <row r="8" spans="1:17" x14ac:dyDescent="0.25">
      <c r="A8" s="1">
        <v>44231</v>
      </c>
      <c r="B8" t="s">
        <v>12</v>
      </c>
      <c r="C8" s="2">
        <v>0.35416666666666669</v>
      </c>
      <c r="D8" s="2">
        <v>0.52152777777777781</v>
      </c>
      <c r="E8" s="2">
        <v>0.54166666666666663</v>
      </c>
      <c r="F8" s="2">
        <v>0.77777777777777779</v>
      </c>
      <c r="K8" s="5">
        <f t="shared" si="0"/>
        <v>0.40347222222222229</v>
      </c>
      <c r="L8" s="5">
        <f>L7+K8</f>
        <v>1.4451388888888888</v>
      </c>
      <c r="M8" s="6">
        <f t="shared" si="1"/>
        <v>9.6833333333333353</v>
      </c>
      <c r="N8" s="14">
        <f t="shared" si="2"/>
        <v>1.6833333333333353</v>
      </c>
    </row>
    <row r="9" spans="1:17" x14ac:dyDescent="0.25">
      <c r="A9" s="1">
        <v>44232</v>
      </c>
      <c r="B9" t="s">
        <v>13</v>
      </c>
      <c r="C9" s="2">
        <v>0.34027777777777773</v>
      </c>
      <c r="D9" s="2">
        <v>0.52083333333333337</v>
      </c>
      <c r="E9" s="2">
        <v>0.5625</v>
      </c>
      <c r="F9" s="2">
        <v>0.71388888888888891</v>
      </c>
      <c r="K9" s="5">
        <f t="shared" si="0"/>
        <v>0.33194444444444454</v>
      </c>
      <c r="L9" s="5">
        <f>L8+K9</f>
        <v>1.7770833333333333</v>
      </c>
      <c r="M9" s="6">
        <f t="shared" si="1"/>
        <v>7.9666666666666686</v>
      </c>
      <c r="N9" s="14">
        <f t="shared" si="2"/>
        <v>-3.333333333333055E-2</v>
      </c>
    </row>
    <row r="10" spans="1:17" x14ac:dyDescent="0.25">
      <c r="A10" s="7"/>
      <c r="B10" s="8"/>
      <c r="C10" s="9"/>
      <c r="D10" s="8"/>
      <c r="E10" s="8"/>
      <c r="F10" s="8"/>
      <c r="G10" s="8"/>
      <c r="H10" s="8"/>
      <c r="I10" s="8"/>
      <c r="J10" s="8"/>
      <c r="K10" s="9"/>
      <c r="L10" s="9"/>
      <c r="M10" s="11">
        <f>SUM(M5:M9)</f>
        <v>42.650000000000006</v>
      </c>
      <c r="N10" s="13">
        <f>SUBTOTAL(9,$N$5:$N$9)</f>
        <v>2.6500000000000039</v>
      </c>
      <c r="O10" s="8"/>
    </row>
    <row r="11" spans="1:17" x14ac:dyDescent="0.25">
      <c r="A11" s="1">
        <v>44235</v>
      </c>
      <c r="B11" t="s">
        <v>9</v>
      </c>
      <c r="C11" s="2">
        <v>0.3576388888888889</v>
      </c>
      <c r="D11" s="2">
        <v>0.5395833333333333</v>
      </c>
      <c r="E11" s="2">
        <v>0.56944444444444442</v>
      </c>
      <c r="F11" s="2">
        <v>0.72916666666666663</v>
      </c>
      <c r="K11" s="5">
        <f>(D11-C11)+(F11-E11)+(H11-G11)+(J11-I11)</f>
        <v>0.34166666666666662</v>
      </c>
      <c r="L11" s="5">
        <f>L9+K11</f>
        <v>2.1187499999999999</v>
      </c>
      <c r="M11" s="6">
        <f>K11*24</f>
        <v>8.1999999999999993</v>
      </c>
      <c r="N11" s="14">
        <f t="shared" si="2"/>
        <v>0.19999999999999929</v>
      </c>
    </row>
    <row r="12" spans="1:17" x14ac:dyDescent="0.25">
      <c r="A12" s="1">
        <v>44236</v>
      </c>
      <c r="B12" t="s">
        <v>10</v>
      </c>
      <c r="C12" s="2">
        <v>0.34166666666666662</v>
      </c>
      <c r="D12" s="2">
        <v>0.51736111111111105</v>
      </c>
      <c r="E12" s="2">
        <v>0.56597222222222221</v>
      </c>
      <c r="F12" s="2">
        <v>0.74375000000000002</v>
      </c>
      <c r="K12" s="5">
        <f t="shared" ref="K12:K15" si="3">(D12-C12)+(F12-E12)+(H12-G12)+(J12-I12)</f>
        <v>0.35347222222222224</v>
      </c>
      <c r="L12" s="5">
        <f>L11+K12</f>
        <v>2.4722222222222223</v>
      </c>
      <c r="M12" s="6">
        <f t="shared" ref="M12:M15" si="4">K12*24</f>
        <v>8.4833333333333343</v>
      </c>
      <c r="N12" s="14">
        <f t="shared" si="2"/>
        <v>0.48333333333333428</v>
      </c>
    </row>
    <row r="13" spans="1:17" x14ac:dyDescent="0.25">
      <c r="A13" s="1">
        <v>44237</v>
      </c>
      <c r="B13" t="s">
        <v>11</v>
      </c>
      <c r="C13" s="2">
        <v>0.37013888888888885</v>
      </c>
      <c r="D13" s="2">
        <v>0.51597222222222217</v>
      </c>
      <c r="E13" s="2">
        <v>0.54027777777777775</v>
      </c>
      <c r="F13" s="2">
        <v>0.72916666666666663</v>
      </c>
      <c r="K13" s="5">
        <f t="shared" si="3"/>
        <v>0.3347222222222222</v>
      </c>
      <c r="L13" s="5">
        <f>L12+K13</f>
        <v>2.8069444444444445</v>
      </c>
      <c r="M13" s="6">
        <f t="shared" si="4"/>
        <v>8.0333333333333332</v>
      </c>
      <c r="N13" s="14">
        <f t="shared" si="2"/>
        <v>3.3333333333333215E-2</v>
      </c>
    </row>
    <row r="14" spans="1:17" x14ac:dyDescent="0.25">
      <c r="A14" s="1">
        <v>44238</v>
      </c>
      <c r="B14" t="s">
        <v>12</v>
      </c>
      <c r="C14" s="2">
        <v>0.34236111111111112</v>
      </c>
      <c r="D14" s="2">
        <v>0.5131944444444444</v>
      </c>
      <c r="E14" s="2">
        <v>0.56944444444444442</v>
      </c>
      <c r="F14" s="2">
        <v>0.73611111111111116</v>
      </c>
      <c r="K14" s="5">
        <f t="shared" si="3"/>
        <v>0.33750000000000002</v>
      </c>
      <c r="L14" s="5">
        <f>L13+K14</f>
        <v>3.1444444444444444</v>
      </c>
      <c r="M14" s="6">
        <f t="shared" si="4"/>
        <v>8.1000000000000014</v>
      </c>
      <c r="N14" s="14">
        <f t="shared" si="2"/>
        <v>0.10000000000000098</v>
      </c>
    </row>
    <row r="15" spans="1:17" x14ac:dyDescent="0.25">
      <c r="A15" s="1">
        <v>44239</v>
      </c>
      <c r="B15" t="s">
        <v>13</v>
      </c>
      <c r="K15" s="5">
        <f t="shared" si="3"/>
        <v>0</v>
      </c>
      <c r="L15" s="5">
        <f>L14+K15</f>
        <v>3.1444444444444444</v>
      </c>
      <c r="M15" s="6">
        <f t="shared" si="4"/>
        <v>0</v>
      </c>
      <c r="N15" s="14">
        <f t="shared" si="2"/>
        <v>-8</v>
      </c>
    </row>
    <row r="16" spans="1:17" x14ac:dyDescent="0.25">
      <c r="A16" s="7"/>
      <c r="B16" s="8"/>
      <c r="C16" s="9"/>
      <c r="D16" s="8"/>
      <c r="E16" s="8"/>
      <c r="F16" s="8"/>
      <c r="G16" s="8"/>
      <c r="H16" s="8"/>
      <c r="I16" s="8"/>
      <c r="J16" s="8"/>
      <c r="K16" s="9"/>
      <c r="L16" s="9"/>
      <c r="M16" s="10">
        <f>SUM(M11:M15)</f>
        <v>32.81666666666667</v>
      </c>
      <c r="N16" s="10">
        <f>SUBTOTAL(9,N11:N15)</f>
        <v>-7.1833333333333318</v>
      </c>
      <c r="O16" s="8"/>
    </row>
    <row r="17" spans="1:15" x14ac:dyDescent="0.25">
      <c r="A17" s="1">
        <v>44242</v>
      </c>
      <c r="B17" t="s">
        <v>9</v>
      </c>
    </row>
    <row r="18" spans="1:15" x14ac:dyDescent="0.25">
      <c r="A18" s="1">
        <v>44243</v>
      </c>
      <c r="B18" t="s">
        <v>10</v>
      </c>
    </row>
    <row r="19" spans="1:15" x14ac:dyDescent="0.25">
      <c r="A19" s="1">
        <v>44244</v>
      </c>
      <c r="B19" t="s">
        <v>11</v>
      </c>
    </row>
    <row r="20" spans="1:15" x14ac:dyDescent="0.25">
      <c r="A20" s="1">
        <v>44245</v>
      </c>
      <c r="B20" t="s">
        <v>12</v>
      </c>
    </row>
    <row r="21" spans="1:15" x14ac:dyDescent="0.25">
      <c r="A21" s="1">
        <v>44246</v>
      </c>
      <c r="B21" t="s">
        <v>13</v>
      </c>
    </row>
    <row r="22" spans="1:15" x14ac:dyDescent="0.25">
      <c r="A22" s="8"/>
      <c r="B22" s="8"/>
      <c r="C22" s="8"/>
      <c r="D22" s="8"/>
      <c r="E22" s="8"/>
      <c r="F22" s="8"/>
      <c r="G22" s="8"/>
      <c r="H22" s="8"/>
      <c r="I22" s="8"/>
      <c r="J22" s="8"/>
      <c r="K22" s="8"/>
      <c r="L22" s="8"/>
      <c r="M22" s="8"/>
      <c r="N22" s="10">
        <f>SUBTOTAL(9,N17:N21)</f>
        <v>0</v>
      </c>
      <c r="O22" s="8"/>
    </row>
    <row r="23" spans="1:15" x14ac:dyDescent="0.25">
      <c r="A23" s="1">
        <v>44249</v>
      </c>
      <c r="B23" t="s">
        <v>9</v>
      </c>
    </row>
    <row r="24" spans="1:15" x14ac:dyDescent="0.25">
      <c r="A24" s="1">
        <v>44250</v>
      </c>
      <c r="B24" t="s">
        <v>10</v>
      </c>
    </row>
    <row r="25" spans="1:15" x14ac:dyDescent="0.25">
      <c r="A25" s="1">
        <v>44251</v>
      </c>
      <c r="B25" t="s">
        <v>11</v>
      </c>
    </row>
    <row r="26" spans="1:15" x14ac:dyDescent="0.25">
      <c r="A26" s="1">
        <v>44252</v>
      </c>
      <c r="B26" t="s">
        <v>12</v>
      </c>
    </row>
    <row r="27" spans="1:15" x14ac:dyDescent="0.25">
      <c r="A27" s="1">
        <v>44253</v>
      </c>
      <c r="B27" t="s">
        <v>13</v>
      </c>
      <c r="N27" s="10">
        <f>SUBTOTAL(9,N22:N26)</f>
        <v>0</v>
      </c>
    </row>
  </sheetData>
  <phoneticPr fontId="2" type="noConversion"/>
  <pageMargins left="0.7" right="0.7" top="0.75" bottom="0.75" header="0.3" footer="0.3"/>
  <pageSetup paperSize="9" orientation="portrait" horizontalDpi="4294967295" verticalDpi="4294967295"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Chappuis CE</dc:creator>
  <cp:lastModifiedBy>DjiDji</cp:lastModifiedBy>
  <dcterms:created xsi:type="dcterms:W3CDTF">2021-02-05T09:43:21Z</dcterms:created>
  <dcterms:modified xsi:type="dcterms:W3CDTF">2021-02-11T18:49:20Z</dcterms:modified>
</cp:coreProperties>
</file>