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F158A88-9E48-4C30-95E7-FBB9FFBB3E3F}" xr6:coauthVersionLast="45" xr6:coauthVersionMax="46" xr10:uidLastSave="{00000000-0000-0000-0000-000000000000}"/>
  <bookViews>
    <workbookView xWindow="90" yWindow="570" windowWidth="19110" windowHeight="14190" activeTab="1" xr2:uid="{00000000-000D-0000-FFFF-FFFF00000000}"/>
  </bookViews>
  <sheets>
    <sheet name="Formules" sheetId="1" r:id="rId1"/>
    <sheet name="Janvier" sheetId="2" r:id="rId2"/>
    <sheet name="Février" sheetId="7" r:id="rId3"/>
    <sheet name="Mars" sheetId="8" r:id="rId4"/>
    <sheet name="Avril" sheetId="9" r:id="rId5"/>
    <sheet name="Mai" sheetId="10" r:id="rId6"/>
    <sheet name="Juin" sheetId="11" r:id="rId7"/>
    <sheet name="Juillet" sheetId="12" r:id="rId8"/>
    <sheet name="Août" sheetId="13" r:id="rId9"/>
    <sheet name="Septembre" sheetId="14" r:id="rId10"/>
    <sheet name="Octobre" sheetId="15" r:id="rId11"/>
    <sheet name="Novembre" sheetId="16" r:id="rId12"/>
    <sheet name="Décembre" sheetId="17" r:id="rId13"/>
    <sheet name="CA" sheetId="6" r:id="rId14"/>
  </sheets>
  <externalReferences>
    <externalReference r:id="rId15"/>
  </externalReferences>
  <definedNames>
    <definedName name="Beauté_des_mains">Formules!$C$2:$C$17</definedName>
    <definedName name="Dépose">Formules!$G$2:$G$7</definedName>
    <definedName name="dept">Formules!$B$2</definedName>
    <definedName name="Epilations">Formules!$I$2:$I$17</definedName>
    <definedName name="paiement">Formules!$A$10:$A$12</definedName>
    <definedName name="plafond" localSheetId="8">Août!#REF!</definedName>
    <definedName name="plafond" localSheetId="4">Avril!#REF!</definedName>
    <definedName name="plafond" localSheetId="12">Décembre!#REF!</definedName>
    <definedName name="plafond" localSheetId="2">Février!#REF!</definedName>
    <definedName name="plafond" localSheetId="7">Juillet!#REF!</definedName>
    <definedName name="plafond" localSheetId="6">Juin!#REF!</definedName>
    <definedName name="plafond" localSheetId="5">Mai!#REF!</definedName>
    <definedName name="plafond" localSheetId="3">Mars!#REF!</definedName>
    <definedName name="plafond" localSheetId="11">Novembre!#REF!</definedName>
    <definedName name="plafond" localSheetId="10">Octobre!#REF!</definedName>
    <definedName name="plafond" localSheetId="9">Septembre!#REF!</definedName>
    <definedName name="plafond">Janvier!$H$2</definedName>
    <definedName name="plafpri">'[1]Activité principale'!$F$2</definedName>
    <definedName name="presta">Formules!$C$1:$J$1</definedName>
    <definedName name="presta2">Formules!$C$1:$I$1</definedName>
    <definedName name="priaout">Août!$H$28</definedName>
    <definedName name="priavr">Avril!$H$28</definedName>
    <definedName name="pridec">Décembre!$H$28</definedName>
    <definedName name="prifev">Février!$H$28</definedName>
    <definedName name="prijanv">Janvier!$H$29</definedName>
    <definedName name="prijuil">Juillet!$H$28</definedName>
    <definedName name="prijuin">Juin!$H$28</definedName>
    <definedName name="primai">Mai!$H$28</definedName>
    <definedName name="primars">Mars!$H$28</definedName>
    <definedName name="prinov">Novembre!$H$28</definedName>
    <definedName name="prioct">Octobre!$H$28</definedName>
    <definedName name="prisept">Septembre!$H$28</definedName>
    <definedName name="Soin_des_pieds">Formules!$E$2:$E$8</definedName>
    <definedName name="tablo1">Formules!$C$2:$I$17</definedName>
    <definedName name="tablo2">Formules!$D$2:$J$17</definedName>
    <definedName name="Tarif1">Formules!$D$2:$D$17</definedName>
    <definedName name="Tarif2">Formules!$F$2:$F$8</definedName>
    <definedName name="Tarif3">Formules!$H$2:$H$7</definedName>
    <definedName name="Tarif4">Formules!$J$2:$J$17</definedName>
    <definedName name="type">Formules!$A$2:$A$5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16" l="1" a="1"/>
  <c r="E4" i="16" s="1"/>
  <c r="E5" i="16" a="1"/>
  <c r="E5" i="16" s="1"/>
  <c r="E6" i="16" a="1"/>
  <c r="E6" i="16" s="1"/>
  <c r="E7" i="16" a="1"/>
  <c r="E7" i="16" s="1"/>
  <c r="E8" i="16" a="1"/>
  <c r="E8" i="16" s="1"/>
  <c r="E9" i="16" a="1"/>
  <c r="E9" i="16" s="1"/>
  <c r="E10" i="16" a="1"/>
  <c r="E10" i="16" s="1"/>
  <c r="E11" i="16" a="1"/>
  <c r="E11" i="16" s="1"/>
  <c r="E12" i="16" a="1"/>
  <c r="E12" i="16" s="1"/>
  <c r="E13" i="16" a="1"/>
  <c r="E13" i="16" s="1"/>
  <c r="E14" i="16" a="1"/>
  <c r="E14" i="16" s="1"/>
  <c r="E15" i="16" a="1"/>
  <c r="E15" i="16" s="1"/>
  <c r="E16" i="16" a="1"/>
  <c r="E16" i="16" s="1"/>
  <c r="E17" i="16" a="1"/>
  <c r="E17" i="16" s="1"/>
  <c r="E18" i="16" a="1"/>
  <c r="E18" i="16" s="1"/>
  <c r="E19" i="16" a="1"/>
  <c r="E19" i="16" s="1"/>
  <c r="E20" i="16" a="1"/>
  <c r="E20" i="16" s="1"/>
  <c r="E21" i="16" a="1"/>
  <c r="E21" i="16" s="1"/>
  <c r="E22" i="16" a="1"/>
  <c r="E22" i="16" s="1"/>
  <c r="E23" i="16" a="1"/>
  <c r="E23" i="16" s="1"/>
  <c r="E24" i="16" a="1"/>
  <c r="E24" i="16" s="1"/>
  <c r="E25" i="16" a="1"/>
  <c r="E25" i="16" s="1"/>
  <c r="E26" i="16" a="1"/>
  <c r="E26" i="16" s="1"/>
  <c r="E27" i="16" a="1"/>
  <c r="E27" i="16" s="1"/>
  <c r="E4" i="17" l="1" a="1"/>
  <c r="E4" i="17" s="1"/>
  <c r="H4" i="17" s="1"/>
  <c r="E5" i="17" a="1"/>
  <c r="E5" i="17" s="1"/>
  <c r="H5" i="17" s="1"/>
  <c r="E6" i="17" a="1"/>
  <c r="E6" i="17" s="1"/>
  <c r="H6" i="17" s="1"/>
  <c r="E7" i="17" a="1"/>
  <c r="E7" i="17" s="1"/>
  <c r="H7" i="17" s="1"/>
  <c r="E8" i="17" a="1"/>
  <c r="E8" i="17" s="1"/>
  <c r="H8" i="17" s="1"/>
  <c r="E9" i="17" a="1"/>
  <c r="E9" i="17" s="1"/>
  <c r="H9" i="17" s="1"/>
  <c r="E10" i="17" a="1"/>
  <c r="E10" i="17" s="1"/>
  <c r="H10" i="17" s="1"/>
  <c r="E11" i="17" a="1"/>
  <c r="E11" i="17" s="1"/>
  <c r="H11" i="17" s="1"/>
  <c r="E12" i="17" a="1"/>
  <c r="E12" i="17" s="1"/>
  <c r="H12" i="17" s="1"/>
  <c r="E13" i="17" a="1"/>
  <c r="E13" i="17" s="1"/>
  <c r="H13" i="17" s="1"/>
  <c r="E14" i="17" a="1"/>
  <c r="E14" i="17" s="1"/>
  <c r="H14" i="17" s="1"/>
  <c r="E15" i="17" a="1"/>
  <c r="E15" i="17" s="1"/>
  <c r="H15" i="17" s="1"/>
  <c r="E16" i="17" a="1"/>
  <c r="E16" i="17" s="1"/>
  <c r="H16" i="17" s="1"/>
  <c r="E17" i="17" a="1"/>
  <c r="E17" i="17" s="1"/>
  <c r="H17" i="17" s="1"/>
  <c r="E18" i="17" a="1"/>
  <c r="E18" i="17" s="1"/>
  <c r="H18" i="17" s="1"/>
  <c r="E19" i="17" a="1"/>
  <c r="E19" i="17" s="1"/>
  <c r="H19" i="17" s="1"/>
  <c r="E20" i="17" a="1"/>
  <c r="E20" i="17" s="1"/>
  <c r="H20" i="17" s="1"/>
  <c r="H21" i="17"/>
  <c r="E22" i="17" a="1"/>
  <c r="E22" i="17" s="1"/>
  <c r="H22" i="17" s="1"/>
  <c r="E23" i="17" a="1"/>
  <c r="E23" i="17" s="1"/>
  <c r="H23" i="17" s="1"/>
  <c r="E24" i="17" a="1"/>
  <c r="E24" i="17" s="1"/>
  <c r="H24" i="17" s="1"/>
  <c r="E25" i="17" a="1"/>
  <c r="E25" i="17" s="1"/>
  <c r="H25" i="17" s="1"/>
  <c r="E26" i="17" a="1"/>
  <c r="E26" i="17" s="1"/>
  <c r="H26" i="17" s="1"/>
  <c r="E27" i="17" a="1"/>
  <c r="E27" i="17" s="1"/>
  <c r="H27" i="17" s="1"/>
  <c r="E3" i="17" a="1"/>
  <c r="E3" i="17" s="1"/>
  <c r="H3" i="17" s="1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E3" i="16" a="1"/>
  <c r="E3" i="16" s="1"/>
  <c r="H3" i="16" s="1"/>
  <c r="E4" i="15" a="1"/>
  <c r="E4" i="15" s="1"/>
  <c r="H4" i="15" s="1"/>
  <c r="E5" i="15" a="1"/>
  <c r="E5" i="15" s="1"/>
  <c r="H5" i="15" s="1"/>
  <c r="E6" i="15" a="1"/>
  <c r="E6" i="15" s="1"/>
  <c r="H6" i="15" s="1"/>
  <c r="E7" i="15" a="1"/>
  <c r="E7" i="15" s="1"/>
  <c r="H7" i="15" s="1"/>
  <c r="E8" i="15" a="1"/>
  <c r="E8" i="15" s="1"/>
  <c r="H8" i="15" s="1"/>
  <c r="E9" i="15" a="1"/>
  <c r="E9" i="15" s="1"/>
  <c r="H9" i="15" s="1"/>
  <c r="E10" i="15" a="1"/>
  <c r="E10" i="15" s="1"/>
  <c r="H10" i="15" s="1"/>
  <c r="E11" i="15" a="1"/>
  <c r="E11" i="15" s="1"/>
  <c r="H11" i="15" s="1"/>
  <c r="E12" i="15" a="1"/>
  <c r="E12" i="15" s="1"/>
  <c r="H12" i="15" s="1"/>
  <c r="E13" i="15" a="1"/>
  <c r="E13" i="15" s="1"/>
  <c r="H13" i="15" s="1"/>
  <c r="E14" i="15" a="1"/>
  <c r="E14" i="15" s="1"/>
  <c r="H14" i="15" s="1"/>
  <c r="E15" i="15" a="1"/>
  <c r="E15" i="15" s="1"/>
  <c r="H15" i="15" s="1"/>
  <c r="E16" i="15" a="1"/>
  <c r="E16" i="15" s="1"/>
  <c r="H16" i="15" s="1"/>
  <c r="E17" i="15" a="1"/>
  <c r="E17" i="15" s="1"/>
  <c r="H17" i="15" s="1"/>
  <c r="E18" i="15" a="1"/>
  <c r="E18" i="15" s="1"/>
  <c r="H18" i="15" s="1"/>
  <c r="E19" i="15" a="1"/>
  <c r="E19" i="15" s="1"/>
  <c r="H19" i="15" s="1"/>
  <c r="E20" i="15" a="1"/>
  <c r="E20" i="15" s="1"/>
  <c r="H20" i="15" s="1"/>
  <c r="E21" i="15" a="1"/>
  <c r="E21" i="15" s="1"/>
  <c r="H21" i="15" s="1"/>
  <c r="E22" i="15" a="1"/>
  <c r="E22" i="15" s="1"/>
  <c r="H22" i="15" s="1"/>
  <c r="E23" i="15" a="1"/>
  <c r="E23" i="15" s="1"/>
  <c r="H23" i="15" s="1"/>
  <c r="E24" i="15" a="1"/>
  <c r="E24" i="15" s="1"/>
  <c r="H24" i="15" s="1"/>
  <c r="E25" i="15" a="1"/>
  <c r="E25" i="15" s="1"/>
  <c r="H25" i="15" s="1"/>
  <c r="E26" i="15" a="1"/>
  <c r="E26" i="15" s="1"/>
  <c r="H26" i="15" s="1"/>
  <c r="E27" i="15" a="1"/>
  <c r="E27" i="15" s="1"/>
  <c r="H27" i="15" s="1"/>
  <c r="E3" i="15" a="1"/>
  <c r="E3" i="15" s="1"/>
  <c r="H3" i="15" s="1"/>
  <c r="E4" i="14" a="1"/>
  <c r="E4" i="14" s="1"/>
  <c r="H4" i="14" s="1"/>
  <c r="E5" i="14" a="1"/>
  <c r="E5" i="14" s="1"/>
  <c r="H5" i="14" s="1"/>
  <c r="E6" i="14" a="1"/>
  <c r="E6" i="14" s="1"/>
  <c r="H6" i="14" s="1"/>
  <c r="E7" i="14" a="1"/>
  <c r="E7" i="14" s="1"/>
  <c r="H7" i="14" s="1"/>
  <c r="E8" i="14" a="1"/>
  <c r="E8" i="14" s="1"/>
  <c r="H8" i="14" s="1"/>
  <c r="E9" i="14" a="1"/>
  <c r="E9" i="14" s="1"/>
  <c r="H9" i="14" s="1"/>
  <c r="E10" i="14" a="1"/>
  <c r="E10" i="14" s="1"/>
  <c r="H10" i="14" s="1"/>
  <c r="E11" i="14" a="1"/>
  <c r="E11" i="14" s="1"/>
  <c r="H11" i="14" s="1"/>
  <c r="E12" i="14" a="1"/>
  <c r="E12" i="14" s="1"/>
  <c r="H12" i="14" s="1"/>
  <c r="E13" i="14" a="1"/>
  <c r="E13" i="14" s="1"/>
  <c r="H13" i="14" s="1"/>
  <c r="E14" i="14" a="1"/>
  <c r="E14" i="14" s="1"/>
  <c r="H14" i="14" s="1"/>
  <c r="E15" i="14" a="1"/>
  <c r="E15" i="14" s="1"/>
  <c r="H15" i="14" s="1"/>
  <c r="E16" i="14" a="1"/>
  <c r="E16" i="14" s="1"/>
  <c r="H16" i="14" s="1"/>
  <c r="E17" i="14" a="1"/>
  <c r="E17" i="14" s="1"/>
  <c r="H17" i="14" s="1"/>
  <c r="E18" i="14" a="1"/>
  <c r="E18" i="14" s="1"/>
  <c r="H18" i="14" s="1"/>
  <c r="E19" i="14" a="1"/>
  <c r="E19" i="14" s="1"/>
  <c r="H19" i="14" s="1"/>
  <c r="E20" i="14" a="1"/>
  <c r="E20" i="14" s="1"/>
  <c r="H20" i="14" s="1"/>
  <c r="E21" i="14" a="1"/>
  <c r="E21" i="14" s="1"/>
  <c r="H21" i="14" s="1"/>
  <c r="E22" i="14" a="1"/>
  <c r="E22" i="14" s="1"/>
  <c r="H22" i="14" s="1"/>
  <c r="E23" i="14" a="1"/>
  <c r="E23" i="14" s="1"/>
  <c r="H23" i="14" s="1"/>
  <c r="E24" i="14" a="1"/>
  <c r="E24" i="14" s="1"/>
  <c r="H24" i="14" s="1"/>
  <c r="E25" i="14" a="1"/>
  <c r="E25" i="14" s="1"/>
  <c r="H25" i="14" s="1"/>
  <c r="E26" i="14" a="1"/>
  <c r="E26" i="14" s="1"/>
  <c r="H26" i="14" s="1"/>
  <c r="E27" i="14" a="1"/>
  <c r="E27" i="14" s="1"/>
  <c r="H27" i="14" s="1"/>
  <c r="E3" i="14" a="1"/>
  <c r="E3" i="14" s="1"/>
  <c r="H3" i="14" s="1"/>
  <c r="E4" i="13" a="1"/>
  <c r="E4" i="13" s="1"/>
  <c r="H4" i="13" s="1"/>
  <c r="E5" i="13" a="1"/>
  <c r="E5" i="13" s="1"/>
  <c r="H5" i="13" s="1"/>
  <c r="E6" i="13" a="1"/>
  <c r="E6" i="13" s="1"/>
  <c r="H6" i="13" s="1"/>
  <c r="E7" i="13" a="1"/>
  <c r="E7" i="13" s="1"/>
  <c r="H7" i="13" s="1"/>
  <c r="E8" i="13" a="1"/>
  <c r="E8" i="13" s="1"/>
  <c r="H8" i="13" s="1"/>
  <c r="E9" i="13" a="1"/>
  <c r="E9" i="13" s="1"/>
  <c r="H9" i="13" s="1"/>
  <c r="E10" i="13" a="1"/>
  <c r="E10" i="13" s="1"/>
  <c r="H10" i="13" s="1"/>
  <c r="E11" i="13" a="1"/>
  <c r="E11" i="13" s="1"/>
  <c r="H11" i="13" s="1"/>
  <c r="E12" i="13" a="1"/>
  <c r="E12" i="13" s="1"/>
  <c r="H12" i="13" s="1"/>
  <c r="E13" i="13" a="1"/>
  <c r="E13" i="13" s="1"/>
  <c r="H13" i="13" s="1"/>
  <c r="E14" i="13" a="1"/>
  <c r="E14" i="13" s="1"/>
  <c r="H14" i="13" s="1"/>
  <c r="E15" i="13" a="1"/>
  <c r="E15" i="13" s="1"/>
  <c r="H15" i="13" s="1"/>
  <c r="E16" i="13" a="1"/>
  <c r="E16" i="13" s="1"/>
  <c r="H16" i="13" s="1"/>
  <c r="E17" i="13" a="1"/>
  <c r="E17" i="13" s="1"/>
  <c r="H17" i="13" s="1"/>
  <c r="E18" i="13" a="1"/>
  <c r="E18" i="13" s="1"/>
  <c r="H18" i="13" s="1"/>
  <c r="E19" i="13" a="1"/>
  <c r="E19" i="13" s="1"/>
  <c r="H19" i="13" s="1"/>
  <c r="E20" i="13" a="1"/>
  <c r="E20" i="13" s="1"/>
  <c r="H20" i="13" s="1"/>
  <c r="E21" i="13" a="1"/>
  <c r="E21" i="13" s="1"/>
  <c r="H21" i="13" s="1"/>
  <c r="E22" i="13" a="1"/>
  <c r="E22" i="13" s="1"/>
  <c r="H22" i="13" s="1"/>
  <c r="E23" i="13" a="1"/>
  <c r="E23" i="13" s="1"/>
  <c r="H23" i="13" s="1"/>
  <c r="E24" i="13" a="1"/>
  <c r="E24" i="13" s="1"/>
  <c r="H24" i="13" s="1"/>
  <c r="E25" i="13" a="1"/>
  <c r="E25" i="13" s="1"/>
  <c r="H25" i="13" s="1"/>
  <c r="E26" i="13" a="1"/>
  <c r="E26" i="13" s="1"/>
  <c r="H26" i="13" s="1"/>
  <c r="E27" i="13" a="1"/>
  <c r="E27" i="13" s="1"/>
  <c r="H27" i="13" s="1"/>
  <c r="E3" i="13" a="1"/>
  <c r="E3" i="13" s="1"/>
  <c r="H3" i="13" s="1"/>
  <c r="E4" i="12" a="1"/>
  <c r="E4" i="12" s="1"/>
  <c r="H4" i="12" s="1"/>
  <c r="E5" i="12" a="1"/>
  <c r="E5" i="12" s="1"/>
  <c r="H5" i="12" s="1"/>
  <c r="E6" i="12" a="1"/>
  <c r="E6" i="12" s="1"/>
  <c r="H6" i="12" s="1"/>
  <c r="E7" i="12" a="1"/>
  <c r="E7" i="12" s="1"/>
  <c r="H7" i="12" s="1"/>
  <c r="E8" i="12" a="1"/>
  <c r="E8" i="12" s="1"/>
  <c r="H8" i="12" s="1"/>
  <c r="E9" i="12" a="1"/>
  <c r="E9" i="12" s="1"/>
  <c r="H9" i="12" s="1"/>
  <c r="E10" i="12" a="1"/>
  <c r="E10" i="12" s="1"/>
  <c r="H10" i="12" s="1"/>
  <c r="E11" i="12" a="1"/>
  <c r="E11" i="12" s="1"/>
  <c r="H11" i="12" s="1"/>
  <c r="E12" i="12" a="1"/>
  <c r="E12" i="12" s="1"/>
  <c r="H12" i="12" s="1"/>
  <c r="E13" i="12" a="1"/>
  <c r="E13" i="12" s="1"/>
  <c r="H13" i="12" s="1"/>
  <c r="E14" i="12" a="1"/>
  <c r="E14" i="12" s="1"/>
  <c r="H14" i="12" s="1"/>
  <c r="E15" i="12" a="1"/>
  <c r="E15" i="12" s="1"/>
  <c r="H15" i="12" s="1"/>
  <c r="E16" i="12" a="1"/>
  <c r="E16" i="12" s="1"/>
  <c r="H16" i="12" s="1"/>
  <c r="E17" i="12" a="1"/>
  <c r="E17" i="12" s="1"/>
  <c r="H17" i="12" s="1"/>
  <c r="E18" i="12" a="1"/>
  <c r="E18" i="12" s="1"/>
  <c r="H18" i="12" s="1"/>
  <c r="E19" i="12" a="1"/>
  <c r="E19" i="12" s="1"/>
  <c r="H19" i="12" s="1"/>
  <c r="E20" i="12" a="1"/>
  <c r="E20" i="12" s="1"/>
  <c r="H20" i="12" s="1"/>
  <c r="E21" i="12" a="1"/>
  <c r="E21" i="12" s="1"/>
  <c r="H21" i="12" s="1"/>
  <c r="E22" i="12" a="1"/>
  <c r="E22" i="12" s="1"/>
  <c r="H22" i="12" s="1"/>
  <c r="E23" i="12" a="1"/>
  <c r="E23" i="12" s="1"/>
  <c r="H23" i="12" s="1"/>
  <c r="E24" i="12" a="1"/>
  <c r="E24" i="12" s="1"/>
  <c r="H24" i="12" s="1"/>
  <c r="E25" i="12" a="1"/>
  <c r="E25" i="12" s="1"/>
  <c r="H25" i="12" s="1"/>
  <c r="E26" i="12" a="1"/>
  <c r="E26" i="12" s="1"/>
  <c r="H26" i="12" s="1"/>
  <c r="E27" i="12" a="1"/>
  <c r="E27" i="12" s="1"/>
  <c r="H27" i="12" s="1"/>
  <c r="E3" i="12" a="1"/>
  <c r="E3" i="12" s="1"/>
  <c r="H3" i="12" s="1"/>
  <c r="E4" i="11" a="1"/>
  <c r="E4" i="11" s="1"/>
  <c r="H4" i="11" s="1"/>
  <c r="E5" i="11" a="1"/>
  <c r="E5" i="11" s="1"/>
  <c r="H5" i="11" s="1"/>
  <c r="E6" i="11" a="1"/>
  <c r="E6" i="11" s="1"/>
  <c r="H6" i="11" s="1"/>
  <c r="E7" i="11" a="1"/>
  <c r="E7" i="11" s="1"/>
  <c r="H7" i="11" s="1"/>
  <c r="E8" i="11" a="1"/>
  <c r="E8" i="11" s="1"/>
  <c r="H8" i="11" s="1"/>
  <c r="E9" i="11" a="1"/>
  <c r="E9" i="11" s="1"/>
  <c r="H9" i="11" s="1"/>
  <c r="E10" i="11" a="1"/>
  <c r="E10" i="11" s="1"/>
  <c r="H10" i="11" s="1"/>
  <c r="E11" i="11" a="1"/>
  <c r="E11" i="11" s="1"/>
  <c r="H11" i="11" s="1"/>
  <c r="E12" i="11" a="1"/>
  <c r="E12" i="11" s="1"/>
  <c r="H12" i="11" s="1"/>
  <c r="E13" i="11" a="1"/>
  <c r="E13" i="11" s="1"/>
  <c r="H13" i="11" s="1"/>
  <c r="E14" i="11" a="1"/>
  <c r="E14" i="11" s="1"/>
  <c r="H14" i="11" s="1"/>
  <c r="E15" i="11" a="1"/>
  <c r="E15" i="11" s="1"/>
  <c r="H15" i="11" s="1"/>
  <c r="E16" i="11" a="1"/>
  <c r="E16" i="11" s="1"/>
  <c r="H16" i="11" s="1"/>
  <c r="E17" i="11" a="1"/>
  <c r="E17" i="11" s="1"/>
  <c r="H17" i="11" s="1"/>
  <c r="E18" i="11" a="1"/>
  <c r="E18" i="11" s="1"/>
  <c r="H18" i="11" s="1"/>
  <c r="E19" i="11" a="1"/>
  <c r="E19" i="11" s="1"/>
  <c r="H19" i="11" s="1"/>
  <c r="E20" i="11" a="1"/>
  <c r="E20" i="11" s="1"/>
  <c r="H20" i="11" s="1"/>
  <c r="E21" i="11" a="1"/>
  <c r="E21" i="11" s="1"/>
  <c r="H21" i="11" s="1"/>
  <c r="E22" i="11" a="1"/>
  <c r="E22" i="11" s="1"/>
  <c r="H22" i="11" s="1"/>
  <c r="E23" i="11" a="1"/>
  <c r="E23" i="11" s="1"/>
  <c r="H23" i="11" s="1"/>
  <c r="E24" i="11" a="1"/>
  <c r="E24" i="11" s="1"/>
  <c r="H24" i="11" s="1"/>
  <c r="E25" i="11" a="1"/>
  <c r="E25" i="11" s="1"/>
  <c r="H25" i="11" s="1"/>
  <c r="E26" i="11" a="1"/>
  <c r="E26" i="11" s="1"/>
  <c r="H26" i="11" s="1"/>
  <c r="E27" i="11" a="1"/>
  <c r="E27" i="11" s="1"/>
  <c r="H27" i="11" s="1"/>
  <c r="E3" i="11" a="1"/>
  <c r="E3" i="11" s="1"/>
  <c r="H3" i="11" s="1"/>
  <c r="E5" i="10" a="1"/>
  <c r="E5" i="10" s="1"/>
  <c r="H5" i="10" s="1"/>
  <c r="E6" i="10" a="1"/>
  <c r="E6" i="10" s="1"/>
  <c r="H6" i="10" s="1"/>
  <c r="E7" i="10" a="1"/>
  <c r="E7" i="10" s="1"/>
  <c r="H7" i="10" s="1"/>
  <c r="E8" i="10" a="1"/>
  <c r="E8" i="10" s="1"/>
  <c r="H8" i="10" s="1"/>
  <c r="E9" i="10" a="1"/>
  <c r="E9" i="10" s="1"/>
  <c r="H9" i="10" s="1"/>
  <c r="E10" i="10" a="1"/>
  <c r="E10" i="10" s="1"/>
  <c r="H10" i="10" s="1"/>
  <c r="E11" i="10" a="1"/>
  <c r="E11" i="10" s="1"/>
  <c r="H11" i="10" s="1"/>
  <c r="E12" i="10" a="1"/>
  <c r="E12" i="10" s="1"/>
  <c r="H12" i="10" s="1"/>
  <c r="E13" i="10" a="1"/>
  <c r="E13" i="10" s="1"/>
  <c r="H13" i="10" s="1"/>
  <c r="E14" i="10" a="1"/>
  <c r="E14" i="10" s="1"/>
  <c r="H14" i="10" s="1"/>
  <c r="E15" i="10" a="1"/>
  <c r="E15" i="10" s="1"/>
  <c r="H15" i="10" s="1"/>
  <c r="E16" i="10" a="1"/>
  <c r="E16" i="10" s="1"/>
  <c r="H16" i="10" s="1"/>
  <c r="E17" i="10" a="1"/>
  <c r="E17" i="10" s="1"/>
  <c r="H17" i="10" s="1"/>
  <c r="E18" i="10" a="1"/>
  <c r="E18" i="10" s="1"/>
  <c r="H18" i="10" s="1"/>
  <c r="E19" i="10" a="1"/>
  <c r="E19" i="10" s="1"/>
  <c r="H19" i="10" s="1"/>
  <c r="E20" i="10" a="1"/>
  <c r="E20" i="10" s="1"/>
  <c r="H20" i="10" s="1"/>
  <c r="E21" i="10" a="1"/>
  <c r="E21" i="10" s="1"/>
  <c r="H21" i="10" s="1"/>
  <c r="E22" i="10" a="1"/>
  <c r="E22" i="10" s="1"/>
  <c r="H22" i="10" s="1"/>
  <c r="E23" i="10" a="1"/>
  <c r="E23" i="10" s="1"/>
  <c r="H23" i="10" s="1"/>
  <c r="E24" i="10" a="1"/>
  <c r="E24" i="10" s="1"/>
  <c r="H24" i="10" s="1"/>
  <c r="E25" i="10" a="1"/>
  <c r="E25" i="10" s="1"/>
  <c r="H25" i="10" s="1"/>
  <c r="E26" i="10" a="1"/>
  <c r="E26" i="10" s="1"/>
  <c r="H26" i="10" s="1"/>
  <c r="E27" i="10" a="1"/>
  <c r="E27" i="10" s="1"/>
  <c r="H27" i="10" s="1"/>
  <c r="E4" i="10" a="1"/>
  <c r="E4" i="10" s="1"/>
  <c r="H4" i="10" s="1"/>
  <c r="E3" i="10" a="1"/>
  <c r="E3" i="10" s="1"/>
  <c r="H3" i="10" s="1"/>
  <c r="E5" i="9" a="1"/>
  <c r="E5" i="9" s="1"/>
  <c r="H5" i="9" s="1"/>
  <c r="E6" i="9" a="1"/>
  <c r="E6" i="9" s="1"/>
  <c r="H6" i="9" s="1"/>
  <c r="E7" i="9" a="1"/>
  <c r="E7" i="9" s="1"/>
  <c r="H7" i="9" s="1"/>
  <c r="E8" i="9" a="1"/>
  <c r="E8" i="9" s="1"/>
  <c r="H8" i="9" s="1"/>
  <c r="E9" i="9" a="1"/>
  <c r="E9" i="9" s="1"/>
  <c r="H9" i="9" s="1"/>
  <c r="E10" i="9" a="1"/>
  <c r="E10" i="9" s="1"/>
  <c r="H10" i="9" s="1"/>
  <c r="E11" i="9" a="1"/>
  <c r="E11" i="9" s="1"/>
  <c r="H11" i="9" s="1"/>
  <c r="E12" i="9" a="1"/>
  <c r="E12" i="9" s="1"/>
  <c r="H12" i="9" s="1"/>
  <c r="E13" i="9" a="1"/>
  <c r="E13" i="9" s="1"/>
  <c r="H13" i="9" s="1"/>
  <c r="E14" i="9" a="1"/>
  <c r="E14" i="9" s="1"/>
  <c r="H14" i="9" s="1"/>
  <c r="E15" i="9" a="1"/>
  <c r="E15" i="9" s="1"/>
  <c r="H15" i="9" s="1"/>
  <c r="E16" i="9" a="1"/>
  <c r="E16" i="9" s="1"/>
  <c r="H16" i="9" s="1"/>
  <c r="E17" i="9" a="1"/>
  <c r="E17" i="9" s="1"/>
  <c r="H17" i="9" s="1"/>
  <c r="E18" i="9" a="1"/>
  <c r="E18" i="9" s="1"/>
  <c r="H18" i="9" s="1"/>
  <c r="E19" i="9" a="1"/>
  <c r="E19" i="9" s="1"/>
  <c r="H19" i="9" s="1"/>
  <c r="E20" i="9" a="1"/>
  <c r="E20" i="9" s="1"/>
  <c r="H20" i="9" s="1"/>
  <c r="E21" i="9" a="1"/>
  <c r="E21" i="9" s="1"/>
  <c r="H21" i="9" s="1"/>
  <c r="E22" i="9" a="1"/>
  <c r="E22" i="9" s="1"/>
  <c r="H22" i="9" s="1"/>
  <c r="E23" i="9" a="1"/>
  <c r="E23" i="9" s="1"/>
  <c r="H23" i="9" s="1"/>
  <c r="E24" i="9" a="1"/>
  <c r="E24" i="9" s="1"/>
  <c r="H24" i="9" s="1"/>
  <c r="E25" i="9" a="1"/>
  <c r="E25" i="9" s="1"/>
  <c r="H25" i="9" s="1"/>
  <c r="E26" i="9" a="1"/>
  <c r="E26" i="9" s="1"/>
  <c r="H26" i="9" s="1"/>
  <c r="E27" i="9" a="1"/>
  <c r="E27" i="9" s="1"/>
  <c r="H27" i="9" s="1"/>
  <c r="E4" i="9" a="1"/>
  <c r="E4" i="9" s="1"/>
  <c r="H4" i="9" s="1"/>
  <c r="E3" i="9" a="1"/>
  <c r="E3" i="9" s="1"/>
  <c r="H3" i="9" s="1"/>
  <c r="E4" i="7" a="1"/>
  <c r="E4" i="7" s="1"/>
  <c r="H4" i="7" s="1"/>
  <c r="E5" i="2" a="1"/>
  <c r="E5" i="2" s="1"/>
  <c r="H5" i="2" s="1"/>
  <c r="E6" i="2" a="1"/>
  <c r="E6" i="2" s="1"/>
  <c r="H6" i="2" s="1"/>
  <c r="E7" i="2" a="1"/>
  <c r="E7" i="2" s="1"/>
  <c r="H7" i="2" s="1"/>
  <c r="E8" i="2" a="1"/>
  <c r="E8" i="2" s="1"/>
  <c r="H8" i="2" s="1"/>
  <c r="E9" i="2" a="1"/>
  <c r="E9" i="2" s="1"/>
  <c r="H9" i="2" s="1"/>
  <c r="E10" i="2" a="1"/>
  <c r="E10" i="2" s="1"/>
  <c r="H10" i="2" s="1"/>
  <c r="E11" i="2" a="1"/>
  <c r="E11" i="2" s="1"/>
  <c r="H11" i="2" s="1"/>
  <c r="E12" i="2" a="1"/>
  <c r="E12" i="2" s="1"/>
  <c r="H12" i="2" s="1"/>
  <c r="E13" i="2" a="1"/>
  <c r="E13" i="2" s="1"/>
  <c r="H13" i="2" s="1"/>
  <c r="E14" i="2" a="1"/>
  <c r="E14" i="2" s="1"/>
  <c r="H14" i="2" s="1"/>
  <c r="E15" i="2" a="1"/>
  <c r="E15" i="2" s="1"/>
  <c r="H15" i="2" s="1"/>
  <c r="E16" i="2" a="1"/>
  <c r="E16" i="2" s="1"/>
  <c r="H16" i="2" s="1"/>
  <c r="E17" i="2" a="1"/>
  <c r="E17" i="2" s="1"/>
  <c r="H17" i="2" s="1"/>
  <c r="E18" i="2" a="1"/>
  <c r="E18" i="2" s="1"/>
  <c r="H18" i="2" s="1"/>
  <c r="E19" i="2" a="1"/>
  <c r="E19" i="2" s="1"/>
  <c r="H19" i="2" s="1"/>
  <c r="E20" i="2" a="1"/>
  <c r="E20" i="2" s="1"/>
  <c r="H20" i="2" s="1"/>
  <c r="E21" i="2" a="1"/>
  <c r="E21" i="2" s="1"/>
  <c r="H21" i="2" s="1"/>
  <c r="E22" i="2" a="1"/>
  <c r="E22" i="2" s="1"/>
  <c r="H22" i="2" s="1"/>
  <c r="E23" i="2" a="1"/>
  <c r="E23" i="2" s="1"/>
  <c r="H23" i="2" s="1"/>
  <c r="E24" i="2" a="1"/>
  <c r="E24" i="2" s="1"/>
  <c r="H24" i="2" s="1"/>
  <c r="E25" i="2" a="1"/>
  <c r="E25" i="2" s="1"/>
  <c r="H25" i="2" s="1"/>
  <c r="E26" i="2" a="1"/>
  <c r="E26" i="2" s="1"/>
  <c r="H26" i="2" s="1"/>
  <c r="E27" i="2" a="1"/>
  <c r="E27" i="2" s="1"/>
  <c r="H27" i="2" s="1"/>
  <c r="E28" i="2" a="1"/>
  <c r="E28" i="2" s="1"/>
  <c r="H28" i="2" s="1"/>
  <c r="E5" i="8" a="1"/>
  <c r="E5" i="8" s="1"/>
  <c r="H5" i="8" s="1"/>
  <c r="E6" i="8" a="1"/>
  <c r="E6" i="8" s="1"/>
  <c r="H6" i="8" s="1"/>
  <c r="E7" i="8" a="1"/>
  <c r="E7" i="8" s="1"/>
  <c r="H7" i="8" s="1"/>
  <c r="E8" i="8" a="1"/>
  <c r="E8" i="8" s="1"/>
  <c r="H8" i="8" s="1"/>
  <c r="E9" i="8" a="1"/>
  <c r="E9" i="8" s="1"/>
  <c r="H9" i="8" s="1"/>
  <c r="E10" i="8" a="1"/>
  <c r="E10" i="8" s="1"/>
  <c r="H10" i="8" s="1"/>
  <c r="E11" i="8" a="1"/>
  <c r="E11" i="8" s="1"/>
  <c r="H11" i="8" s="1"/>
  <c r="E12" i="8" a="1"/>
  <c r="E12" i="8" s="1"/>
  <c r="H12" i="8" s="1"/>
  <c r="E13" i="8" a="1"/>
  <c r="E13" i="8" s="1"/>
  <c r="H13" i="8" s="1"/>
  <c r="E14" i="8" a="1"/>
  <c r="E14" i="8" s="1"/>
  <c r="H14" i="8" s="1"/>
  <c r="E15" i="8" a="1"/>
  <c r="E15" i="8" s="1"/>
  <c r="H15" i="8" s="1"/>
  <c r="E16" i="8" a="1"/>
  <c r="E16" i="8" s="1"/>
  <c r="H16" i="8" s="1"/>
  <c r="E17" i="8" a="1"/>
  <c r="E17" i="8" s="1"/>
  <c r="H17" i="8" s="1"/>
  <c r="E18" i="8" a="1"/>
  <c r="E18" i="8" s="1"/>
  <c r="H18" i="8" s="1"/>
  <c r="E19" i="8" a="1"/>
  <c r="E19" i="8" s="1"/>
  <c r="H19" i="8" s="1"/>
  <c r="E20" i="8" a="1"/>
  <c r="E20" i="8" s="1"/>
  <c r="H20" i="8" s="1"/>
  <c r="E21" i="8" a="1"/>
  <c r="E21" i="8" s="1"/>
  <c r="H21" i="8" s="1"/>
  <c r="E22" i="8" a="1"/>
  <c r="E22" i="8" s="1"/>
  <c r="H22" i="8" s="1"/>
  <c r="E23" i="8" a="1"/>
  <c r="E23" i="8" s="1"/>
  <c r="H23" i="8" s="1"/>
  <c r="E24" i="8" a="1"/>
  <c r="E24" i="8" s="1"/>
  <c r="H24" i="8" s="1"/>
  <c r="E25" i="8" a="1"/>
  <c r="E25" i="8" s="1"/>
  <c r="H25" i="8" s="1"/>
  <c r="E26" i="8" a="1"/>
  <c r="E26" i="8" s="1"/>
  <c r="H26" i="8" s="1"/>
  <c r="E27" i="8" a="1"/>
  <c r="E27" i="8" s="1"/>
  <c r="H27" i="8" s="1"/>
  <c r="E4" i="8" a="1"/>
  <c r="E4" i="8" s="1"/>
  <c r="H4" i="8" s="1"/>
  <c r="E3" i="8" a="1"/>
  <c r="E3" i="8" s="1"/>
  <c r="H3" i="8" s="1"/>
  <c r="E5" i="7" a="1"/>
  <c r="E5" i="7" s="1"/>
  <c r="H5" i="7" s="1"/>
  <c r="E6" i="7" a="1"/>
  <c r="E6" i="7" s="1"/>
  <c r="H6" i="7" s="1"/>
  <c r="E7" i="7" a="1"/>
  <c r="E7" i="7" s="1"/>
  <c r="H7" i="7" s="1"/>
  <c r="E8" i="7" a="1"/>
  <c r="E8" i="7" s="1"/>
  <c r="H8" i="7" s="1"/>
  <c r="E9" i="7" a="1"/>
  <c r="E9" i="7" s="1"/>
  <c r="H9" i="7" s="1"/>
  <c r="E10" i="7" a="1"/>
  <c r="E10" i="7" s="1"/>
  <c r="H10" i="7" s="1"/>
  <c r="E11" i="7" a="1"/>
  <c r="E11" i="7" s="1"/>
  <c r="H11" i="7" s="1"/>
  <c r="E12" i="7" a="1"/>
  <c r="E12" i="7" s="1"/>
  <c r="H12" i="7" s="1"/>
  <c r="E13" i="7" a="1"/>
  <c r="E13" i="7" s="1"/>
  <c r="H13" i="7" s="1"/>
  <c r="E14" i="7" a="1"/>
  <c r="E14" i="7" s="1"/>
  <c r="H14" i="7" s="1"/>
  <c r="E15" i="7" a="1"/>
  <c r="E15" i="7" s="1"/>
  <c r="H15" i="7" s="1"/>
  <c r="E16" i="7" a="1"/>
  <c r="E16" i="7" s="1"/>
  <c r="H16" i="7" s="1"/>
  <c r="E17" i="7" a="1"/>
  <c r="E17" i="7" s="1"/>
  <c r="H17" i="7" s="1"/>
  <c r="E18" i="7" a="1"/>
  <c r="E18" i="7" s="1"/>
  <c r="H18" i="7" s="1"/>
  <c r="E19" i="7" a="1"/>
  <c r="E19" i="7" s="1"/>
  <c r="H19" i="7" s="1"/>
  <c r="E20" i="7" a="1"/>
  <c r="E20" i="7" s="1"/>
  <c r="H20" i="7" s="1"/>
  <c r="E21" i="7" a="1"/>
  <c r="E21" i="7" s="1"/>
  <c r="H21" i="7" s="1"/>
  <c r="E22" i="7" a="1"/>
  <c r="E22" i="7" s="1"/>
  <c r="H22" i="7" s="1"/>
  <c r="E23" i="7" a="1"/>
  <c r="E23" i="7" s="1"/>
  <c r="H23" i="7" s="1"/>
  <c r="E24" i="7" a="1"/>
  <c r="E24" i="7" s="1"/>
  <c r="H24" i="7" s="1"/>
  <c r="E25" i="7" a="1"/>
  <c r="E25" i="7" s="1"/>
  <c r="H25" i="7" s="1"/>
  <c r="E26" i="7" a="1"/>
  <c r="E26" i="7" s="1"/>
  <c r="H26" i="7" s="1"/>
  <c r="E27" i="7" a="1"/>
  <c r="E27" i="7" s="1"/>
  <c r="H27" i="7" s="1"/>
  <c r="E3" i="7" a="1"/>
  <c r="E3" i="7" s="1"/>
  <c r="H3" i="7" s="1"/>
  <c r="E4" i="2" l="1" a="1"/>
  <c r="E4" i="2" s="1"/>
  <c r="H4" i="2" s="1"/>
  <c r="B4" i="6" l="1"/>
  <c r="H28" i="11" l="1"/>
  <c r="B10" i="6" s="1"/>
  <c r="H28" i="8"/>
  <c r="H28" i="9"/>
  <c r="B8" i="6" s="1"/>
  <c r="H28" i="12"/>
  <c r="B11" i="6" s="1"/>
  <c r="H28" i="13"/>
  <c r="B12" i="6" s="1"/>
  <c r="H28" i="10"/>
  <c r="B9" i="6" s="1"/>
  <c r="H28" i="14"/>
  <c r="B13" i="6" s="1"/>
  <c r="H28" i="15"/>
  <c r="B14" i="6" s="1"/>
  <c r="H28" i="16"/>
  <c r="B15" i="6" s="1"/>
  <c r="H28" i="17"/>
  <c r="B16" i="6" s="1"/>
  <c r="H28" i="7" l="1"/>
  <c r="B6" i="6" s="1"/>
  <c r="H29" i="2" l="1"/>
  <c r="H30" i="2" l="1"/>
  <c r="H29" i="11"/>
  <c r="H29" i="9"/>
  <c r="H29" i="8"/>
  <c r="H29" i="12"/>
  <c r="H29" i="13"/>
  <c r="H29" i="14"/>
  <c r="B5" i="6"/>
  <c r="H29" i="15"/>
  <c r="H29" i="16"/>
  <c r="H29" i="7"/>
  <c r="H29" i="17"/>
  <c r="H29" i="10"/>
  <c r="B7" i="6"/>
  <c r="B17" i="6" l="1"/>
</calcChain>
</file>

<file path=xl/sharedStrings.xml><?xml version="1.0" encoding="utf-8"?>
<sst xmlns="http://schemas.openxmlformats.org/spreadsheetml/2006/main" count="245" uniqueCount="107">
  <si>
    <t>Gainage</t>
  </si>
  <si>
    <t>Gel et capsules ou chablon</t>
  </si>
  <si>
    <t>French</t>
  </si>
  <si>
    <t>Remplacement d'un ongle lors du remplissage</t>
  </si>
  <si>
    <t>Manucure</t>
  </si>
  <si>
    <t>Pédicure</t>
  </si>
  <si>
    <t>Image + couleur mains ou pieds</t>
  </si>
  <si>
    <t>Dépose complète + soin pieds</t>
  </si>
  <si>
    <t>Petit Nail art fait main- l'ongle</t>
  </si>
  <si>
    <t>Nail 3D - l'ongle</t>
  </si>
  <si>
    <t>Sourcils</t>
  </si>
  <si>
    <t>Lèvres</t>
  </si>
  <si>
    <t>Menton</t>
  </si>
  <si>
    <t>Aisselles</t>
  </si>
  <si>
    <t>Maillot</t>
  </si>
  <si>
    <t>Maillot brésilien</t>
  </si>
  <si>
    <t>Maillot intégral</t>
  </si>
  <si>
    <t>Demi-jambes</t>
  </si>
  <si>
    <t>Jambes entières</t>
  </si>
  <si>
    <t>Demi-bras</t>
  </si>
  <si>
    <t>Bras</t>
  </si>
  <si>
    <t>JANVIER</t>
  </si>
  <si>
    <t>INDIQUEZ VOTRE PLAFOND DE CHIFFRE D'AFFAIRES :</t>
  </si>
  <si>
    <t>Date</t>
  </si>
  <si>
    <t>Mode d'encaissement</t>
  </si>
  <si>
    <t>Montant encaissé</t>
  </si>
  <si>
    <t>TOTAL mois</t>
  </si>
  <si>
    <t>TOTAL année</t>
  </si>
  <si>
    <t>FEVRIER</t>
  </si>
  <si>
    <t>Chèque</t>
  </si>
  <si>
    <t>Carte Bleue</t>
  </si>
  <si>
    <t>Espèces</t>
  </si>
  <si>
    <t>Remise</t>
  </si>
  <si>
    <t>Nature Prestation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</si>
  <si>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</si>
  <si>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</si>
  <si>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</si>
  <si>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</si>
  <si>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</si>
  <si>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</si>
  <si>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</si>
  <si>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</si>
  <si>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</si>
  <si>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</si>
  <si>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</si>
  <si>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</si>
  <si>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 par activité</t>
  </si>
  <si>
    <t>Chiffre d'affaires</t>
  </si>
  <si>
    <t>MARS</t>
  </si>
  <si>
    <t>AVRIL</t>
  </si>
  <si>
    <t>MAI</t>
  </si>
  <si>
    <t>Plafond Activité
principale</t>
  </si>
  <si>
    <t>JUIN</t>
  </si>
  <si>
    <t>JUILLET</t>
  </si>
  <si>
    <t>AOUT</t>
  </si>
  <si>
    <t>OCTOBRE</t>
  </si>
  <si>
    <t>NOVEMBRE</t>
  </si>
  <si>
    <t>DECEMBRE</t>
  </si>
  <si>
    <t>Type Prestation</t>
  </si>
  <si>
    <t>Remplissage</t>
  </si>
  <si>
    <t>Décorations</t>
  </si>
  <si>
    <t>Epilations</t>
  </si>
  <si>
    <t>Type de prestation</t>
  </si>
  <si>
    <t>Mode de paiement</t>
  </si>
  <si>
    <t>Beauté_des_mains_et_des_pieds</t>
  </si>
  <si>
    <t>Soin_des_mains_et_des_pieds</t>
  </si>
  <si>
    <t>Tarif1</t>
  </si>
  <si>
    <t>Tarif2</t>
  </si>
  <si>
    <t>Tarif4</t>
  </si>
  <si>
    <t>Tarif3</t>
  </si>
  <si>
    <t>Tarif Prestation</t>
  </si>
  <si>
    <t>Total Prestation</t>
  </si>
  <si>
    <t>Total prestation</t>
  </si>
  <si>
    <t>SEPTEMBRE</t>
  </si>
  <si>
    <t>Beauté_des_mains</t>
  </si>
  <si>
    <t>Soin_des_pieds</t>
  </si>
  <si>
    <t>Dépose</t>
  </si>
  <si>
    <t>Limage + couleur mains</t>
  </si>
  <si>
    <t>Verni semi-permanent</t>
  </si>
  <si>
    <t>Pose Salon -1cm</t>
  </si>
  <si>
    <t>Mini formats de salon + 1 cm</t>
  </si>
  <si>
    <t>Format artistiques XXL sur devis</t>
  </si>
  <si>
    <t>Nail art élaboré par minute</t>
  </si>
  <si>
    <t>Nail art simple par ongle</t>
  </si>
  <si>
    <t>Baby boomer/ Couleur ou French dessiné</t>
  </si>
  <si>
    <t>French en reverse/ongle capsulé par ongle</t>
  </si>
  <si>
    <t>Bijoux sur devis</t>
  </si>
  <si>
    <t>Remplacement lors de votre remplissage</t>
  </si>
  <si>
    <t>Remplacement hors RDV</t>
  </si>
  <si>
    <t>Prix d'une pose au- delà de 4 réparations</t>
  </si>
  <si>
    <t>Limage + couleur pieds</t>
  </si>
  <si>
    <t>VSP pieds</t>
  </si>
  <si>
    <t>VSP + soin pides</t>
  </si>
  <si>
    <t>Pieds</t>
  </si>
  <si>
    <t>Gel + soin pieds</t>
  </si>
  <si>
    <t>Reconstruction orteil</t>
  </si>
  <si>
    <t>Dépose VSP</t>
  </si>
  <si>
    <t>Dépose VSP avec vernis normal</t>
  </si>
  <si>
    <t>Dépose VSP avec soin mains</t>
  </si>
  <si>
    <t>Dépose gel/acrygel</t>
  </si>
  <si>
    <t>Dépose gel/acrygel avec vernis normal</t>
  </si>
  <si>
    <t>Dépose gel/acrygel avec manucure</t>
  </si>
  <si>
    <t>Dos</t>
  </si>
  <si>
    <t>Poitrine</t>
  </si>
  <si>
    <t>Ventre</t>
  </si>
  <si>
    <t>Fesses</t>
  </si>
  <si>
    <t xml:space="preserve">Autre partie du corps à partir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</si>
</sst>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#,##0.00\ &quot;€&quot;"/>
    <numFmt numFmtId="166" formatCode="#,##0.00\ &quot;€&quot;;#,##0.00\ &quot;€&quot;;&quot;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Arial"/>
      <family val="2"/>
    </font>
    <font>
      <i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2"/>
      <color rgb="FFFFCC66"/>
      <name val="Arial"/>
      <family val="2"/>
    </font>
    <font>
      <sz val="11"/>
      <color theme="1"/>
      <name val="Calibri"/>
      <family val="2"/>
    </font>
    <font>
      <sz val="12"/>
      <color indexed="18"/>
      <name val="Arial"/>
      <family val="2"/>
    </font>
    <font>
      <b/>
      <i/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4"/>
      <color theme="4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17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Protection="0"/>
    <xf numFmtId="9" fontId="2" fillId="0" borderId="0" applyFont="0" applyFill="0" applyBorder="0" applyAlignment="0" applyProtection="0"/>
  </cellStyleXfs>
  <cellXfs count="71">
    <xf numFmtId="0" fontId="0" fillId="0" borderId="0" xfId="0"/>
    <xf numFmtId="0" fontId="0" fillId="2" borderId="2" xfId="0" applyFill="1" applyBorder="1" applyAlignment="1" applyProtection="1">
      <alignment vertical="center"/>
      <protection locked="0"/>
    </xf>
    <xf numFmtId="0" fontId="5" fillId="0" borderId="2" xfId="0" applyFont="1" applyBorder="1" applyAlignment="1">
      <alignment horizontal="center" vertical="center"/>
    </xf>
    <xf numFmtId="14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165" fontId="6" fillId="0" borderId="4" xfId="0" applyNumberFormat="1" applyFont="1" applyBorder="1" applyAlignment="1" applyProtection="1">
      <alignment vertical="center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9" fontId="0" fillId="0" borderId="0" xfId="0" applyNumberFormat="1"/>
    <xf numFmtId="2" fontId="0" fillId="0" borderId="0" xfId="0" applyNumberFormat="1"/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1" applyNumberFormat="1" applyFont="1" applyBorder="1"/>
    <xf numFmtId="1" fontId="0" fillId="0" borderId="0" xfId="0" applyNumberFormat="1" applyBorder="1"/>
    <xf numFmtId="0" fontId="10" fillId="0" borderId="0" xfId="0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0" fontId="11" fillId="3" borderId="1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right" vertical="center" wrapText="1"/>
    </xf>
    <xf numFmtId="0" fontId="11" fillId="3" borderId="14" xfId="0" applyFont="1" applyFill="1" applyBorder="1" applyAlignment="1">
      <alignment vertical="center" wrapText="1"/>
    </xf>
    <xf numFmtId="0" fontId="12" fillId="3" borderId="0" xfId="0" applyFont="1" applyFill="1" applyAlignment="1">
      <alignment horizontal="right" vertical="center" wrapText="1"/>
    </xf>
    <xf numFmtId="17" fontId="13" fillId="4" borderId="14" xfId="0" applyNumberFormat="1" applyFont="1" applyFill="1" applyBorder="1" applyAlignment="1">
      <alignment horizontal="left" vertical="center"/>
    </xf>
    <xf numFmtId="165" fontId="11" fillId="4" borderId="0" xfId="0" applyNumberFormat="1" applyFont="1" applyFill="1" applyAlignment="1" applyProtection="1">
      <alignment vertical="center"/>
      <protection locked="0"/>
    </xf>
    <xf numFmtId="165" fontId="11" fillId="4" borderId="0" xfId="0" applyNumberFormat="1" applyFont="1" applyFill="1" applyAlignment="1">
      <alignment vertical="center"/>
    </xf>
    <xf numFmtId="0" fontId="13" fillId="5" borderId="12" xfId="0" applyFont="1" applyFill="1" applyBorder="1" applyAlignment="1">
      <alignment horizontal="left" vertical="center" wrapText="1"/>
    </xf>
    <xf numFmtId="165" fontId="11" fillId="6" borderId="13" xfId="0" applyNumberFormat="1" applyFont="1" applyFill="1" applyBorder="1" applyAlignment="1">
      <alignment vertical="center"/>
    </xf>
    <xf numFmtId="0" fontId="14" fillId="0" borderId="0" xfId="0" applyFont="1"/>
    <xf numFmtId="0" fontId="6" fillId="0" borderId="9" xfId="0" applyFont="1" applyBorder="1" applyAlignment="1" applyProtection="1">
      <alignment vertical="center"/>
      <protection locked="0"/>
    </xf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6" fillId="7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8" borderId="6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0" fillId="0" borderId="0" xfId="0" applyBorder="1"/>
    <xf numFmtId="166" fontId="6" fillId="0" borderId="4" xfId="0" applyNumberFormat="1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166" fontId="6" fillId="0" borderId="5" xfId="0" applyNumberFormat="1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vertical="center"/>
      <protection locked="0"/>
    </xf>
    <xf numFmtId="166" fontId="6" fillId="0" borderId="9" xfId="0" applyNumberFormat="1" applyFont="1" applyBorder="1" applyAlignment="1" applyProtection="1">
      <alignment horizontal="center" vertical="center"/>
      <protection locked="0"/>
    </xf>
    <xf numFmtId="166" fontId="6" fillId="0" borderId="11" xfId="0" applyNumberFormat="1" applyFont="1" applyBorder="1" applyAlignment="1" applyProtection="1">
      <alignment horizontal="center" vertical="center"/>
      <protection locked="0"/>
    </xf>
    <xf numFmtId="166" fontId="6" fillId="0" borderId="10" xfId="0" applyNumberFormat="1" applyFont="1" applyBorder="1" applyAlignment="1" applyProtection="1">
      <alignment vertical="center"/>
      <protection locked="0"/>
    </xf>
    <xf numFmtId="14" fontId="6" fillId="10" borderId="3" xfId="0" applyNumberFormat="1" applyFont="1" applyFill="1" applyBorder="1" applyAlignment="1" applyProtection="1">
      <alignment horizontal="center" vertical="center"/>
      <protection locked="0"/>
    </xf>
    <xf numFmtId="0" fontId="6" fillId="10" borderId="4" xfId="0" applyFont="1" applyFill="1" applyBorder="1" applyAlignment="1" applyProtection="1">
      <alignment vertical="center"/>
      <protection locked="0"/>
    </xf>
    <xf numFmtId="0" fontId="6" fillId="10" borderId="9" xfId="0" applyFont="1" applyFill="1" applyBorder="1" applyAlignment="1" applyProtection="1">
      <alignment vertical="center"/>
      <protection locked="0"/>
    </xf>
    <xf numFmtId="166" fontId="6" fillId="10" borderId="9" xfId="0" applyNumberFormat="1" applyFont="1" applyFill="1" applyBorder="1" applyAlignment="1" applyProtection="1">
      <alignment horizontal="center" vertical="center"/>
      <protection locked="0"/>
    </xf>
    <xf numFmtId="0" fontId="6" fillId="10" borderId="3" xfId="0" applyFont="1" applyFill="1" applyBorder="1" applyAlignment="1" applyProtection="1">
      <alignment vertical="center"/>
      <protection locked="0"/>
    </xf>
    <xf numFmtId="165" fontId="6" fillId="10" borderId="3" xfId="0" applyNumberFormat="1" applyFont="1" applyFill="1" applyBorder="1" applyAlignment="1" applyProtection="1">
      <alignment vertical="center"/>
      <protection locked="0"/>
    </xf>
    <xf numFmtId="166" fontId="6" fillId="10" borderId="3" xfId="0" applyNumberFormat="1" applyFont="1" applyFill="1" applyBorder="1" applyAlignment="1" applyProtection="1">
      <alignment vertical="center"/>
      <protection locked="0"/>
    </xf>
    <xf numFmtId="0" fontId="6" fillId="10" borderId="16" xfId="0" applyFont="1" applyFill="1" applyBorder="1" applyAlignment="1" applyProtection="1">
      <alignment vertical="center"/>
      <protection locked="0"/>
    </xf>
    <xf numFmtId="166" fontId="6" fillId="10" borderId="16" xfId="0" applyNumberFormat="1" applyFont="1" applyFill="1" applyBorder="1" applyAlignment="1" applyProtection="1">
      <alignment vertical="center"/>
      <protection locked="0"/>
    </xf>
    <xf numFmtId="0" fontId="15" fillId="0" borderId="8" xfId="0" applyFont="1" applyFill="1" applyBorder="1" applyAlignment="1">
      <alignment horizontal="left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</cellXfs>
  <cellStyles count="2">
    <cellStyle name="Normal" xfId="0" builtinId="0" customBuiltin="1"/>
    <cellStyle name="Pourcentage" xfId="1" builtinId="5"/>
  </cellStyles>
  <dxfs count="48"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19</xdr:row>
      <xdr:rowOff>0</xdr:rowOff>
    </xdr:from>
    <xdr:to>
      <xdr:col>3</xdr:col>
      <xdr:colOff>719817</xdr:colOff>
      <xdr:row>25</xdr:row>
      <xdr:rowOff>172811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539D11-5F27-4471-B170-75BCFE9F6B3F}"/>
            </a:ext>
          </a:extLst>
        </xdr:cNvPr>
        <xdr:cNvSpPr txBox="1"/>
      </xdr:nvSpPr>
      <xdr:spPr>
        <a:xfrm>
          <a:off x="2168638" y="3554866"/>
          <a:ext cx="330517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vais de mettre à jour les différentes informations des colonnes de ma feuille "FORMULES" mais j'ai rajouté et/ou supprimé des éléments dans certains colonnes. malgré toutes mes tentatives, j'ai 2 colonnes pour lesquelles les informations n'apparaissent pas. Je tourne en rond depuis un moment et je sature.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81219</xdr:colOff>
      <xdr:row>0</xdr:row>
      <xdr:rowOff>1</xdr:rowOff>
    </xdr:from>
    <xdr:to>
      <xdr:col>1</xdr:col>
      <xdr:colOff>102420</xdr:colOff>
      <xdr:row>0</xdr:row>
      <xdr:rowOff>958477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F7C80B4-95E4-4F5D-B51B-0410B2D96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19" y="1"/>
          <a:ext cx="942975" cy="958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28576</xdr:colOff>
      <xdr:row>0</xdr:row>
      <xdr:rowOff>968159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CC6260-FDD4-48AE-B949-F3CDBC46C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952500" cy="9681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FEE9F02-CC6F-4047-8857-44B0F9065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AFBBEB5-9CA6-4081-BBA7-7E1C5D533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18076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F12242C-5EEF-4603-B5D5-9B8CA2361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7057" cy="9681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13020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7AE581-B2E8-4C8B-B257-9969A6FC5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2001" cy="9681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7964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8F264B4-DBA2-48D5-BA1F-C2A7FB329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6945" cy="96815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5EEC171-33DD-4A84-A5CC-4854C1F96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1889" cy="96815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DFDB38E-2B40-434B-BD28-EF7F76BEC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29D976-D30E-468F-9906-1C9AE4F89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9ECD0F-2FEE-4E56-84BC-DB31D0C1D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2908</xdr:colOff>
      <xdr:row>0</xdr:row>
      <xdr:rowOff>968158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72B92A4-6757-430A-997C-F0B26334E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6833" cy="9681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lipe\Downloads\Livre_Recettes_A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Activité principale"/>
      <sheetName val="Activité secondaire"/>
      <sheetName val="mixte"/>
      <sheetName val="registre achat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J42"/>
  <sheetViews>
    <sheetView zoomScale="112" zoomScaleNormal="112" workbookViewId="0">
      <selection activeCell="F20" sqref="F20"/>
    </sheetView>
  </sheetViews>
  <sheetFormatPr baseColWidth="10" defaultColWidth="9.140625" defaultRowHeight="15" x14ac:dyDescent="0.25"/>
  <cols>
    <col min="1" max="1" width="28.85546875" style="30" bestFit="1" customWidth="1"/>
    <col min="2" max="2" width="3.7109375" style="30" customWidth="1"/>
    <col min="3" max="3" width="38.7109375" style="30" bestFit="1" customWidth="1"/>
    <col min="4" max="5" width="28.7109375" style="30" bestFit="1" customWidth="1"/>
    <col min="6" max="6" width="23.140625" style="30" bestFit="1" customWidth="1"/>
    <col min="7" max="7" width="31.85546875" bestFit="1" customWidth="1"/>
    <col min="8" max="8" width="9.5703125" bestFit="1" customWidth="1"/>
    <col min="9" max="9" width="26.42578125" bestFit="1" customWidth="1"/>
    <col min="10" max="10" width="5.42578125" bestFit="1" customWidth="1"/>
  </cols>
  <sheetData>
    <row r="1" spans="1:10" x14ac:dyDescent="0.25">
      <c r="A1" s="35" t="s">
        <v>62</v>
      </c>
      <c r="B1" s="33"/>
      <c r="C1" s="35" t="s">
        <v>74</v>
      </c>
      <c r="D1" s="38" t="s">
        <v>66</v>
      </c>
      <c r="E1" s="35" t="s">
        <v>75</v>
      </c>
      <c r="F1" s="39" t="s">
        <v>67</v>
      </c>
      <c r="G1" s="35" t="s">
        <v>76</v>
      </c>
      <c r="H1" s="39" t="s">
        <v>69</v>
      </c>
      <c r="I1" s="35" t="s">
        <v>61</v>
      </c>
      <c r="J1" s="38" t="s">
        <v>68</v>
      </c>
    </row>
    <row r="2" spans="1:10" x14ac:dyDescent="0.25">
      <c r="A2" s="34" t="s">
        <v>74</v>
      </c>
      <c r="C2" s="36" t="s">
        <v>77</v>
      </c>
      <c r="D2" s="37">
        <v>10</v>
      </c>
      <c r="E2" s="36" t="s">
        <v>90</v>
      </c>
      <c r="F2" s="40">
        <v>10</v>
      </c>
      <c r="G2" s="36" t="s">
        <v>96</v>
      </c>
      <c r="H2" s="40">
        <v>10</v>
      </c>
      <c r="I2" s="34" t="s">
        <v>10</v>
      </c>
      <c r="J2" s="41">
        <v>7</v>
      </c>
    </row>
    <row r="3" spans="1:10" x14ac:dyDescent="0.25">
      <c r="A3" s="34" t="s">
        <v>75</v>
      </c>
      <c r="C3" s="36" t="s">
        <v>4</v>
      </c>
      <c r="D3" s="37">
        <v>20</v>
      </c>
      <c r="E3" s="36" t="s">
        <v>5</v>
      </c>
      <c r="F3" s="40">
        <v>35</v>
      </c>
      <c r="G3" s="36" t="s">
        <v>97</v>
      </c>
      <c r="H3" s="40">
        <v>15</v>
      </c>
      <c r="I3" s="34" t="s">
        <v>11</v>
      </c>
      <c r="J3" s="41">
        <v>5</v>
      </c>
    </row>
    <row r="4" spans="1:10" x14ac:dyDescent="0.25">
      <c r="A4" s="34" t="s">
        <v>76</v>
      </c>
      <c r="C4" s="36" t="s">
        <v>78</v>
      </c>
      <c r="D4" s="37">
        <v>29</v>
      </c>
      <c r="E4" s="36" t="s">
        <v>91</v>
      </c>
      <c r="F4" s="40">
        <v>23</v>
      </c>
      <c r="G4" s="36" t="s">
        <v>98</v>
      </c>
      <c r="H4" s="40">
        <v>20</v>
      </c>
      <c r="I4" s="34" t="s">
        <v>12</v>
      </c>
      <c r="J4" s="41">
        <v>5</v>
      </c>
    </row>
    <row r="5" spans="1:10" x14ac:dyDescent="0.25">
      <c r="A5" s="34" t="s">
        <v>61</v>
      </c>
      <c r="C5" s="36" t="s">
        <v>0</v>
      </c>
      <c r="D5" s="37">
        <v>39</v>
      </c>
      <c r="E5" s="36" t="s">
        <v>92</v>
      </c>
      <c r="F5" s="40">
        <v>45</v>
      </c>
      <c r="G5" s="36" t="s">
        <v>99</v>
      </c>
      <c r="H5" s="40">
        <v>15</v>
      </c>
      <c r="I5" s="34" t="s">
        <v>13</v>
      </c>
      <c r="J5" s="41">
        <v>7</v>
      </c>
    </row>
    <row r="6" spans="1:10" x14ac:dyDescent="0.25">
      <c r="A6" s="43"/>
      <c r="C6" s="36" t="s">
        <v>59</v>
      </c>
      <c r="D6" s="37">
        <v>39</v>
      </c>
      <c r="E6" s="36" t="s">
        <v>93</v>
      </c>
      <c r="F6" s="40">
        <v>30</v>
      </c>
      <c r="G6" s="36" t="s">
        <v>100</v>
      </c>
      <c r="H6" s="40">
        <v>20</v>
      </c>
      <c r="I6" s="34" t="s">
        <v>14</v>
      </c>
      <c r="J6" s="41">
        <v>8</v>
      </c>
    </row>
    <row r="7" spans="1:10" x14ac:dyDescent="0.25">
      <c r="A7" s="43"/>
      <c r="C7" s="36" t="s">
        <v>79</v>
      </c>
      <c r="D7" s="37">
        <v>45</v>
      </c>
      <c r="E7" s="36" t="s">
        <v>94</v>
      </c>
      <c r="F7" s="37">
        <v>55</v>
      </c>
      <c r="G7" s="63" t="s">
        <v>101</v>
      </c>
      <c r="H7" s="40">
        <v>30</v>
      </c>
      <c r="I7" s="34" t="s">
        <v>15</v>
      </c>
      <c r="J7" s="41">
        <v>12</v>
      </c>
    </row>
    <row r="8" spans="1:10" x14ac:dyDescent="0.25">
      <c r="C8" s="36" t="s">
        <v>80</v>
      </c>
      <c r="D8" s="37">
        <v>65</v>
      </c>
      <c r="E8" s="36" t="s">
        <v>95</v>
      </c>
      <c r="F8" s="37">
        <v>5</v>
      </c>
      <c r="G8" s="32"/>
      <c r="H8" s="32"/>
      <c r="I8" s="34" t="s">
        <v>16</v>
      </c>
      <c r="J8" s="41">
        <v>18</v>
      </c>
    </row>
    <row r="9" spans="1:10" x14ac:dyDescent="0.25">
      <c r="A9" s="42" t="s">
        <v>63</v>
      </c>
      <c r="C9" s="36" t="s">
        <v>81</v>
      </c>
      <c r="D9" s="37"/>
      <c r="E9" s="32"/>
      <c r="F9" s="32"/>
      <c r="G9" s="32"/>
      <c r="H9" s="32"/>
      <c r="I9" s="34" t="s">
        <v>17</v>
      </c>
      <c r="J9" s="41">
        <v>10</v>
      </c>
    </row>
    <row r="10" spans="1:10" x14ac:dyDescent="0.25">
      <c r="A10" s="34" t="s">
        <v>30</v>
      </c>
      <c r="C10" s="36" t="s">
        <v>82</v>
      </c>
      <c r="D10" s="37">
        <v>0.4</v>
      </c>
      <c r="E10" s="32"/>
      <c r="F10" s="32"/>
      <c r="G10" s="32"/>
      <c r="H10" s="32"/>
      <c r="I10" s="34" t="s">
        <v>18</v>
      </c>
      <c r="J10" s="41">
        <v>22</v>
      </c>
    </row>
    <row r="11" spans="1:10" x14ac:dyDescent="0.25">
      <c r="A11" s="34" t="s">
        <v>29</v>
      </c>
      <c r="C11" s="36" t="s">
        <v>83</v>
      </c>
      <c r="D11" s="37">
        <v>5</v>
      </c>
      <c r="E11" s="32"/>
      <c r="F11" s="32"/>
      <c r="G11" s="32"/>
      <c r="H11" s="32"/>
      <c r="I11" s="34" t="s">
        <v>19</v>
      </c>
      <c r="J11" s="41">
        <v>7.5</v>
      </c>
    </row>
    <row r="12" spans="1:10" x14ac:dyDescent="0.25">
      <c r="A12" s="34" t="s">
        <v>31</v>
      </c>
      <c r="C12" s="36" t="s">
        <v>84</v>
      </c>
      <c r="D12" s="37">
        <v>5</v>
      </c>
      <c r="E12" s="32"/>
      <c r="F12" s="32"/>
      <c r="G12" s="32"/>
      <c r="H12" s="32"/>
      <c r="I12" s="34" t="s">
        <v>20</v>
      </c>
      <c r="J12" s="41">
        <v>15</v>
      </c>
    </row>
    <row r="13" spans="1:10" x14ac:dyDescent="0.25">
      <c r="C13" s="36" t="s">
        <v>85</v>
      </c>
      <c r="D13" s="37">
        <v>2</v>
      </c>
      <c r="E13" s="32"/>
      <c r="F13" s="32"/>
      <c r="G13" s="32"/>
      <c r="H13" s="32"/>
      <c r="I13" s="34" t="s">
        <v>102</v>
      </c>
      <c r="J13" s="41">
        <v>29</v>
      </c>
    </row>
    <row r="14" spans="1:10" x14ac:dyDescent="0.25">
      <c r="C14" s="36" t="s">
        <v>86</v>
      </c>
      <c r="D14" s="37"/>
      <c r="E14" s="32"/>
      <c r="F14" s="32"/>
      <c r="G14" s="32"/>
      <c r="H14" s="32"/>
      <c r="I14" s="34" t="s">
        <v>103</v>
      </c>
      <c r="J14" s="41">
        <v>15</v>
      </c>
    </row>
    <row r="15" spans="1:10" x14ac:dyDescent="0.25">
      <c r="C15" s="36" t="s">
        <v>87</v>
      </c>
      <c r="D15" s="37">
        <v>2</v>
      </c>
      <c r="E15" s="32"/>
      <c r="F15" s="32"/>
      <c r="G15" s="32"/>
      <c r="H15" s="32"/>
      <c r="I15" s="34" t="s">
        <v>104</v>
      </c>
      <c r="J15" s="41">
        <v>15</v>
      </c>
    </row>
    <row r="16" spans="1:10" x14ac:dyDescent="0.25">
      <c r="C16" s="36" t="s">
        <v>88</v>
      </c>
      <c r="D16" s="37">
        <v>4</v>
      </c>
      <c r="E16" s="32"/>
      <c r="F16" s="32"/>
      <c r="G16" s="32"/>
      <c r="H16" s="32"/>
      <c r="I16" s="34" t="s">
        <v>105</v>
      </c>
      <c r="J16" s="41">
        <v>10</v>
      </c>
    </row>
    <row r="17" spans="3:10" x14ac:dyDescent="0.25">
      <c r="C17" s="36" t="s">
        <v>89</v>
      </c>
      <c r="D17" s="37"/>
      <c r="E17" s="32"/>
      <c r="F17" s="32"/>
      <c r="G17" s="32"/>
      <c r="H17" s="32"/>
      <c r="I17" s="34" t="s">
        <v>106</v>
      </c>
      <c r="J17" s="41">
        <v>2</v>
      </c>
    </row>
    <row r="18" spans="3:10" x14ac:dyDescent="0.25">
      <c r="C18" s="32"/>
      <c r="D18" s="32"/>
      <c r="E18" s="32"/>
      <c r="F18" s="32"/>
      <c r="G18" s="32"/>
      <c r="H18" s="32"/>
      <c r="I18" s="43"/>
      <c r="J18" s="44"/>
    </row>
    <row r="19" spans="3:10" x14ac:dyDescent="0.25">
      <c r="C19" s="32"/>
      <c r="D19" s="32"/>
      <c r="E19" s="32"/>
      <c r="F19" s="32"/>
      <c r="G19" s="32"/>
      <c r="H19" s="32"/>
      <c r="I19" s="43"/>
      <c r="J19" s="44"/>
    </row>
    <row r="20" spans="3:10" x14ac:dyDescent="0.25">
      <c r="C20" s="32"/>
      <c r="D20" s="32"/>
      <c r="E20" s="32"/>
      <c r="F20" s="32"/>
      <c r="G20" s="32"/>
      <c r="H20" s="32"/>
      <c r="I20" s="43"/>
      <c r="J20" s="44"/>
    </row>
    <row r="21" spans="3:10" x14ac:dyDescent="0.25">
      <c r="C21" s="32"/>
      <c r="D21" s="32"/>
      <c r="E21" s="32"/>
      <c r="F21" s="32"/>
      <c r="G21" s="32"/>
      <c r="H21" s="32"/>
      <c r="I21" s="43"/>
      <c r="J21" s="44"/>
    </row>
    <row r="22" spans="3:10" x14ac:dyDescent="0.25">
      <c r="C22" s="32"/>
      <c r="D22" s="32"/>
      <c r="E22" s="32"/>
      <c r="F22" s="32"/>
      <c r="G22" s="32"/>
      <c r="H22" s="32"/>
      <c r="I22" s="43"/>
      <c r="J22" s="44"/>
    </row>
    <row r="23" spans="3:10" x14ac:dyDescent="0.25">
      <c r="C23" s="32"/>
      <c r="D23" s="32"/>
      <c r="E23" s="32"/>
      <c r="F23" s="32"/>
      <c r="G23" s="32"/>
      <c r="H23" s="32"/>
      <c r="I23" s="43"/>
      <c r="J23" s="44"/>
    </row>
    <row r="24" spans="3:10" x14ac:dyDescent="0.25">
      <c r="C24" s="32"/>
      <c r="D24" s="32"/>
      <c r="E24" s="32"/>
      <c r="F24" s="32"/>
      <c r="G24" s="32"/>
      <c r="H24" s="32"/>
      <c r="I24" s="43"/>
      <c r="J24" s="44"/>
    </row>
    <row r="25" spans="3:10" x14ac:dyDescent="0.25">
      <c r="C25" s="32"/>
      <c r="D25" s="32"/>
      <c r="E25" s="32"/>
      <c r="F25" s="32"/>
      <c r="G25" s="32"/>
      <c r="H25" s="32"/>
      <c r="I25" s="43"/>
      <c r="J25" s="44"/>
    </row>
    <row r="26" spans="3:10" x14ac:dyDescent="0.25">
      <c r="C26" s="32"/>
      <c r="D26" s="32"/>
      <c r="E26" s="32"/>
      <c r="F26" s="32"/>
      <c r="G26" s="32"/>
      <c r="H26" s="32"/>
      <c r="I26" s="43"/>
      <c r="J26" s="44"/>
    </row>
    <row r="27" spans="3:10" x14ac:dyDescent="0.25">
      <c r="C27" s="32"/>
      <c r="D27" s="32"/>
      <c r="E27" s="32"/>
      <c r="F27" s="32"/>
      <c r="G27" s="32"/>
      <c r="H27" s="32"/>
      <c r="I27" s="43"/>
      <c r="J27" s="44"/>
    </row>
    <row r="28" spans="3:10" x14ac:dyDescent="0.25">
      <c r="C28" s="32"/>
      <c r="D28" s="32"/>
      <c r="E28" s="32"/>
      <c r="F28" s="32"/>
      <c r="G28" s="32"/>
      <c r="H28" s="32"/>
      <c r="I28" s="43"/>
      <c r="J28" s="44"/>
    </row>
    <row r="29" spans="3:10" x14ac:dyDescent="0.25">
      <c r="C29" s="32"/>
      <c r="D29" s="32"/>
      <c r="E29" s="32"/>
      <c r="F29" s="32"/>
      <c r="G29" s="32"/>
      <c r="H29" s="32"/>
      <c r="I29" s="43"/>
      <c r="J29" s="44"/>
    </row>
    <row r="30" spans="3:10" x14ac:dyDescent="0.25">
      <c r="C30" s="32"/>
      <c r="D30" s="32"/>
      <c r="E30" s="32"/>
      <c r="F30" s="32"/>
      <c r="G30" s="32"/>
      <c r="H30" s="32"/>
      <c r="I30" s="43"/>
      <c r="J30" s="44"/>
    </row>
    <row r="31" spans="3:10" x14ac:dyDescent="0.25">
      <c r="C31" s="32"/>
      <c r="D31" s="32"/>
      <c r="E31" s="32"/>
      <c r="F31" s="32"/>
      <c r="G31" s="32"/>
      <c r="H31" s="32"/>
      <c r="I31" s="43"/>
      <c r="J31" s="44"/>
    </row>
    <row r="32" spans="3:10" x14ac:dyDescent="0.25">
      <c r="C32" s="32"/>
      <c r="D32" s="32"/>
      <c r="E32" s="32"/>
      <c r="F32" s="32"/>
      <c r="G32" s="32"/>
      <c r="H32" s="32"/>
      <c r="I32" s="43"/>
      <c r="J32" s="44"/>
    </row>
    <row r="35" spans="1:6" x14ac:dyDescent="0.25">
      <c r="B35" s="31"/>
      <c r="C35" s="31"/>
      <c r="D35" s="31"/>
      <c r="E35" s="31"/>
      <c r="F35" s="31"/>
    </row>
    <row r="42" spans="1:6" x14ac:dyDescent="0.25">
      <c r="A42" s="31"/>
      <c r="B42" s="31"/>
      <c r="C42" s="31"/>
      <c r="D42" s="31"/>
      <c r="E42" s="31"/>
      <c r="F42" s="3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30"/>
  <sheetViews>
    <sheetView tabSelected="1" topLeftCell="A2" zoomScaleNormal="100" workbookViewId="0">
      <selection activeCell="D4" sqref="D4"/>
    </sheetView>
  </sheetViews>
  <sheetFormatPr baseColWidth="10" defaultRowHeight="15" x14ac:dyDescent="0.25"/>
  <cols>
    <col min="1" max="1" width="13.85546875" customWidth="1"/>
    <col min="2" max="2" width="25.28515625" bestFit="1" customWidth="1"/>
    <col min="3" max="3" width="28.85546875" bestFit="1" customWidth="1"/>
    <col min="4" max="4" width="32.5703125" bestFit="1" customWidth="1"/>
    <col min="5" max="5" width="17.85546875" bestFit="1" customWidth="1"/>
    <col min="6" max="6" width="17.8554687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21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68" t="s">
        <v>22</v>
      </c>
      <c r="B2" s="69"/>
      <c r="C2" s="69"/>
      <c r="D2" s="69"/>
      <c r="E2" s="69"/>
      <c r="F2" s="69"/>
      <c r="G2" s="70"/>
      <c r="H2" s="1">
        <v>2000</v>
      </c>
    </row>
    <row r="3" spans="1:12" ht="15" customHeight="1" x14ac:dyDescent="0.25">
      <c r="A3" s="2" t="s">
        <v>23</v>
      </c>
      <c r="B3" s="2" t="s">
        <v>24</v>
      </c>
      <c r="C3" s="2" t="s">
        <v>58</v>
      </c>
      <c r="D3" s="2" t="s">
        <v>33</v>
      </c>
      <c r="E3" s="2" t="s">
        <v>70</v>
      </c>
      <c r="F3" s="2" t="s">
        <v>71</v>
      </c>
      <c r="G3" s="2" t="s">
        <v>32</v>
      </c>
      <c r="H3" s="2" t="s">
        <v>25</v>
      </c>
      <c r="J3" s="12"/>
      <c r="K3" s="12"/>
      <c r="L3" s="12"/>
    </row>
    <row r="4" spans="1:12" ht="15" customHeight="1" x14ac:dyDescent="0.25">
      <c r="A4" s="54"/>
      <c r="B4" s="55" t="s">
        <v>31</v>
      </c>
      <c r="C4" s="56" t="s">
        <v>74</v>
      </c>
      <c r="D4" s="55" t="s">
        <v>83</v>
      </c>
      <c r="E4" s="57">
        <f t="array" ref="E4">SUMPRODUCT(IFERROR((presta2=C4)*(tablo1=D4)*(tablo2),0))</f>
        <v>5</v>
      </c>
      <c r="F4" s="57"/>
      <c r="G4" s="58"/>
      <c r="H4" s="59">
        <f>E4-(E4*G4)/100+F4</f>
        <v>5</v>
      </c>
      <c r="J4" s="13"/>
      <c r="K4" s="14"/>
      <c r="L4" s="15"/>
    </row>
    <row r="5" spans="1:12" ht="15" customHeight="1" x14ac:dyDescent="0.25">
      <c r="A5" s="4"/>
      <c r="B5" s="5"/>
      <c r="C5" s="29"/>
      <c r="D5" s="5"/>
      <c r="E5" s="51">
        <f t="array" ref="E5">SUMPRODUCT(IFERROR((presta2=C5)*(tablo1=D5)*(tablo2),0))</f>
        <v>0</v>
      </c>
      <c r="F5" s="51"/>
      <c r="G5" s="5"/>
      <c r="H5" s="6">
        <f>E5-(E5*G5)/100+F5</f>
        <v>0</v>
      </c>
    </row>
    <row r="6" spans="1:12" ht="15" customHeight="1" x14ac:dyDescent="0.25">
      <c r="A6" s="4"/>
      <c r="B6" s="5"/>
      <c r="C6" s="29"/>
      <c r="D6" s="5"/>
      <c r="E6" s="51">
        <f t="array" ref="E6">SUMPRODUCT(IFERROR((presta2=C6)*(tablo1=D6)*(tablo2),0))</f>
        <v>0</v>
      </c>
      <c r="F6" s="51"/>
      <c r="G6" s="5"/>
      <c r="H6" s="6">
        <f t="shared" ref="H6:H28" si="0">E6-(E6*G6)/100+F6</f>
        <v>0</v>
      </c>
      <c r="K6" s="10"/>
    </row>
    <row r="7" spans="1:12" x14ac:dyDescent="0.25">
      <c r="A7" s="4"/>
      <c r="B7" s="5"/>
      <c r="C7" s="29"/>
      <c r="D7" s="5"/>
      <c r="E7" s="51">
        <f t="array" ref="E7">SUMPRODUCT(IFERROR((presta2=C7)*(tablo1=D7)*(tablo2),0))</f>
        <v>0</v>
      </c>
      <c r="F7" s="51"/>
      <c r="G7" s="5"/>
      <c r="H7" s="6">
        <f t="shared" si="0"/>
        <v>0</v>
      </c>
    </row>
    <row r="8" spans="1:12" x14ac:dyDescent="0.25">
      <c r="A8" s="4"/>
      <c r="B8" s="5"/>
      <c r="C8" s="29"/>
      <c r="D8" s="5"/>
      <c r="E8" s="51">
        <f t="array" ref="E8">SUMPRODUCT(IFERROR((presta2=C8)*(tablo1=D8)*(tablo2),0))</f>
        <v>0</v>
      </c>
      <c r="F8" s="51"/>
      <c r="G8" s="5"/>
      <c r="H8" s="6">
        <f t="shared" si="0"/>
        <v>0</v>
      </c>
    </row>
    <row r="9" spans="1:12" x14ac:dyDescent="0.25">
      <c r="A9" s="4"/>
      <c r="B9" s="5"/>
      <c r="C9" s="29"/>
      <c r="D9" s="5"/>
      <c r="E9" s="51">
        <f t="array" ref="E9">SUMPRODUCT(IFERROR((presta2=C9)*(tablo1=D9)*(tablo2),0))</f>
        <v>0</v>
      </c>
      <c r="F9" s="51"/>
      <c r="G9" s="5"/>
      <c r="H9" s="6">
        <f t="shared" si="0"/>
        <v>0</v>
      </c>
      <c r="J9" s="11"/>
    </row>
    <row r="10" spans="1:12" x14ac:dyDescent="0.25">
      <c r="A10" s="4"/>
      <c r="B10" s="5"/>
      <c r="C10" s="29"/>
      <c r="D10" s="5"/>
      <c r="E10" s="51">
        <f t="array" ref="E10">SUMPRODUCT(IFERROR((presta2=C10)*(tablo1=D10)*(tablo2),0))</f>
        <v>0</v>
      </c>
      <c r="F10" s="51"/>
      <c r="G10" s="5"/>
      <c r="H10" s="6">
        <f t="shared" si="0"/>
        <v>0</v>
      </c>
    </row>
    <row r="11" spans="1:12" x14ac:dyDescent="0.25">
      <c r="A11" s="4"/>
      <c r="B11" s="5"/>
      <c r="C11" s="29"/>
      <c r="D11" s="5"/>
      <c r="E11" s="51">
        <f t="array" ref="E11">SUMPRODUCT(IFERROR((presta2=C11)*(tablo1=D11)*(tablo2),0))</f>
        <v>0</v>
      </c>
      <c r="F11" s="51"/>
      <c r="G11" s="5"/>
      <c r="H11" s="6">
        <f t="shared" si="0"/>
        <v>0</v>
      </c>
    </row>
    <row r="12" spans="1:12" x14ac:dyDescent="0.25">
      <c r="A12" s="4"/>
      <c r="B12" s="5"/>
      <c r="C12" s="29"/>
      <c r="D12" s="5"/>
      <c r="E12" s="51">
        <f t="array" ref="E12">SUMPRODUCT(IFERROR((presta2=C12)*(tablo1=D12)*(tablo2),0))</f>
        <v>0</v>
      </c>
      <c r="F12" s="51"/>
      <c r="G12" s="5"/>
      <c r="H12" s="6">
        <f t="shared" si="0"/>
        <v>0</v>
      </c>
    </row>
    <row r="13" spans="1:12" x14ac:dyDescent="0.25">
      <c r="A13" s="4"/>
      <c r="B13" s="5"/>
      <c r="C13" s="29"/>
      <c r="D13" s="5"/>
      <c r="E13" s="51">
        <f t="array" ref="E13">SUMPRODUCT(IFERROR((presta2=C13)*(tablo1=D13)*(tablo2),0))</f>
        <v>0</v>
      </c>
      <c r="F13" s="51"/>
      <c r="G13" s="5"/>
      <c r="H13" s="6">
        <f t="shared" si="0"/>
        <v>0</v>
      </c>
    </row>
    <row r="14" spans="1:12" x14ac:dyDescent="0.25">
      <c r="A14" s="4"/>
      <c r="B14" s="5"/>
      <c r="C14" s="29"/>
      <c r="D14" s="5"/>
      <c r="E14" s="51">
        <f t="array" ref="E14">SUMPRODUCT(IFERROR((presta2=C14)*(tablo1=D14)*(tablo2),0))</f>
        <v>0</v>
      </c>
      <c r="F14" s="51"/>
      <c r="G14" s="5"/>
      <c r="H14" s="6">
        <f t="shared" si="0"/>
        <v>0</v>
      </c>
    </row>
    <row r="15" spans="1:12" x14ac:dyDescent="0.25">
      <c r="A15" s="4"/>
      <c r="B15" s="5"/>
      <c r="C15" s="29"/>
      <c r="D15" s="5"/>
      <c r="E15" s="51">
        <f t="array" ref="E15">SUMPRODUCT(IFERROR((presta2=C15)*(tablo1=D15)*(tablo2),0))</f>
        <v>0</v>
      </c>
      <c r="F15" s="51"/>
      <c r="G15" s="5"/>
      <c r="H15" s="6">
        <f t="shared" si="0"/>
        <v>0</v>
      </c>
    </row>
    <row r="16" spans="1:12" x14ac:dyDescent="0.25">
      <c r="A16" s="4"/>
      <c r="B16" s="5"/>
      <c r="C16" s="29"/>
      <c r="D16" s="5"/>
      <c r="E16" s="51">
        <f t="array" ref="E16">SUMPRODUCT(IFERROR((presta2=C16)*(tablo1=D16)*(tablo2),0))</f>
        <v>0</v>
      </c>
      <c r="F16" s="51"/>
      <c r="G16" s="5"/>
      <c r="H16" s="6">
        <f t="shared" si="0"/>
        <v>0</v>
      </c>
    </row>
    <row r="17" spans="1:8" x14ac:dyDescent="0.25">
      <c r="A17" s="4"/>
      <c r="B17" s="5"/>
      <c r="C17" s="29"/>
      <c r="D17" s="5"/>
      <c r="E17" s="51">
        <f t="array" ref="E17">SUMPRODUCT(IFERROR((presta2=C17)*(tablo1=D17)*(tablo2),0))</f>
        <v>0</v>
      </c>
      <c r="F17" s="51"/>
      <c r="G17" s="5"/>
      <c r="H17" s="6">
        <f t="shared" si="0"/>
        <v>0</v>
      </c>
    </row>
    <row r="18" spans="1:8" x14ac:dyDescent="0.25">
      <c r="A18" s="4"/>
      <c r="B18" s="5"/>
      <c r="C18" s="29"/>
      <c r="D18" s="5"/>
      <c r="E18" s="51">
        <f t="array" ref="E18">SUMPRODUCT(IFERROR((presta2=C18)*(tablo1=D18)*(tablo2),0))</f>
        <v>0</v>
      </c>
      <c r="F18" s="51"/>
      <c r="G18" s="5"/>
      <c r="H18" s="6">
        <f t="shared" si="0"/>
        <v>0</v>
      </c>
    </row>
    <row r="19" spans="1:8" x14ac:dyDescent="0.25">
      <c r="A19" s="4"/>
      <c r="B19" s="5"/>
      <c r="C19" s="29"/>
      <c r="D19" s="5"/>
      <c r="E19" s="51">
        <f t="array" ref="E19">SUMPRODUCT(IFERROR((presta2=C19)*(tablo1=D19)*(tablo2),0))</f>
        <v>0</v>
      </c>
      <c r="F19" s="51"/>
      <c r="G19" s="5"/>
      <c r="H19" s="6">
        <f t="shared" si="0"/>
        <v>0</v>
      </c>
    </row>
    <row r="20" spans="1:8" x14ac:dyDescent="0.25">
      <c r="A20" s="4"/>
      <c r="B20" s="5"/>
      <c r="C20" s="29"/>
      <c r="D20" s="5"/>
      <c r="E20" s="51">
        <f t="array" ref="E20">SUMPRODUCT(IFERROR((presta2=C20)*(tablo1=D20)*(tablo2),0))</f>
        <v>0</v>
      </c>
      <c r="F20" s="51"/>
      <c r="G20" s="5"/>
      <c r="H20" s="6">
        <f t="shared" si="0"/>
        <v>0</v>
      </c>
    </row>
    <row r="21" spans="1:8" x14ac:dyDescent="0.25">
      <c r="A21" s="4"/>
      <c r="B21" s="5"/>
      <c r="C21" s="29"/>
      <c r="D21" s="5"/>
      <c r="E21" s="51">
        <f t="array" ref="E21">SUMPRODUCT(IFERROR((presta2=C21)*(tablo1=D21)*(tablo2),0))</f>
        <v>0</v>
      </c>
      <c r="F21" s="51"/>
      <c r="G21" s="5"/>
      <c r="H21" s="6">
        <f t="shared" si="0"/>
        <v>0</v>
      </c>
    </row>
    <row r="22" spans="1:8" x14ac:dyDescent="0.25">
      <c r="A22" s="4"/>
      <c r="B22" s="5"/>
      <c r="C22" s="29"/>
      <c r="D22" s="5"/>
      <c r="E22" s="51">
        <f t="array" ref="E22">SUMPRODUCT(IFERROR((presta2=C22)*(tablo1=D22)*(tablo2),0))</f>
        <v>0</v>
      </c>
      <c r="F22" s="51"/>
      <c r="G22" s="5"/>
      <c r="H22" s="6">
        <f t="shared" si="0"/>
        <v>0</v>
      </c>
    </row>
    <row r="23" spans="1:8" x14ac:dyDescent="0.25">
      <c r="A23" s="4"/>
      <c r="B23" s="5"/>
      <c r="C23" s="29"/>
      <c r="D23" s="5"/>
      <c r="E23" s="51">
        <f t="array" ref="E23">SUMPRODUCT(IFERROR((presta2=C23)*(tablo1=D23)*(tablo2),0))</f>
        <v>0</v>
      </c>
      <c r="F23" s="51"/>
      <c r="G23" s="5"/>
      <c r="H23" s="6">
        <f t="shared" si="0"/>
        <v>0</v>
      </c>
    </row>
    <row r="24" spans="1:8" x14ac:dyDescent="0.25">
      <c r="A24" s="4"/>
      <c r="B24" s="5"/>
      <c r="C24" s="29"/>
      <c r="D24" s="5"/>
      <c r="E24" s="51">
        <f t="array" ref="E24">SUMPRODUCT(IFERROR((presta2=C24)*(tablo1=D24)*(tablo2),0))</f>
        <v>0</v>
      </c>
      <c r="F24" s="51"/>
      <c r="G24" s="5"/>
      <c r="H24" s="6">
        <f t="shared" si="0"/>
        <v>0</v>
      </c>
    </row>
    <row r="25" spans="1:8" x14ac:dyDescent="0.25">
      <c r="A25" s="4"/>
      <c r="B25" s="5"/>
      <c r="C25" s="29"/>
      <c r="D25" s="5"/>
      <c r="E25" s="51">
        <f t="array" ref="E25">SUMPRODUCT(IFERROR((presta2=C25)*(tablo1=D25)*(tablo2),0))</f>
        <v>0</v>
      </c>
      <c r="F25" s="51"/>
      <c r="G25" s="5"/>
      <c r="H25" s="6">
        <f t="shared" si="0"/>
        <v>0</v>
      </c>
    </row>
    <row r="26" spans="1:8" x14ac:dyDescent="0.25">
      <c r="A26" s="4"/>
      <c r="B26" s="5"/>
      <c r="C26" s="29"/>
      <c r="D26" s="5"/>
      <c r="E26" s="51">
        <f t="array" ref="E26">SUMPRODUCT(IFERROR((presta2=C26)*(tablo1=D26)*(tablo2),0))</f>
        <v>0</v>
      </c>
      <c r="F26" s="51"/>
      <c r="G26" s="5"/>
      <c r="H26" s="6">
        <f t="shared" si="0"/>
        <v>0</v>
      </c>
    </row>
    <row r="27" spans="1:8" x14ac:dyDescent="0.25">
      <c r="A27" s="4"/>
      <c r="B27" s="5"/>
      <c r="C27" s="29"/>
      <c r="D27" s="5"/>
      <c r="E27" s="51">
        <f t="array" ref="E27">SUMPRODUCT(IFERROR((presta2=C27)*(tablo1=D27)*(tablo2),0))</f>
        <v>0</v>
      </c>
      <c r="F27" s="51"/>
      <c r="G27" s="5"/>
      <c r="H27" s="6">
        <f t="shared" si="0"/>
        <v>0</v>
      </c>
    </row>
    <row r="28" spans="1:8" x14ac:dyDescent="0.25">
      <c r="A28" s="49"/>
      <c r="B28" s="47"/>
      <c r="C28" s="50"/>
      <c r="D28" s="47"/>
      <c r="E28" s="51">
        <f t="array" ref="E28">SUMPRODUCT(IFERROR((presta2=C28)*(tablo1=D28)*(tablo2),0))</f>
        <v>0</v>
      </c>
      <c r="F28" s="52"/>
      <c r="G28" s="47"/>
      <c r="H28" s="6">
        <f t="shared" si="0"/>
        <v>0</v>
      </c>
    </row>
    <row r="29" spans="1:8" ht="15.75" x14ac:dyDescent="0.25">
      <c r="A29" s="64" t="s">
        <v>26</v>
      </c>
      <c r="B29" s="64"/>
      <c r="C29" s="64"/>
      <c r="D29" s="64"/>
      <c r="E29" s="64"/>
      <c r="F29" s="64"/>
      <c r="G29" s="64"/>
      <c r="H29" s="8">
        <f>SUM(H4:H28)</f>
        <v>5</v>
      </c>
    </row>
    <row r="30" spans="1:8" x14ac:dyDescent="0.25">
      <c r="A30" s="65" t="s">
        <v>27</v>
      </c>
      <c r="B30" s="65"/>
      <c r="C30" s="65"/>
      <c r="D30" s="65"/>
      <c r="E30" s="65"/>
      <c r="F30" s="65"/>
      <c r="G30" s="65"/>
      <c r="H30" s="8">
        <f>prijanv</f>
        <v>5</v>
      </c>
    </row>
  </sheetData>
  <protectedRanges>
    <protectedRange sqref="B2:H2 A2" name="plafond_1"/>
    <protectedRange sqref="A4:H28" name="recettes_1"/>
  </protectedRanges>
  <mergeCells count="4">
    <mergeCell ref="A29:G29"/>
    <mergeCell ref="A30:G30"/>
    <mergeCell ref="A1:H1"/>
    <mergeCell ref="A2:G2"/>
  </mergeCells>
  <conditionalFormatting sqref="H30">
    <cfRule type="cellIs" dxfId="47" priority="1" operator="lessThan">
      <formula>$H$2</formula>
    </cfRule>
    <cfRule type="cellIs" dxfId="46" priority="2" operator="greaterThan">
      <formula>$H$2</formula>
    </cfRule>
  </conditionalFormatting>
  <dataValidations count="4">
    <dataValidation type="list" allowBlank="1" showInputMessage="1" showErrorMessage="1" sqref="C4:C28" xr:uid="{00000000-0002-0000-0100-000000000000}">
      <formula1>type</formula1>
    </dataValidation>
    <dataValidation type="list" allowBlank="1" showInputMessage="1" showErrorMessage="1" sqref="B4" xr:uid="{00000000-0002-0000-0100-000001000000}">
      <formula1>paiement</formula1>
    </dataValidation>
    <dataValidation type="list" allowBlank="1" showInputMessage="1" showErrorMessage="1" sqref="D5:D28" xr:uid="{00000000-0002-0000-0100-000002000000}">
      <formula1>OFFSET(dept,,MATCH($C5,presta,0),10)</formula1>
    </dataValidation>
    <dataValidation type="list" allowBlank="1" showInputMessage="1" showErrorMessage="1" sqref="D4" xr:uid="{DD9B293C-F070-4528-8B77-48C4AAE5A541}">
      <formula1>OFFSET(dept,,MATCH($C4,presta,0),10,1)</formula1>
    </dataValidation>
  </dataValidations>
  <pageMargins left="0.7" right="0.7" top="0.75" bottom="0.75" header="0.3" footer="0.3"/>
  <pageSetup paperSize="9" scale="6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9"/>
  <sheetViews>
    <sheetView topLeftCell="A2" zoomScaleNormal="100" workbookViewId="0">
      <selection activeCell="F18" sqref="F18"/>
    </sheetView>
  </sheetViews>
  <sheetFormatPr baseColWidth="10" defaultRowHeight="15" x14ac:dyDescent="0.25"/>
  <cols>
    <col min="1" max="1" width="13.85546875" customWidth="1"/>
    <col min="2" max="2" width="25.28515625" bestFit="1" customWidth="1"/>
    <col min="3" max="3" width="24.28515625" customWidth="1"/>
    <col min="4" max="4" width="26.42578125" customWidth="1"/>
    <col min="5" max="6" width="20" customWidth="1"/>
    <col min="7" max="7" width="13.28515625" customWidth="1"/>
    <col min="8" max="8" width="22.28515625" bestFit="1" customWidth="1"/>
  </cols>
  <sheetData>
    <row r="1" spans="1:10" ht="78" customHeight="1" x14ac:dyDescent="0.25">
      <c r="A1" s="66" t="s">
        <v>28</v>
      </c>
      <c r="B1" s="67"/>
      <c r="C1" s="67"/>
      <c r="D1" s="67"/>
      <c r="E1" s="67"/>
      <c r="F1" s="67"/>
      <c r="G1" s="67"/>
      <c r="H1" s="67"/>
    </row>
    <row r="2" spans="1:10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45"/>
    </row>
    <row r="3" spans="1:10" ht="15" customHeight="1" x14ac:dyDescent="0.25">
      <c r="A3" s="3"/>
      <c r="B3" s="58" t="s">
        <v>29</v>
      </c>
      <c r="C3" s="58" t="s">
        <v>75</v>
      </c>
      <c r="D3" s="58" t="s">
        <v>91</v>
      </c>
      <c r="E3" s="57">
        <f t="array" ref="E3">SUMPRODUCT(IFERROR((presta2=C3)*(tablo1=D3)*(tablo2),0))</f>
        <v>23</v>
      </c>
      <c r="F3" s="57"/>
      <c r="G3" s="58">
        <v>10</v>
      </c>
      <c r="H3" s="59">
        <f>E3-(E3*G3)/100+F3</f>
        <v>20.7</v>
      </c>
      <c r="J3" s="45"/>
    </row>
    <row r="4" spans="1:10" ht="15" customHeight="1" x14ac:dyDescent="0.25">
      <c r="A4" s="4"/>
      <c r="B4" s="5"/>
      <c r="C4" s="5"/>
      <c r="D4" s="5"/>
      <c r="E4" s="51">
        <f t="array" ref="E4">SUMPRODUCT(IFERROR((presta2=C4)*(tablo1=D4)*(tablo2),0))</f>
        <v>0</v>
      </c>
      <c r="F4" s="51"/>
      <c r="G4" s="5"/>
      <c r="H4" s="6">
        <f>E4-(E4*G4)/100+F4</f>
        <v>0</v>
      </c>
      <c r="J4" s="45"/>
    </row>
    <row r="5" spans="1:10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46"/>
      <c r="G5" s="5">
        <v>10</v>
      </c>
      <c r="H5" s="6">
        <f t="shared" ref="H5:H27" si="0">E5-(E5*G5)/100+F5</f>
        <v>0</v>
      </c>
      <c r="J5" s="45"/>
    </row>
    <row r="6" spans="1:10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46"/>
      <c r="G6" s="5"/>
      <c r="H6" s="6">
        <f t="shared" si="0"/>
        <v>0</v>
      </c>
      <c r="J6" s="45"/>
    </row>
    <row r="7" spans="1:10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46"/>
      <c r="G7" s="5"/>
      <c r="H7" s="6">
        <f t="shared" si="0"/>
        <v>0</v>
      </c>
      <c r="J7" s="45"/>
    </row>
    <row r="8" spans="1:10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46"/>
      <c r="G8" s="5"/>
      <c r="H8" s="6">
        <f t="shared" si="0"/>
        <v>0</v>
      </c>
      <c r="J8" s="45"/>
    </row>
    <row r="9" spans="1:10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46"/>
      <c r="G9" s="5"/>
      <c r="H9" s="6">
        <f t="shared" si="0"/>
        <v>0</v>
      </c>
      <c r="J9" s="45"/>
    </row>
    <row r="10" spans="1:10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46"/>
      <c r="G10" s="5"/>
      <c r="H10" s="6">
        <f t="shared" si="0"/>
        <v>0</v>
      </c>
      <c r="J10" s="45"/>
    </row>
    <row r="11" spans="1:10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46"/>
      <c r="G11" s="5"/>
      <c r="H11" s="6">
        <f t="shared" si="0"/>
        <v>0</v>
      </c>
      <c r="J11" s="45"/>
    </row>
    <row r="12" spans="1:10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46"/>
      <c r="G12" s="5"/>
      <c r="H12" s="6">
        <f t="shared" si="0"/>
        <v>0</v>
      </c>
      <c r="J12" s="45"/>
    </row>
    <row r="13" spans="1:10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46"/>
      <c r="G13" s="5"/>
      <c r="H13" s="6">
        <f t="shared" si="0"/>
        <v>0</v>
      </c>
    </row>
    <row r="14" spans="1:10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46"/>
      <c r="G14" s="5"/>
      <c r="H14" s="6">
        <f t="shared" si="0"/>
        <v>0</v>
      </c>
    </row>
    <row r="15" spans="1:10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46"/>
      <c r="G15" s="5"/>
      <c r="H15" s="6">
        <f t="shared" si="0"/>
        <v>0</v>
      </c>
    </row>
    <row r="16" spans="1:10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4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4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4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4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4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4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4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4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4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4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4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48"/>
      <c r="G27" s="47"/>
      <c r="H27" s="6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20.7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</f>
        <v>25.7</v>
      </c>
    </row>
  </sheetData>
  <protectedRanges>
    <protectedRange sqref="G3:H27 D5:D27 A3:A27" name="recettes_1"/>
    <protectedRange sqref="B3:C27 D3:D4" name="recettes_1_12"/>
    <protectedRange sqref="E3:F3" name="recettes_1_13"/>
    <protectedRange sqref="E5:F27" name="recettes_1_14"/>
    <protectedRange sqref="E4:F4" name="recettes_1_15"/>
  </protectedRanges>
  <mergeCells count="3">
    <mergeCell ref="A1:H1"/>
    <mergeCell ref="A28:G28"/>
    <mergeCell ref="A29:G29"/>
  </mergeCells>
  <conditionalFormatting sqref="H29">
    <cfRule type="cellIs" dxfId="45" priority="4" stopIfTrue="1" operator="lessThan">
      <formula>#REF!</formula>
    </cfRule>
  </conditionalFormatting>
  <dataValidations count="3">
    <dataValidation type="list" allowBlank="1" showInputMessage="1" showErrorMessage="1" sqref="B3:B27" xr:uid="{FD97B84A-4A4C-4566-A720-064849E85716}">
      <formula1>paiement</formula1>
    </dataValidation>
    <dataValidation type="list" allowBlank="1" showInputMessage="1" showErrorMessage="1" sqref="C3:C27" xr:uid="{AB2FEEEF-1A3B-4E0A-9941-9310EB50666B}">
      <formula1>type</formula1>
    </dataValidation>
    <dataValidation type="list" allowBlank="1" showInputMessage="1" showErrorMessage="1" sqref="D3:D4" xr:uid="{A83BFFFE-F334-42FD-A727-8E8F6D842A52}">
      <formula1>OFFSET(dept,,MATCH($C3,presta,0),10)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2C16A7F-2D68-4589-A2C1-C3866C7E7437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D222C702-49B6-4681-8255-BC2EBB28C83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054656A4-A490-494E-95D7-8A4933E154C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64F897-13A8-4DAD-86F0-D4DE9A748026}">
          <x14:formula1>
            <xm:f>Formules!#REF!</xm:f>
          </x14:formula1>
          <xm:sqref>D5:D27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29"/>
  <sheetViews>
    <sheetView topLeftCell="A2" zoomScaleNormal="100" workbookViewId="0">
      <selection activeCell="I26" sqref="I25:I26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7.28515625" bestFit="1" customWidth="1"/>
    <col min="4" max="4" width="26.42578125" customWidth="1"/>
    <col min="5" max="6" width="19.85546875" customWidth="1"/>
    <col min="7" max="7" width="13.28515625" customWidth="1"/>
    <col min="8" max="8" width="20.7109375" bestFit="1" customWidth="1"/>
    <col min="10" max="10" width="11.7109375" bestFit="1" customWidth="1"/>
  </cols>
  <sheetData>
    <row r="1" spans="1:12" ht="78" customHeight="1" x14ac:dyDescent="0.25">
      <c r="A1" s="66" t="s">
        <v>48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72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30</v>
      </c>
      <c r="C3" s="58" t="s">
        <v>65</v>
      </c>
      <c r="D3" s="58" t="s">
        <v>5</v>
      </c>
      <c r="E3" s="60">
        <f t="array" ref="E3">SUMPRODUCT(IFERROR((presta2=C3)*(tablo1=D3)*(tablo2),0))</f>
        <v>0</v>
      </c>
      <c r="F3" s="60"/>
      <c r="G3" s="58">
        <v>10</v>
      </c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46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46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4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4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4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4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4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4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4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4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4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4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4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4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4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4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4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4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4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4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4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4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4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48"/>
      <c r="G27" s="47"/>
      <c r="H27" s="6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</f>
        <v>25.7</v>
      </c>
    </row>
  </sheetData>
  <protectedRanges>
    <protectedRange sqref="G3:H27 A3:C27" name="recettes_1"/>
    <protectedRange sqref="D3" name="recettes_1_12_1"/>
    <protectedRange sqref="D4:D27" name="recettes_1_12_2"/>
    <protectedRange sqref="E3:F3" name="recettes_1_13"/>
    <protectedRange sqref="E4:F27" name="recettes_1_13_1"/>
  </protectedRanges>
  <mergeCells count="3">
    <mergeCell ref="A1:H1"/>
    <mergeCell ref="A28:G28"/>
    <mergeCell ref="A29:G29"/>
  </mergeCells>
  <conditionalFormatting sqref="H29">
    <cfRule type="cellIs" dxfId="41" priority="4" stopIfTrue="1" operator="lessThan">
      <formula>#REF!</formula>
    </cfRule>
  </conditionalFormatting>
  <dataValidations count="3">
    <dataValidation type="list" allowBlank="1" showInputMessage="1" showErrorMessage="1" sqref="B3:B27" xr:uid="{560F060E-5FDC-436B-9B21-5EE97C348A53}">
      <formula1>paiement</formula1>
    </dataValidation>
    <dataValidation type="list" allowBlank="1" showInputMessage="1" showErrorMessage="1" sqref="C3:C27" xr:uid="{1E0CE746-D0E1-4407-9FDA-F40C05D7CDE3}">
      <formula1>type</formula1>
    </dataValidation>
    <dataValidation type="list" allowBlank="1" showInputMessage="1" showErrorMessage="1" sqref="D3:D27" xr:uid="{8B530B3A-EECE-43EF-B90B-3D9FF6372C15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3CE624C-6D75-45F7-B739-61E140C96C4B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60CF53EC-53CB-4210-8815-094F97B649F3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2A3FBB06-2598-4653-A7ED-6B0C49614D7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29"/>
  <sheetViews>
    <sheetView zoomScaleNormal="100" workbookViewId="0">
      <selection activeCell="J14" sqref="J14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32.5703125" customWidth="1"/>
    <col min="4" max="4" width="25.42578125" bestFit="1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49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31</v>
      </c>
      <c r="C3" s="58" t="s">
        <v>59</v>
      </c>
      <c r="D3" s="58" t="s">
        <v>7</v>
      </c>
      <c r="E3" s="60">
        <f t="array" ref="E3">SUMPRODUCT(IFERROR((presta2=C3)*(tablo1=D3)*(tablo2),0))</f>
        <v>0</v>
      </c>
      <c r="F3" s="60"/>
      <c r="G3" s="58"/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46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46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4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4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4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4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4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4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4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4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4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4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4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4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4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4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4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4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4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4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4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4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46"/>
      <c r="G26" s="5"/>
      <c r="H26" s="6">
        <f t="shared" si="0"/>
        <v>0</v>
      </c>
    </row>
    <row r="27" spans="1:8" x14ac:dyDescent="0.25">
      <c r="A27" s="49"/>
      <c r="B27" s="47"/>
      <c r="C27" s="47"/>
      <c r="D27" s="5"/>
      <c r="E27" s="46">
        <f t="array" ref="E27">SUMPRODUCT(IFERROR((presta2=C27)*(tablo1=D27)*(tablo2),0))</f>
        <v>0</v>
      </c>
      <c r="F27" s="53"/>
      <c r="G27" s="47"/>
      <c r="H27" s="6">
        <f t="shared" si="0"/>
        <v>0</v>
      </c>
    </row>
    <row r="28" spans="1:8" ht="15.75" x14ac:dyDescent="0.25">
      <c r="A28" s="64"/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</f>
        <v>25.7</v>
      </c>
    </row>
  </sheetData>
  <protectedRanges>
    <protectedRange sqref="G3:H27 A3:A27" name="recettes_1"/>
    <protectedRange sqref="C3" name="recettes_1_1"/>
    <protectedRange sqref="B3" name="recettes_1_2"/>
    <protectedRange sqref="D3" name="recettes_1_12_1_1"/>
    <protectedRange sqref="B4:B27" name="recettes_1_3"/>
    <protectedRange sqref="C4:C27" name="recettes_1_4"/>
    <protectedRange sqref="D4:D27" name="recettes_1_12_2"/>
    <protectedRange sqref="E3:F27" name="recettes_1_13_4"/>
  </protectedRanges>
  <mergeCells count="3">
    <mergeCell ref="A1:H1"/>
    <mergeCell ref="A28:G28"/>
    <mergeCell ref="A29:G29"/>
  </mergeCells>
  <conditionalFormatting sqref="H29">
    <cfRule type="cellIs" dxfId="37" priority="4" stopIfTrue="1" operator="lessThan">
      <formula>#REF!</formula>
    </cfRule>
  </conditionalFormatting>
  <dataValidations count="3">
    <dataValidation type="list" allowBlank="1" showInputMessage="1" showErrorMessage="1" sqref="C3:C27" xr:uid="{7E2E8AF2-36B3-4D04-8DC2-90151A6BAFF9}">
      <formula1>type</formula1>
    </dataValidation>
    <dataValidation type="list" allowBlank="1" showInputMessage="1" showErrorMessage="1" sqref="B3:B27" xr:uid="{8691D8E8-CC10-4976-A544-E2DC9D62065A}">
      <formula1>paiement</formula1>
    </dataValidation>
    <dataValidation type="list" allowBlank="1" showInputMessage="1" showErrorMessage="1" sqref="D3:D27" xr:uid="{6A3200F7-1571-4032-9182-E5C662019C66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5E3D18D-693C-4841-938C-87A2474B7F5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9F1C2964-504F-4FAB-8964-56E1E36141C4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8369ACA-B5D0-4889-8E28-7289066892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29"/>
  <sheetViews>
    <sheetView topLeftCell="A2" zoomScaleNormal="100" workbookViewId="0">
      <selection activeCell="L11" sqref="L11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8.28515625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50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29</v>
      </c>
      <c r="C3" s="58" t="s">
        <v>61</v>
      </c>
      <c r="D3" s="58" t="s">
        <v>16</v>
      </c>
      <c r="E3" s="60">
        <f t="array" ref="E3">SUMPRODUCT(IFERROR((presta2=C3)*(tablo1=D3)*(tablo2),0))</f>
        <v>18</v>
      </c>
      <c r="F3" s="60"/>
      <c r="G3" s="58">
        <v>10</v>
      </c>
      <c r="H3" s="59">
        <f>E3-(E3*G3)/100+F3</f>
        <v>16.2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46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46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4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4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4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4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4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4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4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4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4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4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4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4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4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4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4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4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4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4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4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4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46"/>
      <c r="G26" s="5"/>
      <c r="H26" s="6">
        <f t="shared" si="0"/>
        <v>0</v>
      </c>
    </row>
    <row r="27" spans="1:8" x14ac:dyDescent="0.25">
      <c r="A27" s="17"/>
      <c r="B27" s="5"/>
      <c r="C27" s="5"/>
      <c r="D27" s="18"/>
      <c r="E27" s="46">
        <f t="array" ref="E27">SUMPRODUCT(IFERROR((presta2=C27)*(tablo1=D27)*(tablo2),0))</f>
        <v>0</v>
      </c>
      <c r="F27" s="53"/>
      <c r="G27" s="18"/>
      <c r="H27" s="6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16.2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</f>
        <v>41.9</v>
      </c>
    </row>
  </sheetData>
  <protectedRanges>
    <protectedRange sqref="G3:H27 D5:D27 A3:A27" name="recettes_1"/>
    <protectedRange sqref="B3" name="recettes_1_2"/>
    <protectedRange sqref="B4:B27" name="recettes_1_3"/>
    <protectedRange sqref="C3" name="recettes_1_1"/>
    <protectedRange sqref="C4:C27" name="recettes_1_4"/>
    <protectedRange sqref="D3" name="recettes_1_12_1_1"/>
    <protectedRange sqref="E3:F3" name="recettes_1_13_4"/>
    <protectedRange sqref="E4:F27" name="recettes_1_13_4_1"/>
    <protectedRange sqref="D4" name="recettes_1_12_2"/>
  </protectedRanges>
  <mergeCells count="3">
    <mergeCell ref="A1:H1"/>
    <mergeCell ref="A28:G28"/>
    <mergeCell ref="A29:G29"/>
  </mergeCells>
  <conditionalFormatting sqref="H29">
    <cfRule type="cellIs" dxfId="33" priority="4" stopIfTrue="1" operator="lessThan">
      <formula>#REF!</formula>
    </cfRule>
  </conditionalFormatting>
  <dataValidations count="3">
    <dataValidation type="list" allowBlank="1" showInputMessage="1" showErrorMessage="1" sqref="B3:B27" xr:uid="{6B295C05-A74D-4809-9673-E3B6E99C73F0}">
      <formula1>paiement</formula1>
    </dataValidation>
    <dataValidation type="list" allowBlank="1" showInputMessage="1" showErrorMessage="1" sqref="C3:C27" xr:uid="{95E85D23-378F-441E-AC48-D61BF6006984}">
      <formula1>type</formula1>
    </dataValidation>
    <dataValidation type="list" allowBlank="1" showInputMessage="1" showErrorMessage="1" sqref="D3:D4" xr:uid="{A6E0C89D-F9B8-4860-BF37-E478C5CF14CE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F82F5BD-A881-4297-83A8-52334BD3663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7271570-AC47-4EAA-96FA-76C608F0C11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7B668995-C2D4-4C66-AD1F-43AA8EADB4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BC6D88-4948-4256-8FA6-F3E96F35F691}">
          <x14:formula1>
            <xm:f>Formules!#REF!</xm:f>
          </x14:formula1>
          <xm:sqref>D5:D27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29"/>
  <sheetViews>
    <sheetView zoomScaleNormal="100" workbookViewId="0">
      <selection activeCell="K12" sqref="K12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9.7109375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52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31</v>
      </c>
      <c r="C3" s="58" t="s">
        <v>59</v>
      </c>
      <c r="D3" s="58" t="s">
        <v>7</v>
      </c>
      <c r="E3" s="60">
        <f t="array" ref="E3">SUMPRODUCT(IFERROR((presta2=C3)*(tablo1=D3)*(tablo2),0))</f>
        <v>0</v>
      </c>
      <c r="F3" s="60"/>
      <c r="G3" s="58">
        <v>10</v>
      </c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46"/>
      <c r="G4" s="5"/>
      <c r="H4" s="6">
        <f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46"/>
      <c r="G5" s="5"/>
      <c r="H5" s="6">
        <f t="shared" ref="H5:H27" si="0">E5-(E5*G5)/100+F5</f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4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4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4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4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4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4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4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4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4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4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4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4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4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4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4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4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4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4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4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4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4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48"/>
      <c r="G27" s="47"/>
      <c r="H27" s="6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</f>
        <v>41.9</v>
      </c>
    </row>
  </sheetData>
  <protectedRanges>
    <protectedRange sqref="G3:H27 A3:B27" name="recettes_1"/>
    <protectedRange sqref="C3" name="recettes_1_1"/>
    <protectedRange sqref="C4:C27" name="recettes_1_4"/>
    <protectedRange sqref="D3" name="recettes_1_12_1_1"/>
    <protectedRange sqref="E3:F27" name="recettes_1_13_4"/>
    <protectedRange sqref="D4:D27" name="recettes_1_12_2"/>
  </protectedRanges>
  <mergeCells count="3">
    <mergeCell ref="A1:H1"/>
    <mergeCell ref="A28:G28"/>
    <mergeCell ref="A29:G29"/>
  </mergeCells>
  <conditionalFormatting sqref="H29">
    <cfRule type="cellIs" dxfId="29" priority="4" stopIfTrue="1" operator="lessThan">
      <formula>#REF!</formula>
    </cfRule>
  </conditionalFormatting>
  <dataValidations count="3">
    <dataValidation type="list" allowBlank="1" showInputMessage="1" showErrorMessage="1" sqref="B3:B27" xr:uid="{D79F8FA2-394A-4B85-8895-82FE3CC8C38F}">
      <formula1>paiement</formula1>
    </dataValidation>
    <dataValidation type="list" allowBlank="1" showInputMessage="1" showErrorMessage="1" sqref="C3:C27" xr:uid="{3B9F5687-8B48-4678-B19E-5660808D0773}">
      <formula1>type</formula1>
    </dataValidation>
    <dataValidation type="list" allowBlank="1" showInputMessage="1" showErrorMessage="1" sqref="D3:D27" xr:uid="{760F1D9B-C38F-4FFD-A063-C15989075682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17A3095E-E2CA-45B7-8805-2CECC3A03F45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EA223B1-C402-41F4-A711-FA551103382B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9CED4324-8895-4088-9403-1CEC6DD35E0F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6.85546875" bestFit="1" customWidth="1"/>
    <col min="4" max="4" width="34.5703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53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30</v>
      </c>
      <c r="C3" s="58" t="s">
        <v>65</v>
      </c>
      <c r="D3" s="58" t="s">
        <v>6</v>
      </c>
      <c r="E3" s="60">
        <f t="array" ref="E3">SUMPRODUCT(IFERROR((presta2=C3)*(tablo1=D3)*(tablo2),0))</f>
        <v>0</v>
      </c>
      <c r="F3" s="59"/>
      <c r="G3" s="58"/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</f>
        <v>41.9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25" priority="4" stopIfTrue="1" operator="lessThan">
      <formula>#REF!</formula>
    </cfRule>
  </conditionalFormatting>
  <dataValidations count="3">
    <dataValidation type="list" allowBlank="1" showInputMessage="1" showErrorMessage="1" sqref="B3:B27" xr:uid="{39F1FB0A-9256-4BF6-A6A7-CC1D7CE04324}">
      <formula1>paiement</formula1>
    </dataValidation>
    <dataValidation type="list" allowBlank="1" showInputMessage="1" showErrorMessage="1" sqref="C3:C27" xr:uid="{B6738915-B5C3-46ED-A34A-B4D10B868FFF}">
      <formula1>type</formula1>
    </dataValidation>
    <dataValidation type="list" allowBlank="1" showInputMessage="1" showErrorMessage="1" sqref="D3:D27" xr:uid="{6922DCCC-AA26-44FE-8776-28146C4C5BB2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E6FF8C17-E3A5-44D0-8637-EE820857747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FC356073-BE84-4BFC-8701-D6E9E017A1C9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3C15750-C783-4EB0-98D8-0FC2A975299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8.85546875" bestFit="1" customWidth="1"/>
    <col min="4" max="4" width="38.7109375" bestFit="1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54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31</v>
      </c>
      <c r="C3" s="58" t="s">
        <v>64</v>
      </c>
      <c r="D3" s="58" t="s">
        <v>3</v>
      </c>
      <c r="E3" s="60">
        <f t="array" ref="E3">SUMPRODUCT(IFERROR((presta2=C3)*(tablo1=D3)*(tablo2),0))</f>
        <v>0</v>
      </c>
      <c r="F3" s="59">
        <v>25</v>
      </c>
      <c r="G3" s="58">
        <v>10</v>
      </c>
      <c r="H3" s="59">
        <f>E3-(E3*G3)/100+F3</f>
        <v>25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25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prijanv+prifev+primars+priavr+primai+prijuin+prijuil+priaout</f>
        <v>66.900000000000006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21" priority="4" stopIfTrue="1" operator="lessThan">
      <formula>#REF!</formula>
    </cfRule>
  </conditionalFormatting>
  <dataValidations count="3">
    <dataValidation type="list" allowBlank="1" showInputMessage="1" showErrorMessage="1" sqref="B3:B27" xr:uid="{D2B799BA-5CAD-4DE8-A394-BEE62A1D43AC}">
      <formula1>paiement</formula1>
    </dataValidation>
    <dataValidation type="list" allowBlank="1" showInputMessage="1" showErrorMessage="1" sqref="C3:C27" xr:uid="{FBDE0664-099F-48D3-BFCB-24C560C271B5}">
      <formula1>type</formula1>
    </dataValidation>
    <dataValidation type="list" allowBlank="1" showInputMessage="1" showErrorMessage="1" sqref="D3:D27" xr:uid="{AB513C2C-77F6-44DF-BD51-D7601FA49B54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CDA8AF3-6D33-49F7-B56B-05D5AA14B1DF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C2CD922-C70D-4BEB-873A-FECF5CF8F1A2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D8C9454A-8A0E-4AA0-B593-6E6F4E654A32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4" width="26.85546875" bestFit="1" customWidth="1"/>
    <col min="5" max="5" width="18.28515625" bestFit="1" customWidth="1"/>
    <col min="6" max="6" width="18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73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29</v>
      </c>
      <c r="C3" s="58" t="s">
        <v>60</v>
      </c>
      <c r="D3" s="58" t="s">
        <v>8</v>
      </c>
      <c r="E3" s="60">
        <f t="array" ref="E3">SUMPRODUCT(IFERROR((presta2=C3)*(tablo1=D3)*(tablo2),0))</f>
        <v>0</v>
      </c>
      <c r="F3" s="59"/>
      <c r="G3" s="58">
        <v>5</v>
      </c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prijanv+prifev+primars+priavr+primai+prijuin+prijuil+priaout+prisept</f>
        <v>66.900000000000006</v>
      </c>
    </row>
  </sheetData>
  <protectedRanges>
    <protectedRange sqref="F3:H27 A3:B27" name="recettes_1"/>
    <protectedRange sqref="C3:C27" name="recettes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17" priority="4" stopIfTrue="1" operator="lessThan">
      <formula>#REF!</formula>
    </cfRule>
  </conditionalFormatting>
  <dataValidations count="3">
    <dataValidation type="list" allowBlank="1" showInputMessage="1" showErrorMessage="1" sqref="B3:B27" xr:uid="{BC3F98CD-DE55-443A-8790-D561C2DEDF10}">
      <formula1>paiement</formula1>
    </dataValidation>
    <dataValidation type="list" allowBlank="1" showInputMessage="1" showErrorMessage="1" sqref="C3:C27" xr:uid="{C99C3B61-2A12-4DC2-9856-1762EC5EE8D1}">
      <formula1>type</formula1>
    </dataValidation>
    <dataValidation type="list" allowBlank="1" showInputMessage="1" showErrorMessage="1" sqref="D3:D27" xr:uid="{D86A95D8-0BBD-4CA2-94C5-0EA2E637207A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33B6FC94-6F24-4175-9A48-72DD43A3BED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32264DE4-BA18-4556-99EB-00C0A538DD0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F1E866FE-6274-4F7C-AFA6-DEAD6836FC8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L29"/>
  <sheetViews>
    <sheetView topLeftCell="A2" zoomScaleNormal="100" workbookViewId="0">
      <selection activeCell="A3" sqref="A3:H3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4.28515625" customWidth="1"/>
    <col min="4" max="4" width="26.42578125" customWidth="1"/>
    <col min="5" max="5" width="20.5703125" customWidth="1"/>
    <col min="6" max="6" width="19" bestFit="1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55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30</v>
      </c>
      <c r="C3" s="58" t="s">
        <v>60</v>
      </c>
      <c r="D3" s="58" t="s">
        <v>9</v>
      </c>
      <c r="E3" s="60">
        <f t="array" ref="E3">SUMPRODUCT(IFERROR((presta2=C3)*(tablo1=D3)*(tablo2),0))</f>
        <v>0</v>
      </c>
      <c r="F3" s="59"/>
      <c r="G3" s="58">
        <v>10</v>
      </c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prijanv+prifev+primars+priavr+primai+prijuin+prijuil+priaout+prisept+prioct</f>
        <v>66.900000000000006</v>
      </c>
    </row>
  </sheetData>
  <protectedRanges>
    <protectedRange sqref="F3:H27 A3:B27" name="recettes_1"/>
    <protectedRange sqref="D3:D27" name="recettes_1_12_1_1"/>
    <protectedRange sqref="E3:E27" name="recettes_1_13_4"/>
    <protectedRange sqref="C3:C27" name="recettes_1_1_1"/>
  </protectedRanges>
  <mergeCells count="3">
    <mergeCell ref="A1:H1"/>
    <mergeCell ref="A28:G28"/>
    <mergeCell ref="A29:G29"/>
  </mergeCells>
  <conditionalFormatting sqref="H29">
    <cfRule type="cellIs" dxfId="13" priority="4" stopIfTrue="1" operator="lessThan">
      <formula>#REF!</formula>
    </cfRule>
  </conditionalFormatting>
  <dataValidations count="3">
    <dataValidation type="list" allowBlank="1" showInputMessage="1" showErrorMessage="1" sqref="B3:B27" xr:uid="{5008B580-7893-4E1E-982C-1D7D422A931A}">
      <formula1>paiement</formula1>
    </dataValidation>
    <dataValidation type="list" allowBlank="1" showInputMessage="1" showErrorMessage="1" sqref="C3:C27" xr:uid="{49889352-0B60-42B6-8848-C8DEA1B074FA}">
      <formula1>type</formula1>
    </dataValidation>
    <dataValidation type="list" allowBlank="1" showInputMessage="1" showErrorMessage="1" sqref="D3:D27" xr:uid="{08C1793D-2F07-478A-A9D0-01FEE6108EBE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A63154D-656E-48B1-ADEA-2E61EDF1EE2E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52D4973A-9645-4FD2-9286-E3B9B65BC1F6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3649432F-304C-46F5-94ED-C5079523A4BD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L29"/>
  <sheetViews>
    <sheetView topLeftCell="A2" zoomScaleNormal="100" workbookViewId="0">
      <selection activeCell="E19" sqref="E19"/>
    </sheetView>
  </sheetViews>
  <sheetFormatPr baseColWidth="10" defaultRowHeight="15" x14ac:dyDescent="0.25"/>
  <cols>
    <col min="1" max="1" width="13.85546875" customWidth="1"/>
    <col min="2" max="2" width="25.7109375" bestFit="1" customWidth="1"/>
    <col min="3" max="3" width="29.7109375" bestFit="1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56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29</v>
      </c>
      <c r="C3" s="61" t="s">
        <v>64</v>
      </c>
      <c r="D3" s="61" t="s">
        <v>1</v>
      </c>
      <c r="E3" s="62">
        <f t="array" ref="E3">SUMPRODUCT(IFERROR((presta2=C3)*(tablo1=D3)*(tablo2),0))</f>
        <v>0</v>
      </c>
      <c r="F3" s="59"/>
      <c r="G3" s="58">
        <v>10</v>
      </c>
      <c r="H3" s="59">
        <f>E3-(E3*G3)/100+F3</f>
        <v>0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>
        <f t="array" ref="E21">SUMPRODUCT(IFERROR((presta2=C21)*(tablo1=D21)*(tablo2),0))</f>
        <v>0</v>
      </c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5"/>
      <c r="D27" s="5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0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prijanv+prifev+primars+priavr+primai+prijuin+prijuil+priaout+prisept+prioct+prinov</f>
        <v>66.900000000000006</v>
      </c>
    </row>
  </sheetData>
  <protectedRanges>
    <protectedRange sqref="F3:H27 A3:B27" name="recettes_1"/>
    <protectedRange sqref="C3:C27" name="recettes_1_1_1"/>
    <protectedRange sqref="D3:D27" name="recettes_1_12_1_1"/>
    <protectedRange sqref="E3:E27" name="recettes_1_13_4"/>
  </protectedRanges>
  <mergeCells count="3">
    <mergeCell ref="A1:H1"/>
    <mergeCell ref="A28:G28"/>
    <mergeCell ref="A29:G29"/>
  </mergeCells>
  <conditionalFormatting sqref="H29">
    <cfRule type="cellIs" dxfId="9" priority="4" stopIfTrue="1" operator="lessThan">
      <formula>#REF!</formula>
    </cfRule>
  </conditionalFormatting>
  <dataValidations count="3">
    <dataValidation type="list" allowBlank="1" showInputMessage="1" showErrorMessage="1" sqref="B3:B27" xr:uid="{14388936-5606-414A-A9C8-EE2D70D1F7CC}">
      <formula1>paiement</formula1>
    </dataValidation>
    <dataValidation type="list" allowBlank="1" showInputMessage="1" showErrorMessage="1" sqref="C3:C27" xr:uid="{6B349EE3-9976-4530-8930-52BAF298881D}">
      <formula1>type</formula1>
    </dataValidation>
    <dataValidation type="list" allowBlank="1" showInputMessage="1" showErrorMessage="1" sqref="D3:D27" xr:uid="{0DEC518B-7F65-4914-8873-5A56AA621E89}">
      <formula1>OFFSET(dept,,MATCH($C3,presta,0),10)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292A2356-26D4-4799-8EF8-F67BF29C0421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364DCD4-5D98-4783-90A5-D929BBFDC7A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429A2BD0-2AD9-4E38-880C-974D2761FC34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L29"/>
  <sheetViews>
    <sheetView topLeftCell="A2" zoomScaleNormal="100" workbookViewId="0">
      <selection activeCell="K26" sqref="K26"/>
    </sheetView>
  </sheetViews>
  <sheetFormatPr baseColWidth="10" defaultRowHeight="15" x14ac:dyDescent="0.25"/>
  <cols>
    <col min="1" max="1" width="13.85546875" customWidth="1"/>
    <col min="2" max="2" width="26" bestFit="1" customWidth="1"/>
    <col min="3" max="3" width="30.140625" bestFit="1" customWidth="1"/>
    <col min="4" max="4" width="26.42578125" customWidth="1"/>
    <col min="5" max="5" width="19.28515625" bestFit="1" customWidth="1"/>
    <col min="6" max="6" width="19.28515625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66" t="s">
        <v>57</v>
      </c>
      <c r="B1" s="67"/>
      <c r="C1" s="67"/>
      <c r="D1" s="67"/>
      <c r="E1" s="67"/>
      <c r="F1" s="67"/>
      <c r="G1" s="67"/>
      <c r="H1" s="67"/>
      <c r="J1" s="9"/>
    </row>
    <row r="2" spans="1:12" ht="15" customHeight="1" x14ac:dyDescent="0.25">
      <c r="A2" s="2" t="s">
        <v>23</v>
      </c>
      <c r="B2" s="2" t="s">
        <v>24</v>
      </c>
      <c r="C2" s="2" t="s">
        <v>58</v>
      </c>
      <c r="D2" s="2" t="s">
        <v>33</v>
      </c>
      <c r="E2" s="2" t="s">
        <v>70</v>
      </c>
      <c r="F2" s="2" t="s">
        <v>71</v>
      </c>
      <c r="G2" s="2" t="s">
        <v>32</v>
      </c>
      <c r="H2" s="2" t="s">
        <v>25</v>
      </c>
      <c r="J2" s="12"/>
      <c r="K2" s="12"/>
      <c r="L2" s="12"/>
    </row>
    <row r="3" spans="1:12" ht="15" customHeight="1" x14ac:dyDescent="0.25">
      <c r="A3" s="54"/>
      <c r="B3" s="58" t="s">
        <v>30</v>
      </c>
      <c r="C3" s="58" t="s">
        <v>64</v>
      </c>
      <c r="D3" s="58" t="s">
        <v>2</v>
      </c>
      <c r="E3" s="60">
        <f t="array" ref="E3">SUMPRODUCT(IFERROR((presta2=C3)*(tablo1=D3)*(tablo2),0))</f>
        <v>0</v>
      </c>
      <c r="F3" s="59">
        <v>12</v>
      </c>
      <c r="G3" s="58"/>
      <c r="H3" s="59">
        <f>E3-(E3*G3)/100+F3</f>
        <v>12</v>
      </c>
      <c r="J3" s="13"/>
      <c r="K3" s="14"/>
      <c r="L3" s="15"/>
    </row>
    <row r="4" spans="1:12" ht="15" customHeight="1" x14ac:dyDescent="0.25">
      <c r="A4" s="4"/>
      <c r="B4" s="5"/>
      <c r="C4" s="5"/>
      <c r="D4" s="5"/>
      <c r="E4" s="46">
        <f t="array" ref="E4">SUMPRODUCT(IFERROR((presta2=C4)*(tablo1=D4)*(tablo2),0))</f>
        <v>0</v>
      </c>
      <c r="F4" s="6"/>
      <c r="G4" s="5"/>
      <c r="H4" s="6">
        <f t="shared" ref="H4:H27" si="0">E4-(E4*G4)/100+F4</f>
        <v>0</v>
      </c>
    </row>
    <row r="5" spans="1:12" ht="15" customHeight="1" x14ac:dyDescent="0.25">
      <c r="A5" s="4"/>
      <c r="B5" s="5"/>
      <c r="C5" s="5"/>
      <c r="D5" s="5"/>
      <c r="E5" s="46">
        <f t="array" ref="E5">SUMPRODUCT(IFERROR((presta2=C5)*(tablo1=D5)*(tablo2),0))</f>
        <v>0</v>
      </c>
      <c r="F5" s="6"/>
      <c r="G5" s="5"/>
      <c r="H5" s="6">
        <f t="shared" si="0"/>
        <v>0</v>
      </c>
      <c r="K5" s="10"/>
    </row>
    <row r="6" spans="1:12" x14ac:dyDescent="0.25">
      <c r="A6" s="4"/>
      <c r="B6" s="5"/>
      <c r="C6" s="5"/>
      <c r="D6" s="5"/>
      <c r="E6" s="46">
        <f t="array" ref="E6">SUMPRODUCT(IFERROR((presta2=C6)*(tablo1=D6)*(tablo2),0))</f>
        <v>0</v>
      </c>
      <c r="F6" s="6"/>
      <c r="G6" s="5"/>
      <c r="H6" s="6">
        <f t="shared" si="0"/>
        <v>0</v>
      </c>
    </row>
    <row r="7" spans="1:12" x14ac:dyDescent="0.25">
      <c r="A7" s="4"/>
      <c r="B7" s="5"/>
      <c r="C7" s="5"/>
      <c r="D7" s="5"/>
      <c r="E7" s="46">
        <f t="array" ref="E7">SUMPRODUCT(IFERROR((presta2=C7)*(tablo1=D7)*(tablo2),0))</f>
        <v>0</v>
      </c>
      <c r="F7" s="6"/>
      <c r="G7" s="5"/>
      <c r="H7" s="6">
        <f t="shared" si="0"/>
        <v>0</v>
      </c>
    </row>
    <row r="8" spans="1:12" x14ac:dyDescent="0.25">
      <c r="A8" s="4"/>
      <c r="B8" s="5"/>
      <c r="C8" s="5"/>
      <c r="D8" s="5"/>
      <c r="E8" s="46">
        <f t="array" ref="E8">SUMPRODUCT(IFERROR((presta2=C8)*(tablo1=D8)*(tablo2),0))</f>
        <v>0</v>
      </c>
      <c r="F8" s="6"/>
      <c r="G8" s="5"/>
      <c r="H8" s="6">
        <f t="shared" si="0"/>
        <v>0</v>
      </c>
      <c r="J8" s="11"/>
    </row>
    <row r="9" spans="1:12" x14ac:dyDescent="0.25">
      <c r="A9" s="4"/>
      <c r="B9" s="5"/>
      <c r="C9" s="5"/>
      <c r="D9" s="5"/>
      <c r="E9" s="46">
        <f t="array" ref="E9">SUMPRODUCT(IFERROR((presta2=C9)*(tablo1=D9)*(tablo2),0))</f>
        <v>0</v>
      </c>
      <c r="F9" s="6"/>
      <c r="G9" s="5"/>
      <c r="H9" s="6">
        <f t="shared" si="0"/>
        <v>0</v>
      </c>
    </row>
    <row r="10" spans="1:12" x14ac:dyDescent="0.25">
      <c r="A10" s="4"/>
      <c r="B10" s="5"/>
      <c r="C10" s="5"/>
      <c r="D10" s="5"/>
      <c r="E10" s="46">
        <f t="array" ref="E10">SUMPRODUCT(IFERROR((presta2=C10)*(tablo1=D10)*(tablo2),0))</f>
        <v>0</v>
      </c>
      <c r="F10" s="6"/>
      <c r="G10" s="5"/>
      <c r="H10" s="6">
        <f t="shared" si="0"/>
        <v>0</v>
      </c>
    </row>
    <row r="11" spans="1:12" x14ac:dyDescent="0.25">
      <c r="A11" s="4"/>
      <c r="B11" s="5"/>
      <c r="C11" s="5"/>
      <c r="D11" s="5"/>
      <c r="E11" s="46">
        <f t="array" ref="E11">SUMPRODUCT(IFERROR((presta2=C11)*(tablo1=D11)*(tablo2),0))</f>
        <v>0</v>
      </c>
      <c r="F11" s="6"/>
      <c r="G11" s="5"/>
      <c r="H11" s="6">
        <f t="shared" si="0"/>
        <v>0</v>
      </c>
    </row>
    <row r="12" spans="1:12" x14ac:dyDescent="0.25">
      <c r="A12" s="4"/>
      <c r="B12" s="5"/>
      <c r="C12" s="5"/>
      <c r="D12" s="5"/>
      <c r="E12" s="46">
        <f t="array" ref="E12">SUMPRODUCT(IFERROR((presta2=C12)*(tablo1=D12)*(tablo2),0))</f>
        <v>0</v>
      </c>
      <c r="F12" s="6"/>
      <c r="G12" s="5"/>
      <c r="H12" s="6">
        <f t="shared" si="0"/>
        <v>0</v>
      </c>
    </row>
    <row r="13" spans="1:12" x14ac:dyDescent="0.25">
      <c r="A13" s="4"/>
      <c r="B13" s="5"/>
      <c r="C13" s="5"/>
      <c r="D13" s="5"/>
      <c r="E13" s="46">
        <f t="array" ref="E13">SUMPRODUCT(IFERROR((presta2=C13)*(tablo1=D13)*(tablo2),0))</f>
        <v>0</v>
      </c>
      <c r="F13" s="6"/>
      <c r="G13" s="5"/>
      <c r="H13" s="6">
        <f t="shared" si="0"/>
        <v>0</v>
      </c>
    </row>
    <row r="14" spans="1:12" x14ac:dyDescent="0.25">
      <c r="A14" s="4"/>
      <c r="B14" s="5"/>
      <c r="C14" s="5"/>
      <c r="D14" s="5"/>
      <c r="E14" s="46">
        <f t="array" ref="E14">SUMPRODUCT(IFERROR((presta2=C14)*(tablo1=D14)*(tablo2),0))</f>
        <v>0</v>
      </c>
      <c r="F14" s="6"/>
      <c r="G14" s="5"/>
      <c r="H14" s="6">
        <f t="shared" si="0"/>
        <v>0</v>
      </c>
    </row>
    <row r="15" spans="1:12" x14ac:dyDescent="0.25">
      <c r="A15" s="4"/>
      <c r="B15" s="5"/>
      <c r="C15" s="5"/>
      <c r="D15" s="5"/>
      <c r="E15" s="46">
        <f t="array" ref="E15">SUMPRODUCT(IFERROR((presta2=C15)*(tablo1=D15)*(tablo2),0))</f>
        <v>0</v>
      </c>
      <c r="F15" s="6"/>
      <c r="G15" s="5"/>
      <c r="H15" s="6">
        <f t="shared" si="0"/>
        <v>0</v>
      </c>
    </row>
    <row r="16" spans="1:12" x14ac:dyDescent="0.25">
      <c r="A16" s="4"/>
      <c r="B16" s="5"/>
      <c r="C16" s="5"/>
      <c r="D16" s="5"/>
      <c r="E16" s="46">
        <f t="array" ref="E16">SUMPRODUCT(IFERROR((presta2=C16)*(tablo1=D16)*(tablo2),0))</f>
        <v>0</v>
      </c>
      <c r="F16" s="6"/>
      <c r="G16" s="5"/>
      <c r="H16" s="6">
        <f t="shared" si="0"/>
        <v>0</v>
      </c>
    </row>
    <row r="17" spans="1:8" x14ac:dyDescent="0.25">
      <c r="A17" s="4"/>
      <c r="B17" s="5"/>
      <c r="C17" s="5"/>
      <c r="D17" s="5"/>
      <c r="E17" s="46">
        <f t="array" ref="E17">SUMPRODUCT(IFERROR((presta2=C17)*(tablo1=D17)*(tablo2),0))</f>
        <v>0</v>
      </c>
      <c r="F17" s="6"/>
      <c r="G17" s="5"/>
      <c r="H17" s="6">
        <f t="shared" si="0"/>
        <v>0</v>
      </c>
    </row>
    <row r="18" spans="1:8" x14ac:dyDescent="0.25">
      <c r="A18" s="4"/>
      <c r="B18" s="5"/>
      <c r="C18" s="5"/>
      <c r="D18" s="5"/>
      <c r="E18" s="46">
        <f t="array" ref="E18">SUMPRODUCT(IFERROR((presta2=C18)*(tablo1=D18)*(tablo2),0))</f>
        <v>0</v>
      </c>
      <c r="F18" s="6"/>
      <c r="G18" s="5"/>
      <c r="H18" s="6">
        <f t="shared" si="0"/>
        <v>0</v>
      </c>
    </row>
    <row r="19" spans="1:8" x14ac:dyDescent="0.25">
      <c r="A19" s="4"/>
      <c r="B19" s="5"/>
      <c r="C19" s="5"/>
      <c r="D19" s="5"/>
      <c r="E19" s="46">
        <f t="array" ref="E19">SUMPRODUCT(IFERROR((presta2=C19)*(tablo1=D19)*(tablo2),0))</f>
        <v>0</v>
      </c>
      <c r="F19" s="6"/>
      <c r="G19" s="5"/>
      <c r="H19" s="6">
        <f t="shared" si="0"/>
        <v>0</v>
      </c>
    </row>
    <row r="20" spans="1:8" x14ac:dyDescent="0.25">
      <c r="A20" s="4"/>
      <c r="B20" s="5"/>
      <c r="C20" s="5"/>
      <c r="D20" s="5"/>
      <c r="E20" s="46">
        <f t="array" ref="E20">SUMPRODUCT(IFERROR((presta2=C20)*(tablo1=D20)*(tablo2),0))</f>
        <v>0</v>
      </c>
      <c r="F20" s="6"/>
      <c r="G20" s="5"/>
      <c r="H20" s="6">
        <f t="shared" si="0"/>
        <v>0</v>
      </c>
    </row>
    <row r="21" spans="1:8" x14ac:dyDescent="0.25">
      <c r="A21" s="4"/>
      <c r="B21" s="5"/>
      <c r="C21" s="5"/>
      <c r="D21" s="5"/>
      <c r="E21" s="46"/>
      <c r="F21" s="6"/>
      <c r="G21" s="5"/>
      <c r="H21" s="6">
        <f t="shared" si="0"/>
        <v>0</v>
      </c>
    </row>
    <row r="22" spans="1:8" x14ac:dyDescent="0.25">
      <c r="A22" s="4"/>
      <c r="B22" s="5"/>
      <c r="C22" s="5"/>
      <c r="D22" s="5"/>
      <c r="E22" s="46">
        <f t="array" ref="E22">SUMPRODUCT(IFERROR((presta2=C22)*(tablo1=D22)*(tablo2),0))</f>
        <v>0</v>
      </c>
      <c r="F22" s="6"/>
      <c r="G22" s="5"/>
      <c r="H22" s="6">
        <f t="shared" si="0"/>
        <v>0</v>
      </c>
    </row>
    <row r="23" spans="1:8" x14ac:dyDescent="0.25">
      <c r="A23" s="4"/>
      <c r="B23" s="5"/>
      <c r="C23" s="5"/>
      <c r="D23" s="5"/>
      <c r="E23" s="46">
        <f t="array" ref="E23">SUMPRODUCT(IFERROR((presta2=C23)*(tablo1=D23)*(tablo2),0))</f>
        <v>0</v>
      </c>
      <c r="F23" s="6"/>
      <c r="G23" s="5"/>
      <c r="H23" s="6">
        <f t="shared" si="0"/>
        <v>0</v>
      </c>
    </row>
    <row r="24" spans="1:8" x14ac:dyDescent="0.25">
      <c r="A24" s="4"/>
      <c r="B24" s="5"/>
      <c r="C24" s="5"/>
      <c r="D24" s="5"/>
      <c r="E24" s="46">
        <f t="array" ref="E24">SUMPRODUCT(IFERROR((presta2=C24)*(tablo1=D24)*(tablo2),0))</f>
        <v>0</v>
      </c>
      <c r="F24" s="6"/>
      <c r="G24" s="5"/>
      <c r="H24" s="6">
        <f t="shared" si="0"/>
        <v>0</v>
      </c>
    </row>
    <row r="25" spans="1:8" x14ac:dyDescent="0.25">
      <c r="A25" s="4"/>
      <c r="B25" s="5"/>
      <c r="C25" s="5"/>
      <c r="D25" s="5"/>
      <c r="E25" s="46">
        <f t="array" ref="E25">SUMPRODUCT(IFERROR((presta2=C25)*(tablo1=D25)*(tablo2),0))</f>
        <v>0</v>
      </c>
      <c r="F25" s="6"/>
      <c r="G25" s="5"/>
      <c r="H25" s="6">
        <f t="shared" si="0"/>
        <v>0</v>
      </c>
    </row>
    <row r="26" spans="1:8" x14ac:dyDescent="0.25">
      <c r="A26" s="4"/>
      <c r="B26" s="5"/>
      <c r="C26" s="5"/>
      <c r="D26" s="5"/>
      <c r="E26" s="46">
        <f t="array" ref="E26">SUMPRODUCT(IFERROR((presta2=C26)*(tablo1=D26)*(tablo2),0))</f>
        <v>0</v>
      </c>
      <c r="F26" s="6"/>
      <c r="G26" s="5"/>
      <c r="H26" s="6">
        <f t="shared" si="0"/>
        <v>0</v>
      </c>
    </row>
    <row r="27" spans="1:8" x14ac:dyDescent="0.25">
      <c r="A27" s="49"/>
      <c r="B27" s="47"/>
      <c r="C27" s="47"/>
      <c r="D27" s="47"/>
      <c r="E27" s="48">
        <f t="array" ref="E27">SUMPRODUCT(IFERROR((presta2=C27)*(tablo1=D27)*(tablo2),0))</f>
        <v>0</v>
      </c>
      <c r="F27" s="7"/>
      <c r="G27" s="47"/>
      <c r="H27" s="7">
        <f t="shared" si="0"/>
        <v>0</v>
      </c>
    </row>
    <row r="28" spans="1:8" ht="15.75" x14ac:dyDescent="0.25">
      <c r="A28" s="64" t="s">
        <v>26</v>
      </c>
      <c r="B28" s="64"/>
      <c r="C28" s="64"/>
      <c r="D28" s="64"/>
      <c r="E28" s="64"/>
      <c r="F28" s="64"/>
      <c r="G28" s="64"/>
      <c r="H28" s="8">
        <f>SUM(H3:H27)</f>
        <v>12</v>
      </c>
    </row>
    <row r="29" spans="1:8" x14ac:dyDescent="0.25">
      <c r="A29" s="65" t="s">
        <v>27</v>
      </c>
      <c r="B29" s="65"/>
      <c r="C29" s="65"/>
      <c r="D29" s="65"/>
      <c r="E29" s="65"/>
      <c r="F29" s="65"/>
      <c r="G29" s="65"/>
      <c r="H29" s="8">
        <f>prijanv+prifev+primars+priavr+primai+prijuin+prijuil+priaout+prisept+prioct+prinov+pridec</f>
        <v>78.900000000000006</v>
      </c>
    </row>
  </sheetData>
  <protectedRanges>
    <protectedRange sqref="F3:H27 A3:B27" name="recettes_1"/>
    <protectedRange sqref="C3:C27" name="recettes_1_1_1"/>
    <protectedRange sqref="D3:D27" name="recettes_1_12_1_1"/>
    <protectedRange sqref="E3:E27" name="recettes_1_13_4_1"/>
  </protectedRanges>
  <mergeCells count="3">
    <mergeCell ref="A1:H1"/>
    <mergeCell ref="A28:G28"/>
    <mergeCell ref="A29:G29"/>
  </mergeCells>
  <conditionalFormatting sqref="H29">
    <cfRule type="cellIs" dxfId="5" priority="4" stopIfTrue="1" operator="lessThan">
      <formula>#REF!</formula>
    </cfRule>
  </conditionalFormatting>
  <dataValidations count="3">
    <dataValidation type="list" allowBlank="1" showInputMessage="1" showErrorMessage="1" sqref="B3:B27" xr:uid="{D0793B36-D506-44BA-A99B-3C14C1AA1D79}">
      <formula1>paiement</formula1>
    </dataValidation>
    <dataValidation type="list" allowBlank="1" showInputMessage="1" showErrorMessage="1" sqref="C3:C27" xr:uid="{0A17D11C-61C6-4BD7-8CAE-0ECB410952A6}">
      <formula1>type</formula1>
    </dataValidation>
    <dataValidation type="list" allowBlank="1" showInputMessage="1" showErrorMessage="1" sqref="D3:D27" xr:uid="{0FF1C652-61AE-48B8-895B-A3CC2BDE62A8}">
      <formula1>OFFSET(dept,,MATCH($C3,presta,0),10)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6B4364A6-410B-413B-930F-AD4A6A3F4A0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C28A04B0-AED5-4151-BCE5-38F19DEB8C0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C5906BB4-9344-4126-AC32-384ADEC8054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F22"/>
  <sheetViews>
    <sheetView workbookViewId="0">
      <selection activeCell="J11" sqref="J11"/>
    </sheetView>
  </sheetViews>
  <sheetFormatPr baseColWidth="10" defaultRowHeight="15" x14ac:dyDescent="0.25"/>
  <cols>
    <col min="1" max="1" width="23.42578125" bestFit="1" customWidth="1"/>
    <col min="2" max="2" width="24.7109375" bestFit="1" customWidth="1"/>
  </cols>
  <sheetData>
    <row r="1" spans="1:2" ht="18" x14ac:dyDescent="0.25">
      <c r="A1" s="28" t="s">
        <v>47</v>
      </c>
    </row>
    <row r="2" spans="1:2" ht="15.75" thickBot="1" x14ac:dyDescent="0.3"/>
    <row r="3" spans="1:2" ht="30.75" thickBot="1" x14ac:dyDescent="0.3">
      <c r="A3" s="19"/>
      <c r="B3" s="20" t="s">
        <v>51</v>
      </c>
    </row>
    <row r="4" spans="1:2" x14ac:dyDescent="0.25">
      <c r="A4" s="21"/>
      <c r="B4" s="22">
        <f>plafond</f>
        <v>2000</v>
      </c>
    </row>
    <row r="5" spans="1:2" ht="15.75" x14ac:dyDescent="0.25">
      <c r="A5" s="23" t="s">
        <v>34</v>
      </c>
      <c r="B5" s="24">
        <f>prijanv</f>
        <v>5</v>
      </c>
    </row>
    <row r="6" spans="1:2" ht="15.75" x14ac:dyDescent="0.25">
      <c r="A6" s="23" t="s">
        <v>35</v>
      </c>
      <c r="B6" s="25">
        <f>prifev</f>
        <v>20.7</v>
      </c>
    </row>
    <row r="7" spans="1:2" ht="15.75" x14ac:dyDescent="0.25">
      <c r="A7" s="23" t="s">
        <v>36</v>
      </c>
      <c r="B7" s="25">
        <f>primars</f>
        <v>0</v>
      </c>
    </row>
    <row r="8" spans="1:2" ht="15.75" x14ac:dyDescent="0.25">
      <c r="A8" s="23" t="s">
        <v>37</v>
      </c>
      <c r="B8" s="25">
        <f>priavr</f>
        <v>0</v>
      </c>
    </row>
    <row r="9" spans="1:2" ht="15.75" x14ac:dyDescent="0.25">
      <c r="A9" s="23" t="s">
        <v>38</v>
      </c>
      <c r="B9" s="25">
        <f>primai</f>
        <v>16.2</v>
      </c>
    </row>
    <row r="10" spans="1:2" ht="15.75" x14ac:dyDescent="0.25">
      <c r="A10" s="23" t="s">
        <v>39</v>
      </c>
      <c r="B10" s="25">
        <f>prijuin</f>
        <v>0</v>
      </c>
    </row>
    <row r="11" spans="1:2" ht="15.75" x14ac:dyDescent="0.25">
      <c r="A11" s="23" t="s">
        <v>40</v>
      </c>
      <c r="B11" s="25">
        <f>prijuil</f>
        <v>0</v>
      </c>
    </row>
    <row r="12" spans="1:2" ht="15.75" x14ac:dyDescent="0.25">
      <c r="A12" s="23" t="s">
        <v>41</v>
      </c>
      <c r="B12" s="25">
        <f>priaout</f>
        <v>25</v>
      </c>
    </row>
    <row r="13" spans="1:2" ht="15.75" x14ac:dyDescent="0.25">
      <c r="A13" s="23" t="s">
        <v>42</v>
      </c>
      <c r="B13" s="25">
        <f>prisept</f>
        <v>0</v>
      </c>
    </row>
    <row r="14" spans="1:2" ht="15.75" x14ac:dyDescent="0.25">
      <c r="A14" s="23" t="s">
        <v>43</v>
      </c>
      <c r="B14" s="25">
        <f>prioct</f>
        <v>0</v>
      </c>
    </row>
    <row r="15" spans="1:2" ht="15.75" x14ac:dyDescent="0.25">
      <c r="A15" s="23" t="s">
        <v>44</v>
      </c>
      <c r="B15" s="25">
        <f>prinov</f>
        <v>0</v>
      </c>
    </row>
    <row r="16" spans="1:2" ht="16.5" thickBot="1" x14ac:dyDescent="0.3">
      <c r="A16" s="23" t="s">
        <v>45</v>
      </c>
      <c r="B16" s="25">
        <f>pridec</f>
        <v>12</v>
      </c>
    </row>
    <row r="17" spans="1:6" ht="32.25" thickBot="1" x14ac:dyDescent="0.3">
      <c r="A17" s="26" t="s">
        <v>46</v>
      </c>
      <c r="B17" s="27">
        <f>SUM(B5:B16)</f>
        <v>78.900000000000006</v>
      </c>
    </row>
    <row r="22" spans="1:6" x14ac:dyDescent="0.25">
      <c r="F22" s="16"/>
    </row>
  </sheetData>
  <conditionalFormatting sqref="B17">
    <cfRule type="cellIs" dxfId="1" priority="1" stopIfTrue="1" operator="lessThan">
      <formula>$B$4</formula>
    </cfRule>
    <cfRule type="cellIs" dxfId="0" priority="3" stopIfTrue="1" operator="greaterThan">
      <formula>$B$4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28</vt:i4>
      </vt:variant>
    </vt:vector>
  </HeadingPairs>
  <TitlesOfParts>
    <vt:vector size="42" baseType="lpstr">
      <vt:lpstr>Formules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</vt:lpstr>
      <vt:lpstr>Beauté_des_mains</vt:lpstr>
      <vt:lpstr>Dépose</vt:lpstr>
      <vt:lpstr>dept</vt:lpstr>
      <vt:lpstr>Epilations</vt:lpstr>
      <vt:lpstr>paiement</vt:lpstr>
      <vt:lpstr>plafond</vt:lpstr>
      <vt:lpstr>presta</vt:lpstr>
      <vt:lpstr>presta2</vt:lpstr>
      <vt:lpstr>priaout</vt:lpstr>
      <vt:lpstr>priavr</vt:lpstr>
      <vt:lpstr>pridec</vt:lpstr>
      <vt:lpstr>prifev</vt:lpstr>
      <vt:lpstr>prijanv</vt:lpstr>
      <vt:lpstr>prijuil</vt:lpstr>
      <vt:lpstr>prijuin</vt:lpstr>
      <vt:lpstr>primai</vt:lpstr>
      <vt:lpstr>primars</vt:lpstr>
      <vt:lpstr>prinov</vt:lpstr>
      <vt:lpstr>prioct</vt:lpstr>
      <vt:lpstr>prisept</vt:lpstr>
      <vt:lpstr>Soin_des_pieds</vt:lpstr>
      <vt:lpstr>tablo1</vt:lpstr>
      <vt:lpstr>tablo2</vt:lpstr>
      <vt:lpstr>Tarif1</vt:lpstr>
      <vt:lpstr>Tarif2</vt:lpstr>
      <vt:lpstr>Tarif3</vt:lpstr>
      <vt:lpstr>Tarif4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DjiDji</cp:lastModifiedBy>
  <cp:lastPrinted>2020-11-21T10:44:01Z</cp:lastPrinted>
  <dcterms:created xsi:type="dcterms:W3CDTF">2015-06-05T18:19:34Z</dcterms:created>
  <dcterms:modified xsi:type="dcterms:W3CDTF">2021-01-11T15:36:10Z</dcterms:modified>
</cp:coreProperties>
</file>