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3675" windowWidth="14880" windowHeight="4860" tabRatio="563" firstSheet="1" activeTab="2"/>
  </bookViews>
  <sheets>
    <sheet name="CALCULS" sheetId="37" r:id="rId1"/>
    <sheet name="PARAMETRES" sheetId="40" r:id="rId2"/>
    <sheet name="TCD" sheetId="43" r:id="rId3"/>
    <sheet name="DONNEES VENTE" sheetId="39" r:id="rId4"/>
  </sheets>
  <definedNames>
    <definedName name="_xlnm._FilterDatabase" localSheetId="0" hidden="1">CALCULS!$A$6:$M$95</definedName>
    <definedName name="_xlnm._FilterDatabase" localSheetId="3" hidden="1">'DONNEES VENTE'!$A$3:$G$147</definedName>
    <definedName name="_xlnm._FilterDatabase" localSheetId="1" hidden="1">PARAMETRES!$A$3:$K$7</definedName>
    <definedName name="ChronologieNative_PERIODE">#N/A</definedName>
    <definedName name="Segment_ARTICLE">#N/A</definedName>
    <definedName name="Segment_CLIENT">#N/A</definedName>
    <definedName name="Segment_FAMILLE">#N/A</definedName>
    <definedName name="V_Annee" localSheetId="0">CALCULS!$B$3</definedName>
    <definedName name="_xlnm.Print_Area" localSheetId="0">CALCULS!$A$5:$D$13</definedName>
  </definedNames>
  <calcPr calcId="152511"/>
  <pivotCaches>
    <pivotCache cacheId="27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9"/>
      </x15:timelineCacheRefs>
    </ext>
  </extLst>
</workbook>
</file>

<file path=xl/calcChain.xml><?xml version="1.0" encoding="utf-8"?>
<calcChain xmlns="http://schemas.openxmlformats.org/spreadsheetml/2006/main">
  <c r="J10" i="37" l="1"/>
  <c r="J9" i="37"/>
  <c r="J8" i="37"/>
  <c r="J7" i="37"/>
  <c r="K12" i="37"/>
  <c r="D10" i="37" l="1"/>
  <c r="D9" i="37"/>
  <c r="D8" i="37"/>
  <c r="D7" i="37"/>
  <c r="C10" i="37"/>
  <c r="C9" i="37"/>
  <c r="C8" i="37"/>
  <c r="C7" i="37"/>
  <c r="G12" i="37" l="1"/>
  <c r="F4" i="37"/>
  <c r="F7" i="37" l="1"/>
  <c r="F8" i="37"/>
  <c r="J4" i="37"/>
  <c r="F10" i="37"/>
  <c r="F9" i="37"/>
  <c r="L8" i="37"/>
  <c r="M8" i="37" s="1"/>
  <c r="L9" i="37"/>
  <c r="M9" i="37" s="1"/>
  <c r="L10" i="37" l="1"/>
  <c r="M10" i="37" s="1"/>
  <c r="L7" i="37"/>
  <c r="H9" i="37"/>
  <c r="F12" i="37"/>
  <c r="H8" i="37"/>
  <c r="H7" i="37"/>
  <c r="J12" i="37" l="1"/>
  <c r="M7" i="37"/>
  <c r="M12" i="37" s="1"/>
  <c r="L12" i="37"/>
  <c r="I9" i="37"/>
  <c r="H10" i="37"/>
  <c r="H12" i="37" s="1"/>
  <c r="I8" i="37"/>
  <c r="I7" i="37"/>
  <c r="I10" i="37" l="1"/>
  <c r="I12" i="37" l="1"/>
</calcChain>
</file>

<file path=xl/sharedStrings.xml><?xml version="1.0" encoding="utf-8"?>
<sst xmlns="http://schemas.openxmlformats.org/spreadsheetml/2006/main" count="793" uniqueCount="59">
  <si>
    <t>CA</t>
  </si>
  <si>
    <t>PERIODE</t>
  </si>
  <si>
    <t>INDICATEUR</t>
  </si>
  <si>
    <t>PARAMETRES</t>
  </si>
  <si>
    <t>CLIENT</t>
  </si>
  <si>
    <t>Année</t>
  </si>
  <si>
    <t>CA réalisé</t>
  </si>
  <si>
    <t>DESCRIPTION</t>
  </si>
  <si>
    <t>ARTICLE</t>
  </si>
  <si>
    <t>FAMILLE</t>
  </si>
  <si>
    <t>ANNEE</t>
  </si>
  <si>
    <t>ART001</t>
  </si>
  <si>
    <t>ART002</t>
  </si>
  <si>
    <t>ART003</t>
  </si>
  <si>
    <t>ART004</t>
  </si>
  <si>
    <t>ARTICLES</t>
  </si>
  <si>
    <t>FAMILLES</t>
  </si>
  <si>
    <t>Client Alpha</t>
  </si>
  <si>
    <t>Client Beta</t>
  </si>
  <si>
    <t>Client Delta</t>
  </si>
  <si>
    <t>Client Epsilon</t>
  </si>
  <si>
    <t>GROUPE</t>
  </si>
  <si>
    <t>% sur CA</t>
  </si>
  <si>
    <t>…</t>
  </si>
  <si>
    <t>% applicable</t>
  </si>
  <si>
    <t>Groupement Lettres grecques</t>
  </si>
  <si>
    <t>Client</t>
  </si>
  <si>
    <t>Groupement</t>
  </si>
  <si>
    <t>Détails calcul</t>
  </si>
  <si>
    <t>Taux</t>
  </si>
  <si>
    <t>CA base calcul</t>
  </si>
  <si>
    <t>CALCUL</t>
  </si>
  <si>
    <t>….</t>
  </si>
  <si>
    <t>CALCULS SUR CA</t>
  </si>
  <si>
    <t>Ajustements (manuel)</t>
  </si>
  <si>
    <t>TRUCS</t>
  </si>
  <si>
    <t>BIDULES</t>
  </si>
  <si>
    <t>MACHINS</t>
  </si>
  <si>
    <t>CAS001</t>
  </si>
  <si>
    <t>CAS002</t>
  </si>
  <si>
    <t>CAS003</t>
  </si>
  <si>
    <t>BAS001</t>
  </si>
  <si>
    <t>BAS002</t>
  </si>
  <si>
    <t>ART003;CAS002</t>
  </si>
  <si>
    <t>BIDULES;TRUCS</t>
  </si>
  <si>
    <t>MACHINS;TRUCS</t>
  </si>
  <si>
    <t>La formule cherchée doit correspondre aux critères suivants:</t>
  </si>
  <si>
    <t>- Pour le client donné (colonne A dans données vente)</t>
  </si>
  <si>
    <t>- on souhaite sommer la colonne de CA (colonne G dans données vente)</t>
  </si>
  <si>
    <t>- Pour la période donnée (colonne C dans données vente)</t>
  </si>
  <si>
    <t>Seulement (=)</t>
  </si>
  <si>
    <t>Sauf (&lt;&gt;)</t>
  </si>
  <si>
    <t xml:space="preserve">    - seulement un ou plusieurs articles OU sans un ou plusieurs articles</t>
  </si>
  <si>
    <t xml:space="preserve">    - seulement une ou plusieurs famille OU sans une ou plusieurs familles</t>
  </si>
  <si>
    <t>- Pour un des critères suivants (si vide, pas de critère donc *)</t>
  </si>
  <si>
    <t>CA réalisé attendu</t>
  </si>
  <si>
    <t>MONTANT</t>
  </si>
  <si>
    <t>DONNEES VENTES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</si>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</sst>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RFA&quot;\ mmm/yy"/>
    <numFmt numFmtId="165" formatCode="&quot;CA&quot;\ mmm/yy"/>
    <numFmt numFmtId="166" formatCode="mmm/yyyy"/>
    <numFmt numFmtId="167" formatCode="#,##0_ ;[Red]\-#,##0\ "/>
  </numFmts>
  <fonts count="15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6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Arial"/>
      <family val="2"/>
    </font>
    <font>
      <b/>
      <sz val="14"/>
      <name val="Arial"/>
      <family val="2"/>
    </font>
    <font>
      <sz val="10"/>
      <name val="Calibri"/>
      <family val="2"/>
      <scheme val="minor"/>
    </font>
    <font>
      <sz val="10"/>
      <color theme="0"/>
      <name val="Arial"/>
      <family val="2"/>
    </font>
    <font>
      <sz val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/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/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94">
    <xf numFmtId="0" fontId="0" fillId="0" borderId="0" xfId="0"/>
    <xf numFmtId="0" fontId="5" fillId="0" borderId="0" xfId="0" applyFont="1"/>
    <xf numFmtId="0" fontId="6" fillId="0" borderId="0" xfId="0" applyFont="1"/>
    <xf numFmtId="0" fontId="6" fillId="0" borderId="0" xfId="0" applyFont="1" applyBorder="1"/>
    <xf numFmtId="0" fontId="5" fillId="0" borderId="0" xfId="0" applyFont="1" applyFill="1" applyBorder="1"/>
    <xf numFmtId="0" fontId="5" fillId="0" borderId="0" xfId="0" applyFont="1" applyBorder="1"/>
    <xf numFmtId="0" fontId="6" fillId="0" borderId="0" xfId="0" applyFont="1" applyFill="1" applyBorder="1"/>
    <xf numFmtId="0" fontId="2" fillId="0" borderId="0" xfId="0" applyFont="1"/>
    <xf numFmtId="0" fontId="3" fillId="0" borderId="0" xfId="0" applyFont="1"/>
    <xf numFmtId="0" fontId="7" fillId="0" borderId="0" xfId="0" applyFont="1"/>
    <xf numFmtId="0" fontId="6" fillId="0" borderId="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9" xfId="0" applyNumberFormat="1" applyFont="1" applyFill="1" applyBorder="1" applyAlignment="1">
      <alignment horizontal="centerContinuous" vertical="center" wrapText="1"/>
    </xf>
    <xf numFmtId="166" fontId="4" fillId="2" borderId="9" xfId="0" applyNumberFormat="1" applyFont="1" applyFill="1" applyBorder="1" applyAlignment="1">
      <alignment horizontal="centerContinuous" vertical="center" wrapText="1"/>
    </xf>
    <xf numFmtId="0" fontId="4" fillId="2" borderId="9" xfId="0" applyNumberFormat="1" applyFont="1" applyFill="1" applyBorder="1" applyAlignment="1">
      <alignment horizontal="center" vertical="center" wrapText="1"/>
    </xf>
    <xf numFmtId="0" fontId="4" fillId="2" borderId="10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/>
    </xf>
    <xf numFmtId="10" fontId="6" fillId="0" borderId="0" xfId="2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0" fontId="0" fillId="0" borderId="0" xfId="0" applyNumberFormat="1" applyAlignment="1">
      <alignment vertical="center"/>
    </xf>
    <xf numFmtId="0" fontId="10" fillId="2" borderId="0" xfId="0" applyFont="1" applyFill="1" applyAlignment="1">
      <alignment vertical="center" wrapText="1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NumberFormat="1" applyAlignment="1">
      <alignment vertical="center"/>
    </xf>
    <xf numFmtId="0" fontId="11" fillId="0" borderId="0" xfId="0" applyFont="1"/>
    <xf numFmtId="10" fontId="2" fillId="0" borderId="0" xfId="0" applyNumberFormat="1" applyFont="1" applyAlignment="1">
      <alignment vertical="center"/>
    </xf>
    <xf numFmtId="10" fontId="3" fillId="0" borderId="0" xfId="0" applyNumberFormat="1" applyFont="1" applyFill="1" applyAlignment="1">
      <alignment vertical="center"/>
    </xf>
    <xf numFmtId="0" fontId="6" fillId="0" borderId="0" xfId="0" applyFont="1" applyAlignment="1">
      <alignment vertical="center"/>
    </xf>
    <xf numFmtId="0" fontId="4" fillId="2" borderId="11" xfId="0" applyNumberFormat="1" applyFont="1" applyFill="1" applyBorder="1" applyAlignment="1">
      <alignment horizontal="center" vertical="center" wrapText="1"/>
    </xf>
    <xf numFmtId="167" fontId="12" fillId="0" borderId="20" xfId="0" applyNumberFormat="1" applyFont="1" applyFill="1" applyBorder="1" applyAlignment="1">
      <alignment horizontal="center" vertical="center"/>
    </xf>
    <xf numFmtId="167" fontId="8" fillId="0" borderId="21" xfId="0" applyNumberFormat="1" applyFont="1" applyFill="1" applyBorder="1" applyAlignment="1">
      <alignment horizontal="center" vertical="center"/>
    </xf>
    <xf numFmtId="167" fontId="8" fillId="0" borderId="15" xfId="0" applyNumberFormat="1" applyFont="1" applyFill="1" applyBorder="1" applyAlignment="1">
      <alignment horizontal="center" vertical="center"/>
    </xf>
    <xf numFmtId="167" fontId="12" fillId="0" borderId="22" xfId="0" applyNumberFormat="1" applyFont="1" applyFill="1" applyBorder="1" applyAlignment="1">
      <alignment horizontal="center" vertical="center"/>
    </xf>
    <xf numFmtId="167" fontId="8" fillId="0" borderId="23" xfId="0" applyNumberFormat="1" applyFont="1" applyFill="1" applyBorder="1" applyAlignment="1">
      <alignment horizontal="center" vertical="center"/>
    </xf>
    <xf numFmtId="167" fontId="8" fillId="0" borderId="7" xfId="0" applyNumberFormat="1" applyFont="1" applyFill="1" applyBorder="1" applyAlignment="1">
      <alignment horizontal="center" vertical="center"/>
    </xf>
    <xf numFmtId="167" fontId="12" fillId="0" borderId="24" xfId="0" applyNumberFormat="1" applyFont="1" applyFill="1" applyBorder="1" applyAlignment="1">
      <alignment horizontal="center" vertical="center"/>
    </xf>
    <xf numFmtId="167" fontId="8" fillId="0" borderId="25" xfId="0" applyNumberFormat="1" applyFont="1" applyFill="1" applyBorder="1" applyAlignment="1">
      <alignment horizontal="center" vertical="center"/>
    </xf>
    <xf numFmtId="167" fontId="8" fillId="0" borderId="18" xfId="0" applyNumberFormat="1" applyFont="1" applyFill="1" applyBorder="1" applyAlignment="1">
      <alignment horizontal="center" vertical="center"/>
    </xf>
    <xf numFmtId="167" fontId="12" fillId="0" borderId="0" xfId="0" applyNumberFormat="1" applyFont="1" applyFill="1" applyBorder="1" applyAlignment="1">
      <alignment horizontal="center"/>
    </xf>
    <xf numFmtId="167" fontId="8" fillId="0" borderId="0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vertical="center" wrapText="1"/>
    </xf>
    <xf numFmtId="0" fontId="12" fillId="0" borderId="4" xfId="0" applyFont="1" applyFill="1" applyBorder="1" applyAlignment="1">
      <alignment vertical="center" wrapText="1"/>
    </xf>
    <xf numFmtId="0" fontId="12" fillId="0" borderId="4" xfId="0" applyFont="1" applyBorder="1" applyAlignment="1">
      <alignment vertical="center" wrapText="1"/>
    </xf>
    <xf numFmtId="0" fontId="12" fillId="0" borderId="17" xfId="0" applyFont="1" applyFill="1" applyBorder="1" applyAlignment="1">
      <alignment vertical="center" wrapText="1"/>
    </xf>
    <xf numFmtId="0" fontId="12" fillId="0" borderId="13" xfId="0" applyFont="1" applyFill="1" applyBorder="1" applyAlignment="1">
      <alignment horizontal="left" vertical="center"/>
    </xf>
    <xf numFmtId="0" fontId="12" fillId="0" borderId="14" xfId="0" applyFont="1" applyFill="1" applyBorder="1" applyAlignment="1">
      <alignment horizontal="center" vertical="center"/>
    </xf>
    <xf numFmtId="10" fontId="12" fillId="0" borderId="15" xfId="2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left" vertical="center"/>
    </xf>
    <xf numFmtId="0" fontId="12" fillId="0" borderId="4" xfId="0" applyFont="1" applyFill="1" applyBorder="1" applyAlignment="1">
      <alignment horizontal="center" vertical="center"/>
    </xf>
    <xf numFmtId="10" fontId="12" fillId="0" borderId="7" xfId="2" applyNumberFormat="1" applyFont="1" applyFill="1" applyBorder="1" applyAlignment="1">
      <alignment horizontal="center" vertical="center"/>
    </xf>
    <xf numFmtId="10" fontId="12" fillId="0" borderId="12" xfId="2" applyNumberFormat="1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left" vertical="center"/>
    </xf>
    <xf numFmtId="0" fontId="12" fillId="0" borderId="17" xfId="0" applyFont="1" applyFill="1" applyBorder="1" applyAlignment="1">
      <alignment horizontal="center" vertical="center"/>
    </xf>
    <xf numFmtId="10" fontId="12" fillId="0" borderId="18" xfId="2" applyNumberFormat="1" applyFont="1" applyFill="1" applyBorder="1" applyAlignment="1">
      <alignment horizontal="center" vertical="center"/>
    </xf>
    <xf numFmtId="0" fontId="9" fillId="4" borderId="5" xfId="0" applyFont="1" applyFill="1" applyBorder="1"/>
    <xf numFmtId="0" fontId="9" fillId="4" borderId="2" xfId="0" applyFont="1" applyFill="1" applyBorder="1"/>
    <xf numFmtId="0" fontId="5" fillId="3" borderId="5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/>
    <xf numFmtId="10" fontId="5" fillId="3" borderId="2" xfId="2" applyNumberFormat="1" applyFont="1" applyFill="1" applyBorder="1" applyAlignment="1">
      <alignment horizontal="center"/>
    </xf>
    <xf numFmtId="167" fontId="8" fillId="3" borderId="9" xfId="0" applyNumberFormat="1" applyFont="1" applyFill="1" applyBorder="1" applyAlignment="1">
      <alignment horizontal="center"/>
    </xf>
    <xf numFmtId="167" fontId="8" fillId="3" borderId="11" xfId="0" applyNumberFormat="1" applyFont="1" applyFill="1" applyBorder="1" applyAlignment="1">
      <alignment horizontal="center"/>
    </xf>
    <xf numFmtId="167" fontId="8" fillId="3" borderId="10" xfId="0" applyNumberFormat="1" applyFont="1" applyFill="1" applyBorder="1" applyAlignment="1">
      <alignment horizontal="center"/>
    </xf>
    <xf numFmtId="0" fontId="4" fillId="2" borderId="8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6" fillId="0" borderId="0" xfId="0" quotePrefix="1" applyFont="1" applyBorder="1"/>
    <xf numFmtId="0" fontId="13" fillId="2" borderId="1" xfId="0" applyFont="1" applyFill="1" applyBorder="1" applyAlignment="1">
      <alignment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vertical="center"/>
    </xf>
    <xf numFmtId="0" fontId="2" fillId="0" borderId="26" xfId="0" applyFont="1" applyBorder="1"/>
    <xf numFmtId="17" fontId="2" fillId="0" borderId="26" xfId="0" applyNumberFormat="1" applyFont="1" applyBorder="1"/>
    <xf numFmtId="0" fontId="2" fillId="0" borderId="26" xfId="0" applyFont="1" applyBorder="1" applyAlignment="1">
      <alignment horizontal="center"/>
    </xf>
    <xf numFmtId="3" fontId="2" fillId="0" borderId="26" xfId="0" applyNumberFormat="1" applyFont="1" applyBorder="1"/>
    <xf numFmtId="0" fontId="2" fillId="0" borderId="27" xfId="0" applyFont="1" applyBorder="1" applyAlignment="1">
      <alignment vertical="center"/>
    </xf>
    <xf numFmtId="0" fontId="2" fillId="0" borderId="27" xfId="0" applyFont="1" applyBorder="1"/>
    <xf numFmtId="0" fontId="2" fillId="0" borderId="27" xfId="0" applyFont="1" applyBorder="1" applyAlignment="1">
      <alignment horizontal="center"/>
    </xf>
    <xf numFmtId="3" fontId="2" fillId="0" borderId="27" xfId="0" applyNumberFormat="1" applyFont="1" applyBorder="1"/>
    <xf numFmtId="0" fontId="6" fillId="5" borderId="0" xfId="0" applyFont="1" applyFill="1" applyAlignment="1">
      <alignment horizontal="center" wrapText="1"/>
    </xf>
    <xf numFmtId="0" fontId="6" fillId="5" borderId="0" xfId="0" applyFont="1" applyFill="1"/>
    <xf numFmtId="3" fontId="6" fillId="5" borderId="0" xfId="0" applyNumberFormat="1" applyFont="1" applyFill="1" applyAlignment="1">
      <alignment vertical="center"/>
    </xf>
    <xf numFmtId="167" fontId="12" fillId="6" borderId="13" xfId="0" applyNumberFormat="1" applyFont="1" applyFill="1" applyBorder="1" applyAlignment="1">
      <alignment horizontal="center" vertical="center"/>
    </xf>
    <xf numFmtId="167" fontId="12" fillId="6" borderId="6" xfId="0" applyNumberFormat="1" applyFont="1" applyFill="1" applyBorder="1" applyAlignment="1">
      <alignment horizontal="center" vertical="center"/>
    </xf>
    <xf numFmtId="167" fontId="12" fillId="6" borderId="19" xfId="0" applyNumberFormat="1" applyFont="1" applyFill="1" applyBorder="1" applyAlignment="1">
      <alignment horizontal="center" vertical="center"/>
    </xf>
    <xf numFmtId="0" fontId="14" fillId="0" borderId="0" xfId="0" applyNumberFormat="1" applyFont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5">
    <dxf>
      <alignment horizontal="center" readingOrder="0"/>
    </dxf>
    <dxf>
      <font>
        <sz val="14"/>
      </font>
    </dxf>
    <dxf>
      <font>
        <sz val="16"/>
      </font>
    </dxf>
    <dxf>
      <font>
        <sz val="12"/>
      </font>
    </dxf>
    <dxf>
      <font>
        <sz val="11"/>
      </font>
    </dxf>
  </dxfs>
  <tableStyles count="0" defaultTableStyle="TableStyleMedium9" defaultPivotStyle="PivotStyleLight16"/>
  <colors>
    <mruColors>
      <color rgb="FF99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257175</xdr:colOff>
      <xdr:row>1</xdr:row>
      <xdr:rowOff>104775</xdr:rowOff>
    </xdr:from>
    <xdr:to>
      <xdr:col>7</xdr:col>
      <xdr:colOff>542925</xdr:colOff>
      <xdr:row>9</xdr:row>
      <xdr:rowOff>85725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PERI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PERI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81425" y="2667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19050</xdr:colOff>
      <xdr:row>10</xdr:row>
      <xdr:rowOff>38100</xdr:rowOff>
    </xdr:from>
    <xdr:to>
      <xdr:col>4</xdr:col>
      <xdr:colOff>323850</xdr:colOff>
      <xdr:row>24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81300" y="175260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314325</xdr:colOff>
      <xdr:row>10</xdr:row>
      <xdr:rowOff>38100</xdr:rowOff>
    </xdr:from>
    <xdr:to>
      <xdr:col>6</xdr:col>
      <xdr:colOff>619125</xdr:colOff>
      <xdr:row>24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RTIC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00575" y="175260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628650</xdr:colOff>
      <xdr:row>10</xdr:row>
      <xdr:rowOff>28575</xdr:rowOff>
    </xdr:from>
    <xdr:to>
      <xdr:col>9</xdr:col>
      <xdr:colOff>171450</xdr:colOff>
      <xdr:row>24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FAM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38900" y="17430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269.648123726853" createdVersion="5" refreshedVersion="5" minRefreshableVersion="3" recordCount="144">
  <cacheSource type="worksheet">
    <worksheetSource ref="A3:G147" sheet="DONNEES VENTE"/>
  </cacheSource>
  <cacheFields count="7">
    <cacheField name="CLIENT" numFmtId="0">
      <sharedItems count="4">
        <s v="Client Alpha"/>
        <s v="Client Beta"/>
        <s v="Client Delta"/>
        <s v="Client Epsilon"/>
      </sharedItems>
    </cacheField>
    <cacheField name="GROUPE" numFmtId="0">
      <sharedItems/>
    </cacheField>
    <cacheField name="PERIODE" numFmtId="17">
      <sharedItems containsSemiMixedTypes="0" containsNonDate="0" containsDate="1" containsString="0" minDate="2015-01-01T00:00:00" maxDate="2015-03-02T00:00:00" count="3">
        <d v="2015-01-01T00:00:00"/>
        <d v="2015-02-01T00:00:00"/>
        <d v="2015-03-01T00:00:00"/>
      </sharedItems>
    </cacheField>
    <cacheField name="INDICATEUR" numFmtId="0">
      <sharedItems/>
    </cacheField>
    <cacheField name="ARTICLE" numFmtId="0">
      <sharedItems count="9">
        <s v="CAS001"/>
        <s v="ART002"/>
        <s v="BAS001"/>
        <s v="ART004"/>
        <s v="ART003"/>
        <s v="CAS002"/>
        <s v="CAS003"/>
        <s v="BAS002"/>
        <s v="ART001"/>
      </sharedItems>
    </cacheField>
    <cacheField name="FAMILLE" numFmtId="0">
      <sharedItems count="3">
        <s v="TRUCS"/>
        <s v="BIDULES"/>
        <s v="MACHINS"/>
      </sharedItems>
    </cacheField>
    <cacheField name="MONTANT" numFmtId="3">
      <sharedItems containsSemiMixedTypes="0" containsString="0" containsNumber="1" containsInteger="1" minValue="1000" maxValue="100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x v="0"/>
    <s v="Groupement Lettres grecques"/>
    <x v="0"/>
    <s v="CA"/>
    <x v="0"/>
    <x v="0"/>
    <n v="5000"/>
  </r>
  <r>
    <x v="0"/>
    <s v="Groupement Lettres grecques"/>
    <x v="0"/>
    <s v="CA"/>
    <x v="0"/>
    <x v="0"/>
    <n v="8000"/>
  </r>
  <r>
    <x v="0"/>
    <s v="Groupement Lettres grecques"/>
    <x v="0"/>
    <s v="CA"/>
    <x v="0"/>
    <x v="0"/>
    <n v="5000"/>
  </r>
  <r>
    <x v="0"/>
    <s v="Groupement Lettres grecques"/>
    <x v="0"/>
    <s v="CA"/>
    <x v="1"/>
    <x v="0"/>
    <n v="1000"/>
  </r>
  <r>
    <x v="0"/>
    <s v="Groupement Lettres grecques"/>
    <x v="0"/>
    <s v="CA"/>
    <x v="1"/>
    <x v="1"/>
    <n v="8000"/>
  </r>
  <r>
    <x v="0"/>
    <s v="Groupement Lettres grecques"/>
    <x v="0"/>
    <s v="CA"/>
    <x v="2"/>
    <x v="1"/>
    <n v="2000"/>
  </r>
  <r>
    <x v="0"/>
    <s v="Groupement Lettres grecques"/>
    <x v="0"/>
    <s v="CA"/>
    <x v="2"/>
    <x v="1"/>
    <n v="3000"/>
  </r>
  <r>
    <x v="0"/>
    <s v="Groupement Lettres grecques"/>
    <x v="0"/>
    <s v="CA"/>
    <x v="2"/>
    <x v="1"/>
    <n v="6000"/>
  </r>
  <r>
    <x v="0"/>
    <s v="Groupement Lettres grecques"/>
    <x v="0"/>
    <s v="CA"/>
    <x v="2"/>
    <x v="1"/>
    <n v="4000"/>
  </r>
  <r>
    <x v="0"/>
    <s v="Groupement Lettres grecques"/>
    <x v="0"/>
    <s v="CA"/>
    <x v="2"/>
    <x v="1"/>
    <n v="6000"/>
  </r>
  <r>
    <x v="0"/>
    <s v="Groupement Lettres grecques"/>
    <x v="0"/>
    <s v="CA"/>
    <x v="3"/>
    <x v="1"/>
    <n v="8000"/>
  </r>
  <r>
    <x v="0"/>
    <s v="Groupement Lettres grecques"/>
    <x v="0"/>
    <s v="CA"/>
    <x v="3"/>
    <x v="1"/>
    <n v="10000"/>
  </r>
  <r>
    <x v="0"/>
    <s v="Groupement Lettres grecques"/>
    <x v="0"/>
    <s v="CA"/>
    <x v="4"/>
    <x v="1"/>
    <n v="10000"/>
  </r>
  <r>
    <x v="0"/>
    <s v="Groupement Lettres grecques"/>
    <x v="0"/>
    <s v="CA"/>
    <x v="5"/>
    <x v="1"/>
    <n v="3000"/>
  </r>
  <r>
    <x v="0"/>
    <s v="Groupement Lettres grecques"/>
    <x v="0"/>
    <s v="CA"/>
    <x v="5"/>
    <x v="1"/>
    <n v="8000"/>
  </r>
  <r>
    <x v="0"/>
    <s v="Groupement Lettres grecques"/>
    <x v="0"/>
    <s v="CA"/>
    <x v="5"/>
    <x v="1"/>
    <n v="3000"/>
  </r>
  <r>
    <x v="0"/>
    <s v="Groupement Lettres grecques"/>
    <x v="0"/>
    <s v="CA"/>
    <x v="4"/>
    <x v="1"/>
    <n v="9000"/>
  </r>
  <r>
    <x v="0"/>
    <s v="Groupement Lettres grecques"/>
    <x v="0"/>
    <s v="CA"/>
    <x v="3"/>
    <x v="1"/>
    <n v="5000"/>
  </r>
  <r>
    <x v="0"/>
    <s v="Groupement Lettres grecques"/>
    <x v="0"/>
    <s v="CA"/>
    <x v="3"/>
    <x v="1"/>
    <n v="1000"/>
  </r>
  <r>
    <x v="0"/>
    <s v="Groupement Lettres grecques"/>
    <x v="0"/>
    <s v="CA"/>
    <x v="3"/>
    <x v="2"/>
    <n v="4000"/>
  </r>
  <r>
    <x v="0"/>
    <s v="Groupement Lettres grecques"/>
    <x v="0"/>
    <s v="CA"/>
    <x v="4"/>
    <x v="2"/>
    <n v="8000"/>
  </r>
  <r>
    <x v="0"/>
    <s v="Groupement Lettres grecques"/>
    <x v="0"/>
    <s v="CA"/>
    <x v="3"/>
    <x v="2"/>
    <n v="5000"/>
  </r>
  <r>
    <x v="0"/>
    <s v="Groupement Lettres grecques"/>
    <x v="0"/>
    <s v="CA"/>
    <x v="3"/>
    <x v="2"/>
    <n v="9000"/>
  </r>
  <r>
    <x v="0"/>
    <s v="Groupement Lettres grecques"/>
    <x v="0"/>
    <s v="CA"/>
    <x v="3"/>
    <x v="2"/>
    <n v="6000"/>
  </r>
  <r>
    <x v="0"/>
    <s v="Groupement Lettres grecques"/>
    <x v="0"/>
    <s v="CA"/>
    <x v="4"/>
    <x v="0"/>
    <n v="8000"/>
  </r>
  <r>
    <x v="0"/>
    <s v="Groupement Lettres grecques"/>
    <x v="0"/>
    <s v="CA"/>
    <x v="6"/>
    <x v="0"/>
    <n v="3000"/>
  </r>
  <r>
    <x v="0"/>
    <s v="Groupement Lettres grecques"/>
    <x v="0"/>
    <s v="CA"/>
    <x v="6"/>
    <x v="0"/>
    <n v="2000"/>
  </r>
  <r>
    <x v="0"/>
    <s v="Groupement Lettres grecques"/>
    <x v="0"/>
    <s v="CA"/>
    <x v="6"/>
    <x v="0"/>
    <n v="9000"/>
  </r>
  <r>
    <x v="0"/>
    <s v="Groupement Lettres grecques"/>
    <x v="0"/>
    <s v="CA"/>
    <x v="4"/>
    <x v="2"/>
    <n v="6000"/>
  </r>
  <r>
    <x v="0"/>
    <s v="Groupement Lettres grecques"/>
    <x v="0"/>
    <s v="CA"/>
    <x v="7"/>
    <x v="2"/>
    <n v="2000"/>
  </r>
  <r>
    <x v="0"/>
    <s v="Groupement Lettres grecques"/>
    <x v="0"/>
    <s v="CA"/>
    <x v="7"/>
    <x v="2"/>
    <n v="7000"/>
  </r>
  <r>
    <x v="0"/>
    <s v="Groupement Lettres grecques"/>
    <x v="0"/>
    <s v="CA"/>
    <x v="7"/>
    <x v="2"/>
    <n v="7000"/>
  </r>
  <r>
    <x v="0"/>
    <s v="Groupement Lettres grecques"/>
    <x v="0"/>
    <s v="CA"/>
    <x v="7"/>
    <x v="2"/>
    <n v="3000"/>
  </r>
  <r>
    <x v="0"/>
    <s v="Groupement Lettres grecques"/>
    <x v="0"/>
    <s v="CA"/>
    <x v="8"/>
    <x v="2"/>
    <n v="9000"/>
  </r>
  <r>
    <x v="0"/>
    <s v="Groupement Lettres grecques"/>
    <x v="0"/>
    <s v="CA"/>
    <x v="8"/>
    <x v="2"/>
    <n v="4000"/>
  </r>
  <r>
    <x v="0"/>
    <s v="Groupement Lettres grecques"/>
    <x v="0"/>
    <s v="CA"/>
    <x v="3"/>
    <x v="2"/>
    <n v="8000"/>
  </r>
  <r>
    <x v="1"/>
    <s v="Groupement Lettres grecques"/>
    <x v="0"/>
    <s v="CA"/>
    <x v="0"/>
    <x v="0"/>
    <n v="7000"/>
  </r>
  <r>
    <x v="1"/>
    <s v="Groupement Lettres grecques"/>
    <x v="0"/>
    <s v="CA"/>
    <x v="0"/>
    <x v="0"/>
    <n v="3000"/>
  </r>
  <r>
    <x v="1"/>
    <s v="Groupement Lettres grecques"/>
    <x v="0"/>
    <s v="CA"/>
    <x v="0"/>
    <x v="0"/>
    <n v="8000"/>
  </r>
  <r>
    <x v="1"/>
    <s v="Groupement Lettres grecques"/>
    <x v="0"/>
    <s v="CA"/>
    <x v="1"/>
    <x v="0"/>
    <n v="7000"/>
  </r>
  <r>
    <x v="1"/>
    <s v="Groupement Lettres grecques"/>
    <x v="0"/>
    <s v="CA"/>
    <x v="1"/>
    <x v="1"/>
    <n v="3000"/>
  </r>
  <r>
    <x v="1"/>
    <s v="Groupement Lettres grecques"/>
    <x v="0"/>
    <s v="CA"/>
    <x v="2"/>
    <x v="1"/>
    <n v="8000"/>
  </r>
  <r>
    <x v="1"/>
    <s v="Groupement Lettres grecques"/>
    <x v="0"/>
    <s v="CA"/>
    <x v="2"/>
    <x v="1"/>
    <n v="8000"/>
  </r>
  <r>
    <x v="1"/>
    <s v="Groupement Lettres grecques"/>
    <x v="0"/>
    <s v="CA"/>
    <x v="2"/>
    <x v="1"/>
    <n v="3000"/>
  </r>
  <r>
    <x v="1"/>
    <s v="Groupement Lettres grecques"/>
    <x v="0"/>
    <s v="CA"/>
    <x v="2"/>
    <x v="1"/>
    <n v="7000"/>
  </r>
  <r>
    <x v="1"/>
    <s v="Groupement Lettres grecques"/>
    <x v="0"/>
    <s v="CA"/>
    <x v="2"/>
    <x v="1"/>
    <n v="1000"/>
  </r>
  <r>
    <x v="1"/>
    <s v="Groupement Lettres grecques"/>
    <x v="0"/>
    <s v="CA"/>
    <x v="3"/>
    <x v="1"/>
    <n v="7000"/>
  </r>
  <r>
    <x v="1"/>
    <s v="Groupement Lettres grecques"/>
    <x v="0"/>
    <s v="CA"/>
    <x v="3"/>
    <x v="1"/>
    <n v="4000"/>
  </r>
  <r>
    <x v="1"/>
    <s v="Groupement Lettres grecques"/>
    <x v="0"/>
    <s v="CA"/>
    <x v="4"/>
    <x v="1"/>
    <n v="5000"/>
  </r>
  <r>
    <x v="1"/>
    <s v="Groupement Lettres grecques"/>
    <x v="0"/>
    <s v="CA"/>
    <x v="5"/>
    <x v="1"/>
    <n v="1000"/>
  </r>
  <r>
    <x v="1"/>
    <s v="Groupement Lettres grecques"/>
    <x v="0"/>
    <s v="CA"/>
    <x v="5"/>
    <x v="1"/>
    <n v="9000"/>
  </r>
  <r>
    <x v="1"/>
    <s v="Groupement Lettres grecques"/>
    <x v="0"/>
    <s v="CA"/>
    <x v="5"/>
    <x v="1"/>
    <n v="9000"/>
  </r>
  <r>
    <x v="1"/>
    <s v="Groupement Lettres grecques"/>
    <x v="0"/>
    <s v="CA"/>
    <x v="4"/>
    <x v="1"/>
    <n v="1000"/>
  </r>
  <r>
    <x v="1"/>
    <s v="Groupement Lettres grecques"/>
    <x v="0"/>
    <s v="CA"/>
    <x v="3"/>
    <x v="1"/>
    <n v="2000"/>
  </r>
  <r>
    <x v="1"/>
    <s v="Groupement Lettres grecques"/>
    <x v="0"/>
    <s v="CA"/>
    <x v="3"/>
    <x v="1"/>
    <n v="10000"/>
  </r>
  <r>
    <x v="1"/>
    <s v="Groupement Lettres grecques"/>
    <x v="0"/>
    <s v="CA"/>
    <x v="3"/>
    <x v="2"/>
    <n v="3000"/>
  </r>
  <r>
    <x v="1"/>
    <s v="Groupement Lettres grecques"/>
    <x v="0"/>
    <s v="CA"/>
    <x v="4"/>
    <x v="2"/>
    <n v="4000"/>
  </r>
  <r>
    <x v="1"/>
    <s v="Groupement Lettres grecques"/>
    <x v="0"/>
    <s v="CA"/>
    <x v="3"/>
    <x v="2"/>
    <n v="9000"/>
  </r>
  <r>
    <x v="1"/>
    <s v="Groupement Lettres grecques"/>
    <x v="0"/>
    <s v="CA"/>
    <x v="3"/>
    <x v="2"/>
    <n v="9000"/>
  </r>
  <r>
    <x v="1"/>
    <s v="Groupement Lettres grecques"/>
    <x v="0"/>
    <s v="CA"/>
    <x v="3"/>
    <x v="2"/>
    <n v="8000"/>
  </r>
  <r>
    <x v="1"/>
    <s v="Groupement Lettres grecques"/>
    <x v="0"/>
    <s v="CA"/>
    <x v="4"/>
    <x v="0"/>
    <n v="4000"/>
  </r>
  <r>
    <x v="1"/>
    <s v="Groupement Lettres grecques"/>
    <x v="0"/>
    <s v="CA"/>
    <x v="6"/>
    <x v="0"/>
    <n v="6000"/>
  </r>
  <r>
    <x v="1"/>
    <s v="Groupement Lettres grecques"/>
    <x v="0"/>
    <s v="CA"/>
    <x v="6"/>
    <x v="0"/>
    <n v="5000"/>
  </r>
  <r>
    <x v="1"/>
    <s v="Groupement Lettres grecques"/>
    <x v="0"/>
    <s v="CA"/>
    <x v="6"/>
    <x v="0"/>
    <n v="9000"/>
  </r>
  <r>
    <x v="1"/>
    <s v="Groupement Lettres grecques"/>
    <x v="0"/>
    <s v="CA"/>
    <x v="4"/>
    <x v="2"/>
    <n v="4000"/>
  </r>
  <r>
    <x v="1"/>
    <s v="Groupement Lettres grecques"/>
    <x v="0"/>
    <s v="CA"/>
    <x v="7"/>
    <x v="2"/>
    <n v="10000"/>
  </r>
  <r>
    <x v="1"/>
    <s v="Groupement Lettres grecques"/>
    <x v="0"/>
    <s v="CA"/>
    <x v="7"/>
    <x v="2"/>
    <n v="2000"/>
  </r>
  <r>
    <x v="1"/>
    <s v="Groupement Lettres grecques"/>
    <x v="0"/>
    <s v="CA"/>
    <x v="7"/>
    <x v="2"/>
    <n v="5000"/>
  </r>
  <r>
    <x v="1"/>
    <s v="Groupement Lettres grecques"/>
    <x v="0"/>
    <s v="CA"/>
    <x v="7"/>
    <x v="2"/>
    <n v="3000"/>
  </r>
  <r>
    <x v="1"/>
    <s v="Groupement Lettres grecques"/>
    <x v="0"/>
    <s v="CA"/>
    <x v="8"/>
    <x v="2"/>
    <n v="3000"/>
  </r>
  <r>
    <x v="1"/>
    <s v="Groupement Lettres grecques"/>
    <x v="0"/>
    <s v="CA"/>
    <x v="8"/>
    <x v="2"/>
    <n v="5000"/>
  </r>
  <r>
    <x v="1"/>
    <s v="Groupement Lettres grecques"/>
    <x v="0"/>
    <s v="CA"/>
    <x v="3"/>
    <x v="2"/>
    <n v="7000"/>
  </r>
  <r>
    <x v="2"/>
    <s v="Groupement Lettres grecques"/>
    <x v="0"/>
    <s v="CA"/>
    <x v="0"/>
    <x v="0"/>
    <n v="7000"/>
  </r>
  <r>
    <x v="2"/>
    <s v="Groupement Lettres grecques"/>
    <x v="0"/>
    <s v="CA"/>
    <x v="0"/>
    <x v="0"/>
    <n v="5000"/>
  </r>
  <r>
    <x v="2"/>
    <s v="Groupement Lettres grecques"/>
    <x v="0"/>
    <s v="CA"/>
    <x v="0"/>
    <x v="0"/>
    <n v="2000"/>
  </r>
  <r>
    <x v="2"/>
    <s v="Groupement Lettres grecques"/>
    <x v="0"/>
    <s v="CA"/>
    <x v="1"/>
    <x v="0"/>
    <n v="1000"/>
  </r>
  <r>
    <x v="2"/>
    <s v="Groupement Lettres grecques"/>
    <x v="0"/>
    <s v="CA"/>
    <x v="1"/>
    <x v="1"/>
    <n v="2000"/>
  </r>
  <r>
    <x v="2"/>
    <s v="Groupement Lettres grecques"/>
    <x v="0"/>
    <s v="CA"/>
    <x v="2"/>
    <x v="1"/>
    <n v="4000"/>
  </r>
  <r>
    <x v="2"/>
    <s v="Groupement Lettres grecques"/>
    <x v="0"/>
    <s v="CA"/>
    <x v="2"/>
    <x v="1"/>
    <n v="9000"/>
  </r>
  <r>
    <x v="2"/>
    <s v="Groupement Lettres grecques"/>
    <x v="0"/>
    <s v="CA"/>
    <x v="2"/>
    <x v="1"/>
    <n v="10000"/>
  </r>
  <r>
    <x v="2"/>
    <s v="Groupement Lettres grecques"/>
    <x v="0"/>
    <s v="CA"/>
    <x v="2"/>
    <x v="1"/>
    <n v="5000"/>
  </r>
  <r>
    <x v="2"/>
    <s v="Groupement Lettres grecques"/>
    <x v="0"/>
    <s v="CA"/>
    <x v="2"/>
    <x v="1"/>
    <n v="1000"/>
  </r>
  <r>
    <x v="2"/>
    <s v="Groupement Lettres grecques"/>
    <x v="0"/>
    <s v="CA"/>
    <x v="3"/>
    <x v="1"/>
    <n v="5000"/>
  </r>
  <r>
    <x v="2"/>
    <s v="Groupement Lettres grecques"/>
    <x v="0"/>
    <s v="CA"/>
    <x v="3"/>
    <x v="1"/>
    <n v="8000"/>
  </r>
  <r>
    <x v="2"/>
    <s v="Groupement Lettres grecques"/>
    <x v="0"/>
    <s v="CA"/>
    <x v="4"/>
    <x v="1"/>
    <n v="5000"/>
  </r>
  <r>
    <x v="2"/>
    <s v="Groupement Lettres grecques"/>
    <x v="0"/>
    <s v="CA"/>
    <x v="5"/>
    <x v="1"/>
    <n v="7000"/>
  </r>
  <r>
    <x v="2"/>
    <s v="Groupement Lettres grecques"/>
    <x v="0"/>
    <s v="CA"/>
    <x v="5"/>
    <x v="1"/>
    <n v="2000"/>
  </r>
  <r>
    <x v="2"/>
    <s v="Groupement Lettres grecques"/>
    <x v="0"/>
    <s v="CA"/>
    <x v="5"/>
    <x v="1"/>
    <n v="6000"/>
  </r>
  <r>
    <x v="2"/>
    <s v="Groupement Lettres grecques"/>
    <x v="0"/>
    <s v="CA"/>
    <x v="4"/>
    <x v="1"/>
    <n v="8000"/>
  </r>
  <r>
    <x v="2"/>
    <s v="Groupement Lettres grecques"/>
    <x v="0"/>
    <s v="CA"/>
    <x v="3"/>
    <x v="1"/>
    <n v="6000"/>
  </r>
  <r>
    <x v="2"/>
    <s v="Groupement Lettres grecques"/>
    <x v="0"/>
    <s v="CA"/>
    <x v="3"/>
    <x v="1"/>
    <n v="9000"/>
  </r>
  <r>
    <x v="2"/>
    <s v="Groupement Lettres grecques"/>
    <x v="0"/>
    <s v="CA"/>
    <x v="3"/>
    <x v="2"/>
    <n v="2000"/>
  </r>
  <r>
    <x v="2"/>
    <s v="Groupement Lettres grecques"/>
    <x v="0"/>
    <s v="CA"/>
    <x v="4"/>
    <x v="2"/>
    <n v="5000"/>
  </r>
  <r>
    <x v="2"/>
    <s v="Groupement Lettres grecques"/>
    <x v="0"/>
    <s v="CA"/>
    <x v="3"/>
    <x v="2"/>
    <n v="7000"/>
  </r>
  <r>
    <x v="2"/>
    <s v="Groupement Lettres grecques"/>
    <x v="0"/>
    <s v="CA"/>
    <x v="3"/>
    <x v="2"/>
    <n v="9000"/>
  </r>
  <r>
    <x v="2"/>
    <s v="Groupement Lettres grecques"/>
    <x v="0"/>
    <s v="CA"/>
    <x v="3"/>
    <x v="2"/>
    <n v="4000"/>
  </r>
  <r>
    <x v="2"/>
    <s v="Groupement Lettres grecques"/>
    <x v="0"/>
    <s v="CA"/>
    <x v="4"/>
    <x v="0"/>
    <n v="9000"/>
  </r>
  <r>
    <x v="2"/>
    <s v="Groupement Lettres grecques"/>
    <x v="0"/>
    <s v="CA"/>
    <x v="6"/>
    <x v="0"/>
    <n v="8000"/>
  </r>
  <r>
    <x v="2"/>
    <s v="Groupement Lettres grecques"/>
    <x v="0"/>
    <s v="CA"/>
    <x v="6"/>
    <x v="0"/>
    <n v="3000"/>
  </r>
  <r>
    <x v="2"/>
    <s v="Groupement Lettres grecques"/>
    <x v="0"/>
    <s v="CA"/>
    <x v="6"/>
    <x v="0"/>
    <n v="2000"/>
  </r>
  <r>
    <x v="2"/>
    <s v="Groupement Lettres grecques"/>
    <x v="0"/>
    <s v="CA"/>
    <x v="4"/>
    <x v="2"/>
    <n v="5000"/>
  </r>
  <r>
    <x v="2"/>
    <s v="Groupement Lettres grecques"/>
    <x v="0"/>
    <s v="CA"/>
    <x v="7"/>
    <x v="2"/>
    <n v="1000"/>
  </r>
  <r>
    <x v="2"/>
    <s v="Groupement Lettres grecques"/>
    <x v="0"/>
    <s v="CA"/>
    <x v="7"/>
    <x v="2"/>
    <n v="1000"/>
  </r>
  <r>
    <x v="2"/>
    <s v="Groupement Lettres grecques"/>
    <x v="0"/>
    <s v="CA"/>
    <x v="7"/>
    <x v="2"/>
    <n v="2000"/>
  </r>
  <r>
    <x v="2"/>
    <s v="Groupement Lettres grecques"/>
    <x v="0"/>
    <s v="CA"/>
    <x v="7"/>
    <x v="2"/>
    <n v="5000"/>
  </r>
  <r>
    <x v="2"/>
    <s v="Groupement Lettres grecques"/>
    <x v="0"/>
    <s v="CA"/>
    <x v="8"/>
    <x v="2"/>
    <n v="6000"/>
  </r>
  <r>
    <x v="2"/>
    <s v="Groupement Lettres grecques"/>
    <x v="0"/>
    <s v="CA"/>
    <x v="8"/>
    <x v="2"/>
    <n v="5000"/>
  </r>
  <r>
    <x v="2"/>
    <s v="Groupement Lettres grecques"/>
    <x v="0"/>
    <s v="CA"/>
    <x v="3"/>
    <x v="2"/>
    <n v="9000"/>
  </r>
  <r>
    <x v="3"/>
    <s v="Groupement Lettres grecques"/>
    <x v="0"/>
    <s v="CA"/>
    <x v="0"/>
    <x v="0"/>
    <n v="2000"/>
  </r>
  <r>
    <x v="3"/>
    <s v="Groupement Lettres grecques"/>
    <x v="0"/>
    <s v="CA"/>
    <x v="0"/>
    <x v="0"/>
    <n v="3000"/>
  </r>
  <r>
    <x v="3"/>
    <s v="Groupement Lettres grecques"/>
    <x v="0"/>
    <s v="CA"/>
    <x v="0"/>
    <x v="0"/>
    <n v="5000"/>
  </r>
  <r>
    <x v="3"/>
    <s v="Groupement Lettres grecques"/>
    <x v="0"/>
    <s v="CA"/>
    <x v="1"/>
    <x v="0"/>
    <n v="3000"/>
  </r>
  <r>
    <x v="3"/>
    <s v="Groupement Lettres grecques"/>
    <x v="0"/>
    <s v="CA"/>
    <x v="1"/>
    <x v="1"/>
    <n v="6000"/>
  </r>
  <r>
    <x v="3"/>
    <s v="Groupement Lettres grecques"/>
    <x v="0"/>
    <s v="CA"/>
    <x v="2"/>
    <x v="1"/>
    <n v="2000"/>
  </r>
  <r>
    <x v="3"/>
    <s v="Groupement Lettres grecques"/>
    <x v="0"/>
    <s v="CA"/>
    <x v="2"/>
    <x v="1"/>
    <n v="5000"/>
  </r>
  <r>
    <x v="3"/>
    <s v="Groupement Lettres grecques"/>
    <x v="0"/>
    <s v="CA"/>
    <x v="2"/>
    <x v="1"/>
    <n v="2000"/>
  </r>
  <r>
    <x v="3"/>
    <s v="Groupement Lettres grecques"/>
    <x v="0"/>
    <s v="CA"/>
    <x v="2"/>
    <x v="1"/>
    <n v="9000"/>
  </r>
  <r>
    <x v="3"/>
    <s v="Groupement Lettres grecques"/>
    <x v="0"/>
    <s v="CA"/>
    <x v="2"/>
    <x v="1"/>
    <n v="3000"/>
  </r>
  <r>
    <x v="3"/>
    <s v="Groupement Lettres grecques"/>
    <x v="0"/>
    <s v="CA"/>
    <x v="3"/>
    <x v="1"/>
    <n v="3000"/>
  </r>
  <r>
    <x v="3"/>
    <s v="Groupement Lettres grecques"/>
    <x v="0"/>
    <s v="CA"/>
    <x v="3"/>
    <x v="1"/>
    <n v="9000"/>
  </r>
  <r>
    <x v="3"/>
    <s v="Groupement Lettres grecques"/>
    <x v="0"/>
    <s v="CA"/>
    <x v="4"/>
    <x v="1"/>
    <n v="7000"/>
  </r>
  <r>
    <x v="3"/>
    <s v="Groupement Lettres grecques"/>
    <x v="0"/>
    <s v="CA"/>
    <x v="5"/>
    <x v="1"/>
    <n v="7000"/>
  </r>
  <r>
    <x v="3"/>
    <s v="Groupement Lettres grecques"/>
    <x v="0"/>
    <s v="CA"/>
    <x v="5"/>
    <x v="1"/>
    <n v="1000"/>
  </r>
  <r>
    <x v="3"/>
    <s v="Groupement Lettres grecques"/>
    <x v="0"/>
    <s v="CA"/>
    <x v="5"/>
    <x v="1"/>
    <n v="6000"/>
  </r>
  <r>
    <x v="3"/>
    <s v="Groupement Lettres grecques"/>
    <x v="0"/>
    <s v="CA"/>
    <x v="4"/>
    <x v="1"/>
    <n v="10000"/>
  </r>
  <r>
    <x v="3"/>
    <s v="Groupement Lettres grecques"/>
    <x v="0"/>
    <s v="CA"/>
    <x v="3"/>
    <x v="1"/>
    <n v="6000"/>
  </r>
  <r>
    <x v="3"/>
    <s v="Groupement Lettres grecques"/>
    <x v="0"/>
    <s v="CA"/>
    <x v="3"/>
    <x v="1"/>
    <n v="9000"/>
  </r>
  <r>
    <x v="3"/>
    <s v="Groupement Lettres grecques"/>
    <x v="0"/>
    <s v="CA"/>
    <x v="3"/>
    <x v="2"/>
    <n v="3000"/>
  </r>
  <r>
    <x v="3"/>
    <s v="Groupement Lettres grecques"/>
    <x v="0"/>
    <s v="CA"/>
    <x v="4"/>
    <x v="2"/>
    <n v="3000"/>
  </r>
  <r>
    <x v="3"/>
    <s v="Groupement Lettres grecques"/>
    <x v="1"/>
    <s v="CA"/>
    <x v="3"/>
    <x v="2"/>
    <n v="10000"/>
  </r>
  <r>
    <x v="3"/>
    <s v="Groupement Lettres grecques"/>
    <x v="1"/>
    <s v="CA"/>
    <x v="3"/>
    <x v="2"/>
    <n v="5000"/>
  </r>
  <r>
    <x v="3"/>
    <s v="Groupement Lettres grecques"/>
    <x v="1"/>
    <s v="CA"/>
    <x v="3"/>
    <x v="2"/>
    <n v="7000"/>
  </r>
  <r>
    <x v="3"/>
    <s v="Groupement Lettres grecques"/>
    <x v="1"/>
    <s v="CA"/>
    <x v="4"/>
    <x v="0"/>
    <n v="8000"/>
  </r>
  <r>
    <x v="3"/>
    <s v="Groupement Lettres grecques"/>
    <x v="1"/>
    <s v="CA"/>
    <x v="6"/>
    <x v="0"/>
    <n v="9000"/>
  </r>
  <r>
    <x v="3"/>
    <s v="Groupement Lettres grecques"/>
    <x v="1"/>
    <s v="CA"/>
    <x v="6"/>
    <x v="0"/>
    <n v="2000"/>
  </r>
  <r>
    <x v="3"/>
    <s v="Groupement Lettres grecques"/>
    <x v="1"/>
    <s v="CA"/>
    <x v="6"/>
    <x v="0"/>
    <n v="6000"/>
  </r>
  <r>
    <x v="3"/>
    <s v="Groupement Lettres grecques"/>
    <x v="2"/>
    <s v="CA"/>
    <x v="4"/>
    <x v="2"/>
    <n v="2000"/>
  </r>
  <r>
    <x v="3"/>
    <s v="Groupement Lettres grecques"/>
    <x v="2"/>
    <s v="CA"/>
    <x v="7"/>
    <x v="2"/>
    <n v="3000"/>
  </r>
  <r>
    <x v="3"/>
    <s v="Groupement Lettres grecques"/>
    <x v="2"/>
    <s v="CA"/>
    <x v="7"/>
    <x v="2"/>
    <n v="8000"/>
  </r>
  <r>
    <x v="3"/>
    <s v="Groupement Lettres grecques"/>
    <x v="2"/>
    <s v="CA"/>
    <x v="7"/>
    <x v="2"/>
    <n v="3000"/>
  </r>
  <r>
    <x v="3"/>
    <s v="Groupement Lettres grecques"/>
    <x v="2"/>
    <s v="CA"/>
    <x v="7"/>
    <x v="2"/>
    <n v="3000"/>
  </r>
  <r>
    <x v="3"/>
    <s v="Groupement Lettres grecques"/>
    <x v="2"/>
    <s v="CA"/>
    <x v="8"/>
    <x v="2"/>
    <n v="9000"/>
  </r>
  <r>
    <x v="3"/>
    <s v="Groupement Lettres grecques"/>
    <x v="2"/>
    <s v="CA"/>
    <x v="8"/>
    <x v="2"/>
    <n v="10000"/>
  </r>
  <r>
    <x v="3"/>
    <s v="Groupement Lettres grecques"/>
    <x v="2"/>
    <s v="CA"/>
    <x v="3"/>
    <x v="2"/>
    <n v="7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7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>
  <location ref="A5:A6" firstHeaderRow="1" firstDataRow="1" firstDataCol="0"/>
  <pivotFields count="7">
    <pivotField showAll="0">
      <items count="5">
        <item x="0"/>
        <item h="1" x="1"/>
        <item h="1" x="2"/>
        <item h="1" x="3"/>
        <item t="default"/>
      </items>
    </pivotField>
    <pivotField showAll="0"/>
    <pivotField numFmtId="17" showAll="0">
      <items count="4">
        <item x="0"/>
        <item x="1"/>
        <item x="2"/>
        <item t="default"/>
      </items>
    </pivotField>
    <pivotField showAll="0"/>
    <pivotField showAll="0">
      <items count="10">
        <item h="1" x="8"/>
        <item x="1"/>
        <item x="4"/>
        <item h="1" x="3"/>
        <item h="1" x="2"/>
        <item h="1" x="7"/>
        <item h="1" x="0"/>
        <item h="1" x="5"/>
        <item h="1" x="6"/>
        <item t="default"/>
      </items>
    </pivotField>
    <pivotField showAll="0">
      <items count="4">
        <item h="1" x="1"/>
        <item h="1" x="2"/>
        <item x="0"/>
        <item t="default"/>
      </items>
    </pivotField>
    <pivotField dataField="1" numFmtId="3" showAll="0"/>
  </pivotFields>
  <rowItems count="1">
    <i/>
  </rowItems>
  <colItems count="1">
    <i/>
  </colItems>
  <dataFields count="1">
    <dataField name="MONTANT TOTAL" fld="6" baseField="0" baseItem="0"/>
  </dataFields>
  <formats count="2">
    <format dxfId="2">
      <pivotArea outline="0" collapsedLevelsAreSubtotals="1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filters count="1">
    <filter fld="2" type="dateBetween" evalOrder="-1" id="8" name="PERIODE">
      <autoFilter ref="A1">
        <filterColumn colId="0">
          <customFilters and="1">
            <customFilter operator="greaterThanOrEqual" val="42005"/>
            <customFilter operator="lessThanOrEqual" val="4203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43" name="Tableau croisé dynamique4"/>
  </pivotTables>
  <data>
    <tabular pivotCacheId="1">
      <items count="4">
        <i x="0" s="1"/>
        <i x="1"/>
        <i x="2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RTICLE" sourceName="ARTICLE">
  <pivotTables>
    <pivotTable tabId="43" name="Tableau croisé dynamique4"/>
  </pivotTables>
  <data>
    <tabular pivotCacheId="1">
      <items count="9">
        <i x="1" s="1"/>
        <i x="4" s="1"/>
        <i x="0"/>
        <i x="6"/>
        <i x="8" nd="1"/>
        <i x="3" nd="1"/>
        <i x="2" nd="1"/>
        <i x="7" nd="1"/>
        <i x="5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43" name="Tableau croisé dynamique4"/>
  </pivotTables>
  <data>
    <tabular pivotCacheId="1">
      <items count="3">
        <i x="1"/>
        <i x="2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" cache="Segment_CLIENT" caption="CLIENT" rowHeight="225425"/>
  <slicer name="ARTICLE" cache="Segment_ARTICLE" caption="ARTICLE" rowHeight="225425"/>
  <slicer name="FAMILLE" cache="Segment_FAMILLE" caption="FAMILLE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PERIODE" sourceName="PERIODE">
  <pivotTables>
    <pivotTable tabId="43" name="Tableau croisé dynamique4"/>
  </pivotTables>
  <state minimalRefreshVersion="6" lastRefreshVersion="6" pivotCacheId="1" filterType="dateBetween">
    <selection startDate="2015-01-01T00:00:00" endDate="2015-01-31T00:00:00"/>
    <bounds startDate="2015-01-01T00:00:00" endDate="2016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PERIODE" cache="ChronologieNative_PERIODE" caption="PERIODE" level="2" selectionLevel="2" scrollPosition="2015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5"/>
  <sheetViews>
    <sheetView showGridLines="0" zoomScale="80" zoomScaleNormal="80" workbookViewId="0">
      <pane ySplit="6" topLeftCell="A7" activePane="bottomLeft" state="frozen"/>
      <selection pane="bottomLeft" activeCell="B7" sqref="B7"/>
    </sheetView>
  </sheetViews>
  <sheetFormatPr baseColWidth="10" defaultColWidth="11.42578125" defaultRowHeight="12.75" outlineLevelCol="1" x14ac:dyDescent="0.2"/>
  <cols>
    <col min="1" max="1" width="14.140625" customWidth="1"/>
    <col min="2" max="2" width="24.42578125" customWidth="1"/>
    <col min="3" max="3" width="12.28515625" bestFit="1" customWidth="1" outlineLevel="1"/>
    <col min="4" max="4" width="13.28515625" customWidth="1"/>
    <col min="5" max="5" width="2.7109375" customWidth="1"/>
    <col min="6" max="13" width="11.7109375" customWidth="1"/>
    <col min="16" max="16" width="3.28515625" customWidth="1"/>
  </cols>
  <sheetData>
    <row r="1" spans="1:16" ht="33.75" x14ac:dyDescent="0.5">
      <c r="A1" s="9" t="s">
        <v>33</v>
      </c>
      <c r="B1" s="2"/>
      <c r="C1" s="1"/>
      <c r="D1" s="2"/>
      <c r="E1" s="2"/>
      <c r="F1" s="2"/>
      <c r="G1" s="2"/>
      <c r="H1" s="2"/>
      <c r="I1" s="1"/>
      <c r="J1" s="2"/>
      <c r="K1" s="2"/>
      <c r="L1" s="2"/>
      <c r="M1" s="1"/>
      <c r="N1" s="2"/>
      <c r="O1" s="2"/>
      <c r="P1" s="2"/>
    </row>
    <row r="2" spans="1:16" ht="15.75" thickBot="1" x14ac:dyDescent="0.3">
      <c r="A2" s="2"/>
      <c r="B2" s="2"/>
      <c r="C2" s="1"/>
      <c r="D2" s="2"/>
      <c r="E2" s="2"/>
      <c r="F2" s="2"/>
      <c r="G2" s="2"/>
      <c r="H2" s="2"/>
      <c r="I2" s="1"/>
      <c r="J2" s="2"/>
      <c r="K2" s="2"/>
      <c r="L2" s="2"/>
      <c r="M2" s="1"/>
      <c r="N2" s="2"/>
      <c r="O2" s="2"/>
      <c r="P2" s="2"/>
    </row>
    <row r="3" spans="1:16" ht="16.5" thickBot="1" x14ac:dyDescent="0.3">
      <c r="A3" s="63" t="s">
        <v>5</v>
      </c>
      <c r="B3" s="64">
        <v>2015</v>
      </c>
      <c r="C3" s="1"/>
      <c r="D3" s="2"/>
      <c r="E3" s="2"/>
      <c r="F3" s="2"/>
      <c r="G3" s="2"/>
      <c r="H3" s="2"/>
      <c r="I3" s="1"/>
      <c r="J3" s="2"/>
      <c r="K3" s="2"/>
      <c r="L3" s="2"/>
      <c r="M3" s="1"/>
      <c r="N3" s="2"/>
      <c r="O3" s="2"/>
      <c r="P3" s="2"/>
    </row>
    <row r="4" spans="1:16" ht="15.75" thickBot="1" x14ac:dyDescent="0.3">
      <c r="A4" s="2"/>
      <c r="B4" s="2"/>
      <c r="C4" s="1"/>
      <c r="D4" s="2"/>
      <c r="E4" s="2"/>
      <c r="F4" s="13">
        <f>DATE(V_Annee,1,1)</f>
        <v>42005</v>
      </c>
      <c r="G4" s="13"/>
      <c r="H4" s="13"/>
      <c r="I4" s="12"/>
      <c r="J4" s="13">
        <f>DATE(V_Annee,MONTH(F4)+1,1)</f>
        <v>42036</v>
      </c>
      <c r="K4" s="13"/>
      <c r="L4" s="13"/>
      <c r="M4" s="12"/>
      <c r="N4" s="2"/>
      <c r="O4" s="2"/>
      <c r="P4" s="2"/>
    </row>
    <row r="5" spans="1:16" ht="29.45" customHeight="1" thickBot="1" x14ac:dyDescent="0.3">
      <c r="A5" s="16" t="s">
        <v>26</v>
      </c>
      <c r="B5" s="72" t="s">
        <v>27</v>
      </c>
      <c r="C5" s="73" t="s">
        <v>28</v>
      </c>
      <c r="D5" s="11" t="s">
        <v>29</v>
      </c>
      <c r="E5" s="2"/>
      <c r="F5" s="14" t="s">
        <v>6</v>
      </c>
      <c r="G5" s="37" t="s">
        <v>34</v>
      </c>
      <c r="H5" s="37" t="s">
        <v>30</v>
      </c>
      <c r="I5" s="15" t="s">
        <v>31</v>
      </c>
      <c r="J5" s="14" t="s">
        <v>6</v>
      </c>
      <c r="K5" s="37" t="s">
        <v>34</v>
      </c>
      <c r="L5" s="37" t="s">
        <v>30</v>
      </c>
      <c r="M5" s="15" t="s">
        <v>31</v>
      </c>
      <c r="N5" s="2" t="s">
        <v>32</v>
      </c>
      <c r="O5" s="87" t="s">
        <v>55</v>
      </c>
      <c r="P5" s="2"/>
    </row>
    <row r="6" spans="1:16" ht="11.45" customHeight="1" thickBot="1" x14ac:dyDescent="0.3">
      <c r="A6" s="19"/>
      <c r="B6" s="20"/>
      <c r="C6" s="21"/>
      <c r="D6" s="21"/>
      <c r="E6" s="6"/>
      <c r="F6" s="22"/>
      <c r="G6" s="22"/>
      <c r="H6" s="22"/>
      <c r="I6" s="22"/>
      <c r="J6" s="23"/>
      <c r="K6" s="23"/>
      <c r="L6" s="23"/>
      <c r="M6" s="24"/>
      <c r="N6" s="2"/>
      <c r="O6" s="88"/>
      <c r="P6" s="2"/>
    </row>
    <row r="7" spans="1:16" ht="15" x14ac:dyDescent="0.2">
      <c r="A7" s="53" t="s">
        <v>17</v>
      </c>
      <c r="B7" s="54" t="s">
        <v>25</v>
      </c>
      <c r="C7" s="49" t="str">
        <f>IF(A7&lt;&gt;"",IF(VLOOKUP($A7,PARAMETRES!$A:$K,MATCH(C$5,PARAMETRES!$3:$3,FALSE),FALSE)&lt;&gt;0,VLOOKUP($A7,PARAMETRES!$A:$K,MATCH(C$5,PARAMETRES!$3:$3,FALSE),FALSE),""),"")</f>
        <v>% sur CA</v>
      </c>
      <c r="D7" s="55">
        <f>IF(A7&lt;&gt;"",SUMIFS(PARAMETRES!$G:$G,PARAMETRES!$D:$D,V_Annee,PARAMETRES!$A:$A,$A7),"")</f>
        <v>0.1</v>
      </c>
      <c r="E7" s="36"/>
      <c r="F7" s="90">
        <f>SUMIFS('DONNEES VENTE'!$G:$G,'DONNEES VENTE'!$A:$A,$A7,'DONNEES VENTE'!$C:$C,F$4,'DONNEES VENTE'!$E:$E,IF(VLOOKUP($A7,PARAMETRES!$A:$M,10,FALSE)&lt;&gt;"","="&amp;VLOOKUP($A7,PARAMETRES!$A:$M,10,FALSE),"*"),'DONNEES VENTE'!$E:$E,IF(VLOOKUP($A7,PARAMETRES!$A:$M,11,FALSE)&lt;&gt;"","&lt;&gt;"&amp;VLOOKUP($A7,PARAMETRES!$A:$M,11,FALSE),"*"),'DONNEES VENTE'!$F:$F,IF(VLOOKUP($A7,PARAMETRES!$A:$M,12,FALSE)&lt;&gt;"","="&amp;VLOOKUP($A7,PARAMETRES!$A:$M,12,FALSE),"*"),'DONNEES VENTE'!$F:$F,IF(VLOOKUP($A7,PARAMETRES!$A:$M,13,FALSE)&lt;&gt;"","&lt;&gt;"&amp;VLOOKUP($A7,PARAMETRES!$A:$M,13,FALSE),"*"))</f>
        <v>205000</v>
      </c>
      <c r="G7" s="38"/>
      <c r="H7" s="39">
        <f>SUM(F7:G7)</f>
        <v>205000</v>
      </c>
      <c r="I7" s="40">
        <f>H7*$D7</f>
        <v>20500</v>
      </c>
      <c r="J7" s="90">
        <f>SUMIFS('DONNEES VENTE'!$G:$G,'DONNEES VENTE'!$A:$A,$A7,'DONNEES VENTE'!$C:$C,J$4,'DONNEES VENTE'!$E:$E,IF(VLOOKUP($A7,PARAMETRES!$A:$M,10,FALSE)&lt;&gt;"","="&amp;VLOOKUP($A7,PARAMETRES!$A:$M,10,FALSE),"*"),'DONNEES VENTE'!$E:$E,IF(VLOOKUP($A7,PARAMETRES!$A:$M,11,FALSE)&lt;&gt;"","&lt;&gt;"&amp;VLOOKUP($A7,PARAMETRES!$A:$M,11,FALSE),"*"),'DONNEES VENTE'!$F:$F,IF(VLOOKUP($A7,PARAMETRES!$A:$M,12,FALSE)&lt;&gt;"","="&amp;VLOOKUP($A7,PARAMETRES!$A:$M,12,FALSE),"*"),'DONNEES VENTE'!$F:$F,IF(VLOOKUP($A7,PARAMETRES!$A:$M,13,FALSE)&lt;&gt;"","&lt;&gt;"&amp;VLOOKUP($A7,PARAMETRES!$A:$M,13,FALSE),"*"))</f>
        <v>0</v>
      </c>
      <c r="K7" s="38"/>
      <c r="L7" s="39">
        <f>SUM(J7:K7)</f>
        <v>0</v>
      </c>
      <c r="M7" s="40">
        <f>L7*$D7</f>
        <v>0</v>
      </c>
      <c r="N7" s="36"/>
      <c r="O7" s="89">
        <v>150000</v>
      </c>
      <c r="P7" s="36"/>
    </row>
    <row r="8" spans="1:16" ht="15" x14ac:dyDescent="0.2">
      <c r="A8" s="56" t="s">
        <v>18</v>
      </c>
      <c r="B8" s="57" t="s">
        <v>25</v>
      </c>
      <c r="C8" s="50" t="str">
        <f>IF(A8&lt;&gt;"",IF(VLOOKUP($A8,PARAMETRES!$A:$K,MATCH(C$5,PARAMETRES!$3:$3,FALSE),FALSE)&lt;&gt;0,VLOOKUP($A8,PARAMETRES!$A:$K,MATCH(C$5,PARAMETRES!$3:$3,FALSE),FALSE),""),"")</f>
        <v>% sur CA</v>
      </c>
      <c r="D8" s="58">
        <f>IF(A8&lt;&gt;"",SUMIFS(PARAMETRES!$G:$G,PARAMETRES!$D:$D,V_Annee,PARAMETRES!$A:$A,$A8),"")</f>
        <v>0.08</v>
      </c>
      <c r="E8" s="36"/>
      <c r="F8" s="91">
        <f>SUMIFS('DONNEES VENTE'!$G:$G,'DONNEES VENTE'!$A:$A,$A8,'DONNEES VENTE'!$C:$C,F$4,'DONNEES VENTE'!$E:$E,IF(VLOOKUP($A8,PARAMETRES!$A:$M,10,FALSE)&lt;&gt;"","="&amp;VLOOKUP($A8,PARAMETRES!$A:$M,10,FALSE),"*"),'DONNEES VENTE'!$E:$E,IF(VLOOKUP($A8,PARAMETRES!$A:$M,11,FALSE)&lt;&gt;"","&lt;&gt;"&amp;VLOOKUP($A8,PARAMETRES!$A:$M,11,FALSE),"*"),'DONNEES VENTE'!$F:$F,IF(VLOOKUP($A8,PARAMETRES!$A:$M,12,FALSE)&lt;&gt;"","="&amp;VLOOKUP($A8,PARAMETRES!$A:$M,12,FALSE),"*"),'DONNEES VENTE'!$F:$F,IF(VLOOKUP($A8,PARAMETRES!$A:$M,13,FALSE)&lt;&gt;"","&lt;&gt;"&amp;VLOOKUP($A8,PARAMETRES!$A:$M,13,FALSE),"*"))</f>
        <v>8000</v>
      </c>
      <c r="G8" s="41"/>
      <c r="H8" s="42">
        <f>SUM(F8:G8)</f>
        <v>8000</v>
      </c>
      <c r="I8" s="43">
        <f t="shared" ref="I8:I10" si="0">H8*$D8</f>
        <v>640</v>
      </c>
      <c r="J8" s="91">
        <f>SUMIFS('DONNEES VENTE'!$G:$G,'DONNEES VENTE'!$A:$A,$A8,'DONNEES VENTE'!$C:$C,J$4,'DONNEES VENTE'!$E:$E,IF(VLOOKUP($A8,PARAMETRES!$A:$M,10,FALSE)&lt;&gt;"","="&amp;VLOOKUP($A8,PARAMETRES!$A:$M,10,FALSE),"*"),'DONNEES VENTE'!$E:$E,IF(VLOOKUP($A8,PARAMETRES!$A:$M,11,FALSE)&lt;&gt;"","&lt;&gt;"&amp;VLOOKUP($A8,PARAMETRES!$A:$M,11,FALSE),"*"),'DONNEES VENTE'!$F:$F,IF(VLOOKUP($A8,PARAMETRES!$A:$M,12,FALSE)&lt;&gt;"","="&amp;VLOOKUP($A8,PARAMETRES!$A:$M,12,FALSE),"*"),'DONNEES VENTE'!$F:$F,IF(VLOOKUP($A8,PARAMETRES!$A:$M,13,FALSE)&lt;&gt;"","&lt;&gt;"&amp;VLOOKUP($A8,PARAMETRES!$A:$M,13,FALSE),"*"))</f>
        <v>0</v>
      </c>
      <c r="K8" s="41"/>
      <c r="L8" s="42">
        <f>SUM(J8:K8)</f>
        <v>0</v>
      </c>
      <c r="M8" s="43">
        <f t="shared" ref="M8:M10" si="1">L8*$D8</f>
        <v>0</v>
      </c>
      <c r="N8" s="36"/>
      <c r="O8" s="89">
        <v>8000</v>
      </c>
      <c r="P8" s="36"/>
    </row>
    <row r="9" spans="1:16" ht="15" x14ac:dyDescent="0.2">
      <c r="A9" s="56" t="s">
        <v>19</v>
      </c>
      <c r="B9" s="57" t="s">
        <v>25</v>
      </c>
      <c r="C9" s="51" t="str">
        <f>IF(A9&lt;&gt;"",IF(VLOOKUP($A9,PARAMETRES!$A:$K,MATCH(C$5,PARAMETRES!$3:$3,FALSE),FALSE)&lt;&gt;0,VLOOKUP($A9,PARAMETRES!$A:$K,MATCH(C$5,PARAMETRES!$3:$3,FALSE),FALSE),""),"")</f>
        <v>% sur CA</v>
      </c>
      <c r="D9" s="59">
        <f>IF(A9&lt;&gt;"",SUMIFS(PARAMETRES!$G:$G,PARAMETRES!$D:$D,V_Annee,PARAMETRES!$A:$A,$A9),"")</f>
        <v>0.11</v>
      </c>
      <c r="E9" s="36"/>
      <c r="F9" s="91">
        <f>SUMIFS('DONNEES VENTE'!$G:$G,'DONNEES VENTE'!$A:$A,$A9,'DONNEES VENTE'!$C:$C,F$4,'DONNEES VENTE'!$E:$E,IF(VLOOKUP($A9,PARAMETRES!$A:$M,10,FALSE)&lt;&gt;"","="&amp;VLOOKUP($A9,PARAMETRES!$A:$M,10,FALSE),"*"),'DONNEES VENTE'!$E:$E,IF(VLOOKUP($A9,PARAMETRES!$A:$M,11,FALSE)&lt;&gt;"","&lt;&gt;"&amp;VLOOKUP($A9,PARAMETRES!$A:$M,11,FALSE),"*"),'DONNEES VENTE'!$F:$F,IF(VLOOKUP($A9,PARAMETRES!$A:$M,12,FALSE)&lt;&gt;"","="&amp;VLOOKUP($A9,PARAMETRES!$A:$M,12,FALSE),"*"),'DONNEES VENTE'!$F:$F,IF(VLOOKUP($A9,PARAMETRES!$A:$M,13,FALSE)&lt;&gt;"","&lt;&gt;"&amp;VLOOKUP($A9,PARAMETRES!$A:$M,13,FALSE),"*"))</f>
        <v>0</v>
      </c>
      <c r="G9" s="41"/>
      <c r="H9" s="42">
        <f>SUM(F9:G9)</f>
        <v>0</v>
      </c>
      <c r="I9" s="43">
        <f t="shared" si="0"/>
        <v>0</v>
      </c>
      <c r="J9" s="91">
        <f>SUMIFS('DONNEES VENTE'!$G:$G,'DONNEES VENTE'!$A:$A,$A9,'DONNEES VENTE'!$C:$C,J$4,'DONNEES VENTE'!$E:$E,IF(VLOOKUP($A9,PARAMETRES!$A:$M,10,FALSE)&lt;&gt;"","="&amp;VLOOKUP($A9,PARAMETRES!$A:$M,10,FALSE),"*"),'DONNEES VENTE'!$E:$E,IF(VLOOKUP($A9,PARAMETRES!$A:$M,11,FALSE)&lt;&gt;"","&lt;&gt;"&amp;VLOOKUP($A9,PARAMETRES!$A:$M,11,FALSE),"*"),'DONNEES VENTE'!$F:$F,IF(VLOOKUP($A9,PARAMETRES!$A:$M,12,FALSE)&lt;&gt;"","="&amp;VLOOKUP($A9,PARAMETRES!$A:$M,12,FALSE),"*"),'DONNEES VENTE'!$F:$F,IF(VLOOKUP($A9,PARAMETRES!$A:$M,13,FALSE)&lt;&gt;"","&lt;&gt;"&amp;VLOOKUP($A9,PARAMETRES!$A:$M,13,FALSE),"*"))</f>
        <v>0</v>
      </c>
      <c r="K9" s="41"/>
      <c r="L9" s="42">
        <f>SUM(J9:K9)</f>
        <v>0</v>
      </c>
      <c r="M9" s="43">
        <f t="shared" si="1"/>
        <v>0</v>
      </c>
      <c r="N9" s="36"/>
      <c r="O9" s="89">
        <v>124000</v>
      </c>
      <c r="P9" s="36"/>
    </row>
    <row r="10" spans="1:16" ht="15.75" thickBot="1" x14ac:dyDescent="0.25">
      <c r="A10" s="60" t="s">
        <v>20</v>
      </c>
      <c r="B10" s="61" t="s">
        <v>25</v>
      </c>
      <c r="C10" s="52" t="str">
        <f>IF(A10&lt;&gt;"",IF(VLOOKUP($A10,PARAMETRES!$A:$K,MATCH(C$5,PARAMETRES!$3:$3,FALSE),FALSE)&lt;&gt;0,VLOOKUP($A10,PARAMETRES!$A:$K,MATCH(C$5,PARAMETRES!$3:$3,FALSE),FALSE),""),"")</f>
        <v>% sur CA</v>
      </c>
      <c r="D10" s="62">
        <f>IF(A10&lt;&gt;"",SUMIFS(PARAMETRES!$G:$G,PARAMETRES!$D:$D,V_Annee,PARAMETRES!$A:$A,$A10),"")</f>
        <v>0.1</v>
      </c>
      <c r="E10" s="36"/>
      <c r="F10" s="92">
        <f>SUMIFS('DONNEES VENTE'!$G:$G,'DONNEES VENTE'!$A:$A,$A10,'DONNEES VENTE'!$C:$C,F$4,'DONNEES VENTE'!$E:$E,IF(VLOOKUP($A10,PARAMETRES!$A:$M,10,FALSE)&lt;&gt;"","="&amp;VLOOKUP($A10,PARAMETRES!$A:$M,10,FALSE),"*"),'DONNEES VENTE'!$E:$E,IF(VLOOKUP($A10,PARAMETRES!$A:$M,11,FALSE)&lt;&gt;"","&lt;&gt;"&amp;VLOOKUP($A10,PARAMETRES!$A:$M,11,FALSE),"*"),'DONNEES VENTE'!$F:$F,IF(VLOOKUP($A10,PARAMETRES!$A:$M,12,FALSE)&lt;&gt;"","="&amp;VLOOKUP($A10,PARAMETRES!$A:$M,12,FALSE),"*"),'DONNEES VENTE'!$F:$F,IF(VLOOKUP($A10,PARAMETRES!$A:$M,13,FALSE)&lt;&gt;"","&lt;&gt;"&amp;VLOOKUP($A10,PARAMETRES!$A:$M,13,FALSE),"*"))</f>
        <v>104000</v>
      </c>
      <c r="G10" s="44"/>
      <c r="H10" s="45">
        <f>SUM(F10:G10)</f>
        <v>104000</v>
      </c>
      <c r="I10" s="46">
        <f t="shared" si="0"/>
        <v>10400</v>
      </c>
      <c r="J10" s="92">
        <f>SUMIFS('DONNEES VENTE'!$G:$G,'DONNEES VENTE'!$A:$A,$A10,'DONNEES VENTE'!$C:$C,J$4,'DONNEES VENTE'!$E:$E,IF(VLOOKUP($A10,PARAMETRES!$A:$M,10,FALSE)&lt;&gt;"","="&amp;VLOOKUP($A10,PARAMETRES!$A:$M,10,FALSE),"*"),'DONNEES VENTE'!$E:$E,IF(VLOOKUP($A10,PARAMETRES!$A:$M,11,FALSE)&lt;&gt;"","&lt;&gt;"&amp;VLOOKUP($A10,PARAMETRES!$A:$M,11,FALSE),"*"),'DONNEES VENTE'!$F:$F,IF(VLOOKUP($A10,PARAMETRES!$A:$M,12,FALSE)&lt;&gt;"","="&amp;VLOOKUP($A10,PARAMETRES!$A:$M,12,FALSE),"*"),'DONNEES VENTE'!$F:$F,IF(VLOOKUP($A10,PARAMETRES!$A:$M,13,FALSE)&lt;&gt;"","&lt;&gt;"&amp;VLOOKUP($A10,PARAMETRES!$A:$M,13,FALSE),"*"))</f>
        <v>47000</v>
      </c>
      <c r="K10" s="44"/>
      <c r="L10" s="45">
        <f>SUM(J10:K10)</f>
        <v>47000</v>
      </c>
      <c r="M10" s="46">
        <f t="shared" si="1"/>
        <v>4700</v>
      </c>
      <c r="N10" s="36"/>
      <c r="O10" s="89">
        <v>85000</v>
      </c>
      <c r="P10" s="36"/>
    </row>
    <row r="11" spans="1:16" ht="6" customHeight="1" thickBot="1" x14ac:dyDescent="0.3">
      <c r="A11" s="17"/>
      <c r="B11" s="10"/>
      <c r="C11" s="4"/>
      <c r="D11" s="18"/>
      <c r="E11" s="6"/>
      <c r="F11" s="47"/>
      <c r="G11" s="47"/>
      <c r="H11" s="47"/>
      <c r="I11" s="48"/>
      <c r="J11" s="47"/>
      <c r="K11" s="47"/>
      <c r="L11" s="47"/>
      <c r="M11" s="48"/>
      <c r="N11" s="2"/>
      <c r="O11" s="2"/>
      <c r="P11" s="2"/>
    </row>
    <row r="12" spans="1:16" ht="15.75" thickBot="1" x14ac:dyDescent="0.3">
      <c r="A12" s="65" t="s">
        <v>25</v>
      </c>
      <c r="B12" s="66"/>
      <c r="C12" s="67"/>
      <c r="D12" s="68"/>
      <c r="E12" s="2"/>
      <c r="F12" s="69">
        <f>SUMIF($A$6:$A$11,"&lt;&gt;"&amp;$A12,F$6:F$11)</f>
        <v>317000</v>
      </c>
      <c r="G12" s="70">
        <f t="shared" ref="G12:H12" si="2">SUMIF($A$6:$A$11,"&lt;&gt;"&amp;$A12,G$6:G$11)</f>
        <v>0</v>
      </c>
      <c r="H12" s="70">
        <f t="shared" si="2"/>
        <v>317000</v>
      </c>
      <c r="I12" s="71">
        <f>SUM(I6:I11)</f>
        <v>31540</v>
      </c>
      <c r="J12" s="69">
        <f>SUMIF($A$6:$A$11,"&lt;&gt;"&amp;$A12,J$6:J$11)</f>
        <v>47000</v>
      </c>
      <c r="K12" s="70">
        <f t="shared" ref="K12:L12" si="3">SUMIF($A$6:$A$11,"&lt;&gt;"&amp;$A12,K$6:K$11)</f>
        <v>0</v>
      </c>
      <c r="L12" s="70">
        <f t="shared" si="3"/>
        <v>47000</v>
      </c>
      <c r="M12" s="71">
        <f>SUM(M6:M11)</f>
        <v>4700</v>
      </c>
      <c r="N12" s="1"/>
      <c r="O12" s="1"/>
      <c r="P12" s="1"/>
    </row>
    <row r="14" spans="1:16" ht="15" x14ac:dyDescent="0.25">
      <c r="A14" s="3"/>
      <c r="B14" s="3"/>
      <c r="C14" s="5"/>
      <c r="D14" s="3"/>
      <c r="E14" s="3"/>
      <c r="F14" s="3"/>
      <c r="G14" s="3"/>
      <c r="H14" s="3"/>
      <c r="I14" s="5"/>
      <c r="J14" s="3"/>
      <c r="K14" s="3"/>
      <c r="L14" s="3"/>
      <c r="M14" s="5"/>
      <c r="N14" s="3"/>
      <c r="O14" s="3"/>
      <c r="P14" s="3"/>
    </row>
    <row r="15" spans="1:16" ht="15" x14ac:dyDescent="0.25">
      <c r="A15" s="3"/>
      <c r="B15" s="3"/>
      <c r="C15" s="5"/>
      <c r="D15" s="3"/>
      <c r="E15" s="3"/>
      <c r="F15" s="3" t="s">
        <v>46</v>
      </c>
      <c r="G15" s="3"/>
      <c r="H15" s="3"/>
      <c r="I15" s="5"/>
      <c r="J15" s="3"/>
      <c r="K15" s="3"/>
      <c r="L15" s="3"/>
      <c r="M15" s="5"/>
      <c r="N15" s="3"/>
      <c r="O15" s="3"/>
      <c r="P15" s="3"/>
    </row>
    <row r="16" spans="1:16" ht="15" x14ac:dyDescent="0.25">
      <c r="A16" s="3"/>
      <c r="B16" s="3"/>
      <c r="C16" s="5"/>
      <c r="D16" s="3"/>
      <c r="E16" s="3"/>
      <c r="F16" s="5"/>
      <c r="G16" s="3"/>
      <c r="H16" s="3"/>
      <c r="I16" s="5"/>
      <c r="J16" s="3"/>
      <c r="K16" s="3"/>
      <c r="L16" s="3"/>
      <c r="M16" s="5"/>
      <c r="N16" s="3"/>
      <c r="O16" s="3"/>
      <c r="P16" s="3"/>
    </row>
    <row r="17" spans="1:16" ht="15" x14ac:dyDescent="0.25">
      <c r="A17" s="3"/>
      <c r="B17" s="3"/>
      <c r="C17" s="5"/>
      <c r="D17" s="3"/>
      <c r="E17" s="3"/>
      <c r="F17" s="75" t="s">
        <v>48</v>
      </c>
      <c r="G17" s="3"/>
      <c r="H17" s="3"/>
      <c r="I17" s="5"/>
      <c r="J17" s="3"/>
      <c r="K17" s="3"/>
      <c r="L17" s="3"/>
      <c r="M17" s="5"/>
      <c r="N17" s="3"/>
      <c r="O17" s="3"/>
      <c r="P17" s="3"/>
    </row>
    <row r="18" spans="1:16" ht="15" x14ac:dyDescent="0.25">
      <c r="A18" s="3"/>
      <c r="B18" s="3"/>
      <c r="C18" s="5"/>
      <c r="D18" s="3"/>
      <c r="E18" s="3"/>
      <c r="F18" s="3"/>
      <c r="G18" s="3"/>
      <c r="H18" s="3"/>
      <c r="I18" s="5"/>
      <c r="J18" s="3"/>
      <c r="K18" s="3"/>
      <c r="L18" s="3"/>
      <c r="M18" s="5"/>
      <c r="N18" s="3"/>
      <c r="O18" s="3"/>
      <c r="P18" s="3"/>
    </row>
    <row r="19" spans="1:16" ht="15" x14ac:dyDescent="0.25">
      <c r="A19" s="3"/>
      <c r="B19" s="3"/>
      <c r="C19" s="5"/>
      <c r="D19" s="3"/>
      <c r="E19" s="3"/>
      <c r="F19" s="75" t="s">
        <v>47</v>
      </c>
      <c r="G19" s="3"/>
      <c r="H19" s="3"/>
      <c r="I19" s="5"/>
      <c r="J19" s="3"/>
      <c r="K19" s="3"/>
      <c r="L19" s="3"/>
      <c r="M19" s="5"/>
      <c r="N19" s="3"/>
      <c r="O19" s="3"/>
      <c r="P19" s="3"/>
    </row>
    <row r="20" spans="1:16" ht="15" x14ac:dyDescent="0.25">
      <c r="A20" s="3"/>
      <c r="B20" s="3"/>
      <c r="C20" s="5"/>
      <c r="D20" s="3"/>
      <c r="E20" s="3"/>
      <c r="F20" s="75" t="s">
        <v>49</v>
      </c>
      <c r="G20" s="3"/>
      <c r="H20" s="3"/>
      <c r="I20" s="5"/>
      <c r="J20" s="3"/>
      <c r="K20" s="3"/>
      <c r="L20" s="3"/>
      <c r="M20" s="5"/>
      <c r="N20" s="3"/>
      <c r="O20" s="3"/>
      <c r="P20" s="3"/>
    </row>
    <row r="21" spans="1:16" ht="15" x14ac:dyDescent="0.25">
      <c r="A21" s="3"/>
      <c r="B21" s="3"/>
      <c r="C21" s="5"/>
      <c r="D21" s="3"/>
      <c r="E21" s="3"/>
      <c r="F21" s="75" t="s">
        <v>54</v>
      </c>
      <c r="G21" s="3"/>
      <c r="H21" s="3"/>
      <c r="I21" s="5"/>
      <c r="J21" s="3"/>
      <c r="K21" s="3"/>
      <c r="L21" s="3"/>
      <c r="M21" s="5"/>
      <c r="N21" s="3"/>
      <c r="O21" s="3"/>
      <c r="P21" s="3"/>
    </row>
    <row r="22" spans="1:16" ht="15" x14ac:dyDescent="0.25">
      <c r="A22" s="3"/>
      <c r="B22" s="3"/>
      <c r="C22" s="5"/>
      <c r="D22" s="3"/>
      <c r="E22" s="3"/>
      <c r="F22" s="75" t="s">
        <v>52</v>
      </c>
      <c r="G22" s="3"/>
      <c r="H22" s="3"/>
      <c r="I22" s="5"/>
      <c r="J22" s="3"/>
      <c r="K22" s="3"/>
      <c r="L22" s="3"/>
      <c r="M22" s="5"/>
      <c r="N22" s="3"/>
      <c r="O22" s="3"/>
      <c r="P22" s="3"/>
    </row>
    <row r="23" spans="1:16" ht="15" x14ac:dyDescent="0.25">
      <c r="A23" s="3"/>
      <c r="B23" s="3"/>
      <c r="C23" s="5"/>
      <c r="D23" s="3"/>
      <c r="E23" s="3"/>
      <c r="F23" s="75" t="s">
        <v>53</v>
      </c>
      <c r="G23" s="3"/>
      <c r="H23" s="3"/>
      <c r="I23" s="5"/>
      <c r="J23" s="3"/>
      <c r="K23" s="3"/>
      <c r="L23" s="3"/>
      <c r="M23" s="5"/>
      <c r="N23" s="3"/>
      <c r="O23" s="3"/>
      <c r="P23" s="3"/>
    </row>
    <row r="24" spans="1:16" ht="15" x14ac:dyDescent="0.25">
      <c r="A24" s="3"/>
      <c r="B24" s="3"/>
      <c r="C24" s="5"/>
      <c r="D24" s="3"/>
      <c r="E24" s="3"/>
      <c r="F24" s="3"/>
      <c r="G24" s="3"/>
      <c r="H24" s="3"/>
      <c r="I24" s="5"/>
      <c r="J24" s="3"/>
      <c r="K24" s="3"/>
      <c r="L24" s="3"/>
      <c r="M24" s="5"/>
      <c r="N24" s="3"/>
      <c r="O24" s="3"/>
      <c r="P24" s="3"/>
    </row>
    <row r="25" spans="1:16" ht="15" x14ac:dyDescent="0.25">
      <c r="A25" s="3"/>
      <c r="B25" s="3"/>
      <c r="C25" s="5"/>
      <c r="D25" s="3"/>
      <c r="E25" s="3"/>
      <c r="F25" s="3"/>
      <c r="G25" s="3"/>
      <c r="H25" s="3"/>
      <c r="I25" s="5"/>
      <c r="J25" s="3"/>
      <c r="K25" s="3"/>
      <c r="L25" s="3"/>
      <c r="M25" s="5"/>
      <c r="N25" s="3"/>
      <c r="O25" s="3"/>
      <c r="P25" s="3"/>
    </row>
  </sheetData>
  <autoFilter ref="A6:M95"/>
  <dataConsolidate/>
  <pageMargins left="0.70866141732283472" right="0.70866141732283472" top="0.74803149606299213" bottom="0.74803149606299213" header="0.31496062992125984" footer="0.31496062992125984"/>
  <pageSetup paperSize="9" scale="5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M8"/>
  <sheetViews>
    <sheetView workbookViewId="0">
      <pane ySplit="3" topLeftCell="A4" activePane="bottomLeft" state="frozen"/>
      <selection pane="bottomLeft" activeCell="N3" sqref="N1:XFD1048576"/>
    </sheetView>
  </sheetViews>
  <sheetFormatPr baseColWidth="10" defaultRowHeight="12.75" x14ac:dyDescent="0.2"/>
  <cols>
    <col min="1" max="1" width="23.28515625" bestFit="1" customWidth="1"/>
    <col min="2" max="2" width="28.7109375" customWidth="1"/>
    <col min="3" max="3" width="18" customWidth="1"/>
    <col min="4" max="4" width="9.5703125" bestFit="1" customWidth="1"/>
    <col min="5" max="5" width="14.7109375" bestFit="1" customWidth="1"/>
    <col min="6" max="6" width="5.140625" bestFit="1" customWidth="1"/>
    <col min="7" max="7" width="14.28515625" bestFit="1" customWidth="1"/>
    <col min="8" max="9" width="7.7109375" customWidth="1"/>
    <col min="10" max="13" width="16.5703125" customWidth="1"/>
  </cols>
  <sheetData>
    <row r="1" spans="1:13" ht="18" x14ac:dyDescent="0.25">
      <c r="A1" s="33" t="s">
        <v>3</v>
      </c>
      <c r="B1" s="8"/>
      <c r="C1" s="8"/>
      <c r="E1" s="7"/>
      <c r="F1" s="7"/>
      <c r="G1" s="7"/>
      <c r="H1" s="7"/>
      <c r="I1" s="7"/>
      <c r="J1" s="7"/>
      <c r="K1" s="7"/>
      <c r="L1" s="7"/>
      <c r="M1" s="7"/>
    </row>
    <row r="2" spans="1:13" x14ac:dyDescent="0.2">
      <c r="A2" s="8"/>
      <c r="B2" s="8"/>
      <c r="C2" s="8"/>
      <c r="E2" s="7"/>
      <c r="F2" s="7"/>
      <c r="G2" s="7"/>
      <c r="H2" s="7"/>
      <c r="I2" s="7"/>
      <c r="J2" s="8" t="s">
        <v>15</v>
      </c>
      <c r="K2" s="7"/>
      <c r="L2" s="8" t="s">
        <v>16</v>
      </c>
      <c r="M2" s="7"/>
    </row>
    <row r="3" spans="1:13" ht="34.9" customHeight="1" x14ac:dyDescent="0.2">
      <c r="A3" s="29" t="s">
        <v>4</v>
      </c>
      <c r="B3" s="29" t="s">
        <v>21</v>
      </c>
      <c r="C3" s="29" t="s">
        <v>7</v>
      </c>
      <c r="D3" s="29" t="s">
        <v>10</v>
      </c>
      <c r="E3" s="29" t="s">
        <v>28</v>
      </c>
      <c r="F3" s="29" t="s">
        <v>23</v>
      </c>
      <c r="G3" s="29" t="s">
        <v>24</v>
      </c>
      <c r="H3" s="29" t="s">
        <v>23</v>
      </c>
      <c r="I3" s="29" t="s">
        <v>23</v>
      </c>
      <c r="J3" s="29" t="s">
        <v>50</v>
      </c>
      <c r="K3" s="29" t="s">
        <v>51</v>
      </c>
      <c r="L3" s="29" t="s">
        <v>50</v>
      </c>
      <c r="M3" s="29" t="s">
        <v>51</v>
      </c>
    </row>
    <row r="4" spans="1:13" x14ac:dyDescent="0.2">
      <c r="A4" s="25" t="s">
        <v>17</v>
      </c>
      <c r="B4" s="25" t="s">
        <v>25</v>
      </c>
      <c r="C4" s="26"/>
      <c r="D4" s="32">
        <v>2015</v>
      </c>
      <c r="E4" s="26" t="s">
        <v>22</v>
      </c>
      <c r="F4" s="30"/>
      <c r="G4" s="35">
        <v>0.1</v>
      </c>
      <c r="H4" s="34"/>
      <c r="I4" s="34"/>
      <c r="J4" s="25"/>
      <c r="K4" s="25" t="s">
        <v>43</v>
      </c>
      <c r="L4" s="25"/>
      <c r="M4" s="25"/>
    </row>
    <row r="5" spans="1:13" x14ac:dyDescent="0.2">
      <c r="A5" s="27" t="s">
        <v>18</v>
      </c>
      <c r="B5" s="25" t="s">
        <v>25</v>
      </c>
      <c r="C5" s="27"/>
      <c r="D5" s="32">
        <v>2015</v>
      </c>
      <c r="E5" s="27" t="s">
        <v>22</v>
      </c>
      <c r="F5" s="31"/>
      <c r="G5" s="35">
        <v>0.08</v>
      </c>
      <c r="H5" s="28"/>
      <c r="I5" s="28"/>
      <c r="J5" s="25" t="s">
        <v>11</v>
      </c>
      <c r="K5" s="27"/>
      <c r="L5" s="27"/>
      <c r="M5" s="27"/>
    </row>
    <row r="6" spans="1:13" x14ac:dyDescent="0.2">
      <c r="A6" s="27" t="s">
        <v>19</v>
      </c>
      <c r="B6" s="25" t="s">
        <v>25</v>
      </c>
      <c r="C6" s="26"/>
      <c r="D6" s="32">
        <v>2015</v>
      </c>
      <c r="E6" s="26" t="s">
        <v>22</v>
      </c>
      <c r="F6" s="31"/>
      <c r="G6" s="35">
        <v>0.11</v>
      </c>
      <c r="H6" s="28"/>
      <c r="I6" s="28"/>
      <c r="J6" s="27"/>
      <c r="K6" s="27"/>
      <c r="L6" s="25" t="s">
        <v>44</v>
      </c>
      <c r="M6" s="27"/>
    </row>
    <row r="7" spans="1:13" x14ac:dyDescent="0.2">
      <c r="A7" s="27" t="s">
        <v>20</v>
      </c>
      <c r="B7" s="25" t="s">
        <v>25</v>
      </c>
      <c r="C7" s="27"/>
      <c r="D7" s="32">
        <v>2015</v>
      </c>
      <c r="E7" s="27" t="s">
        <v>22</v>
      </c>
      <c r="F7" s="31"/>
      <c r="G7" s="35">
        <v>0.1</v>
      </c>
      <c r="H7" s="28"/>
      <c r="I7" s="28"/>
      <c r="J7" s="27"/>
      <c r="K7" s="27"/>
      <c r="L7" s="27"/>
      <c r="M7" s="25" t="s">
        <v>45</v>
      </c>
    </row>
    <row r="8" spans="1:13" x14ac:dyDescent="0.2">
      <c r="A8" s="27"/>
      <c r="B8" s="27"/>
      <c r="C8" s="27"/>
      <c r="D8" s="32"/>
      <c r="E8" s="27"/>
      <c r="F8" s="27"/>
      <c r="G8" s="28"/>
      <c r="H8" s="27"/>
      <c r="I8" s="27"/>
      <c r="J8" s="27"/>
      <c r="K8" s="27"/>
      <c r="L8" s="27"/>
      <c r="M8" s="27"/>
    </row>
  </sheetData>
  <autoFilter ref="A3:K7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6"/>
  <sheetViews>
    <sheetView tabSelected="1" workbookViewId="0">
      <selection activeCell="B3" sqref="B3"/>
    </sheetView>
  </sheetViews>
  <sheetFormatPr baseColWidth="10" defaultRowHeight="12.75" x14ac:dyDescent="0.2"/>
  <cols>
    <col min="1" max="2" width="20.7109375" customWidth="1"/>
  </cols>
  <sheetData>
    <row r="5" spans="1:1" x14ac:dyDescent="0.2">
      <c r="A5" t="s">
        <v>58</v>
      </c>
    </row>
    <row r="6" spans="1:1" ht="20.25" x14ac:dyDescent="0.3">
      <c r="A6" s="93">
        <v>9000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8"/>
  <sheetViews>
    <sheetView showGridLines="0" workbookViewId="0">
      <pane ySplit="3" topLeftCell="A114" activePane="bottomLeft" state="frozen"/>
      <selection pane="bottomLeft" activeCell="A3" sqref="A3:G147"/>
    </sheetView>
  </sheetViews>
  <sheetFormatPr baseColWidth="10" defaultRowHeight="12.75" x14ac:dyDescent="0.2"/>
  <cols>
    <col min="1" max="1" width="13.85546875" bestFit="1" customWidth="1"/>
    <col min="2" max="2" width="25.28515625" bestFit="1" customWidth="1"/>
    <col min="4" max="4" width="13.42578125" customWidth="1"/>
    <col min="7" max="7" width="16.7109375" customWidth="1"/>
  </cols>
  <sheetData>
    <row r="1" spans="1:7" ht="18" x14ac:dyDescent="0.25">
      <c r="A1" s="33" t="s">
        <v>57</v>
      </c>
      <c r="D1" s="74"/>
    </row>
    <row r="2" spans="1:7" x14ac:dyDescent="0.2">
      <c r="D2" s="74"/>
    </row>
    <row r="3" spans="1:7" x14ac:dyDescent="0.2">
      <c r="A3" s="76" t="s">
        <v>4</v>
      </c>
      <c r="B3" s="76" t="s">
        <v>21</v>
      </c>
      <c r="C3" s="76" t="s">
        <v>1</v>
      </c>
      <c r="D3" s="77" t="s">
        <v>2</v>
      </c>
      <c r="E3" s="76" t="s">
        <v>8</v>
      </c>
      <c r="F3" s="76" t="s">
        <v>9</v>
      </c>
      <c r="G3" s="76" t="s">
        <v>56</v>
      </c>
    </row>
    <row r="4" spans="1:7" x14ac:dyDescent="0.2">
      <c r="A4" s="78" t="s">
        <v>17</v>
      </c>
      <c r="B4" s="79" t="s">
        <v>25</v>
      </c>
      <c r="C4" s="80">
        <v>42005</v>
      </c>
      <c r="D4" s="81" t="s">
        <v>0</v>
      </c>
      <c r="E4" s="79" t="s">
        <v>38</v>
      </c>
      <c r="F4" s="79" t="s">
        <v>35</v>
      </c>
      <c r="G4" s="82">
        <v>5000</v>
      </c>
    </row>
    <row r="5" spans="1:7" x14ac:dyDescent="0.2">
      <c r="A5" s="78" t="s">
        <v>17</v>
      </c>
      <c r="B5" s="79" t="s">
        <v>25</v>
      </c>
      <c r="C5" s="80">
        <v>42005</v>
      </c>
      <c r="D5" s="81" t="s">
        <v>0</v>
      </c>
      <c r="E5" s="79" t="s">
        <v>38</v>
      </c>
      <c r="F5" s="79" t="s">
        <v>35</v>
      </c>
      <c r="G5" s="82">
        <v>8000</v>
      </c>
    </row>
    <row r="6" spans="1:7" x14ac:dyDescent="0.2">
      <c r="A6" s="78" t="s">
        <v>17</v>
      </c>
      <c r="B6" s="79" t="s">
        <v>25</v>
      </c>
      <c r="C6" s="80">
        <v>42005</v>
      </c>
      <c r="D6" s="81" t="s">
        <v>0</v>
      </c>
      <c r="E6" s="79" t="s">
        <v>38</v>
      </c>
      <c r="F6" s="79" t="s">
        <v>35</v>
      </c>
      <c r="G6" s="82">
        <v>5000</v>
      </c>
    </row>
    <row r="7" spans="1:7" x14ac:dyDescent="0.2">
      <c r="A7" s="78" t="s">
        <v>17</v>
      </c>
      <c r="B7" s="79" t="s">
        <v>25</v>
      </c>
      <c r="C7" s="80">
        <v>42005</v>
      </c>
      <c r="D7" s="81" t="s">
        <v>0</v>
      </c>
      <c r="E7" s="79" t="s">
        <v>12</v>
      </c>
      <c r="F7" s="79" t="s">
        <v>35</v>
      </c>
      <c r="G7" s="82">
        <v>1000</v>
      </c>
    </row>
    <row r="8" spans="1:7" x14ac:dyDescent="0.2">
      <c r="A8" s="78" t="s">
        <v>17</v>
      </c>
      <c r="B8" s="79" t="s">
        <v>25</v>
      </c>
      <c r="C8" s="80">
        <v>42005</v>
      </c>
      <c r="D8" s="81" t="s">
        <v>0</v>
      </c>
      <c r="E8" s="79" t="s">
        <v>12</v>
      </c>
      <c r="F8" s="79" t="s">
        <v>36</v>
      </c>
      <c r="G8" s="82">
        <v>8000</v>
      </c>
    </row>
    <row r="9" spans="1:7" x14ac:dyDescent="0.2">
      <c r="A9" s="78" t="s">
        <v>17</v>
      </c>
      <c r="B9" s="79" t="s">
        <v>25</v>
      </c>
      <c r="C9" s="80">
        <v>42005</v>
      </c>
      <c r="D9" s="81" t="s">
        <v>0</v>
      </c>
      <c r="E9" s="79" t="s">
        <v>41</v>
      </c>
      <c r="F9" s="79" t="s">
        <v>36</v>
      </c>
      <c r="G9" s="82">
        <v>2000</v>
      </c>
    </row>
    <row r="10" spans="1:7" x14ac:dyDescent="0.2">
      <c r="A10" s="78" t="s">
        <v>17</v>
      </c>
      <c r="B10" s="79" t="s">
        <v>25</v>
      </c>
      <c r="C10" s="80">
        <v>42005</v>
      </c>
      <c r="D10" s="81" t="s">
        <v>0</v>
      </c>
      <c r="E10" s="79" t="s">
        <v>41</v>
      </c>
      <c r="F10" s="79" t="s">
        <v>36</v>
      </c>
      <c r="G10" s="82">
        <v>3000</v>
      </c>
    </row>
    <row r="11" spans="1:7" x14ac:dyDescent="0.2">
      <c r="A11" s="78" t="s">
        <v>17</v>
      </c>
      <c r="B11" s="79" t="s">
        <v>25</v>
      </c>
      <c r="C11" s="80">
        <v>42005</v>
      </c>
      <c r="D11" s="81" t="s">
        <v>0</v>
      </c>
      <c r="E11" s="79" t="s">
        <v>41</v>
      </c>
      <c r="F11" s="79" t="s">
        <v>36</v>
      </c>
      <c r="G11" s="82">
        <v>6000</v>
      </c>
    </row>
    <row r="12" spans="1:7" x14ac:dyDescent="0.2">
      <c r="A12" s="78" t="s">
        <v>17</v>
      </c>
      <c r="B12" s="79" t="s">
        <v>25</v>
      </c>
      <c r="C12" s="80">
        <v>42005</v>
      </c>
      <c r="D12" s="81" t="s">
        <v>0</v>
      </c>
      <c r="E12" s="79" t="s">
        <v>41</v>
      </c>
      <c r="F12" s="79" t="s">
        <v>36</v>
      </c>
      <c r="G12" s="82">
        <v>4000</v>
      </c>
    </row>
    <row r="13" spans="1:7" x14ac:dyDescent="0.2">
      <c r="A13" s="78" t="s">
        <v>17</v>
      </c>
      <c r="B13" s="79" t="s">
        <v>25</v>
      </c>
      <c r="C13" s="80">
        <v>42005</v>
      </c>
      <c r="D13" s="81" t="s">
        <v>0</v>
      </c>
      <c r="E13" s="79" t="s">
        <v>41</v>
      </c>
      <c r="F13" s="79" t="s">
        <v>36</v>
      </c>
      <c r="G13" s="82">
        <v>6000</v>
      </c>
    </row>
    <row r="14" spans="1:7" x14ac:dyDescent="0.2">
      <c r="A14" s="78" t="s">
        <v>17</v>
      </c>
      <c r="B14" s="79" t="s">
        <v>25</v>
      </c>
      <c r="C14" s="80">
        <v>42005</v>
      </c>
      <c r="D14" s="81" t="s">
        <v>0</v>
      </c>
      <c r="E14" s="79" t="s">
        <v>14</v>
      </c>
      <c r="F14" s="79" t="s">
        <v>36</v>
      </c>
      <c r="G14" s="82">
        <v>8000</v>
      </c>
    </row>
    <row r="15" spans="1:7" x14ac:dyDescent="0.2">
      <c r="A15" s="78" t="s">
        <v>17</v>
      </c>
      <c r="B15" s="79" t="s">
        <v>25</v>
      </c>
      <c r="C15" s="80">
        <v>42005</v>
      </c>
      <c r="D15" s="81" t="s">
        <v>0</v>
      </c>
      <c r="E15" s="79" t="s">
        <v>14</v>
      </c>
      <c r="F15" s="79" t="s">
        <v>36</v>
      </c>
      <c r="G15" s="82">
        <v>10000</v>
      </c>
    </row>
    <row r="16" spans="1:7" x14ac:dyDescent="0.2">
      <c r="A16" s="78" t="s">
        <v>17</v>
      </c>
      <c r="B16" s="79" t="s">
        <v>25</v>
      </c>
      <c r="C16" s="80">
        <v>42005</v>
      </c>
      <c r="D16" s="81" t="s">
        <v>0</v>
      </c>
      <c r="E16" s="79" t="s">
        <v>13</v>
      </c>
      <c r="F16" s="79" t="s">
        <v>36</v>
      </c>
      <c r="G16" s="82">
        <v>10000</v>
      </c>
    </row>
    <row r="17" spans="1:7" x14ac:dyDescent="0.2">
      <c r="A17" s="78" t="s">
        <v>17</v>
      </c>
      <c r="B17" s="79" t="s">
        <v>25</v>
      </c>
      <c r="C17" s="80">
        <v>42005</v>
      </c>
      <c r="D17" s="81" t="s">
        <v>0</v>
      </c>
      <c r="E17" s="79" t="s">
        <v>39</v>
      </c>
      <c r="F17" s="79" t="s">
        <v>36</v>
      </c>
      <c r="G17" s="82">
        <v>3000</v>
      </c>
    </row>
    <row r="18" spans="1:7" x14ac:dyDescent="0.2">
      <c r="A18" s="78" t="s">
        <v>17</v>
      </c>
      <c r="B18" s="79" t="s">
        <v>25</v>
      </c>
      <c r="C18" s="80">
        <v>42005</v>
      </c>
      <c r="D18" s="81" t="s">
        <v>0</v>
      </c>
      <c r="E18" s="79" t="s">
        <v>39</v>
      </c>
      <c r="F18" s="79" t="s">
        <v>36</v>
      </c>
      <c r="G18" s="82">
        <v>8000</v>
      </c>
    </row>
    <row r="19" spans="1:7" x14ac:dyDescent="0.2">
      <c r="A19" s="78" t="s">
        <v>17</v>
      </c>
      <c r="B19" s="79" t="s">
        <v>25</v>
      </c>
      <c r="C19" s="80">
        <v>42005</v>
      </c>
      <c r="D19" s="81" t="s">
        <v>0</v>
      </c>
      <c r="E19" s="79" t="s">
        <v>39</v>
      </c>
      <c r="F19" s="79" t="s">
        <v>36</v>
      </c>
      <c r="G19" s="82">
        <v>3000</v>
      </c>
    </row>
    <row r="20" spans="1:7" x14ac:dyDescent="0.2">
      <c r="A20" s="78" t="s">
        <v>17</v>
      </c>
      <c r="B20" s="79" t="s">
        <v>25</v>
      </c>
      <c r="C20" s="80">
        <v>42005</v>
      </c>
      <c r="D20" s="81" t="s">
        <v>0</v>
      </c>
      <c r="E20" s="79" t="s">
        <v>13</v>
      </c>
      <c r="F20" s="79" t="s">
        <v>36</v>
      </c>
      <c r="G20" s="82">
        <v>9000</v>
      </c>
    </row>
    <row r="21" spans="1:7" x14ac:dyDescent="0.2">
      <c r="A21" s="78" t="s">
        <v>17</v>
      </c>
      <c r="B21" s="79" t="s">
        <v>25</v>
      </c>
      <c r="C21" s="80">
        <v>42005</v>
      </c>
      <c r="D21" s="81" t="s">
        <v>0</v>
      </c>
      <c r="E21" s="79" t="s">
        <v>14</v>
      </c>
      <c r="F21" s="79" t="s">
        <v>36</v>
      </c>
      <c r="G21" s="82">
        <v>5000</v>
      </c>
    </row>
    <row r="22" spans="1:7" x14ac:dyDescent="0.2">
      <c r="A22" s="78" t="s">
        <v>17</v>
      </c>
      <c r="B22" s="79" t="s">
        <v>25</v>
      </c>
      <c r="C22" s="80">
        <v>42005</v>
      </c>
      <c r="D22" s="81" t="s">
        <v>0</v>
      </c>
      <c r="E22" s="79" t="s">
        <v>14</v>
      </c>
      <c r="F22" s="79" t="s">
        <v>36</v>
      </c>
      <c r="G22" s="82">
        <v>1000</v>
      </c>
    </row>
    <row r="23" spans="1:7" x14ac:dyDescent="0.2">
      <c r="A23" s="78" t="s">
        <v>17</v>
      </c>
      <c r="B23" s="79" t="s">
        <v>25</v>
      </c>
      <c r="C23" s="80">
        <v>42005</v>
      </c>
      <c r="D23" s="81" t="s">
        <v>0</v>
      </c>
      <c r="E23" s="79" t="s">
        <v>14</v>
      </c>
      <c r="F23" s="79" t="s">
        <v>37</v>
      </c>
      <c r="G23" s="82">
        <v>4000</v>
      </c>
    </row>
    <row r="24" spans="1:7" x14ac:dyDescent="0.2">
      <c r="A24" s="78" t="s">
        <v>17</v>
      </c>
      <c r="B24" s="79" t="s">
        <v>25</v>
      </c>
      <c r="C24" s="80">
        <v>42005</v>
      </c>
      <c r="D24" s="81" t="s">
        <v>0</v>
      </c>
      <c r="E24" s="79" t="s">
        <v>13</v>
      </c>
      <c r="F24" s="79" t="s">
        <v>37</v>
      </c>
      <c r="G24" s="82">
        <v>8000</v>
      </c>
    </row>
    <row r="25" spans="1:7" x14ac:dyDescent="0.2">
      <c r="A25" s="78" t="s">
        <v>17</v>
      </c>
      <c r="B25" s="79" t="s">
        <v>25</v>
      </c>
      <c r="C25" s="80">
        <v>42005</v>
      </c>
      <c r="D25" s="81" t="s">
        <v>0</v>
      </c>
      <c r="E25" s="79" t="s">
        <v>14</v>
      </c>
      <c r="F25" s="79" t="s">
        <v>37</v>
      </c>
      <c r="G25" s="82">
        <v>5000</v>
      </c>
    </row>
    <row r="26" spans="1:7" x14ac:dyDescent="0.2">
      <c r="A26" s="78" t="s">
        <v>17</v>
      </c>
      <c r="B26" s="79" t="s">
        <v>25</v>
      </c>
      <c r="C26" s="80">
        <v>42005</v>
      </c>
      <c r="D26" s="81" t="s">
        <v>0</v>
      </c>
      <c r="E26" s="79" t="s">
        <v>14</v>
      </c>
      <c r="F26" s="79" t="s">
        <v>37</v>
      </c>
      <c r="G26" s="82">
        <v>9000</v>
      </c>
    </row>
    <row r="27" spans="1:7" x14ac:dyDescent="0.2">
      <c r="A27" s="78" t="s">
        <v>17</v>
      </c>
      <c r="B27" s="79" t="s">
        <v>25</v>
      </c>
      <c r="C27" s="80">
        <v>42005</v>
      </c>
      <c r="D27" s="81" t="s">
        <v>0</v>
      </c>
      <c r="E27" s="79" t="s">
        <v>14</v>
      </c>
      <c r="F27" s="79" t="s">
        <v>37</v>
      </c>
      <c r="G27" s="82">
        <v>6000</v>
      </c>
    </row>
    <row r="28" spans="1:7" x14ac:dyDescent="0.2">
      <c r="A28" s="78" t="s">
        <v>17</v>
      </c>
      <c r="B28" s="79" t="s">
        <v>25</v>
      </c>
      <c r="C28" s="80">
        <v>42005</v>
      </c>
      <c r="D28" s="81" t="s">
        <v>0</v>
      </c>
      <c r="E28" s="79" t="s">
        <v>13</v>
      </c>
      <c r="F28" s="79" t="s">
        <v>35</v>
      </c>
      <c r="G28" s="82">
        <v>8000</v>
      </c>
    </row>
    <row r="29" spans="1:7" x14ac:dyDescent="0.2">
      <c r="A29" s="78" t="s">
        <v>17</v>
      </c>
      <c r="B29" s="79" t="s">
        <v>25</v>
      </c>
      <c r="C29" s="80">
        <v>42005</v>
      </c>
      <c r="D29" s="81" t="s">
        <v>0</v>
      </c>
      <c r="E29" s="79" t="s">
        <v>40</v>
      </c>
      <c r="F29" s="79" t="s">
        <v>35</v>
      </c>
      <c r="G29" s="82">
        <v>3000</v>
      </c>
    </row>
    <row r="30" spans="1:7" x14ac:dyDescent="0.2">
      <c r="A30" s="78" t="s">
        <v>17</v>
      </c>
      <c r="B30" s="79" t="s">
        <v>25</v>
      </c>
      <c r="C30" s="80">
        <v>42005</v>
      </c>
      <c r="D30" s="81" t="s">
        <v>0</v>
      </c>
      <c r="E30" s="79" t="s">
        <v>40</v>
      </c>
      <c r="F30" s="79" t="s">
        <v>35</v>
      </c>
      <c r="G30" s="82">
        <v>2000</v>
      </c>
    </row>
    <row r="31" spans="1:7" x14ac:dyDescent="0.2">
      <c r="A31" s="78" t="s">
        <v>17</v>
      </c>
      <c r="B31" s="79" t="s">
        <v>25</v>
      </c>
      <c r="C31" s="80">
        <v>42005</v>
      </c>
      <c r="D31" s="81" t="s">
        <v>0</v>
      </c>
      <c r="E31" s="79" t="s">
        <v>40</v>
      </c>
      <c r="F31" s="79" t="s">
        <v>35</v>
      </c>
      <c r="G31" s="82">
        <v>9000</v>
      </c>
    </row>
    <row r="32" spans="1:7" x14ac:dyDescent="0.2">
      <c r="A32" s="78" t="s">
        <v>17</v>
      </c>
      <c r="B32" s="79" t="s">
        <v>25</v>
      </c>
      <c r="C32" s="80">
        <v>42005</v>
      </c>
      <c r="D32" s="81" t="s">
        <v>0</v>
      </c>
      <c r="E32" s="79" t="s">
        <v>13</v>
      </c>
      <c r="F32" s="79" t="s">
        <v>37</v>
      </c>
      <c r="G32" s="82">
        <v>6000</v>
      </c>
    </row>
    <row r="33" spans="1:7" x14ac:dyDescent="0.2">
      <c r="A33" s="78" t="s">
        <v>17</v>
      </c>
      <c r="B33" s="79" t="s">
        <v>25</v>
      </c>
      <c r="C33" s="80">
        <v>42005</v>
      </c>
      <c r="D33" s="81" t="s">
        <v>0</v>
      </c>
      <c r="E33" s="79" t="s">
        <v>42</v>
      </c>
      <c r="F33" s="79" t="s">
        <v>37</v>
      </c>
      <c r="G33" s="82">
        <v>2000</v>
      </c>
    </row>
    <row r="34" spans="1:7" x14ac:dyDescent="0.2">
      <c r="A34" s="78" t="s">
        <v>17</v>
      </c>
      <c r="B34" s="79" t="s">
        <v>25</v>
      </c>
      <c r="C34" s="80">
        <v>42005</v>
      </c>
      <c r="D34" s="81" t="s">
        <v>0</v>
      </c>
      <c r="E34" s="79" t="s">
        <v>42</v>
      </c>
      <c r="F34" s="79" t="s">
        <v>37</v>
      </c>
      <c r="G34" s="82">
        <v>7000</v>
      </c>
    </row>
    <row r="35" spans="1:7" x14ac:dyDescent="0.2">
      <c r="A35" s="78" t="s">
        <v>17</v>
      </c>
      <c r="B35" s="79" t="s">
        <v>25</v>
      </c>
      <c r="C35" s="80">
        <v>42005</v>
      </c>
      <c r="D35" s="81" t="s">
        <v>0</v>
      </c>
      <c r="E35" s="79" t="s">
        <v>42</v>
      </c>
      <c r="F35" s="79" t="s">
        <v>37</v>
      </c>
      <c r="G35" s="82">
        <v>7000</v>
      </c>
    </row>
    <row r="36" spans="1:7" x14ac:dyDescent="0.2">
      <c r="A36" s="78" t="s">
        <v>17</v>
      </c>
      <c r="B36" s="79" t="s">
        <v>25</v>
      </c>
      <c r="C36" s="80">
        <v>42005</v>
      </c>
      <c r="D36" s="81" t="s">
        <v>0</v>
      </c>
      <c r="E36" s="79" t="s">
        <v>42</v>
      </c>
      <c r="F36" s="79" t="s">
        <v>37</v>
      </c>
      <c r="G36" s="82">
        <v>3000</v>
      </c>
    </row>
    <row r="37" spans="1:7" x14ac:dyDescent="0.2">
      <c r="A37" s="78" t="s">
        <v>17</v>
      </c>
      <c r="B37" s="79" t="s">
        <v>25</v>
      </c>
      <c r="C37" s="80">
        <v>42005</v>
      </c>
      <c r="D37" s="81" t="s">
        <v>0</v>
      </c>
      <c r="E37" s="79" t="s">
        <v>11</v>
      </c>
      <c r="F37" s="79" t="s">
        <v>37</v>
      </c>
      <c r="G37" s="82">
        <v>9000</v>
      </c>
    </row>
    <row r="38" spans="1:7" x14ac:dyDescent="0.2">
      <c r="A38" s="78" t="s">
        <v>17</v>
      </c>
      <c r="B38" s="79" t="s">
        <v>25</v>
      </c>
      <c r="C38" s="80">
        <v>42005</v>
      </c>
      <c r="D38" s="81" t="s">
        <v>0</v>
      </c>
      <c r="E38" s="79" t="s">
        <v>11</v>
      </c>
      <c r="F38" s="79" t="s">
        <v>37</v>
      </c>
      <c r="G38" s="82">
        <v>4000</v>
      </c>
    </row>
    <row r="39" spans="1:7" x14ac:dyDescent="0.2">
      <c r="A39" s="78" t="s">
        <v>17</v>
      </c>
      <c r="B39" s="79" t="s">
        <v>25</v>
      </c>
      <c r="C39" s="80">
        <v>42005</v>
      </c>
      <c r="D39" s="81" t="s">
        <v>0</v>
      </c>
      <c r="E39" s="79" t="s">
        <v>14</v>
      </c>
      <c r="F39" s="79" t="s">
        <v>37</v>
      </c>
      <c r="G39" s="82">
        <v>8000</v>
      </c>
    </row>
    <row r="40" spans="1:7" x14ac:dyDescent="0.2">
      <c r="A40" s="78" t="s">
        <v>18</v>
      </c>
      <c r="B40" s="79" t="s">
        <v>25</v>
      </c>
      <c r="C40" s="80">
        <v>42005</v>
      </c>
      <c r="D40" s="81" t="s">
        <v>0</v>
      </c>
      <c r="E40" s="79" t="s">
        <v>38</v>
      </c>
      <c r="F40" s="79" t="s">
        <v>35</v>
      </c>
      <c r="G40" s="82">
        <v>7000</v>
      </c>
    </row>
    <row r="41" spans="1:7" x14ac:dyDescent="0.2">
      <c r="A41" s="78" t="s">
        <v>18</v>
      </c>
      <c r="B41" s="79" t="s">
        <v>25</v>
      </c>
      <c r="C41" s="80">
        <v>42005</v>
      </c>
      <c r="D41" s="81" t="s">
        <v>0</v>
      </c>
      <c r="E41" s="79" t="s">
        <v>38</v>
      </c>
      <c r="F41" s="79" t="s">
        <v>35</v>
      </c>
      <c r="G41" s="82">
        <v>3000</v>
      </c>
    </row>
    <row r="42" spans="1:7" x14ac:dyDescent="0.2">
      <c r="A42" s="78" t="s">
        <v>18</v>
      </c>
      <c r="B42" s="79" t="s">
        <v>25</v>
      </c>
      <c r="C42" s="80">
        <v>42005</v>
      </c>
      <c r="D42" s="81" t="s">
        <v>0</v>
      </c>
      <c r="E42" s="79" t="s">
        <v>38</v>
      </c>
      <c r="F42" s="79" t="s">
        <v>35</v>
      </c>
      <c r="G42" s="82">
        <v>8000</v>
      </c>
    </row>
    <row r="43" spans="1:7" x14ac:dyDescent="0.2">
      <c r="A43" s="78" t="s">
        <v>18</v>
      </c>
      <c r="B43" s="79" t="s">
        <v>25</v>
      </c>
      <c r="C43" s="80">
        <v>42005</v>
      </c>
      <c r="D43" s="81" t="s">
        <v>0</v>
      </c>
      <c r="E43" s="79" t="s">
        <v>12</v>
      </c>
      <c r="F43" s="79" t="s">
        <v>35</v>
      </c>
      <c r="G43" s="82">
        <v>7000</v>
      </c>
    </row>
    <row r="44" spans="1:7" x14ac:dyDescent="0.2">
      <c r="A44" s="78" t="s">
        <v>18</v>
      </c>
      <c r="B44" s="79" t="s">
        <v>25</v>
      </c>
      <c r="C44" s="80">
        <v>42005</v>
      </c>
      <c r="D44" s="81" t="s">
        <v>0</v>
      </c>
      <c r="E44" s="79" t="s">
        <v>12</v>
      </c>
      <c r="F44" s="79" t="s">
        <v>36</v>
      </c>
      <c r="G44" s="82">
        <v>3000</v>
      </c>
    </row>
    <row r="45" spans="1:7" x14ac:dyDescent="0.2">
      <c r="A45" s="78" t="s">
        <v>18</v>
      </c>
      <c r="B45" s="79" t="s">
        <v>25</v>
      </c>
      <c r="C45" s="80">
        <v>42005</v>
      </c>
      <c r="D45" s="81" t="s">
        <v>0</v>
      </c>
      <c r="E45" s="79" t="s">
        <v>41</v>
      </c>
      <c r="F45" s="79" t="s">
        <v>36</v>
      </c>
      <c r="G45" s="82">
        <v>8000</v>
      </c>
    </row>
    <row r="46" spans="1:7" x14ac:dyDescent="0.2">
      <c r="A46" s="78" t="s">
        <v>18</v>
      </c>
      <c r="B46" s="79" t="s">
        <v>25</v>
      </c>
      <c r="C46" s="80">
        <v>42005</v>
      </c>
      <c r="D46" s="81" t="s">
        <v>0</v>
      </c>
      <c r="E46" s="79" t="s">
        <v>41</v>
      </c>
      <c r="F46" s="79" t="s">
        <v>36</v>
      </c>
      <c r="G46" s="82">
        <v>8000</v>
      </c>
    </row>
    <row r="47" spans="1:7" x14ac:dyDescent="0.2">
      <c r="A47" s="78" t="s">
        <v>18</v>
      </c>
      <c r="B47" s="79" t="s">
        <v>25</v>
      </c>
      <c r="C47" s="80">
        <v>42005</v>
      </c>
      <c r="D47" s="81" t="s">
        <v>0</v>
      </c>
      <c r="E47" s="79" t="s">
        <v>41</v>
      </c>
      <c r="F47" s="79" t="s">
        <v>36</v>
      </c>
      <c r="G47" s="82">
        <v>3000</v>
      </c>
    </row>
    <row r="48" spans="1:7" x14ac:dyDescent="0.2">
      <c r="A48" s="78" t="s">
        <v>18</v>
      </c>
      <c r="B48" s="79" t="s">
        <v>25</v>
      </c>
      <c r="C48" s="80">
        <v>42005</v>
      </c>
      <c r="D48" s="81" t="s">
        <v>0</v>
      </c>
      <c r="E48" s="79" t="s">
        <v>41</v>
      </c>
      <c r="F48" s="79" t="s">
        <v>36</v>
      </c>
      <c r="G48" s="82">
        <v>7000</v>
      </c>
    </row>
    <row r="49" spans="1:7" x14ac:dyDescent="0.2">
      <c r="A49" s="78" t="s">
        <v>18</v>
      </c>
      <c r="B49" s="79" t="s">
        <v>25</v>
      </c>
      <c r="C49" s="80">
        <v>42005</v>
      </c>
      <c r="D49" s="81" t="s">
        <v>0</v>
      </c>
      <c r="E49" s="79" t="s">
        <v>41</v>
      </c>
      <c r="F49" s="79" t="s">
        <v>36</v>
      </c>
      <c r="G49" s="82">
        <v>1000</v>
      </c>
    </row>
    <row r="50" spans="1:7" x14ac:dyDescent="0.2">
      <c r="A50" s="78" t="s">
        <v>18</v>
      </c>
      <c r="B50" s="79" t="s">
        <v>25</v>
      </c>
      <c r="C50" s="80">
        <v>42005</v>
      </c>
      <c r="D50" s="81" t="s">
        <v>0</v>
      </c>
      <c r="E50" s="79" t="s">
        <v>14</v>
      </c>
      <c r="F50" s="79" t="s">
        <v>36</v>
      </c>
      <c r="G50" s="82">
        <v>7000</v>
      </c>
    </row>
    <row r="51" spans="1:7" x14ac:dyDescent="0.2">
      <c r="A51" s="78" t="s">
        <v>18</v>
      </c>
      <c r="B51" s="79" t="s">
        <v>25</v>
      </c>
      <c r="C51" s="80">
        <v>42005</v>
      </c>
      <c r="D51" s="81" t="s">
        <v>0</v>
      </c>
      <c r="E51" s="79" t="s">
        <v>14</v>
      </c>
      <c r="F51" s="79" t="s">
        <v>36</v>
      </c>
      <c r="G51" s="82">
        <v>4000</v>
      </c>
    </row>
    <row r="52" spans="1:7" x14ac:dyDescent="0.2">
      <c r="A52" s="78" t="s">
        <v>18</v>
      </c>
      <c r="B52" s="79" t="s">
        <v>25</v>
      </c>
      <c r="C52" s="80">
        <v>42005</v>
      </c>
      <c r="D52" s="81" t="s">
        <v>0</v>
      </c>
      <c r="E52" s="79" t="s">
        <v>13</v>
      </c>
      <c r="F52" s="79" t="s">
        <v>36</v>
      </c>
      <c r="G52" s="82">
        <v>5000</v>
      </c>
    </row>
    <row r="53" spans="1:7" x14ac:dyDescent="0.2">
      <c r="A53" s="78" t="s">
        <v>18</v>
      </c>
      <c r="B53" s="79" t="s">
        <v>25</v>
      </c>
      <c r="C53" s="80">
        <v>42005</v>
      </c>
      <c r="D53" s="81" t="s">
        <v>0</v>
      </c>
      <c r="E53" s="79" t="s">
        <v>39</v>
      </c>
      <c r="F53" s="79" t="s">
        <v>36</v>
      </c>
      <c r="G53" s="82">
        <v>1000</v>
      </c>
    </row>
    <row r="54" spans="1:7" x14ac:dyDescent="0.2">
      <c r="A54" s="78" t="s">
        <v>18</v>
      </c>
      <c r="B54" s="79" t="s">
        <v>25</v>
      </c>
      <c r="C54" s="80">
        <v>42005</v>
      </c>
      <c r="D54" s="81" t="s">
        <v>0</v>
      </c>
      <c r="E54" s="79" t="s">
        <v>39</v>
      </c>
      <c r="F54" s="79" t="s">
        <v>36</v>
      </c>
      <c r="G54" s="82">
        <v>9000</v>
      </c>
    </row>
    <row r="55" spans="1:7" x14ac:dyDescent="0.2">
      <c r="A55" s="78" t="s">
        <v>18</v>
      </c>
      <c r="B55" s="79" t="s">
        <v>25</v>
      </c>
      <c r="C55" s="80">
        <v>42005</v>
      </c>
      <c r="D55" s="81" t="s">
        <v>0</v>
      </c>
      <c r="E55" s="79" t="s">
        <v>39</v>
      </c>
      <c r="F55" s="79" t="s">
        <v>36</v>
      </c>
      <c r="G55" s="82">
        <v>9000</v>
      </c>
    </row>
    <row r="56" spans="1:7" x14ac:dyDescent="0.2">
      <c r="A56" s="78" t="s">
        <v>18</v>
      </c>
      <c r="B56" s="79" t="s">
        <v>25</v>
      </c>
      <c r="C56" s="80">
        <v>42005</v>
      </c>
      <c r="D56" s="81" t="s">
        <v>0</v>
      </c>
      <c r="E56" s="79" t="s">
        <v>13</v>
      </c>
      <c r="F56" s="79" t="s">
        <v>36</v>
      </c>
      <c r="G56" s="82">
        <v>1000</v>
      </c>
    </row>
    <row r="57" spans="1:7" x14ac:dyDescent="0.2">
      <c r="A57" s="78" t="s">
        <v>18</v>
      </c>
      <c r="B57" s="79" t="s">
        <v>25</v>
      </c>
      <c r="C57" s="80">
        <v>42005</v>
      </c>
      <c r="D57" s="81" t="s">
        <v>0</v>
      </c>
      <c r="E57" s="79" t="s">
        <v>14</v>
      </c>
      <c r="F57" s="79" t="s">
        <v>36</v>
      </c>
      <c r="G57" s="82">
        <v>2000</v>
      </c>
    </row>
    <row r="58" spans="1:7" x14ac:dyDescent="0.2">
      <c r="A58" s="78" t="s">
        <v>18</v>
      </c>
      <c r="B58" s="79" t="s">
        <v>25</v>
      </c>
      <c r="C58" s="80">
        <v>42005</v>
      </c>
      <c r="D58" s="81" t="s">
        <v>0</v>
      </c>
      <c r="E58" s="79" t="s">
        <v>14</v>
      </c>
      <c r="F58" s="79" t="s">
        <v>36</v>
      </c>
      <c r="G58" s="82">
        <v>10000</v>
      </c>
    </row>
    <row r="59" spans="1:7" x14ac:dyDescent="0.2">
      <c r="A59" s="78" t="s">
        <v>18</v>
      </c>
      <c r="B59" s="79" t="s">
        <v>25</v>
      </c>
      <c r="C59" s="80">
        <v>42005</v>
      </c>
      <c r="D59" s="81" t="s">
        <v>0</v>
      </c>
      <c r="E59" s="79" t="s">
        <v>14</v>
      </c>
      <c r="F59" s="79" t="s">
        <v>37</v>
      </c>
      <c r="G59" s="82">
        <v>3000</v>
      </c>
    </row>
    <row r="60" spans="1:7" x14ac:dyDescent="0.2">
      <c r="A60" s="78" t="s">
        <v>18</v>
      </c>
      <c r="B60" s="79" t="s">
        <v>25</v>
      </c>
      <c r="C60" s="80">
        <v>42005</v>
      </c>
      <c r="D60" s="81" t="s">
        <v>0</v>
      </c>
      <c r="E60" s="79" t="s">
        <v>13</v>
      </c>
      <c r="F60" s="79" t="s">
        <v>37</v>
      </c>
      <c r="G60" s="82">
        <v>4000</v>
      </c>
    </row>
    <row r="61" spans="1:7" x14ac:dyDescent="0.2">
      <c r="A61" s="78" t="s">
        <v>18</v>
      </c>
      <c r="B61" s="79" t="s">
        <v>25</v>
      </c>
      <c r="C61" s="80">
        <v>42005</v>
      </c>
      <c r="D61" s="81" t="s">
        <v>0</v>
      </c>
      <c r="E61" s="79" t="s">
        <v>14</v>
      </c>
      <c r="F61" s="79" t="s">
        <v>37</v>
      </c>
      <c r="G61" s="82">
        <v>9000</v>
      </c>
    </row>
    <row r="62" spans="1:7" x14ac:dyDescent="0.2">
      <c r="A62" s="78" t="s">
        <v>18</v>
      </c>
      <c r="B62" s="79" t="s">
        <v>25</v>
      </c>
      <c r="C62" s="80">
        <v>42005</v>
      </c>
      <c r="D62" s="81" t="s">
        <v>0</v>
      </c>
      <c r="E62" s="79" t="s">
        <v>14</v>
      </c>
      <c r="F62" s="79" t="s">
        <v>37</v>
      </c>
      <c r="G62" s="82">
        <v>9000</v>
      </c>
    </row>
    <row r="63" spans="1:7" x14ac:dyDescent="0.2">
      <c r="A63" s="78" t="s">
        <v>18</v>
      </c>
      <c r="B63" s="79" t="s">
        <v>25</v>
      </c>
      <c r="C63" s="80">
        <v>42005</v>
      </c>
      <c r="D63" s="81" t="s">
        <v>0</v>
      </c>
      <c r="E63" s="79" t="s">
        <v>14</v>
      </c>
      <c r="F63" s="79" t="s">
        <v>37</v>
      </c>
      <c r="G63" s="82">
        <v>8000</v>
      </c>
    </row>
    <row r="64" spans="1:7" x14ac:dyDescent="0.2">
      <c r="A64" s="78" t="s">
        <v>18</v>
      </c>
      <c r="B64" s="79" t="s">
        <v>25</v>
      </c>
      <c r="C64" s="80">
        <v>42005</v>
      </c>
      <c r="D64" s="81" t="s">
        <v>0</v>
      </c>
      <c r="E64" s="79" t="s">
        <v>13</v>
      </c>
      <c r="F64" s="79" t="s">
        <v>35</v>
      </c>
      <c r="G64" s="82">
        <v>4000</v>
      </c>
    </row>
    <row r="65" spans="1:7" x14ac:dyDescent="0.2">
      <c r="A65" s="78" t="s">
        <v>18</v>
      </c>
      <c r="B65" s="79" t="s">
        <v>25</v>
      </c>
      <c r="C65" s="80">
        <v>42005</v>
      </c>
      <c r="D65" s="81" t="s">
        <v>0</v>
      </c>
      <c r="E65" s="79" t="s">
        <v>40</v>
      </c>
      <c r="F65" s="79" t="s">
        <v>35</v>
      </c>
      <c r="G65" s="82">
        <v>6000</v>
      </c>
    </row>
    <row r="66" spans="1:7" x14ac:dyDescent="0.2">
      <c r="A66" s="78" t="s">
        <v>18</v>
      </c>
      <c r="B66" s="79" t="s">
        <v>25</v>
      </c>
      <c r="C66" s="80">
        <v>42005</v>
      </c>
      <c r="D66" s="81" t="s">
        <v>0</v>
      </c>
      <c r="E66" s="79" t="s">
        <v>40</v>
      </c>
      <c r="F66" s="79" t="s">
        <v>35</v>
      </c>
      <c r="G66" s="82">
        <v>5000</v>
      </c>
    </row>
    <row r="67" spans="1:7" x14ac:dyDescent="0.2">
      <c r="A67" s="78" t="s">
        <v>18</v>
      </c>
      <c r="B67" s="79" t="s">
        <v>25</v>
      </c>
      <c r="C67" s="80">
        <v>42005</v>
      </c>
      <c r="D67" s="81" t="s">
        <v>0</v>
      </c>
      <c r="E67" s="79" t="s">
        <v>40</v>
      </c>
      <c r="F67" s="79" t="s">
        <v>35</v>
      </c>
      <c r="G67" s="82">
        <v>9000</v>
      </c>
    </row>
    <row r="68" spans="1:7" x14ac:dyDescent="0.2">
      <c r="A68" s="78" t="s">
        <v>18</v>
      </c>
      <c r="B68" s="79" t="s">
        <v>25</v>
      </c>
      <c r="C68" s="80">
        <v>42005</v>
      </c>
      <c r="D68" s="81" t="s">
        <v>0</v>
      </c>
      <c r="E68" s="79" t="s">
        <v>13</v>
      </c>
      <c r="F68" s="79" t="s">
        <v>37</v>
      </c>
      <c r="G68" s="82">
        <v>4000</v>
      </c>
    </row>
    <row r="69" spans="1:7" x14ac:dyDescent="0.2">
      <c r="A69" s="78" t="s">
        <v>18</v>
      </c>
      <c r="B69" s="79" t="s">
        <v>25</v>
      </c>
      <c r="C69" s="80">
        <v>42005</v>
      </c>
      <c r="D69" s="81" t="s">
        <v>0</v>
      </c>
      <c r="E69" s="79" t="s">
        <v>42</v>
      </c>
      <c r="F69" s="79" t="s">
        <v>37</v>
      </c>
      <c r="G69" s="82">
        <v>10000</v>
      </c>
    </row>
    <row r="70" spans="1:7" x14ac:dyDescent="0.2">
      <c r="A70" s="78" t="s">
        <v>18</v>
      </c>
      <c r="B70" s="79" t="s">
        <v>25</v>
      </c>
      <c r="C70" s="80">
        <v>42005</v>
      </c>
      <c r="D70" s="81" t="s">
        <v>0</v>
      </c>
      <c r="E70" s="79" t="s">
        <v>42</v>
      </c>
      <c r="F70" s="79" t="s">
        <v>37</v>
      </c>
      <c r="G70" s="82">
        <v>2000</v>
      </c>
    </row>
    <row r="71" spans="1:7" x14ac:dyDescent="0.2">
      <c r="A71" s="78" t="s">
        <v>18</v>
      </c>
      <c r="B71" s="79" t="s">
        <v>25</v>
      </c>
      <c r="C71" s="80">
        <v>42005</v>
      </c>
      <c r="D71" s="81" t="s">
        <v>0</v>
      </c>
      <c r="E71" s="79" t="s">
        <v>42</v>
      </c>
      <c r="F71" s="79" t="s">
        <v>37</v>
      </c>
      <c r="G71" s="82">
        <v>5000</v>
      </c>
    </row>
    <row r="72" spans="1:7" x14ac:dyDescent="0.2">
      <c r="A72" s="78" t="s">
        <v>18</v>
      </c>
      <c r="B72" s="79" t="s">
        <v>25</v>
      </c>
      <c r="C72" s="80">
        <v>42005</v>
      </c>
      <c r="D72" s="81" t="s">
        <v>0</v>
      </c>
      <c r="E72" s="79" t="s">
        <v>42</v>
      </c>
      <c r="F72" s="79" t="s">
        <v>37</v>
      </c>
      <c r="G72" s="82">
        <v>3000</v>
      </c>
    </row>
    <row r="73" spans="1:7" x14ac:dyDescent="0.2">
      <c r="A73" s="78" t="s">
        <v>18</v>
      </c>
      <c r="B73" s="79" t="s">
        <v>25</v>
      </c>
      <c r="C73" s="80">
        <v>42005</v>
      </c>
      <c r="D73" s="81" t="s">
        <v>0</v>
      </c>
      <c r="E73" s="79" t="s">
        <v>11</v>
      </c>
      <c r="F73" s="79" t="s">
        <v>37</v>
      </c>
      <c r="G73" s="82">
        <v>3000</v>
      </c>
    </row>
    <row r="74" spans="1:7" x14ac:dyDescent="0.2">
      <c r="A74" s="78" t="s">
        <v>18</v>
      </c>
      <c r="B74" s="79" t="s">
        <v>25</v>
      </c>
      <c r="C74" s="80">
        <v>42005</v>
      </c>
      <c r="D74" s="81" t="s">
        <v>0</v>
      </c>
      <c r="E74" s="79" t="s">
        <v>11</v>
      </c>
      <c r="F74" s="79" t="s">
        <v>37</v>
      </c>
      <c r="G74" s="82">
        <v>5000</v>
      </c>
    </row>
    <row r="75" spans="1:7" x14ac:dyDescent="0.2">
      <c r="A75" s="78" t="s">
        <v>18</v>
      </c>
      <c r="B75" s="79" t="s">
        <v>25</v>
      </c>
      <c r="C75" s="80">
        <v>42005</v>
      </c>
      <c r="D75" s="81" t="s">
        <v>0</v>
      </c>
      <c r="E75" s="79" t="s">
        <v>14</v>
      </c>
      <c r="F75" s="79" t="s">
        <v>37</v>
      </c>
      <c r="G75" s="82">
        <v>7000</v>
      </c>
    </row>
    <row r="76" spans="1:7" x14ac:dyDescent="0.2">
      <c r="A76" s="78" t="s">
        <v>19</v>
      </c>
      <c r="B76" s="79" t="s">
        <v>25</v>
      </c>
      <c r="C76" s="80">
        <v>42005</v>
      </c>
      <c r="D76" s="81" t="s">
        <v>0</v>
      </c>
      <c r="E76" s="79" t="s">
        <v>38</v>
      </c>
      <c r="F76" s="79" t="s">
        <v>35</v>
      </c>
      <c r="G76" s="82">
        <v>7000</v>
      </c>
    </row>
    <row r="77" spans="1:7" x14ac:dyDescent="0.2">
      <c r="A77" s="78" t="s">
        <v>19</v>
      </c>
      <c r="B77" s="79" t="s">
        <v>25</v>
      </c>
      <c r="C77" s="80">
        <v>42005</v>
      </c>
      <c r="D77" s="81" t="s">
        <v>0</v>
      </c>
      <c r="E77" s="79" t="s">
        <v>38</v>
      </c>
      <c r="F77" s="79" t="s">
        <v>35</v>
      </c>
      <c r="G77" s="82">
        <v>5000</v>
      </c>
    </row>
    <row r="78" spans="1:7" x14ac:dyDescent="0.2">
      <c r="A78" s="78" t="s">
        <v>19</v>
      </c>
      <c r="B78" s="79" t="s">
        <v>25</v>
      </c>
      <c r="C78" s="80">
        <v>42005</v>
      </c>
      <c r="D78" s="81" t="s">
        <v>0</v>
      </c>
      <c r="E78" s="79" t="s">
        <v>38</v>
      </c>
      <c r="F78" s="79" t="s">
        <v>35</v>
      </c>
      <c r="G78" s="82">
        <v>2000</v>
      </c>
    </row>
    <row r="79" spans="1:7" x14ac:dyDescent="0.2">
      <c r="A79" s="78" t="s">
        <v>19</v>
      </c>
      <c r="B79" s="79" t="s">
        <v>25</v>
      </c>
      <c r="C79" s="80">
        <v>42005</v>
      </c>
      <c r="D79" s="81" t="s">
        <v>0</v>
      </c>
      <c r="E79" s="79" t="s">
        <v>12</v>
      </c>
      <c r="F79" s="79" t="s">
        <v>35</v>
      </c>
      <c r="G79" s="82">
        <v>1000</v>
      </c>
    </row>
    <row r="80" spans="1:7" x14ac:dyDescent="0.2">
      <c r="A80" s="78" t="s">
        <v>19</v>
      </c>
      <c r="B80" s="79" t="s">
        <v>25</v>
      </c>
      <c r="C80" s="80">
        <v>42005</v>
      </c>
      <c r="D80" s="81" t="s">
        <v>0</v>
      </c>
      <c r="E80" s="79" t="s">
        <v>12</v>
      </c>
      <c r="F80" s="79" t="s">
        <v>36</v>
      </c>
      <c r="G80" s="82">
        <v>2000</v>
      </c>
    </row>
    <row r="81" spans="1:7" x14ac:dyDescent="0.2">
      <c r="A81" s="78" t="s">
        <v>19</v>
      </c>
      <c r="B81" s="79" t="s">
        <v>25</v>
      </c>
      <c r="C81" s="80">
        <v>42005</v>
      </c>
      <c r="D81" s="81" t="s">
        <v>0</v>
      </c>
      <c r="E81" s="79" t="s">
        <v>41</v>
      </c>
      <c r="F81" s="79" t="s">
        <v>36</v>
      </c>
      <c r="G81" s="82">
        <v>4000</v>
      </c>
    </row>
    <row r="82" spans="1:7" x14ac:dyDescent="0.2">
      <c r="A82" s="78" t="s">
        <v>19</v>
      </c>
      <c r="B82" s="79" t="s">
        <v>25</v>
      </c>
      <c r="C82" s="80">
        <v>42005</v>
      </c>
      <c r="D82" s="81" t="s">
        <v>0</v>
      </c>
      <c r="E82" s="79" t="s">
        <v>41</v>
      </c>
      <c r="F82" s="79" t="s">
        <v>36</v>
      </c>
      <c r="G82" s="82">
        <v>9000</v>
      </c>
    </row>
    <row r="83" spans="1:7" x14ac:dyDescent="0.2">
      <c r="A83" s="78" t="s">
        <v>19</v>
      </c>
      <c r="B83" s="79" t="s">
        <v>25</v>
      </c>
      <c r="C83" s="80">
        <v>42005</v>
      </c>
      <c r="D83" s="81" t="s">
        <v>0</v>
      </c>
      <c r="E83" s="79" t="s">
        <v>41</v>
      </c>
      <c r="F83" s="79" t="s">
        <v>36</v>
      </c>
      <c r="G83" s="82">
        <v>10000</v>
      </c>
    </row>
    <row r="84" spans="1:7" x14ac:dyDescent="0.2">
      <c r="A84" s="78" t="s">
        <v>19</v>
      </c>
      <c r="B84" s="79" t="s">
        <v>25</v>
      </c>
      <c r="C84" s="80">
        <v>42005</v>
      </c>
      <c r="D84" s="81" t="s">
        <v>0</v>
      </c>
      <c r="E84" s="79" t="s">
        <v>41</v>
      </c>
      <c r="F84" s="79" t="s">
        <v>36</v>
      </c>
      <c r="G84" s="82">
        <v>5000</v>
      </c>
    </row>
    <row r="85" spans="1:7" x14ac:dyDescent="0.2">
      <c r="A85" s="78" t="s">
        <v>19</v>
      </c>
      <c r="B85" s="79" t="s">
        <v>25</v>
      </c>
      <c r="C85" s="80">
        <v>42005</v>
      </c>
      <c r="D85" s="81" t="s">
        <v>0</v>
      </c>
      <c r="E85" s="79" t="s">
        <v>41</v>
      </c>
      <c r="F85" s="79" t="s">
        <v>36</v>
      </c>
      <c r="G85" s="82">
        <v>1000</v>
      </c>
    </row>
    <row r="86" spans="1:7" x14ac:dyDescent="0.2">
      <c r="A86" s="78" t="s">
        <v>19</v>
      </c>
      <c r="B86" s="79" t="s">
        <v>25</v>
      </c>
      <c r="C86" s="80">
        <v>42005</v>
      </c>
      <c r="D86" s="81" t="s">
        <v>0</v>
      </c>
      <c r="E86" s="79" t="s">
        <v>14</v>
      </c>
      <c r="F86" s="79" t="s">
        <v>36</v>
      </c>
      <c r="G86" s="82">
        <v>5000</v>
      </c>
    </row>
    <row r="87" spans="1:7" x14ac:dyDescent="0.2">
      <c r="A87" s="78" t="s">
        <v>19</v>
      </c>
      <c r="B87" s="79" t="s">
        <v>25</v>
      </c>
      <c r="C87" s="80">
        <v>42005</v>
      </c>
      <c r="D87" s="81" t="s">
        <v>0</v>
      </c>
      <c r="E87" s="79" t="s">
        <v>14</v>
      </c>
      <c r="F87" s="79" t="s">
        <v>36</v>
      </c>
      <c r="G87" s="82">
        <v>8000</v>
      </c>
    </row>
    <row r="88" spans="1:7" x14ac:dyDescent="0.2">
      <c r="A88" s="78" t="s">
        <v>19</v>
      </c>
      <c r="B88" s="79" t="s">
        <v>25</v>
      </c>
      <c r="C88" s="80">
        <v>42005</v>
      </c>
      <c r="D88" s="81" t="s">
        <v>0</v>
      </c>
      <c r="E88" s="79" t="s">
        <v>13</v>
      </c>
      <c r="F88" s="79" t="s">
        <v>36</v>
      </c>
      <c r="G88" s="82">
        <v>5000</v>
      </c>
    </row>
    <row r="89" spans="1:7" x14ac:dyDescent="0.2">
      <c r="A89" s="78" t="s">
        <v>19</v>
      </c>
      <c r="B89" s="79" t="s">
        <v>25</v>
      </c>
      <c r="C89" s="80">
        <v>42005</v>
      </c>
      <c r="D89" s="81" t="s">
        <v>0</v>
      </c>
      <c r="E89" s="79" t="s">
        <v>39</v>
      </c>
      <c r="F89" s="79" t="s">
        <v>36</v>
      </c>
      <c r="G89" s="82">
        <v>7000</v>
      </c>
    </row>
    <row r="90" spans="1:7" x14ac:dyDescent="0.2">
      <c r="A90" s="78" t="s">
        <v>19</v>
      </c>
      <c r="B90" s="79" t="s">
        <v>25</v>
      </c>
      <c r="C90" s="80">
        <v>42005</v>
      </c>
      <c r="D90" s="81" t="s">
        <v>0</v>
      </c>
      <c r="E90" s="79" t="s">
        <v>39</v>
      </c>
      <c r="F90" s="79" t="s">
        <v>36</v>
      </c>
      <c r="G90" s="82">
        <v>2000</v>
      </c>
    </row>
    <row r="91" spans="1:7" x14ac:dyDescent="0.2">
      <c r="A91" s="78" t="s">
        <v>19</v>
      </c>
      <c r="B91" s="79" t="s">
        <v>25</v>
      </c>
      <c r="C91" s="80">
        <v>42005</v>
      </c>
      <c r="D91" s="81" t="s">
        <v>0</v>
      </c>
      <c r="E91" s="79" t="s">
        <v>39</v>
      </c>
      <c r="F91" s="79" t="s">
        <v>36</v>
      </c>
      <c r="G91" s="82">
        <v>6000</v>
      </c>
    </row>
    <row r="92" spans="1:7" x14ac:dyDescent="0.2">
      <c r="A92" s="78" t="s">
        <v>19</v>
      </c>
      <c r="B92" s="79" t="s">
        <v>25</v>
      </c>
      <c r="C92" s="80">
        <v>42005</v>
      </c>
      <c r="D92" s="81" t="s">
        <v>0</v>
      </c>
      <c r="E92" s="79" t="s">
        <v>13</v>
      </c>
      <c r="F92" s="79" t="s">
        <v>36</v>
      </c>
      <c r="G92" s="82">
        <v>8000</v>
      </c>
    </row>
    <row r="93" spans="1:7" x14ac:dyDescent="0.2">
      <c r="A93" s="78" t="s">
        <v>19</v>
      </c>
      <c r="B93" s="79" t="s">
        <v>25</v>
      </c>
      <c r="C93" s="80">
        <v>42005</v>
      </c>
      <c r="D93" s="81" t="s">
        <v>0</v>
      </c>
      <c r="E93" s="79" t="s">
        <v>14</v>
      </c>
      <c r="F93" s="79" t="s">
        <v>36</v>
      </c>
      <c r="G93" s="82">
        <v>6000</v>
      </c>
    </row>
    <row r="94" spans="1:7" x14ac:dyDescent="0.2">
      <c r="A94" s="78" t="s">
        <v>19</v>
      </c>
      <c r="B94" s="79" t="s">
        <v>25</v>
      </c>
      <c r="C94" s="80">
        <v>42005</v>
      </c>
      <c r="D94" s="81" t="s">
        <v>0</v>
      </c>
      <c r="E94" s="79" t="s">
        <v>14</v>
      </c>
      <c r="F94" s="79" t="s">
        <v>36</v>
      </c>
      <c r="G94" s="82">
        <v>9000</v>
      </c>
    </row>
    <row r="95" spans="1:7" x14ac:dyDescent="0.2">
      <c r="A95" s="78" t="s">
        <v>19</v>
      </c>
      <c r="B95" s="79" t="s">
        <v>25</v>
      </c>
      <c r="C95" s="80">
        <v>42005</v>
      </c>
      <c r="D95" s="81" t="s">
        <v>0</v>
      </c>
      <c r="E95" s="79" t="s">
        <v>14</v>
      </c>
      <c r="F95" s="79" t="s">
        <v>37</v>
      </c>
      <c r="G95" s="82">
        <v>2000</v>
      </c>
    </row>
    <row r="96" spans="1:7" x14ac:dyDescent="0.2">
      <c r="A96" s="78" t="s">
        <v>19</v>
      </c>
      <c r="B96" s="79" t="s">
        <v>25</v>
      </c>
      <c r="C96" s="80">
        <v>42005</v>
      </c>
      <c r="D96" s="81" t="s">
        <v>0</v>
      </c>
      <c r="E96" s="79" t="s">
        <v>13</v>
      </c>
      <c r="F96" s="79" t="s">
        <v>37</v>
      </c>
      <c r="G96" s="82">
        <v>5000</v>
      </c>
    </row>
    <row r="97" spans="1:7" x14ac:dyDescent="0.2">
      <c r="A97" s="78" t="s">
        <v>19</v>
      </c>
      <c r="B97" s="79" t="s">
        <v>25</v>
      </c>
      <c r="C97" s="80">
        <v>42005</v>
      </c>
      <c r="D97" s="81" t="s">
        <v>0</v>
      </c>
      <c r="E97" s="79" t="s">
        <v>14</v>
      </c>
      <c r="F97" s="79" t="s">
        <v>37</v>
      </c>
      <c r="G97" s="82">
        <v>7000</v>
      </c>
    </row>
    <row r="98" spans="1:7" x14ac:dyDescent="0.2">
      <c r="A98" s="78" t="s">
        <v>19</v>
      </c>
      <c r="B98" s="79" t="s">
        <v>25</v>
      </c>
      <c r="C98" s="80">
        <v>42005</v>
      </c>
      <c r="D98" s="81" t="s">
        <v>0</v>
      </c>
      <c r="E98" s="79" t="s">
        <v>14</v>
      </c>
      <c r="F98" s="79" t="s">
        <v>37</v>
      </c>
      <c r="G98" s="82">
        <v>9000</v>
      </c>
    </row>
    <row r="99" spans="1:7" x14ac:dyDescent="0.2">
      <c r="A99" s="78" t="s">
        <v>19</v>
      </c>
      <c r="B99" s="79" t="s">
        <v>25</v>
      </c>
      <c r="C99" s="80">
        <v>42005</v>
      </c>
      <c r="D99" s="81" t="s">
        <v>0</v>
      </c>
      <c r="E99" s="79" t="s">
        <v>14</v>
      </c>
      <c r="F99" s="79" t="s">
        <v>37</v>
      </c>
      <c r="G99" s="82">
        <v>4000</v>
      </c>
    </row>
    <row r="100" spans="1:7" x14ac:dyDescent="0.2">
      <c r="A100" s="78" t="s">
        <v>19</v>
      </c>
      <c r="B100" s="79" t="s">
        <v>25</v>
      </c>
      <c r="C100" s="80">
        <v>42005</v>
      </c>
      <c r="D100" s="81" t="s">
        <v>0</v>
      </c>
      <c r="E100" s="79" t="s">
        <v>13</v>
      </c>
      <c r="F100" s="79" t="s">
        <v>35</v>
      </c>
      <c r="G100" s="82">
        <v>9000</v>
      </c>
    </row>
    <row r="101" spans="1:7" x14ac:dyDescent="0.2">
      <c r="A101" s="78" t="s">
        <v>19</v>
      </c>
      <c r="B101" s="79" t="s">
        <v>25</v>
      </c>
      <c r="C101" s="80">
        <v>42005</v>
      </c>
      <c r="D101" s="81" t="s">
        <v>0</v>
      </c>
      <c r="E101" s="79" t="s">
        <v>40</v>
      </c>
      <c r="F101" s="79" t="s">
        <v>35</v>
      </c>
      <c r="G101" s="82">
        <v>8000</v>
      </c>
    </row>
    <row r="102" spans="1:7" x14ac:dyDescent="0.2">
      <c r="A102" s="78" t="s">
        <v>19</v>
      </c>
      <c r="B102" s="79" t="s">
        <v>25</v>
      </c>
      <c r="C102" s="80">
        <v>42005</v>
      </c>
      <c r="D102" s="81" t="s">
        <v>0</v>
      </c>
      <c r="E102" s="79" t="s">
        <v>40</v>
      </c>
      <c r="F102" s="79" t="s">
        <v>35</v>
      </c>
      <c r="G102" s="82">
        <v>3000</v>
      </c>
    </row>
    <row r="103" spans="1:7" x14ac:dyDescent="0.2">
      <c r="A103" s="78" t="s">
        <v>19</v>
      </c>
      <c r="B103" s="79" t="s">
        <v>25</v>
      </c>
      <c r="C103" s="80">
        <v>42005</v>
      </c>
      <c r="D103" s="81" t="s">
        <v>0</v>
      </c>
      <c r="E103" s="79" t="s">
        <v>40</v>
      </c>
      <c r="F103" s="79" t="s">
        <v>35</v>
      </c>
      <c r="G103" s="82">
        <v>2000</v>
      </c>
    </row>
    <row r="104" spans="1:7" x14ac:dyDescent="0.2">
      <c r="A104" s="78" t="s">
        <v>19</v>
      </c>
      <c r="B104" s="79" t="s">
        <v>25</v>
      </c>
      <c r="C104" s="80">
        <v>42005</v>
      </c>
      <c r="D104" s="81" t="s">
        <v>0</v>
      </c>
      <c r="E104" s="79" t="s">
        <v>13</v>
      </c>
      <c r="F104" s="79" t="s">
        <v>37</v>
      </c>
      <c r="G104" s="82">
        <v>5000</v>
      </c>
    </row>
    <row r="105" spans="1:7" x14ac:dyDescent="0.2">
      <c r="A105" s="78" t="s">
        <v>19</v>
      </c>
      <c r="B105" s="79" t="s">
        <v>25</v>
      </c>
      <c r="C105" s="80">
        <v>42005</v>
      </c>
      <c r="D105" s="81" t="s">
        <v>0</v>
      </c>
      <c r="E105" s="79" t="s">
        <v>42</v>
      </c>
      <c r="F105" s="79" t="s">
        <v>37</v>
      </c>
      <c r="G105" s="82">
        <v>1000</v>
      </c>
    </row>
    <row r="106" spans="1:7" x14ac:dyDescent="0.2">
      <c r="A106" s="78" t="s">
        <v>19</v>
      </c>
      <c r="B106" s="79" t="s">
        <v>25</v>
      </c>
      <c r="C106" s="80">
        <v>42005</v>
      </c>
      <c r="D106" s="81" t="s">
        <v>0</v>
      </c>
      <c r="E106" s="79" t="s">
        <v>42</v>
      </c>
      <c r="F106" s="79" t="s">
        <v>37</v>
      </c>
      <c r="G106" s="82">
        <v>1000</v>
      </c>
    </row>
    <row r="107" spans="1:7" x14ac:dyDescent="0.2">
      <c r="A107" s="78" t="s">
        <v>19</v>
      </c>
      <c r="B107" s="79" t="s">
        <v>25</v>
      </c>
      <c r="C107" s="80">
        <v>42005</v>
      </c>
      <c r="D107" s="81" t="s">
        <v>0</v>
      </c>
      <c r="E107" s="79" t="s">
        <v>42</v>
      </c>
      <c r="F107" s="79" t="s">
        <v>37</v>
      </c>
      <c r="G107" s="82">
        <v>2000</v>
      </c>
    </row>
    <row r="108" spans="1:7" x14ac:dyDescent="0.2">
      <c r="A108" s="78" t="s">
        <v>19</v>
      </c>
      <c r="B108" s="79" t="s">
        <v>25</v>
      </c>
      <c r="C108" s="80">
        <v>42005</v>
      </c>
      <c r="D108" s="81" t="s">
        <v>0</v>
      </c>
      <c r="E108" s="79" t="s">
        <v>42</v>
      </c>
      <c r="F108" s="79" t="s">
        <v>37</v>
      </c>
      <c r="G108" s="82">
        <v>5000</v>
      </c>
    </row>
    <row r="109" spans="1:7" x14ac:dyDescent="0.2">
      <c r="A109" s="78" t="s">
        <v>19</v>
      </c>
      <c r="B109" s="79" t="s">
        <v>25</v>
      </c>
      <c r="C109" s="80">
        <v>42005</v>
      </c>
      <c r="D109" s="81" t="s">
        <v>0</v>
      </c>
      <c r="E109" s="79" t="s">
        <v>11</v>
      </c>
      <c r="F109" s="79" t="s">
        <v>37</v>
      </c>
      <c r="G109" s="82">
        <v>6000</v>
      </c>
    </row>
    <row r="110" spans="1:7" x14ac:dyDescent="0.2">
      <c r="A110" s="78" t="s">
        <v>19</v>
      </c>
      <c r="B110" s="79" t="s">
        <v>25</v>
      </c>
      <c r="C110" s="80">
        <v>42005</v>
      </c>
      <c r="D110" s="81" t="s">
        <v>0</v>
      </c>
      <c r="E110" s="79" t="s">
        <v>11</v>
      </c>
      <c r="F110" s="79" t="s">
        <v>37</v>
      </c>
      <c r="G110" s="82">
        <v>5000</v>
      </c>
    </row>
    <row r="111" spans="1:7" x14ac:dyDescent="0.2">
      <c r="A111" s="78" t="s">
        <v>19</v>
      </c>
      <c r="B111" s="79" t="s">
        <v>25</v>
      </c>
      <c r="C111" s="80">
        <v>42005</v>
      </c>
      <c r="D111" s="81" t="s">
        <v>0</v>
      </c>
      <c r="E111" s="79" t="s">
        <v>14</v>
      </c>
      <c r="F111" s="79" t="s">
        <v>37</v>
      </c>
      <c r="G111" s="82">
        <v>9000</v>
      </c>
    </row>
    <row r="112" spans="1:7" x14ac:dyDescent="0.2">
      <c r="A112" s="78" t="s">
        <v>20</v>
      </c>
      <c r="B112" s="79" t="s">
        <v>25</v>
      </c>
      <c r="C112" s="80">
        <v>42005</v>
      </c>
      <c r="D112" s="81" t="s">
        <v>0</v>
      </c>
      <c r="E112" s="79" t="s">
        <v>38</v>
      </c>
      <c r="F112" s="79" t="s">
        <v>35</v>
      </c>
      <c r="G112" s="82">
        <v>2000</v>
      </c>
    </row>
    <row r="113" spans="1:7" x14ac:dyDescent="0.2">
      <c r="A113" s="78" t="s">
        <v>20</v>
      </c>
      <c r="B113" s="79" t="s">
        <v>25</v>
      </c>
      <c r="C113" s="80">
        <v>42005</v>
      </c>
      <c r="D113" s="81" t="s">
        <v>0</v>
      </c>
      <c r="E113" s="79" t="s">
        <v>38</v>
      </c>
      <c r="F113" s="79" t="s">
        <v>35</v>
      </c>
      <c r="G113" s="82">
        <v>3000</v>
      </c>
    </row>
    <row r="114" spans="1:7" x14ac:dyDescent="0.2">
      <c r="A114" s="78" t="s">
        <v>20</v>
      </c>
      <c r="B114" s="79" t="s">
        <v>25</v>
      </c>
      <c r="C114" s="80">
        <v>42005</v>
      </c>
      <c r="D114" s="81" t="s">
        <v>0</v>
      </c>
      <c r="E114" s="79" t="s">
        <v>38</v>
      </c>
      <c r="F114" s="79" t="s">
        <v>35</v>
      </c>
      <c r="G114" s="82">
        <v>5000</v>
      </c>
    </row>
    <row r="115" spans="1:7" x14ac:dyDescent="0.2">
      <c r="A115" s="78" t="s">
        <v>20</v>
      </c>
      <c r="B115" s="79" t="s">
        <v>25</v>
      </c>
      <c r="C115" s="80">
        <v>42005</v>
      </c>
      <c r="D115" s="81" t="s">
        <v>0</v>
      </c>
      <c r="E115" s="79" t="s">
        <v>12</v>
      </c>
      <c r="F115" s="79" t="s">
        <v>35</v>
      </c>
      <c r="G115" s="82">
        <v>3000</v>
      </c>
    </row>
    <row r="116" spans="1:7" x14ac:dyDescent="0.2">
      <c r="A116" s="78" t="s">
        <v>20</v>
      </c>
      <c r="B116" s="79" t="s">
        <v>25</v>
      </c>
      <c r="C116" s="80">
        <v>42005</v>
      </c>
      <c r="D116" s="81" t="s">
        <v>0</v>
      </c>
      <c r="E116" s="79" t="s">
        <v>12</v>
      </c>
      <c r="F116" s="79" t="s">
        <v>36</v>
      </c>
      <c r="G116" s="82">
        <v>6000</v>
      </c>
    </row>
    <row r="117" spans="1:7" x14ac:dyDescent="0.2">
      <c r="A117" s="78" t="s">
        <v>20</v>
      </c>
      <c r="B117" s="79" t="s">
        <v>25</v>
      </c>
      <c r="C117" s="80">
        <v>42005</v>
      </c>
      <c r="D117" s="81" t="s">
        <v>0</v>
      </c>
      <c r="E117" s="79" t="s">
        <v>41</v>
      </c>
      <c r="F117" s="79" t="s">
        <v>36</v>
      </c>
      <c r="G117" s="82">
        <v>2000</v>
      </c>
    </row>
    <row r="118" spans="1:7" x14ac:dyDescent="0.2">
      <c r="A118" s="78" t="s">
        <v>20</v>
      </c>
      <c r="B118" s="79" t="s">
        <v>25</v>
      </c>
      <c r="C118" s="80">
        <v>42005</v>
      </c>
      <c r="D118" s="81" t="s">
        <v>0</v>
      </c>
      <c r="E118" s="79" t="s">
        <v>41</v>
      </c>
      <c r="F118" s="79" t="s">
        <v>36</v>
      </c>
      <c r="G118" s="82">
        <v>5000</v>
      </c>
    </row>
    <row r="119" spans="1:7" x14ac:dyDescent="0.2">
      <c r="A119" s="78" t="s">
        <v>20</v>
      </c>
      <c r="B119" s="79" t="s">
        <v>25</v>
      </c>
      <c r="C119" s="80">
        <v>42005</v>
      </c>
      <c r="D119" s="81" t="s">
        <v>0</v>
      </c>
      <c r="E119" s="79" t="s">
        <v>41</v>
      </c>
      <c r="F119" s="79" t="s">
        <v>36</v>
      </c>
      <c r="G119" s="82">
        <v>2000</v>
      </c>
    </row>
    <row r="120" spans="1:7" x14ac:dyDescent="0.2">
      <c r="A120" s="78" t="s">
        <v>20</v>
      </c>
      <c r="B120" s="79" t="s">
        <v>25</v>
      </c>
      <c r="C120" s="80">
        <v>42005</v>
      </c>
      <c r="D120" s="81" t="s">
        <v>0</v>
      </c>
      <c r="E120" s="79" t="s">
        <v>41</v>
      </c>
      <c r="F120" s="79" t="s">
        <v>36</v>
      </c>
      <c r="G120" s="82">
        <v>9000</v>
      </c>
    </row>
    <row r="121" spans="1:7" x14ac:dyDescent="0.2">
      <c r="A121" s="78" t="s">
        <v>20</v>
      </c>
      <c r="B121" s="79" t="s">
        <v>25</v>
      </c>
      <c r="C121" s="80">
        <v>42005</v>
      </c>
      <c r="D121" s="81" t="s">
        <v>0</v>
      </c>
      <c r="E121" s="79" t="s">
        <v>41</v>
      </c>
      <c r="F121" s="79" t="s">
        <v>36</v>
      </c>
      <c r="G121" s="82">
        <v>3000</v>
      </c>
    </row>
    <row r="122" spans="1:7" x14ac:dyDescent="0.2">
      <c r="A122" s="78" t="s">
        <v>20</v>
      </c>
      <c r="B122" s="79" t="s">
        <v>25</v>
      </c>
      <c r="C122" s="80">
        <v>42005</v>
      </c>
      <c r="D122" s="81" t="s">
        <v>0</v>
      </c>
      <c r="E122" s="79" t="s">
        <v>14</v>
      </c>
      <c r="F122" s="79" t="s">
        <v>36</v>
      </c>
      <c r="G122" s="82">
        <v>3000</v>
      </c>
    </row>
    <row r="123" spans="1:7" x14ac:dyDescent="0.2">
      <c r="A123" s="78" t="s">
        <v>20</v>
      </c>
      <c r="B123" s="79" t="s">
        <v>25</v>
      </c>
      <c r="C123" s="80">
        <v>42005</v>
      </c>
      <c r="D123" s="81" t="s">
        <v>0</v>
      </c>
      <c r="E123" s="79" t="s">
        <v>14</v>
      </c>
      <c r="F123" s="79" t="s">
        <v>36</v>
      </c>
      <c r="G123" s="82">
        <v>9000</v>
      </c>
    </row>
    <row r="124" spans="1:7" x14ac:dyDescent="0.2">
      <c r="A124" s="78" t="s">
        <v>20</v>
      </c>
      <c r="B124" s="79" t="s">
        <v>25</v>
      </c>
      <c r="C124" s="80">
        <v>42005</v>
      </c>
      <c r="D124" s="81" t="s">
        <v>0</v>
      </c>
      <c r="E124" s="79" t="s">
        <v>13</v>
      </c>
      <c r="F124" s="79" t="s">
        <v>36</v>
      </c>
      <c r="G124" s="82">
        <v>7000</v>
      </c>
    </row>
    <row r="125" spans="1:7" x14ac:dyDescent="0.2">
      <c r="A125" s="78" t="s">
        <v>20</v>
      </c>
      <c r="B125" s="79" t="s">
        <v>25</v>
      </c>
      <c r="C125" s="80">
        <v>42005</v>
      </c>
      <c r="D125" s="81" t="s">
        <v>0</v>
      </c>
      <c r="E125" s="79" t="s">
        <v>39</v>
      </c>
      <c r="F125" s="79" t="s">
        <v>36</v>
      </c>
      <c r="G125" s="82">
        <v>7000</v>
      </c>
    </row>
    <row r="126" spans="1:7" x14ac:dyDescent="0.2">
      <c r="A126" s="78" t="s">
        <v>20</v>
      </c>
      <c r="B126" s="79" t="s">
        <v>25</v>
      </c>
      <c r="C126" s="80">
        <v>42005</v>
      </c>
      <c r="D126" s="81" t="s">
        <v>0</v>
      </c>
      <c r="E126" s="79" t="s">
        <v>39</v>
      </c>
      <c r="F126" s="79" t="s">
        <v>36</v>
      </c>
      <c r="G126" s="82">
        <v>1000</v>
      </c>
    </row>
    <row r="127" spans="1:7" x14ac:dyDescent="0.2">
      <c r="A127" s="78" t="s">
        <v>20</v>
      </c>
      <c r="B127" s="79" t="s">
        <v>25</v>
      </c>
      <c r="C127" s="80">
        <v>42005</v>
      </c>
      <c r="D127" s="81" t="s">
        <v>0</v>
      </c>
      <c r="E127" s="79" t="s">
        <v>39</v>
      </c>
      <c r="F127" s="79" t="s">
        <v>36</v>
      </c>
      <c r="G127" s="82">
        <v>6000</v>
      </c>
    </row>
    <row r="128" spans="1:7" x14ac:dyDescent="0.2">
      <c r="A128" s="78" t="s">
        <v>20</v>
      </c>
      <c r="B128" s="79" t="s">
        <v>25</v>
      </c>
      <c r="C128" s="80">
        <v>42005</v>
      </c>
      <c r="D128" s="81" t="s">
        <v>0</v>
      </c>
      <c r="E128" s="79" t="s">
        <v>13</v>
      </c>
      <c r="F128" s="79" t="s">
        <v>36</v>
      </c>
      <c r="G128" s="82">
        <v>10000</v>
      </c>
    </row>
    <row r="129" spans="1:7" x14ac:dyDescent="0.2">
      <c r="A129" s="78" t="s">
        <v>20</v>
      </c>
      <c r="B129" s="79" t="s">
        <v>25</v>
      </c>
      <c r="C129" s="80">
        <v>42005</v>
      </c>
      <c r="D129" s="81" t="s">
        <v>0</v>
      </c>
      <c r="E129" s="79" t="s">
        <v>14</v>
      </c>
      <c r="F129" s="79" t="s">
        <v>36</v>
      </c>
      <c r="G129" s="82">
        <v>6000</v>
      </c>
    </row>
    <row r="130" spans="1:7" x14ac:dyDescent="0.2">
      <c r="A130" s="78" t="s">
        <v>20</v>
      </c>
      <c r="B130" s="79" t="s">
        <v>25</v>
      </c>
      <c r="C130" s="80">
        <v>42005</v>
      </c>
      <c r="D130" s="81" t="s">
        <v>0</v>
      </c>
      <c r="E130" s="79" t="s">
        <v>14</v>
      </c>
      <c r="F130" s="79" t="s">
        <v>36</v>
      </c>
      <c r="G130" s="82">
        <v>9000</v>
      </c>
    </row>
    <row r="131" spans="1:7" x14ac:dyDescent="0.2">
      <c r="A131" s="78" t="s">
        <v>20</v>
      </c>
      <c r="B131" s="79" t="s">
        <v>25</v>
      </c>
      <c r="C131" s="80">
        <v>42005</v>
      </c>
      <c r="D131" s="81" t="s">
        <v>0</v>
      </c>
      <c r="E131" s="79" t="s">
        <v>14</v>
      </c>
      <c r="F131" s="79" t="s">
        <v>37</v>
      </c>
      <c r="G131" s="82">
        <v>3000</v>
      </c>
    </row>
    <row r="132" spans="1:7" x14ac:dyDescent="0.2">
      <c r="A132" s="78" t="s">
        <v>20</v>
      </c>
      <c r="B132" s="79" t="s">
        <v>25</v>
      </c>
      <c r="C132" s="80">
        <v>42005</v>
      </c>
      <c r="D132" s="81" t="s">
        <v>0</v>
      </c>
      <c r="E132" s="79" t="s">
        <v>13</v>
      </c>
      <c r="F132" s="79" t="s">
        <v>37</v>
      </c>
      <c r="G132" s="82">
        <v>3000</v>
      </c>
    </row>
    <row r="133" spans="1:7" x14ac:dyDescent="0.2">
      <c r="A133" s="78" t="s">
        <v>20</v>
      </c>
      <c r="B133" s="79" t="s">
        <v>25</v>
      </c>
      <c r="C133" s="80">
        <v>42036</v>
      </c>
      <c r="D133" s="81" t="s">
        <v>0</v>
      </c>
      <c r="E133" s="79" t="s">
        <v>14</v>
      </c>
      <c r="F133" s="79" t="s">
        <v>37</v>
      </c>
      <c r="G133" s="82">
        <v>10000</v>
      </c>
    </row>
    <row r="134" spans="1:7" x14ac:dyDescent="0.2">
      <c r="A134" s="78" t="s">
        <v>20</v>
      </c>
      <c r="B134" s="79" t="s">
        <v>25</v>
      </c>
      <c r="C134" s="80">
        <v>42036</v>
      </c>
      <c r="D134" s="81" t="s">
        <v>0</v>
      </c>
      <c r="E134" s="79" t="s">
        <v>14</v>
      </c>
      <c r="F134" s="79" t="s">
        <v>37</v>
      </c>
      <c r="G134" s="82">
        <v>5000</v>
      </c>
    </row>
    <row r="135" spans="1:7" x14ac:dyDescent="0.2">
      <c r="A135" s="78" t="s">
        <v>20</v>
      </c>
      <c r="B135" s="79" t="s">
        <v>25</v>
      </c>
      <c r="C135" s="80">
        <v>42036</v>
      </c>
      <c r="D135" s="81" t="s">
        <v>0</v>
      </c>
      <c r="E135" s="79" t="s">
        <v>14</v>
      </c>
      <c r="F135" s="79" t="s">
        <v>37</v>
      </c>
      <c r="G135" s="82">
        <v>7000</v>
      </c>
    </row>
    <row r="136" spans="1:7" x14ac:dyDescent="0.2">
      <c r="A136" s="78" t="s">
        <v>20</v>
      </c>
      <c r="B136" s="79" t="s">
        <v>25</v>
      </c>
      <c r="C136" s="80">
        <v>42036</v>
      </c>
      <c r="D136" s="81" t="s">
        <v>0</v>
      </c>
      <c r="E136" s="79" t="s">
        <v>13</v>
      </c>
      <c r="F136" s="79" t="s">
        <v>35</v>
      </c>
      <c r="G136" s="82">
        <v>8000</v>
      </c>
    </row>
    <row r="137" spans="1:7" x14ac:dyDescent="0.2">
      <c r="A137" s="78" t="s">
        <v>20</v>
      </c>
      <c r="B137" s="79" t="s">
        <v>25</v>
      </c>
      <c r="C137" s="80">
        <v>42036</v>
      </c>
      <c r="D137" s="81" t="s">
        <v>0</v>
      </c>
      <c r="E137" s="79" t="s">
        <v>40</v>
      </c>
      <c r="F137" s="79" t="s">
        <v>35</v>
      </c>
      <c r="G137" s="82">
        <v>9000</v>
      </c>
    </row>
    <row r="138" spans="1:7" x14ac:dyDescent="0.2">
      <c r="A138" s="78" t="s">
        <v>20</v>
      </c>
      <c r="B138" s="79" t="s">
        <v>25</v>
      </c>
      <c r="C138" s="80">
        <v>42036</v>
      </c>
      <c r="D138" s="81" t="s">
        <v>0</v>
      </c>
      <c r="E138" s="79" t="s">
        <v>40</v>
      </c>
      <c r="F138" s="79" t="s">
        <v>35</v>
      </c>
      <c r="G138" s="82">
        <v>2000</v>
      </c>
    </row>
    <row r="139" spans="1:7" x14ac:dyDescent="0.2">
      <c r="A139" s="78" t="s">
        <v>20</v>
      </c>
      <c r="B139" s="79" t="s">
        <v>25</v>
      </c>
      <c r="C139" s="80">
        <v>42036</v>
      </c>
      <c r="D139" s="81" t="s">
        <v>0</v>
      </c>
      <c r="E139" s="79" t="s">
        <v>40</v>
      </c>
      <c r="F139" s="79" t="s">
        <v>35</v>
      </c>
      <c r="G139" s="82">
        <v>6000</v>
      </c>
    </row>
    <row r="140" spans="1:7" x14ac:dyDescent="0.2">
      <c r="A140" s="78" t="s">
        <v>20</v>
      </c>
      <c r="B140" s="79" t="s">
        <v>25</v>
      </c>
      <c r="C140" s="80">
        <v>42064</v>
      </c>
      <c r="D140" s="81" t="s">
        <v>0</v>
      </c>
      <c r="E140" s="79" t="s">
        <v>13</v>
      </c>
      <c r="F140" s="79" t="s">
        <v>37</v>
      </c>
      <c r="G140" s="82">
        <v>2000</v>
      </c>
    </row>
    <row r="141" spans="1:7" x14ac:dyDescent="0.2">
      <c r="A141" s="78" t="s">
        <v>20</v>
      </c>
      <c r="B141" s="79" t="s">
        <v>25</v>
      </c>
      <c r="C141" s="80">
        <v>42064</v>
      </c>
      <c r="D141" s="81" t="s">
        <v>0</v>
      </c>
      <c r="E141" s="79" t="s">
        <v>42</v>
      </c>
      <c r="F141" s="79" t="s">
        <v>37</v>
      </c>
      <c r="G141" s="82">
        <v>3000</v>
      </c>
    </row>
    <row r="142" spans="1:7" x14ac:dyDescent="0.2">
      <c r="A142" s="78" t="s">
        <v>20</v>
      </c>
      <c r="B142" s="79" t="s">
        <v>25</v>
      </c>
      <c r="C142" s="80">
        <v>42064</v>
      </c>
      <c r="D142" s="81" t="s">
        <v>0</v>
      </c>
      <c r="E142" s="79" t="s">
        <v>42</v>
      </c>
      <c r="F142" s="79" t="s">
        <v>37</v>
      </c>
      <c r="G142" s="82">
        <v>8000</v>
      </c>
    </row>
    <row r="143" spans="1:7" x14ac:dyDescent="0.2">
      <c r="A143" s="78" t="s">
        <v>20</v>
      </c>
      <c r="B143" s="79" t="s">
        <v>25</v>
      </c>
      <c r="C143" s="80">
        <v>42064</v>
      </c>
      <c r="D143" s="81" t="s">
        <v>0</v>
      </c>
      <c r="E143" s="79" t="s">
        <v>42</v>
      </c>
      <c r="F143" s="79" t="s">
        <v>37</v>
      </c>
      <c r="G143" s="82">
        <v>3000</v>
      </c>
    </row>
    <row r="144" spans="1:7" x14ac:dyDescent="0.2">
      <c r="A144" s="78" t="s">
        <v>20</v>
      </c>
      <c r="B144" s="79" t="s">
        <v>25</v>
      </c>
      <c r="C144" s="80">
        <v>42064</v>
      </c>
      <c r="D144" s="81" t="s">
        <v>0</v>
      </c>
      <c r="E144" s="79" t="s">
        <v>42</v>
      </c>
      <c r="F144" s="79" t="s">
        <v>37</v>
      </c>
      <c r="G144" s="82">
        <v>3000</v>
      </c>
    </row>
    <row r="145" spans="1:7" x14ac:dyDescent="0.2">
      <c r="A145" s="78" t="s">
        <v>20</v>
      </c>
      <c r="B145" s="79" t="s">
        <v>25</v>
      </c>
      <c r="C145" s="80">
        <v>42064</v>
      </c>
      <c r="D145" s="81" t="s">
        <v>0</v>
      </c>
      <c r="E145" s="79" t="s">
        <v>11</v>
      </c>
      <c r="F145" s="79" t="s">
        <v>37</v>
      </c>
      <c r="G145" s="82">
        <v>9000</v>
      </c>
    </row>
    <row r="146" spans="1:7" x14ac:dyDescent="0.2">
      <c r="A146" s="78" t="s">
        <v>20</v>
      </c>
      <c r="B146" s="79" t="s">
        <v>25</v>
      </c>
      <c r="C146" s="80">
        <v>42064</v>
      </c>
      <c r="D146" s="81" t="s">
        <v>0</v>
      </c>
      <c r="E146" s="79" t="s">
        <v>11</v>
      </c>
      <c r="F146" s="79" t="s">
        <v>37</v>
      </c>
      <c r="G146" s="82">
        <v>10000</v>
      </c>
    </row>
    <row r="147" spans="1:7" x14ac:dyDescent="0.2">
      <c r="A147" s="83" t="s">
        <v>20</v>
      </c>
      <c r="B147" s="84" t="s">
        <v>25</v>
      </c>
      <c r="C147" s="80">
        <v>42064</v>
      </c>
      <c r="D147" s="85" t="s">
        <v>0</v>
      </c>
      <c r="E147" s="84" t="s">
        <v>14</v>
      </c>
      <c r="F147" s="84" t="s">
        <v>37</v>
      </c>
      <c r="G147" s="86">
        <v>7000</v>
      </c>
    </row>
    <row r="148" spans="1:7" x14ac:dyDescent="0.2">
      <c r="D148" s="74"/>
    </row>
  </sheetData>
  <autoFilter ref="A3:G14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CALCULS</vt:lpstr>
      <vt:lpstr>PARAMETRES</vt:lpstr>
      <vt:lpstr>TCD</vt:lpstr>
      <vt:lpstr>DONNEES VENTE</vt:lpstr>
      <vt:lpstr>CALCULS!V_Annee</vt:lpstr>
      <vt:lpstr>CALCULS!Zone_d_impression</vt:lpstr>
    </vt:vector>
  </TitlesOfParts>
  <Company>YANTEC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YANTEC</dc:creator>
  <cp:lastModifiedBy>J-Paul</cp:lastModifiedBy>
  <cp:lastPrinted>2015-04-16T12:54:52Z</cp:lastPrinted>
  <dcterms:created xsi:type="dcterms:W3CDTF">2010-03-24T16:56:13Z</dcterms:created>
  <dcterms:modified xsi:type="dcterms:W3CDTF">2015-09-22T13:38:21Z</dcterms:modified>
</cp:coreProperties>
</file>