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251EF68-E7B6-4CA2-9A80-D3E034362078}" xr6:coauthVersionLast="40" xr6:coauthVersionMax="40" xr10:uidLastSave="{00000000-0000-0000-0000-000000000000}"/>
  <bookViews>
    <workbookView xWindow="0" yWindow="0" windowWidth="24000" windowHeight="8790" xr2:uid="{00000000-000D-0000-FFFF-FFFF00000000}"/>
  </bookViews>
  <sheets>
    <sheet name="Janv" sheetId="17" r:id="rId1"/>
    <sheet name="Bdd" sheetId="30" r:id="rId2"/>
  </sheets>
  <definedNames>
    <definedName name="Ferie">Bdd!$B$3:$B$15</definedName>
  </definedNames>
  <calcPr calcId="181029"/>
</workbook>
</file>

<file path=xl/calcChain.xml><?xml version="1.0" encoding="utf-8"?>
<calcChain xmlns="http://schemas.openxmlformats.org/spreadsheetml/2006/main">
  <c r="C18" i="17" l="1"/>
  <c r="D18" i="17"/>
  <c r="E18" i="17"/>
  <c r="F18" i="17"/>
  <c r="G18" i="17"/>
  <c r="H18" i="17"/>
  <c r="I18" i="17"/>
  <c r="J18" i="17"/>
  <c r="K18" i="17"/>
  <c r="L18" i="17"/>
  <c r="M18" i="17"/>
  <c r="N18" i="17"/>
  <c r="O18" i="17"/>
  <c r="P18" i="17"/>
  <c r="Q18" i="17"/>
  <c r="R18" i="17"/>
  <c r="S18" i="17"/>
  <c r="T18" i="17"/>
  <c r="U18" i="17"/>
  <c r="V18" i="17"/>
  <c r="W18" i="17"/>
  <c r="X18" i="17"/>
  <c r="Y18" i="17"/>
  <c r="Z18" i="17"/>
  <c r="AA18" i="17"/>
  <c r="AB18" i="17"/>
  <c r="AC18" i="17"/>
  <c r="AD18" i="17"/>
  <c r="AE18" i="17"/>
  <c r="AF18" i="17"/>
  <c r="AG18" i="17"/>
  <c r="C19" i="17"/>
  <c r="AL22" i="17" s="1"/>
  <c r="D19" i="17"/>
  <c r="E19" i="17"/>
  <c r="F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AD19" i="17"/>
  <c r="AE19" i="17"/>
  <c r="AF19" i="17"/>
  <c r="AG19" i="17"/>
  <c r="C20" i="17"/>
  <c r="D20" i="17"/>
  <c r="E20" i="17"/>
  <c r="F20" i="17"/>
  <c r="G20" i="17"/>
  <c r="H20" i="17"/>
  <c r="I20" i="17"/>
  <c r="J20" i="17"/>
  <c r="K20" i="17"/>
  <c r="L20" i="17"/>
  <c r="M20" i="17"/>
  <c r="N20" i="17"/>
  <c r="O20" i="17"/>
  <c r="P20" i="17"/>
  <c r="Q20" i="17"/>
  <c r="R20" i="17"/>
  <c r="S20" i="17"/>
  <c r="T20" i="17"/>
  <c r="U20" i="17"/>
  <c r="V20" i="17"/>
  <c r="W20" i="17"/>
  <c r="X20" i="17"/>
  <c r="Y20" i="17"/>
  <c r="Z20" i="17"/>
  <c r="AA20" i="17"/>
  <c r="AB20" i="17"/>
  <c r="AC20" i="17"/>
  <c r="AD20" i="17"/>
  <c r="AE20" i="17"/>
  <c r="AF20" i="17"/>
  <c r="AG20" i="17"/>
  <c r="C21" i="17"/>
  <c r="D21" i="17"/>
  <c r="E21" i="17"/>
  <c r="F21" i="17"/>
  <c r="G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T21" i="17"/>
  <c r="U21" i="17"/>
  <c r="V21" i="17"/>
  <c r="W21" i="17"/>
  <c r="X21" i="17"/>
  <c r="Y21" i="17"/>
  <c r="Z21" i="17"/>
  <c r="AA21" i="17"/>
  <c r="AB21" i="17"/>
  <c r="AC21" i="17"/>
  <c r="AD21" i="17"/>
  <c r="AE21" i="17"/>
  <c r="AF21" i="17"/>
  <c r="AG21" i="17"/>
  <c r="C22" i="17"/>
  <c r="D22" i="17"/>
  <c r="E22" i="17"/>
  <c r="F22" i="17"/>
  <c r="G22" i="17"/>
  <c r="H22" i="17"/>
  <c r="I22" i="17"/>
  <c r="J22" i="17"/>
  <c r="K22" i="17"/>
  <c r="L22" i="17"/>
  <c r="M22" i="17"/>
  <c r="N22" i="17"/>
  <c r="O22" i="17"/>
  <c r="P22" i="17"/>
  <c r="Q22" i="17"/>
  <c r="R22" i="17"/>
  <c r="S22" i="17"/>
  <c r="T22" i="17"/>
  <c r="U22" i="17"/>
  <c r="V22" i="17"/>
  <c r="W22" i="17"/>
  <c r="X22" i="17"/>
  <c r="Y22" i="17"/>
  <c r="Z22" i="17"/>
  <c r="AA22" i="17"/>
  <c r="AB22" i="17"/>
  <c r="AC22" i="17"/>
  <c r="AD22" i="17"/>
  <c r="AE22" i="17"/>
  <c r="AF22" i="17"/>
  <c r="AG22" i="17"/>
  <c r="C23" i="17"/>
  <c r="AM26" i="17" s="1"/>
  <c r="D23" i="17"/>
  <c r="E23" i="17"/>
  <c r="F23" i="17"/>
  <c r="G23" i="17"/>
  <c r="H23" i="17"/>
  <c r="I23" i="17"/>
  <c r="J23" i="17"/>
  <c r="K23" i="17"/>
  <c r="L23" i="17"/>
  <c r="M23" i="17"/>
  <c r="N23" i="17"/>
  <c r="O23" i="17"/>
  <c r="P23" i="17"/>
  <c r="Q23" i="17"/>
  <c r="R23" i="17"/>
  <c r="S23" i="17"/>
  <c r="T23" i="17"/>
  <c r="U23" i="17"/>
  <c r="V23" i="17"/>
  <c r="W23" i="17"/>
  <c r="X23" i="17"/>
  <c r="Y23" i="17"/>
  <c r="Z23" i="17"/>
  <c r="AA23" i="17"/>
  <c r="AB23" i="17"/>
  <c r="AC23" i="17"/>
  <c r="AD23" i="17"/>
  <c r="AE23" i="17"/>
  <c r="AF23" i="17"/>
  <c r="AG23" i="17"/>
  <c r="C24" i="17"/>
  <c r="D24" i="17"/>
  <c r="E24" i="17"/>
  <c r="F24" i="17"/>
  <c r="G24" i="17"/>
  <c r="H24" i="17"/>
  <c r="I24" i="17"/>
  <c r="J24" i="17"/>
  <c r="K24" i="17"/>
  <c r="L24" i="17"/>
  <c r="M24" i="17"/>
  <c r="N24" i="17"/>
  <c r="O24" i="17"/>
  <c r="P24" i="17"/>
  <c r="Q24" i="17"/>
  <c r="R24" i="17"/>
  <c r="S24" i="17"/>
  <c r="T24" i="17"/>
  <c r="U24" i="17"/>
  <c r="V24" i="17"/>
  <c r="W24" i="17"/>
  <c r="X24" i="17"/>
  <c r="Y24" i="17"/>
  <c r="Z24" i="17"/>
  <c r="AA24" i="17"/>
  <c r="AB24" i="17"/>
  <c r="AC24" i="17"/>
  <c r="AD24" i="17"/>
  <c r="AE24" i="17"/>
  <c r="AF24" i="17"/>
  <c r="AG24" i="17"/>
  <c r="C25" i="17"/>
  <c r="D25" i="17"/>
  <c r="E25" i="17"/>
  <c r="F25" i="17"/>
  <c r="G25" i="17"/>
  <c r="H25" i="17"/>
  <c r="I25" i="17"/>
  <c r="J25" i="17"/>
  <c r="K25" i="17"/>
  <c r="L25" i="17"/>
  <c r="M25" i="17"/>
  <c r="N25" i="17"/>
  <c r="O25" i="17"/>
  <c r="P25" i="17"/>
  <c r="Q25" i="17"/>
  <c r="R25" i="17"/>
  <c r="S25" i="17"/>
  <c r="T25" i="17"/>
  <c r="U25" i="17"/>
  <c r="V25" i="17"/>
  <c r="W25" i="17"/>
  <c r="X25" i="17"/>
  <c r="Y25" i="17"/>
  <c r="Z25" i="17"/>
  <c r="AA25" i="17"/>
  <c r="AB25" i="17"/>
  <c r="AC25" i="17"/>
  <c r="AD25" i="17"/>
  <c r="AE25" i="17"/>
  <c r="AF25" i="17"/>
  <c r="AG25" i="17"/>
  <c r="C26" i="17"/>
  <c r="D26" i="17"/>
  <c r="E26" i="17"/>
  <c r="F26" i="17"/>
  <c r="G26" i="17"/>
  <c r="H26" i="17"/>
  <c r="I26" i="17"/>
  <c r="J26" i="17"/>
  <c r="K26" i="17"/>
  <c r="L26" i="17"/>
  <c r="M26" i="17"/>
  <c r="N26" i="17"/>
  <c r="O26" i="17"/>
  <c r="P26" i="17"/>
  <c r="Q26" i="17"/>
  <c r="R26" i="17"/>
  <c r="S26" i="17"/>
  <c r="T26" i="17"/>
  <c r="U26" i="17"/>
  <c r="V26" i="17"/>
  <c r="W26" i="17"/>
  <c r="X26" i="17"/>
  <c r="Y26" i="17"/>
  <c r="Z26" i="17"/>
  <c r="AA26" i="17"/>
  <c r="AB26" i="17"/>
  <c r="AC26" i="17"/>
  <c r="AD26" i="17"/>
  <c r="AE26" i="17"/>
  <c r="AF26" i="17"/>
  <c r="AG26" i="17"/>
  <c r="C27" i="17"/>
  <c r="AL30" i="17" s="1"/>
  <c r="D27" i="17"/>
  <c r="E27" i="17"/>
  <c r="F27" i="17"/>
  <c r="G27" i="17"/>
  <c r="H27" i="17"/>
  <c r="I27" i="17"/>
  <c r="J27" i="17"/>
  <c r="K27" i="17"/>
  <c r="L27" i="17"/>
  <c r="M27" i="17"/>
  <c r="N27" i="17"/>
  <c r="O27" i="17"/>
  <c r="P27" i="17"/>
  <c r="Q27" i="17"/>
  <c r="R27" i="17"/>
  <c r="S27" i="17"/>
  <c r="T27" i="17"/>
  <c r="U27" i="17"/>
  <c r="V27" i="17"/>
  <c r="W27" i="17"/>
  <c r="X27" i="17"/>
  <c r="Y27" i="17"/>
  <c r="Z27" i="17"/>
  <c r="AA27" i="17"/>
  <c r="AB27" i="17"/>
  <c r="AC27" i="17"/>
  <c r="AD27" i="17"/>
  <c r="AE27" i="17"/>
  <c r="AF27" i="17"/>
  <c r="AG27" i="17"/>
  <c r="C28" i="17"/>
  <c r="D28" i="17"/>
  <c r="E28" i="17"/>
  <c r="F28" i="17"/>
  <c r="G28" i="17"/>
  <c r="H28" i="17"/>
  <c r="I28" i="17"/>
  <c r="J28" i="17"/>
  <c r="K28" i="17"/>
  <c r="L28" i="17"/>
  <c r="M28" i="17"/>
  <c r="N28" i="17"/>
  <c r="O28" i="17"/>
  <c r="P28" i="17"/>
  <c r="Q28" i="17"/>
  <c r="R28" i="17"/>
  <c r="S28" i="17"/>
  <c r="T28" i="17"/>
  <c r="U28" i="17"/>
  <c r="V28" i="17"/>
  <c r="W28" i="17"/>
  <c r="X28" i="17"/>
  <c r="Y28" i="17"/>
  <c r="Z28" i="17"/>
  <c r="AA28" i="17"/>
  <c r="AB28" i="17"/>
  <c r="AC28" i="17"/>
  <c r="AD28" i="17"/>
  <c r="AE28" i="17"/>
  <c r="AF28" i="17"/>
  <c r="AG28" i="17"/>
  <c r="C29" i="17"/>
  <c r="D29" i="17"/>
  <c r="E29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AD29" i="17"/>
  <c r="AE29" i="17"/>
  <c r="AF29" i="17"/>
  <c r="AG29" i="17"/>
  <c r="C30" i="17"/>
  <c r="D30" i="17"/>
  <c r="E30" i="17"/>
  <c r="F30" i="17"/>
  <c r="G30" i="17"/>
  <c r="H30" i="17"/>
  <c r="I30" i="17"/>
  <c r="J30" i="17"/>
  <c r="K30" i="17"/>
  <c r="L30" i="17"/>
  <c r="M30" i="17"/>
  <c r="N30" i="17"/>
  <c r="O30" i="17"/>
  <c r="P30" i="17"/>
  <c r="Q30" i="17"/>
  <c r="R30" i="17"/>
  <c r="S30" i="17"/>
  <c r="T30" i="17"/>
  <c r="U30" i="17"/>
  <c r="V30" i="17"/>
  <c r="W30" i="17"/>
  <c r="X30" i="17"/>
  <c r="Y30" i="17"/>
  <c r="Z30" i="17"/>
  <c r="AA30" i="17"/>
  <c r="AB30" i="17"/>
  <c r="AC30" i="17"/>
  <c r="AD30" i="17"/>
  <c r="AE30" i="17"/>
  <c r="AF30" i="17"/>
  <c r="AG30" i="17"/>
  <c r="C31" i="17"/>
  <c r="D31" i="17"/>
  <c r="E31" i="17"/>
  <c r="F31" i="17"/>
  <c r="G31" i="17"/>
  <c r="H31" i="17"/>
  <c r="I31" i="17"/>
  <c r="J31" i="17"/>
  <c r="K31" i="17"/>
  <c r="L31" i="17"/>
  <c r="M31" i="17"/>
  <c r="N31" i="17"/>
  <c r="O31" i="17"/>
  <c r="P31" i="17"/>
  <c r="Q31" i="17"/>
  <c r="R31" i="17"/>
  <c r="S31" i="17"/>
  <c r="T31" i="17"/>
  <c r="U31" i="17"/>
  <c r="V31" i="17"/>
  <c r="W31" i="17"/>
  <c r="X31" i="17"/>
  <c r="Y31" i="17"/>
  <c r="Z31" i="17"/>
  <c r="AA31" i="17"/>
  <c r="AB31" i="17"/>
  <c r="AC31" i="17"/>
  <c r="AD31" i="17"/>
  <c r="AE31" i="17"/>
  <c r="AF31" i="17"/>
  <c r="AG31" i="17"/>
  <c r="C32" i="17"/>
  <c r="D32" i="17"/>
  <c r="E32" i="17"/>
  <c r="F32" i="17"/>
  <c r="G32" i="17"/>
  <c r="H32" i="17"/>
  <c r="I32" i="17"/>
  <c r="J32" i="17"/>
  <c r="K32" i="17"/>
  <c r="L32" i="17"/>
  <c r="M32" i="17"/>
  <c r="N32" i="17"/>
  <c r="O32" i="17"/>
  <c r="P32" i="17"/>
  <c r="Q32" i="17"/>
  <c r="R32" i="17"/>
  <c r="S32" i="17"/>
  <c r="T32" i="17"/>
  <c r="U32" i="17"/>
  <c r="V32" i="17"/>
  <c r="W32" i="17"/>
  <c r="X32" i="17"/>
  <c r="Y32" i="17"/>
  <c r="Z32" i="17"/>
  <c r="AA32" i="17"/>
  <c r="AB32" i="17"/>
  <c r="AC32" i="17"/>
  <c r="AD32" i="17"/>
  <c r="AE32" i="17"/>
  <c r="AF32" i="17"/>
  <c r="AG32" i="17"/>
  <c r="C33" i="17"/>
  <c r="D33" i="17"/>
  <c r="E33" i="17"/>
  <c r="F33" i="17"/>
  <c r="G33" i="17"/>
  <c r="H33" i="17"/>
  <c r="I33" i="17"/>
  <c r="J33" i="17"/>
  <c r="K33" i="17"/>
  <c r="L33" i="17"/>
  <c r="M33" i="17"/>
  <c r="N33" i="17"/>
  <c r="O33" i="17"/>
  <c r="P33" i="17"/>
  <c r="Q33" i="17"/>
  <c r="R33" i="17"/>
  <c r="S33" i="17"/>
  <c r="T33" i="17"/>
  <c r="U33" i="17"/>
  <c r="V33" i="17"/>
  <c r="W33" i="17"/>
  <c r="X33" i="17"/>
  <c r="Y33" i="17"/>
  <c r="Z33" i="17"/>
  <c r="AA33" i="17"/>
  <c r="AB33" i="17"/>
  <c r="AC33" i="17"/>
  <c r="AD33" i="17"/>
  <c r="AE33" i="17"/>
  <c r="AF33" i="17"/>
  <c r="AG33" i="17"/>
  <c r="G6" i="17"/>
  <c r="H6" i="17"/>
  <c r="I6" i="17"/>
  <c r="J6" i="17"/>
  <c r="K6" i="17"/>
  <c r="L6" i="17"/>
  <c r="M6" i="17"/>
  <c r="N6" i="17"/>
  <c r="O6" i="17"/>
  <c r="P6" i="17"/>
  <c r="Q6" i="17"/>
  <c r="R6" i="17"/>
  <c r="S6" i="17"/>
  <c r="T6" i="17"/>
  <c r="U6" i="17"/>
  <c r="V6" i="17"/>
  <c r="W6" i="17"/>
  <c r="X6" i="17"/>
  <c r="Y6" i="17"/>
  <c r="Z6" i="17"/>
  <c r="AA6" i="17"/>
  <c r="AB6" i="17"/>
  <c r="AC6" i="17"/>
  <c r="AD6" i="17"/>
  <c r="AE6" i="17"/>
  <c r="AF6" i="17"/>
  <c r="AG6" i="17"/>
  <c r="G7" i="17"/>
  <c r="H7" i="17"/>
  <c r="I7" i="17"/>
  <c r="J7" i="17"/>
  <c r="K7" i="17"/>
  <c r="L7" i="17"/>
  <c r="M7" i="17"/>
  <c r="N7" i="17"/>
  <c r="O7" i="17"/>
  <c r="P7" i="17"/>
  <c r="Q7" i="17"/>
  <c r="R7" i="17"/>
  <c r="S7" i="17"/>
  <c r="T7" i="17"/>
  <c r="U7" i="17"/>
  <c r="V7" i="17"/>
  <c r="W7" i="17"/>
  <c r="X7" i="17"/>
  <c r="Y7" i="17"/>
  <c r="Z7" i="17"/>
  <c r="AA7" i="17"/>
  <c r="AB7" i="17"/>
  <c r="AC7" i="17"/>
  <c r="AD7" i="17"/>
  <c r="AE7" i="17"/>
  <c r="AF7" i="17"/>
  <c r="AG7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V8" i="17"/>
  <c r="W8" i="17"/>
  <c r="X8" i="17"/>
  <c r="Y8" i="17"/>
  <c r="Z8" i="17"/>
  <c r="AA8" i="17"/>
  <c r="AB8" i="17"/>
  <c r="AC8" i="17"/>
  <c r="AD8" i="17"/>
  <c r="AE8" i="17"/>
  <c r="AF8" i="17"/>
  <c r="AG8" i="17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Z9" i="17"/>
  <c r="AA9" i="17"/>
  <c r="AB9" i="17"/>
  <c r="AC9" i="17"/>
  <c r="AD9" i="17"/>
  <c r="AE9" i="17"/>
  <c r="AF9" i="17"/>
  <c r="AG9" i="17"/>
  <c r="G10" i="17"/>
  <c r="H10" i="17"/>
  <c r="I10" i="17"/>
  <c r="J10" i="17"/>
  <c r="K10" i="17"/>
  <c r="L10" i="17"/>
  <c r="M10" i="17"/>
  <c r="N10" i="17"/>
  <c r="O10" i="17"/>
  <c r="P10" i="17"/>
  <c r="Q10" i="17"/>
  <c r="R10" i="17"/>
  <c r="S10" i="17"/>
  <c r="T10" i="17"/>
  <c r="U10" i="17"/>
  <c r="V10" i="17"/>
  <c r="W10" i="17"/>
  <c r="X10" i="17"/>
  <c r="Y10" i="17"/>
  <c r="Z10" i="17"/>
  <c r="AA10" i="17"/>
  <c r="AB10" i="17"/>
  <c r="AC10" i="17"/>
  <c r="AD10" i="17"/>
  <c r="AE10" i="17"/>
  <c r="AF10" i="17"/>
  <c r="AG10" i="17"/>
  <c r="G11" i="17"/>
  <c r="H11" i="17"/>
  <c r="I11" i="17"/>
  <c r="J11" i="17"/>
  <c r="K11" i="17"/>
  <c r="L11" i="17"/>
  <c r="M11" i="17"/>
  <c r="N11" i="17"/>
  <c r="O11" i="17"/>
  <c r="P11" i="17"/>
  <c r="Q11" i="17"/>
  <c r="R11" i="17"/>
  <c r="S11" i="17"/>
  <c r="T11" i="17"/>
  <c r="U11" i="17"/>
  <c r="V11" i="17"/>
  <c r="W11" i="17"/>
  <c r="X11" i="17"/>
  <c r="Y11" i="17"/>
  <c r="Z11" i="17"/>
  <c r="AA11" i="17"/>
  <c r="AB11" i="17"/>
  <c r="AC11" i="17"/>
  <c r="AD11" i="17"/>
  <c r="AE11" i="17"/>
  <c r="AF11" i="17"/>
  <c r="AG11" i="17"/>
  <c r="G12" i="17"/>
  <c r="H12" i="17"/>
  <c r="I12" i="17"/>
  <c r="J12" i="17"/>
  <c r="K12" i="17"/>
  <c r="L12" i="17"/>
  <c r="M12" i="17"/>
  <c r="N12" i="17"/>
  <c r="O12" i="17"/>
  <c r="P12" i="17"/>
  <c r="Q12" i="17"/>
  <c r="R12" i="17"/>
  <c r="S12" i="17"/>
  <c r="T12" i="17"/>
  <c r="U12" i="17"/>
  <c r="V12" i="17"/>
  <c r="W12" i="17"/>
  <c r="X12" i="17"/>
  <c r="Y12" i="17"/>
  <c r="Z12" i="17"/>
  <c r="AA12" i="17"/>
  <c r="AB12" i="17"/>
  <c r="AC12" i="17"/>
  <c r="AD12" i="17"/>
  <c r="AE12" i="17"/>
  <c r="AF12" i="17"/>
  <c r="AG12" i="17"/>
  <c r="G13" i="17"/>
  <c r="H13" i="17"/>
  <c r="I13" i="17"/>
  <c r="J13" i="17"/>
  <c r="K13" i="17"/>
  <c r="L13" i="17"/>
  <c r="M13" i="17"/>
  <c r="N13" i="17"/>
  <c r="O13" i="17"/>
  <c r="P13" i="17"/>
  <c r="Q13" i="17"/>
  <c r="R13" i="17"/>
  <c r="S13" i="17"/>
  <c r="T13" i="17"/>
  <c r="U13" i="17"/>
  <c r="V13" i="17"/>
  <c r="W13" i="17"/>
  <c r="X13" i="17"/>
  <c r="Y13" i="17"/>
  <c r="Z13" i="17"/>
  <c r="AA13" i="17"/>
  <c r="AB13" i="17"/>
  <c r="AC13" i="17"/>
  <c r="AD13" i="17"/>
  <c r="AE13" i="17"/>
  <c r="AF13" i="17"/>
  <c r="AG13" i="17"/>
  <c r="G14" i="17"/>
  <c r="H14" i="17"/>
  <c r="I14" i="17"/>
  <c r="J14" i="17"/>
  <c r="K14" i="17"/>
  <c r="L14" i="17"/>
  <c r="M14" i="17"/>
  <c r="N14" i="17"/>
  <c r="O14" i="17"/>
  <c r="P14" i="17"/>
  <c r="Q14" i="17"/>
  <c r="R14" i="17"/>
  <c r="S14" i="17"/>
  <c r="T14" i="17"/>
  <c r="U14" i="17"/>
  <c r="V14" i="17"/>
  <c r="W14" i="17"/>
  <c r="X14" i="17"/>
  <c r="Y14" i="17"/>
  <c r="Z14" i="17"/>
  <c r="AA14" i="17"/>
  <c r="AB14" i="17"/>
  <c r="AC14" i="17"/>
  <c r="AD14" i="17"/>
  <c r="AE14" i="17"/>
  <c r="AF14" i="17"/>
  <c r="AG14" i="17"/>
  <c r="G15" i="17"/>
  <c r="H15" i="17"/>
  <c r="I15" i="17"/>
  <c r="J15" i="17"/>
  <c r="K15" i="17"/>
  <c r="L15" i="17"/>
  <c r="M15" i="17"/>
  <c r="N15" i="17"/>
  <c r="O15" i="17"/>
  <c r="P15" i="17"/>
  <c r="Q15" i="17"/>
  <c r="R15" i="17"/>
  <c r="S15" i="17"/>
  <c r="T15" i="17"/>
  <c r="U15" i="17"/>
  <c r="V15" i="17"/>
  <c r="W15" i="17"/>
  <c r="X15" i="17"/>
  <c r="Y15" i="17"/>
  <c r="Z15" i="17"/>
  <c r="AA15" i="17"/>
  <c r="AB15" i="17"/>
  <c r="AC15" i="17"/>
  <c r="AD15" i="17"/>
  <c r="AE15" i="17"/>
  <c r="AF15" i="17"/>
  <c r="AG15" i="17"/>
  <c r="G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T16" i="17"/>
  <c r="U16" i="17"/>
  <c r="V16" i="17"/>
  <c r="W16" i="17"/>
  <c r="X16" i="17"/>
  <c r="Y16" i="17"/>
  <c r="Z16" i="17"/>
  <c r="AA16" i="17"/>
  <c r="AB16" i="17"/>
  <c r="AC16" i="17"/>
  <c r="AD16" i="17"/>
  <c r="AE16" i="17"/>
  <c r="AF16" i="17"/>
  <c r="AG16" i="17"/>
  <c r="G17" i="17"/>
  <c r="H17" i="17"/>
  <c r="I17" i="17"/>
  <c r="J17" i="17"/>
  <c r="K17" i="17"/>
  <c r="L17" i="17"/>
  <c r="M17" i="17"/>
  <c r="N17" i="17"/>
  <c r="O17" i="17"/>
  <c r="P17" i="17"/>
  <c r="Q17" i="17"/>
  <c r="R17" i="17"/>
  <c r="S17" i="17"/>
  <c r="T17" i="17"/>
  <c r="U17" i="17"/>
  <c r="V17" i="17"/>
  <c r="W17" i="17"/>
  <c r="X17" i="17"/>
  <c r="Y17" i="17"/>
  <c r="Z17" i="17"/>
  <c r="AA17" i="17"/>
  <c r="AB17" i="17"/>
  <c r="AC17" i="17"/>
  <c r="AD17" i="17"/>
  <c r="AE17" i="17"/>
  <c r="AF17" i="17"/>
  <c r="AG17" i="17"/>
  <c r="E6" i="17"/>
  <c r="F6" i="17"/>
  <c r="E7" i="17"/>
  <c r="F7" i="17"/>
  <c r="E8" i="17"/>
  <c r="F8" i="17"/>
  <c r="E9" i="17"/>
  <c r="F9" i="17"/>
  <c r="E10" i="17"/>
  <c r="F10" i="17"/>
  <c r="E11" i="17"/>
  <c r="F11" i="17"/>
  <c r="E12" i="17"/>
  <c r="F12" i="17"/>
  <c r="E13" i="17"/>
  <c r="F13" i="17"/>
  <c r="E14" i="17"/>
  <c r="F14" i="17"/>
  <c r="E15" i="17"/>
  <c r="F15" i="17"/>
  <c r="E16" i="17"/>
  <c r="F16" i="17"/>
  <c r="E17" i="17"/>
  <c r="F17" i="17"/>
  <c r="C14" i="17"/>
  <c r="D14" i="17"/>
  <c r="C15" i="17"/>
  <c r="D15" i="17"/>
  <c r="C16" i="17"/>
  <c r="D16" i="17"/>
  <c r="C17" i="17"/>
  <c r="D17" i="17"/>
  <c r="C10" i="17"/>
  <c r="D10" i="17"/>
  <c r="C11" i="17"/>
  <c r="AN14" i="17" s="1"/>
  <c r="D11" i="17"/>
  <c r="C12" i="17"/>
  <c r="D12" i="17"/>
  <c r="C13" i="17"/>
  <c r="D13" i="17"/>
  <c r="D6" i="17"/>
  <c r="D7" i="17"/>
  <c r="D8" i="17"/>
  <c r="D9" i="17"/>
  <c r="C7" i="17"/>
  <c r="C8" i="17"/>
  <c r="C9" i="17"/>
  <c r="C6" i="17"/>
  <c r="AN9" i="17" s="1"/>
  <c r="D4" i="17"/>
  <c r="E4" i="17"/>
  <c r="F4" i="17"/>
  <c r="G4" i="17"/>
  <c r="H4" i="17"/>
  <c r="I4" i="17"/>
  <c r="J4" i="17"/>
  <c r="K4" i="17"/>
  <c r="L4" i="17"/>
  <c r="M4" i="17"/>
  <c r="N4" i="17"/>
  <c r="O4" i="17"/>
  <c r="P4" i="17"/>
  <c r="Q4" i="17"/>
  <c r="R4" i="17"/>
  <c r="S4" i="17"/>
  <c r="T4" i="17"/>
  <c r="U4" i="17"/>
  <c r="V4" i="17"/>
  <c r="W4" i="17"/>
  <c r="X4" i="17"/>
  <c r="Y4" i="17"/>
  <c r="Z4" i="17"/>
  <c r="AA4" i="17"/>
  <c r="AB4" i="17"/>
  <c r="AC4" i="17"/>
  <c r="AD4" i="17"/>
  <c r="AE4" i="17"/>
  <c r="AF4" i="17"/>
  <c r="AG4" i="17"/>
  <c r="C4" i="17"/>
  <c r="AN7" i="17" s="1"/>
  <c r="AM22" i="17"/>
  <c r="AK24" i="17"/>
  <c r="AL28" i="17"/>
  <c r="AM30" i="17"/>
  <c r="AL32" i="17"/>
  <c r="AK33" i="17"/>
  <c r="AN13" i="17"/>
  <c r="AN17" i="17"/>
  <c r="AI6" i="17"/>
  <c r="AM6" i="17"/>
  <c r="AM7" i="17"/>
  <c r="AM8" i="17"/>
  <c r="AM9" i="17"/>
  <c r="AM10" i="17"/>
  <c r="AM11" i="17"/>
  <c r="AM12" i="17"/>
  <c r="AM13" i="17"/>
  <c r="AM14" i="17"/>
  <c r="AM15" i="17"/>
  <c r="AM16" i="17"/>
  <c r="AM17" i="17"/>
  <c r="AJ18" i="17"/>
  <c r="AK18" i="17"/>
  <c r="AL18" i="17"/>
  <c r="AM18" i="17"/>
  <c r="AJ19" i="17"/>
  <c r="AK19" i="17"/>
  <c r="AL19" i="17"/>
  <c r="AM19" i="17"/>
  <c r="AJ20" i="17"/>
  <c r="AK20" i="17"/>
  <c r="AL20" i="17"/>
  <c r="AM20" i="17"/>
  <c r="AJ21" i="17"/>
  <c r="AK21" i="17"/>
  <c r="AL21" i="17"/>
  <c r="AM21" i="17"/>
  <c r="AI18" i="17"/>
  <c r="AI19" i="17"/>
  <c r="AI20" i="17"/>
  <c r="AI21" i="17"/>
  <c r="AN6" i="17"/>
  <c r="AN8" i="17"/>
  <c r="AN10" i="17"/>
  <c r="AN11" i="17"/>
  <c r="AN12" i="17"/>
  <c r="AN15" i="17"/>
  <c r="AN16" i="17"/>
  <c r="AN18" i="17"/>
  <c r="AN19" i="17"/>
  <c r="AN20" i="17"/>
  <c r="AN21" i="17"/>
  <c r="AJ23" i="17"/>
  <c r="AK23" i="17"/>
  <c r="AL23" i="17"/>
  <c r="AM23" i="17"/>
  <c r="AN23" i="17"/>
  <c r="AJ24" i="17"/>
  <c r="AJ25" i="17"/>
  <c r="AK25" i="17"/>
  <c r="AL25" i="17"/>
  <c r="AM25" i="17"/>
  <c r="AN25" i="17"/>
  <c r="AI23" i="17"/>
  <c r="AI25" i="17"/>
  <c r="AJ27" i="17"/>
  <c r="AK27" i="17"/>
  <c r="AL27" i="17"/>
  <c r="AM27" i="17"/>
  <c r="AN27" i="17"/>
  <c r="AJ29" i="17"/>
  <c r="AK29" i="17"/>
  <c r="AL29" i="17"/>
  <c r="AM29" i="17"/>
  <c r="AN29" i="17"/>
  <c r="AJ31" i="17"/>
  <c r="AK31" i="17"/>
  <c r="AL31" i="17"/>
  <c r="AM31" i="17"/>
  <c r="AN31" i="17"/>
  <c r="AJ33" i="17"/>
  <c r="AM33" i="17"/>
  <c r="AN33" i="17"/>
  <c r="AI27" i="17"/>
  <c r="AI29" i="17"/>
  <c r="AI31" i="17"/>
  <c r="AL26" i="17" l="1"/>
  <c r="AK32" i="17"/>
  <c r="AK28" i="17"/>
  <c r="AN24" i="17"/>
  <c r="AN32" i="17"/>
  <c r="AN28" i="17"/>
  <c r="AJ28" i="17"/>
  <c r="AI33" i="17"/>
  <c r="AI28" i="17"/>
  <c r="AL33" i="17"/>
  <c r="AM32" i="17"/>
  <c r="AM28" i="17"/>
  <c r="AL24" i="17"/>
  <c r="AJ32" i="17"/>
  <c r="AI24" i="17"/>
  <c r="AM24" i="17"/>
  <c r="AI32" i="17"/>
  <c r="AK26" i="17"/>
  <c r="AK22" i="17"/>
  <c r="AK30" i="17"/>
  <c r="AI30" i="17"/>
  <c r="AI26" i="17"/>
  <c r="AN30" i="17"/>
  <c r="AJ30" i="17"/>
  <c r="AN26" i="17"/>
  <c r="AJ26" i="17"/>
  <c r="AI22" i="17"/>
  <c r="AN22" i="17"/>
  <c r="AJ22" i="17"/>
  <c r="C2" i="17"/>
  <c r="C5" i="17" s="1"/>
  <c r="D2" i="17" l="1"/>
  <c r="D5" i="17" s="1"/>
  <c r="E2" i="17" l="1"/>
  <c r="E5" i="17" s="1"/>
  <c r="F2" i="17" l="1"/>
  <c r="F5" i="17" s="1"/>
  <c r="G2" i="17" l="1"/>
  <c r="G5" i="17" s="1"/>
  <c r="H2" i="17" l="1"/>
  <c r="H5" i="17" s="1"/>
  <c r="I2" i="17" l="1"/>
  <c r="I5" i="17" s="1"/>
  <c r="J2" i="17" l="1"/>
  <c r="J5" i="17" s="1"/>
  <c r="K2" i="17" l="1"/>
  <c r="K5" i="17" s="1"/>
  <c r="L2" i="17" l="1"/>
  <c r="L5" i="17" s="1"/>
  <c r="M2" i="17" l="1"/>
  <c r="M5" i="17" s="1"/>
  <c r="N2" i="17" l="1"/>
  <c r="N5" i="17" s="1"/>
  <c r="O2" i="17" l="1"/>
  <c r="O5" i="17" s="1"/>
  <c r="P2" i="17" l="1"/>
  <c r="P5" i="17" s="1"/>
  <c r="Q2" i="17" l="1"/>
  <c r="Q5" i="17" s="1"/>
  <c r="R2" i="17" l="1"/>
  <c r="R5" i="17" s="1"/>
  <c r="S2" i="17" l="1"/>
  <c r="S5" i="17" s="1"/>
  <c r="T2" i="17" l="1"/>
  <c r="T5" i="17" s="1"/>
  <c r="U2" i="17" l="1"/>
  <c r="U5" i="17" s="1"/>
  <c r="V2" i="17" l="1"/>
  <c r="V5" i="17" s="1"/>
  <c r="W2" i="17" l="1"/>
  <c r="W5" i="17" s="1"/>
  <c r="X2" i="17" l="1"/>
  <c r="X5" i="17" s="1"/>
  <c r="Y2" i="17" l="1"/>
  <c r="Y5" i="17" s="1"/>
  <c r="Z2" i="17" l="1"/>
  <c r="Z5" i="17" s="1"/>
  <c r="AA2" i="17" l="1"/>
  <c r="AA5" i="17" s="1"/>
  <c r="AB2" i="17" l="1"/>
  <c r="AB5" i="17" s="1"/>
  <c r="AC2" i="17" l="1"/>
  <c r="AC5" i="17" s="1"/>
  <c r="AD2" i="17" l="1"/>
  <c r="AD5" i="17" s="1"/>
  <c r="AE2" i="17" l="1"/>
  <c r="AE5" i="17" s="1"/>
  <c r="AF2" i="17" l="1"/>
  <c r="AF5" i="17" s="1"/>
  <c r="AG2" i="17" l="1"/>
  <c r="AG5" i="17" s="1"/>
  <c r="B12" i="30" l="1"/>
  <c r="C3" i="17" l="1"/>
  <c r="B4" i="30" l="1"/>
  <c r="B10" i="30" s="1"/>
  <c r="B9" i="30" l="1"/>
  <c r="B5" i="30"/>
  <c r="B8" i="30"/>
  <c r="B15" i="30" l="1"/>
  <c r="B14" i="30"/>
  <c r="B13" i="30"/>
  <c r="B11" i="30"/>
  <c r="B7" i="30"/>
  <c r="B6" i="30"/>
  <c r="B3" i="30"/>
  <c r="D3" i="17" l="1"/>
  <c r="E3" i="17" l="1"/>
  <c r="F3" i="17" l="1"/>
  <c r="G3" i="17" l="1"/>
  <c r="H3" i="17" l="1"/>
  <c r="I3" i="17" l="1"/>
  <c r="J3" i="17" l="1"/>
  <c r="K3" i="17" l="1"/>
  <c r="L3" i="17" l="1"/>
  <c r="M3" i="17" l="1"/>
  <c r="N3" i="17" l="1"/>
  <c r="O3" i="17" l="1"/>
  <c r="P3" i="17" l="1"/>
  <c r="Q3" i="17" l="1"/>
  <c r="R3" i="17" l="1"/>
  <c r="S3" i="17" l="1"/>
  <c r="T3" i="17" l="1"/>
  <c r="U3" i="17" l="1"/>
  <c r="V3" i="17" l="1"/>
  <c r="W3" i="17" l="1"/>
  <c r="X3" i="17" l="1"/>
  <c r="Y3" i="17" l="1"/>
  <c r="Z3" i="17" l="1"/>
  <c r="AA3" i="17" l="1"/>
  <c r="AB3" i="17" l="1"/>
  <c r="AC3" i="17" l="1"/>
  <c r="AD3" i="17" l="1"/>
  <c r="AE3" i="17" l="1"/>
  <c r="AF3" i="17" l="1"/>
  <c r="AG3" i="17" l="1"/>
</calcChain>
</file>

<file path=xl/sharedStrings.xml><?xml version="1.0" encoding="utf-8"?>
<sst xmlns="http://schemas.openxmlformats.org/spreadsheetml/2006/main" count="51" uniqueCount="44">
  <si>
    <t>Nom - Prénom</t>
  </si>
  <si>
    <t>Noël</t>
  </si>
  <si>
    <t>Lundi de Pâques</t>
  </si>
  <si>
    <t>Lundi de Pentecôte</t>
  </si>
  <si>
    <t>Congés scolaires</t>
  </si>
  <si>
    <t>Toussaint</t>
  </si>
  <si>
    <t>Jour de l’an</t>
  </si>
  <si>
    <t>Fête du travail</t>
  </si>
  <si>
    <t>Armistice 39/45</t>
  </si>
  <si>
    <t>Ascension</t>
  </si>
  <si>
    <t>Pentecôte</t>
  </si>
  <si>
    <t>Fête Nationale</t>
  </si>
  <si>
    <t>Assomption</t>
  </si>
  <si>
    <t>Armistice 14/18</t>
  </si>
  <si>
    <t>Année</t>
  </si>
  <si>
    <t>Pâques</t>
  </si>
  <si>
    <t>Albert</t>
  </si>
  <si>
    <t>Sylvie</t>
  </si>
  <si>
    <t>Suzanne</t>
  </si>
  <si>
    <t>Juliette</t>
  </si>
  <si>
    <t>Romain</t>
  </si>
  <si>
    <t>Nathalie</t>
  </si>
  <si>
    <t>Claire</t>
  </si>
  <si>
    <t>LIMOUSIN</t>
  </si>
  <si>
    <t>Maggy</t>
  </si>
  <si>
    <t>Laurence</t>
  </si>
  <si>
    <t>Olivier</t>
  </si>
  <si>
    <t>Claude</t>
  </si>
  <si>
    <t>apm</t>
  </si>
  <si>
    <t>Jour abs</t>
  </si>
  <si>
    <t>Créneau abs</t>
  </si>
  <si>
    <t>Prénom</t>
  </si>
  <si>
    <t>Congé</t>
  </si>
  <si>
    <t>Noel</t>
  </si>
  <si>
    <t>Hiver</t>
  </si>
  <si>
    <t>Printemps</t>
  </si>
  <si>
    <t>Grandes Vacances</t>
  </si>
  <si>
    <t>Début</t>
  </si>
  <si>
    <t>Fin</t>
  </si>
  <si>
    <t>2019</t>
  </si>
  <si>
    <t>Noel Précédent</t>
  </si>
  <si>
    <t>jour</t>
  </si>
  <si>
    <t>Me</t>
  </si>
  <si>
    <t>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</si>
</sst>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yy"/>
    <numFmt numFmtId="165" formatCode="d"/>
    <numFmt numFmtId="166" formatCode="dd\-mm\-yy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165" fontId="0" fillId="0" borderId="1" xfId="0" applyNumberFormat="1" applyFill="1" applyBorder="1" applyAlignment="1">
      <alignment horizontal="center" vertical="center"/>
    </xf>
    <xf numFmtId="16" fontId="0" fillId="0" borderId="0" xfId="0" applyNumberFormat="1"/>
    <xf numFmtId="0" fontId="0" fillId="0" borderId="9" xfId="0" applyFill="1" applyBorder="1"/>
    <xf numFmtId="0" fontId="0" fillId="0" borderId="0" xfId="0" applyFill="1" applyBorder="1"/>
    <xf numFmtId="14" fontId="0" fillId="0" borderId="0" xfId="0" applyNumberForma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textRotation="90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4">
    <dxf>
      <fill>
        <patternFill>
          <bgColor theme="0" tint="-0.24994659260841701"/>
        </patternFill>
      </fill>
    </dxf>
    <dxf>
      <fill>
        <patternFill>
          <bgColor theme="6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 tint="-0.499984740745262"/>
        </patternFill>
      </fill>
    </dxf>
    <dxf>
      <fill>
        <patternFill>
          <bgColor rgb="FF7030A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numFmt numFmtId="166" formatCode="dd\-mm\-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\-mm\-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</xdr:row>
      <xdr:rowOff>104776</xdr:rowOff>
    </xdr:from>
    <xdr:to>
      <xdr:col>5</xdr:col>
      <xdr:colOff>180975</xdr:colOff>
      <xdr:row>5</xdr:row>
      <xdr:rowOff>133350</xdr:rowOff>
    </xdr:to>
    <xdr:sp macro="" textlink="">
      <xdr:nvSpPr>
        <xdr:cNvPr id="3" name="Légende encadrée 1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10800000" flipH="1" flipV="1">
          <a:off x="3257550" y="295276"/>
          <a:ext cx="2171700" cy="790574"/>
        </a:xfrm>
        <a:prstGeom prst="borderCallout1">
          <a:avLst>
            <a:gd name="adj1" fmla="val 23484"/>
            <a:gd name="adj2" fmla="val -438"/>
            <a:gd name="adj3" fmla="val 4216"/>
            <a:gd name="adj4" fmla="val -27368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Choisir l'année voulu, les fériés se calculent automatiquement</a:t>
          </a:r>
        </a:p>
        <a:p>
          <a:pPr algn="l"/>
          <a:endParaRPr lang="fr-FR" sz="1000"/>
        </a:p>
      </xdr:txBody>
    </xdr:sp>
    <xdr:clientData/>
  </xdr:twoCellAnchor>
  <xdr:twoCellAnchor>
    <xdr:from>
      <xdr:col>10</xdr:col>
      <xdr:colOff>666750</xdr:colOff>
      <xdr:row>8</xdr:row>
      <xdr:rowOff>47626</xdr:rowOff>
    </xdr:from>
    <xdr:to>
      <xdr:col>12</xdr:col>
      <xdr:colOff>180975</xdr:colOff>
      <xdr:row>9</xdr:row>
      <xdr:rowOff>323850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582275" y="2105026"/>
          <a:ext cx="1476375" cy="619124"/>
        </a:xfrm>
        <a:prstGeom prst="borderCallout1">
          <a:avLst>
            <a:gd name="adj1" fmla="val 36645"/>
            <a:gd name="adj2" fmla="val -1515"/>
            <a:gd name="adj3" fmla="val 70158"/>
            <a:gd name="adj4" fmla="val -1115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des congés de l'année voulu à rentrer manuellement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H2:J5" totalsRowShown="0" headerRowDxfId="33" dataDxfId="31" headerRowBorderDxfId="32" tableBorderDxfId="30" totalsRowBorderDxfId="29">
  <autoFilter ref="H2:J5" xr:uid="{00000000-0009-0000-0100-000002000000}"/>
  <tableColumns count="3">
    <tableColumn id="1" xr3:uid="{00000000-0010-0000-0000-000001000000}" name="Prénom" dataDxfId="28"/>
    <tableColumn id="2" xr3:uid="{00000000-0010-0000-0000-000002000000}" name="Jour abs" dataDxfId="27"/>
    <tableColumn id="3" xr3:uid="{00000000-0010-0000-0000-000003000000}" name="Créneau abs" dataDxfId="2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H9:J16" totalsRowShown="0" headerRowDxfId="25" headerRowBorderDxfId="24" tableBorderDxfId="23" totalsRowBorderDxfId="22">
  <autoFilter ref="H9:J16" xr:uid="{00000000-0009-0000-0100-000001000000}"/>
  <tableColumns count="3">
    <tableColumn id="1" xr3:uid="{00000000-0010-0000-0100-000001000000}" name="Congé" dataDxfId="21"/>
    <tableColumn id="2" xr3:uid="{00000000-0010-0000-0100-000002000000}" name="Début" dataDxfId="20"/>
    <tableColumn id="3" xr3:uid="{00000000-0010-0000-0100-000003000000}" name="Fin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2:B15" totalsRowShown="0" headerRowDxfId="18" headerRowBorderDxfId="17" tableBorderDxfId="16" totalsRowBorderDxfId="15">
  <autoFilter ref="A2:B15" xr:uid="{00000000-0009-0000-0100-000003000000}"/>
  <tableColumns count="2">
    <tableColumn id="1" xr3:uid="{00000000-0010-0000-0200-000001000000}" name="Année" dataDxfId="14"/>
    <tableColumn id="2" xr3:uid="{00000000-0010-0000-0200-000002000000}" name="2019" dataDxfId="1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N33"/>
  <sheetViews>
    <sheetView tabSelected="1" topLeftCell="B1" zoomScale="80" zoomScaleNormal="80" workbookViewId="0">
      <selection activeCell="AE8" sqref="AE8"/>
    </sheetView>
  </sheetViews>
  <sheetFormatPr baseColWidth="10" defaultRowHeight="15"/>
  <cols>
    <col min="1" max="1" width="24.7109375" style="1" customWidth="1"/>
    <col min="2" max="2" width="11.5703125" style="1" customWidth="1"/>
    <col min="3" max="3" width="6" style="1" customWidth="1"/>
    <col min="4" max="33" width="5.7109375" style="1" customWidth="1"/>
    <col min="34" max="34" width="11.42578125" style="1"/>
    <col min="35" max="35" width="11.42578125" style="7"/>
    <col min="36" max="36" width="20.42578125" style="1" customWidth="1"/>
    <col min="37" max="37" width="14.28515625" style="1" customWidth="1"/>
    <col min="38" max="38" width="14.7109375" style="1" customWidth="1"/>
    <col min="39" max="39" width="12" style="1" customWidth="1"/>
    <col min="40" max="40" width="14.7109375" style="1" customWidth="1"/>
    <col min="41" max="16384" width="11.42578125" style="1"/>
  </cols>
  <sheetData>
    <row r="1" spans="1:40" ht="30.75" customHeight="1">
      <c r="A1" s="43" t="s">
        <v>0</v>
      </c>
      <c r="C1" s="36">
        <v>43466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2" spans="1:40" ht="66" hidden="1" customHeight="1">
      <c r="A2" s="43"/>
      <c r="C2" s="13">
        <f>C1</f>
        <v>43466</v>
      </c>
      <c r="D2" s="13">
        <f>C2+1</f>
        <v>43467</v>
      </c>
      <c r="E2" s="13">
        <f t="shared" ref="E2:AG2" si="0">D2+1</f>
        <v>43468</v>
      </c>
      <c r="F2" s="13">
        <f t="shared" si="0"/>
        <v>43469</v>
      </c>
      <c r="G2" s="13">
        <f t="shared" si="0"/>
        <v>43470</v>
      </c>
      <c r="H2" s="13">
        <f t="shared" si="0"/>
        <v>43471</v>
      </c>
      <c r="I2" s="13">
        <f t="shared" si="0"/>
        <v>43472</v>
      </c>
      <c r="J2" s="13">
        <f t="shared" si="0"/>
        <v>43473</v>
      </c>
      <c r="K2" s="13">
        <f t="shared" si="0"/>
        <v>43474</v>
      </c>
      <c r="L2" s="13">
        <f t="shared" si="0"/>
        <v>43475</v>
      </c>
      <c r="M2" s="13">
        <f t="shared" si="0"/>
        <v>43476</v>
      </c>
      <c r="N2" s="13">
        <f t="shared" si="0"/>
        <v>43477</v>
      </c>
      <c r="O2" s="13">
        <f t="shared" si="0"/>
        <v>43478</v>
      </c>
      <c r="P2" s="13">
        <f t="shared" si="0"/>
        <v>43479</v>
      </c>
      <c r="Q2" s="13">
        <f t="shared" si="0"/>
        <v>43480</v>
      </c>
      <c r="R2" s="13">
        <f t="shared" si="0"/>
        <v>43481</v>
      </c>
      <c r="S2" s="13">
        <f t="shared" si="0"/>
        <v>43482</v>
      </c>
      <c r="T2" s="13">
        <f t="shared" si="0"/>
        <v>43483</v>
      </c>
      <c r="U2" s="13">
        <f t="shared" si="0"/>
        <v>43484</v>
      </c>
      <c r="V2" s="13">
        <f t="shared" si="0"/>
        <v>43485</v>
      </c>
      <c r="W2" s="13">
        <f t="shared" si="0"/>
        <v>43486</v>
      </c>
      <c r="X2" s="13">
        <f t="shared" si="0"/>
        <v>43487</v>
      </c>
      <c r="Y2" s="13">
        <f t="shared" si="0"/>
        <v>43488</v>
      </c>
      <c r="Z2" s="13">
        <f t="shared" si="0"/>
        <v>43489</v>
      </c>
      <c r="AA2" s="13">
        <f t="shared" si="0"/>
        <v>43490</v>
      </c>
      <c r="AB2" s="13">
        <f t="shared" si="0"/>
        <v>43491</v>
      </c>
      <c r="AC2" s="13">
        <f t="shared" si="0"/>
        <v>43492</v>
      </c>
      <c r="AD2" s="13">
        <f t="shared" si="0"/>
        <v>43493</v>
      </c>
      <c r="AE2" s="13">
        <f t="shared" si="0"/>
        <v>43494</v>
      </c>
      <c r="AF2" s="13">
        <f t="shared" si="0"/>
        <v>43495</v>
      </c>
      <c r="AG2" s="13">
        <f t="shared" si="0"/>
        <v>43496</v>
      </c>
    </row>
    <row r="3" spans="1:40">
      <c r="A3" s="43"/>
      <c r="B3" s="9"/>
      <c r="C3" s="4">
        <f>EOMONTH(C1,-1)+1</f>
        <v>43466</v>
      </c>
      <c r="D3" s="4">
        <f>C3+1</f>
        <v>43467</v>
      </c>
      <c r="E3" s="4">
        <f t="shared" ref="E3:AG3" si="1">D3+1</f>
        <v>43468</v>
      </c>
      <c r="F3" s="4">
        <f t="shared" si="1"/>
        <v>43469</v>
      </c>
      <c r="G3" s="4">
        <f t="shared" si="1"/>
        <v>43470</v>
      </c>
      <c r="H3" s="4">
        <f t="shared" si="1"/>
        <v>43471</v>
      </c>
      <c r="I3" s="4">
        <f t="shared" si="1"/>
        <v>43472</v>
      </c>
      <c r="J3" s="4">
        <f t="shared" si="1"/>
        <v>43473</v>
      </c>
      <c r="K3" s="4">
        <f t="shared" si="1"/>
        <v>43474</v>
      </c>
      <c r="L3" s="4">
        <f t="shared" si="1"/>
        <v>43475</v>
      </c>
      <c r="M3" s="4">
        <f t="shared" si="1"/>
        <v>43476</v>
      </c>
      <c r="N3" s="4">
        <f t="shared" si="1"/>
        <v>43477</v>
      </c>
      <c r="O3" s="4">
        <f t="shared" si="1"/>
        <v>43478</v>
      </c>
      <c r="P3" s="4">
        <f t="shared" si="1"/>
        <v>43479</v>
      </c>
      <c r="Q3" s="4">
        <f t="shared" si="1"/>
        <v>43480</v>
      </c>
      <c r="R3" s="4">
        <f t="shared" si="1"/>
        <v>43481</v>
      </c>
      <c r="S3" s="4">
        <f t="shared" si="1"/>
        <v>43482</v>
      </c>
      <c r="T3" s="4">
        <f t="shared" si="1"/>
        <v>43483</v>
      </c>
      <c r="U3" s="4">
        <f t="shared" si="1"/>
        <v>43484</v>
      </c>
      <c r="V3" s="4">
        <f t="shared" si="1"/>
        <v>43485</v>
      </c>
      <c r="W3" s="4">
        <f t="shared" si="1"/>
        <v>43486</v>
      </c>
      <c r="X3" s="4">
        <f t="shared" si="1"/>
        <v>43487</v>
      </c>
      <c r="Y3" s="4">
        <f t="shared" si="1"/>
        <v>43488</v>
      </c>
      <c r="Z3" s="4">
        <f t="shared" si="1"/>
        <v>43489</v>
      </c>
      <c r="AA3" s="4">
        <f t="shared" si="1"/>
        <v>43490</v>
      </c>
      <c r="AB3" s="4">
        <f t="shared" si="1"/>
        <v>43491</v>
      </c>
      <c r="AC3" s="4">
        <f t="shared" si="1"/>
        <v>43492</v>
      </c>
      <c r="AD3" s="4">
        <f t="shared" si="1"/>
        <v>43493</v>
      </c>
      <c r="AE3" s="4">
        <f t="shared" si="1"/>
        <v>43494</v>
      </c>
      <c r="AF3" s="4">
        <f t="shared" si="1"/>
        <v>43495</v>
      </c>
      <c r="AG3" s="4">
        <f t="shared" si="1"/>
        <v>43496</v>
      </c>
    </row>
    <row r="4" spans="1:40" ht="21.75" customHeight="1">
      <c r="A4" s="43"/>
      <c r="B4" s="9"/>
      <c r="C4" s="2" t="str">
        <f>CHOOSE(WEEKDAY(C3),"Di","Lu","Ma","Me","Je","Ve","Sa")</f>
        <v>Ma</v>
      </c>
      <c r="D4" s="2" t="str">
        <f t="shared" ref="D4:AG4" si="2">CHOOSE(WEEKDAY(D3),"Di","Lu","Ma","Me","Je","Ve","Sa")</f>
        <v>Me</v>
      </c>
      <c r="E4" s="2" t="str">
        <f t="shared" si="2"/>
        <v>Je</v>
      </c>
      <c r="F4" s="2" t="str">
        <f t="shared" si="2"/>
        <v>Ve</v>
      </c>
      <c r="G4" s="2" t="str">
        <f t="shared" si="2"/>
        <v>Sa</v>
      </c>
      <c r="H4" s="2" t="str">
        <f t="shared" si="2"/>
        <v>Di</v>
      </c>
      <c r="I4" s="2" t="str">
        <f t="shared" si="2"/>
        <v>Lu</v>
      </c>
      <c r="J4" s="2" t="str">
        <f t="shared" si="2"/>
        <v>Ma</v>
      </c>
      <c r="K4" s="2" t="str">
        <f t="shared" si="2"/>
        <v>Me</v>
      </c>
      <c r="L4" s="2" t="str">
        <f t="shared" si="2"/>
        <v>Je</v>
      </c>
      <c r="M4" s="2" t="str">
        <f t="shared" si="2"/>
        <v>Ve</v>
      </c>
      <c r="N4" s="2" t="str">
        <f t="shared" si="2"/>
        <v>Sa</v>
      </c>
      <c r="O4" s="2" t="str">
        <f t="shared" si="2"/>
        <v>Di</v>
      </c>
      <c r="P4" s="2" t="str">
        <f t="shared" si="2"/>
        <v>Lu</v>
      </c>
      <c r="Q4" s="2" t="str">
        <f t="shared" si="2"/>
        <v>Ma</v>
      </c>
      <c r="R4" s="2" t="str">
        <f t="shared" si="2"/>
        <v>Me</v>
      </c>
      <c r="S4" s="2" t="str">
        <f t="shared" si="2"/>
        <v>Je</v>
      </c>
      <c r="T4" s="2" t="str">
        <f t="shared" si="2"/>
        <v>Ve</v>
      </c>
      <c r="U4" s="2" t="str">
        <f t="shared" si="2"/>
        <v>Sa</v>
      </c>
      <c r="V4" s="2" t="str">
        <f t="shared" si="2"/>
        <v>Di</v>
      </c>
      <c r="W4" s="2" t="str">
        <f t="shared" si="2"/>
        <v>Lu</v>
      </c>
      <c r="X4" s="2" t="str">
        <f t="shared" si="2"/>
        <v>Ma</v>
      </c>
      <c r="Y4" s="2" t="str">
        <f t="shared" si="2"/>
        <v>Me</v>
      </c>
      <c r="Z4" s="2" t="str">
        <f t="shared" si="2"/>
        <v>Je</v>
      </c>
      <c r="AA4" s="2" t="str">
        <f t="shared" si="2"/>
        <v>Ve</v>
      </c>
      <c r="AB4" s="2" t="str">
        <f t="shared" si="2"/>
        <v>Sa</v>
      </c>
      <c r="AC4" s="2" t="str">
        <f t="shared" si="2"/>
        <v>Di</v>
      </c>
      <c r="AD4" s="2" t="str">
        <f t="shared" si="2"/>
        <v>Lu</v>
      </c>
      <c r="AE4" s="2" t="str">
        <f t="shared" si="2"/>
        <v>Ma</v>
      </c>
      <c r="AF4" s="2" t="str">
        <f t="shared" si="2"/>
        <v>Me</v>
      </c>
      <c r="AG4" s="2" t="str">
        <f t="shared" si="2"/>
        <v>Je</v>
      </c>
      <c r="AH4" s="6"/>
      <c r="AI4" s="8"/>
    </row>
    <row r="5" spans="1:40" ht="15.75" thickBot="1">
      <c r="A5" s="41" t="s">
        <v>4</v>
      </c>
      <c r="B5" s="42"/>
      <c r="C5" s="14">
        <f>IF(OR(AND(C$2&gt;=Bdd!$I$10,C$2&lt;=Bdd!$J$10),AND(C$2&gt;=Bdd!$I$11,C$2&lt;=Bdd!$J$11),AND(C$2&gt;=Bdd!$I$12,C$2&lt;=Bdd!$J$12),AND(C$2&gt;=Bdd!$I$13,C$2&lt;=Bdd!$J$13),AND(C$2&gt;=Bdd!$I$14,C$2&lt;=Bdd!$J$14),AND(C$2&gt;=Bdd!$I$15,C$2&lt;=Bdd!$J$15),AND(C$2&gt;=Bdd!$I$16,C$2&lt;=Bdd!$J$16)),1,"")</f>
        <v>1</v>
      </c>
      <c r="D5" s="14">
        <f>IF(OR(AND(D$2&gt;=Bdd!$I$10,D$2&lt;=Bdd!$J$10),AND(D$2&gt;=Bdd!$I$11,D$2&lt;=Bdd!$J$11),AND(D$2&gt;=Bdd!$I$12,D$2&lt;=Bdd!$J$12),AND(D$2&gt;=Bdd!$I$13,D$2&lt;=Bdd!$J$13),AND(D$2&gt;=Bdd!$I$14,D$2&lt;=Bdd!$J$14),AND(D$2&gt;=Bdd!$I$15,D$2&lt;=Bdd!$J$15),AND(D$2&gt;=Bdd!$I$16,D$2&lt;=Bdd!$J$16)),1,"")</f>
        <v>1</v>
      </c>
      <c r="E5" s="14">
        <f>IF(OR(AND(E$2&gt;=Bdd!$I$10,E$2&lt;=Bdd!$J$10),AND(E$2&gt;=Bdd!$I$11,E$2&lt;=Bdd!$J$11),AND(E$2&gt;=Bdd!$I$12,E$2&lt;=Bdd!$J$12),AND(E$2&gt;=Bdd!$I$13,E$2&lt;=Bdd!$J$13),AND(E$2&gt;=Bdd!$I$14,E$2&lt;=Bdd!$J$14),AND(E$2&gt;=Bdd!$I$15,E$2&lt;=Bdd!$J$15),AND(E$2&gt;=Bdd!$I$16,E$2&lt;=Bdd!$J$16)),1,"")</f>
        <v>1</v>
      </c>
      <c r="F5" s="14">
        <f>IF(OR(AND(F$2&gt;=Bdd!$I$10,F$2&lt;=Bdd!$J$10),AND(F$2&gt;=Bdd!$I$11,F$2&lt;=Bdd!$J$11),AND(F$2&gt;=Bdd!$I$12,F$2&lt;=Bdd!$J$12),AND(F$2&gt;=Bdd!$I$13,F$2&lt;=Bdd!$J$13),AND(F$2&gt;=Bdd!$I$14,F$2&lt;=Bdd!$J$14),AND(F$2&gt;=Bdd!$I$15,F$2&lt;=Bdd!$J$15),AND(F$2&gt;=Bdd!$I$16,F$2&lt;=Bdd!$J$16)),1,"")</f>
        <v>1</v>
      </c>
      <c r="G5" s="14">
        <f>IF(OR(AND(G$2&gt;=Bdd!$I$10,G$2&lt;=Bdd!$J$10),AND(G$2&gt;=Bdd!$I$11,G$2&lt;=Bdd!$J$11),AND(G$2&gt;=Bdd!$I$12,G$2&lt;=Bdd!$J$12),AND(G$2&gt;=Bdd!$I$13,G$2&lt;=Bdd!$J$13),AND(G$2&gt;=Bdd!$I$14,G$2&lt;=Bdd!$J$14),AND(G$2&gt;=Bdd!$I$15,G$2&lt;=Bdd!$J$15),AND(G$2&gt;=Bdd!$I$16,G$2&lt;=Bdd!$J$16)),1,"")</f>
        <v>1</v>
      </c>
      <c r="H5" s="14">
        <f>IF(OR(AND(H$2&gt;=Bdd!$I$10,H$2&lt;=Bdd!$J$10),AND(H$2&gt;=Bdd!$I$11,H$2&lt;=Bdd!$J$11),AND(H$2&gt;=Bdd!$I$12,H$2&lt;=Bdd!$J$12),AND(H$2&gt;=Bdd!$I$13,H$2&lt;=Bdd!$J$13),AND(H$2&gt;=Bdd!$I$14,H$2&lt;=Bdd!$J$14),AND(H$2&gt;=Bdd!$I$15,H$2&lt;=Bdd!$J$15),AND(H$2&gt;=Bdd!$I$16,H$2&lt;=Bdd!$J$16)),1,"")</f>
        <v>1</v>
      </c>
      <c r="I5" s="14" t="str">
        <f>IF(OR(AND(I$2&gt;=Bdd!$I$10,I$2&lt;=Bdd!$J$10),AND(I$2&gt;=Bdd!$I$11,I$2&lt;=Bdd!$J$11),AND(I$2&gt;=Bdd!$I$12,I$2&lt;=Bdd!$J$12),AND(I$2&gt;=Bdd!$I$13,I$2&lt;=Bdd!$J$13),AND(I$2&gt;=Bdd!$I$14,I$2&lt;=Bdd!$J$14),AND(I$2&gt;=Bdd!$I$15,I$2&lt;=Bdd!$J$15),AND(I$2&gt;=Bdd!$I$16,I$2&lt;=Bdd!$J$16)),1,"")</f>
        <v/>
      </c>
      <c r="J5" s="14" t="str">
        <f>IF(OR(AND(J$2&gt;=Bdd!$I$10,J$2&lt;=Bdd!$J$10),AND(J$2&gt;=Bdd!$I$11,J$2&lt;=Bdd!$J$11),AND(J$2&gt;=Bdd!$I$12,J$2&lt;=Bdd!$J$12),AND(J$2&gt;=Bdd!$I$13,J$2&lt;=Bdd!$J$13),AND(J$2&gt;=Bdd!$I$14,J$2&lt;=Bdd!$J$14),AND(J$2&gt;=Bdd!$I$15,J$2&lt;=Bdd!$J$15),AND(J$2&gt;=Bdd!$I$16,J$2&lt;=Bdd!$J$16)),1,"")</f>
        <v/>
      </c>
      <c r="K5" s="14" t="str">
        <f>IF(OR(AND(K$2&gt;=Bdd!$I$10,K$2&lt;=Bdd!$J$10),AND(K$2&gt;=Bdd!$I$11,K$2&lt;=Bdd!$J$11),AND(K$2&gt;=Bdd!$I$12,K$2&lt;=Bdd!$J$12),AND(K$2&gt;=Bdd!$I$13,K$2&lt;=Bdd!$J$13),AND(K$2&gt;=Bdd!$I$14,K$2&lt;=Bdd!$J$14),AND(K$2&gt;=Bdd!$I$15,K$2&lt;=Bdd!$J$15),AND(K$2&gt;=Bdd!$I$16,K$2&lt;=Bdd!$J$16)),1,"")</f>
        <v/>
      </c>
      <c r="L5" s="14" t="str">
        <f>IF(OR(AND(L$2&gt;=Bdd!$I$10,L$2&lt;=Bdd!$J$10),AND(L$2&gt;=Bdd!$I$11,L$2&lt;=Bdd!$J$11),AND(L$2&gt;=Bdd!$I$12,L$2&lt;=Bdd!$J$12),AND(L$2&gt;=Bdd!$I$13,L$2&lt;=Bdd!$J$13),AND(L$2&gt;=Bdd!$I$14,L$2&lt;=Bdd!$J$14),AND(L$2&gt;=Bdd!$I$15,L$2&lt;=Bdd!$J$15),AND(L$2&gt;=Bdd!$I$16,L$2&lt;=Bdd!$J$16)),1,"")</f>
        <v/>
      </c>
      <c r="M5" s="14" t="str">
        <f>IF(OR(AND(M$2&gt;=Bdd!$I$10,M$2&lt;=Bdd!$J$10),AND(M$2&gt;=Bdd!$I$11,M$2&lt;=Bdd!$J$11),AND(M$2&gt;=Bdd!$I$12,M$2&lt;=Bdd!$J$12),AND(M$2&gt;=Bdd!$I$13,M$2&lt;=Bdd!$J$13),AND(M$2&gt;=Bdd!$I$14,M$2&lt;=Bdd!$J$14),AND(M$2&gt;=Bdd!$I$15,M$2&lt;=Bdd!$J$15),AND(M$2&gt;=Bdd!$I$16,M$2&lt;=Bdd!$J$16)),1,"")</f>
        <v/>
      </c>
      <c r="N5" s="14" t="str">
        <f>IF(OR(AND(N$2&gt;=Bdd!$I$10,N$2&lt;=Bdd!$J$10),AND(N$2&gt;=Bdd!$I$11,N$2&lt;=Bdd!$J$11),AND(N$2&gt;=Bdd!$I$12,N$2&lt;=Bdd!$J$12),AND(N$2&gt;=Bdd!$I$13,N$2&lt;=Bdd!$J$13),AND(N$2&gt;=Bdd!$I$14,N$2&lt;=Bdd!$J$14),AND(N$2&gt;=Bdd!$I$15,N$2&lt;=Bdd!$J$15),AND(N$2&gt;=Bdd!$I$16,N$2&lt;=Bdd!$J$16)),1,"")</f>
        <v/>
      </c>
      <c r="O5" s="14" t="str">
        <f>IF(OR(AND(O$2&gt;=Bdd!$I$10,O$2&lt;=Bdd!$J$10),AND(O$2&gt;=Bdd!$I$11,O$2&lt;=Bdd!$J$11),AND(O$2&gt;=Bdd!$I$12,O$2&lt;=Bdd!$J$12),AND(O$2&gt;=Bdd!$I$13,O$2&lt;=Bdd!$J$13),AND(O$2&gt;=Bdd!$I$14,O$2&lt;=Bdd!$J$14),AND(O$2&gt;=Bdd!$I$15,O$2&lt;=Bdd!$J$15),AND(O$2&gt;=Bdd!$I$16,O$2&lt;=Bdd!$J$16)),1,"")</f>
        <v/>
      </c>
      <c r="P5" s="14" t="str">
        <f>IF(OR(AND(P$2&gt;=Bdd!$I$10,P$2&lt;=Bdd!$J$10),AND(P$2&gt;=Bdd!$I$11,P$2&lt;=Bdd!$J$11),AND(P$2&gt;=Bdd!$I$12,P$2&lt;=Bdd!$J$12),AND(P$2&gt;=Bdd!$I$13,P$2&lt;=Bdd!$J$13),AND(P$2&gt;=Bdd!$I$14,P$2&lt;=Bdd!$J$14),AND(P$2&gt;=Bdd!$I$15,P$2&lt;=Bdd!$J$15),AND(P$2&gt;=Bdd!$I$16,P$2&lt;=Bdd!$J$16)),1,"")</f>
        <v/>
      </c>
      <c r="Q5" s="14" t="str">
        <f>IF(OR(AND(Q$2&gt;=Bdd!$I$10,Q$2&lt;=Bdd!$J$10),AND(Q$2&gt;=Bdd!$I$11,Q$2&lt;=Bdd!$J$11),AND(Q$2&gt;=Bdd!$I$12,Q$2&lt;=Bdd!$J$12),AND(Q$2&gt;=Bdd!$I$13,Q$2&lt;=Bdd!$J$13),AND(Q$2&gt;=Bdd!$I$14,Q$2&lt;=Bdd!$J$14),AND(Q$2&gt;=Bdd!$I$15,Q$2&lt;=Bdd!$J$15),AND(Q$2&gt;=Bdd!$I$16,Q$2&lt;=Bdd!$J$16)),1,"")</f>
        <v/>
      </c>
      <c r="R5" s="14" t="str">
        <f>IF(OR(AND(R$2&gt;=Bdd!$I$10,R$2&lt;=Bdd!$J$10),AND(R$2&gt;=Bdd!$I$11,R$2&lt;=Bdd!$J$11),AND(R$2&gt;=Bdd!$I$12,R$2&lt;=Bdd!$J$12),AND(R$2&gt;=Bdd!$I$13,R$2&lt;=Bdd!$J$13),AND(R$2&gt;=Bdd!$I$14,R$2&lt;=Bdd!$J$14),AND(R$2&gt;=Bdd!$I$15,R$2&lt;=Bdd!$J$15),AND(R$2&gt;=Bdd!$I$16,R$2&lt;=Bdd!$J$16)),1,"")</f>
        <v/>
      </c>
      <c r="S5" s="14" t="str">
        <f>IF(OR(AND(S$2&gt;=Bdd!$I$10,S$2&lt;=Bdd!$J$10),AND(S$2&gt;=Bdd!$I$11,S$2&lt;=Bdd!$J$11),AND(S$2&gt;=Bdd!$I$12,S$2&lt;=Bdd!$J$12),AND(S$2&gt;=Bdd!$I$13,S$2&lt;=Bdd!$J$13),AND(S$2&gt;=Bdd!$I$14,S$2&lt;=Bdd!$J$14),AND(S$2&gt;=Bdd!$I$15,S$2&lt;=Bdd!$J$15),AND(S$2&gt;=Bdd!$I$16,S$2&lt;=Bdd!$J$16)),1,"")</f>
        <v/>
      </c>
      <c r="T5" s="14" t="str">
        <f>IF(OR(AND(T$2&gt;=Bdd!$I$10,T$2&lt;=Bdd!$J$10),AND(T$2&gt;=Bdd!$I$11,T$2&lt;=Bdd!$J$11),AND(T$2&gt;=Bdd!$I$12,T$2&lt;=Bdd!$J$12),AND(T$2&gt;=Bdd!$I$13,T$2&lt;=Bdd!$J$13),AND(T$2&gt;=Bdd!$I$14,T$2&lt;=Bdd!$J$14),AND(T$2&gt;=Bdd!$I$15,T$2&lt;=Bdd!$J$15),AND(T$2&gt;=Bdd!$I$16,T$2&lt;=Bdd!$J$16)),1,"")</f>
        <v/>
      </c>
      <c r="U5" s="14" t="str">
        <f>IF(OR(AND(U$2&gt;=Bdd!$I$10,U$2&lt;=Bdd!$J$10),AND(U$2&gt;=Bdd!$I$11,U$2&lt;=Bdd!$J$11),AND(U$2&gt;=Bdd!$I$12,U$2&lt;=Bdd!$J$12),AND(U$2&gt;=Bdd!$I$13,U$2&lt;=Bdd!$J$13),AND(U$2&gt;=Bdd!$I$14,U$2&lt;=Bdd!$J$14),AND(U$2&gt;=Bdd!$I$15,U$2&lt;=Bdd!$J$15),AND(U$2&gt;=Bdd!$I$16,U$2&lt;=Bdd!$J$16)),1,"")</f>
        <v/>
      </c>
      <c r="V5" s="14" t="str">
        <f>IF(OR(AND(V$2&gt;=Bdd!$I$10,V$2&lt;=Bdd!$J$10),AND(V$2&gt;=Bdd!$I$11,V$2&lt;=Bdd!$J$11),AND(V$2&gt;=Bdd!$I$12,V$2&lt;=Bdd!$J$12),AND(V$2&gt;=Bdd!$I$13,V$2&lt;=Bdd!$J$13),AND(V$2&gt;=Bdd!$I$14,V$2&lt;=Bdd!$J$14),AND(V$2&gt;=Bdd!$I$15,V$2&lt;=Bdd!$J$15),AND(V$2&gt;=Bdd!$I$16,V$2&lt;=Bdd!$J$16)),1,"")</f>
        <v/>
      </c>
      <c r="W5" s="14" t="str">
        <f>IF(OR(AND(W$2&gt;=Bdd!$I$10,W$2&lt;=Bdd!$J$10),AND(W$2&gt;=Bdd!$I$11,W$2&lt;=Bdd!$J$11),AND(W$2&gt;=Bdd!$I$12,W$2&lt;=Bdd!$J$12),AND(W$2&gt;=Bdd!$I$13,W$2&lt;=Bdd!$J$13),AND(W$2&gt;=Bdd!$I$14,W$2&lt;=Bdd!$J$14),AND(W$2&gt;=Bdd!$I$15,W$2&lt;=Bdd!$J$15),AND(W$2&gt;=Bdd!$I$16,W$2&lt;=Bdd!$J$16)),1,"")</f>
        <v/>
      </c>
      <c r="X5" s="14" t="str">
        <f>IF(OR(AND(X$2&gt;=Bdd!$I$10,X$2&lt;=Bdd!$J$10),AND(X$2&gt;=Bdd!$I$11,X$2&lt;=Bdd!$J$11),AND(X$2&gt;=Bdd!$I$12,X$2&lt;=Bdd!$J$12),AND(X$2&gt;=Bdd!$I$13,X$2&lt;=Bdd!$J$13),AND(X$2&gt;=Bdd!$I$14,X$2&lt;=Bdd!$J$14),AND(X$2&gt;=Bdd!$I$15,X$2&lt;=Bdd!$J$15),AND(X$2&gt;=Bdd!$I$16,X$2&lt;=Bdd!$J$16)),1,"")</f>
        <v/>
      </c>
      <c r="Y5" s="14" t="str">
        <f>IF(OR(AND(Y$2&gt;=Bdd!$I$10,Y$2&lt;=Bdd!$J$10),AND(Y$2&gt;=Bdd!$I$11,Y$2&lt;=Bdd!$J$11),AND(Y$2&gt;=Bdd!$I$12,Y$2&lt;=Bdd!$J$12),AND(Y$2&gt;=Bdd!$I$13,Y$2&lt;=Bdd!$J$13),AND(Y$2&gt;=Bdd!$I$14,Y$2&lt;=Bdd!$J$14),AND(Y$2&gt;=Bdd!$I$15,Y$2&lt;=Bdd!$J$15),AND(Y$2&gt;=Bdd!$I$16,Y$2&lt;=Bdd!$J$16)),1,"")</f>
        <v/>
      </c>
      <c r="Z5" s="14" t="str">
        <f>IF(OR(AND(Z$2&gt;=Bdd!$I$10,Z$2&lt;=Bdd!$J$10),AND(Z$2&gt;=Bdd!$I$11,Z$2&lt;=Bdd!$J$11),AND(Z$2&gt;=Bdd!$I$12,Z$2&lt;=Bdd!$J$12),AND(Z$2&gt;=Bdd!$I$13,Z$2&lt;=Bdd!$J$13),AND(Z$2&gt;=Bdd!$I$14,Z$2&lt;=Bdd!$J$14),AND(Z$2&gt;=Bdd!$I$15,Z$2&lt;=Bdd!$J$15),AND(Z$2&gt;=Bdd!$I$16,Z$2&lt;=Bdd!$J$16)),1,"")</f>
        <v/>
      </c>
      <c r="AA5" s="14" t="str">
        <f>IF(OR(AND(AA$2&gt;=Bdd!$I$10,AA$2&lt;=Bdd!$J$10),AND(AA$2&gt;=Bdd!$I$11,AA$2&lt;=Bdd!$J$11),AND(AA$2&gt;=Bdd!$I$12,AA$2&lt;=Bdd!$J$12),AND(AA$2&gt;=Bdd!$I$13,AA$2&lt;=Bdd!$J$13),AND(AA$2&gt;=Bdd!$I$14,AA$2&lt;=Bdd!$J$14),AND(AA$2&gt;=Bdd!$I$15,AA$2&lt;=Bdd!$J$15),AND(AA$2&gt;=Bdd!$I$16,AA$2&lt;=Bdd!$J$16)),1,"")</f>
        <v/>
      </c>
      <c r="AB5" s="14" t="str">
        <f>IF(OR(AND(AB$2&gt;=Bdd!$I$10,AB$2&lt;=Bdd!$J$10),AND(AB$2&gt;=Bdd!$I$11,AB$2&lt;=Bdd!$J$11),AND(AB$2&gt;=Bdd!$I$12,AB$2&lt;=Bdd!$J$12),AND(AB$2&gt;=Bdd!$I$13,AB$2&lt;=Bdd!$J$13),AND(AB$2&gt;=Bdd!$I$14,AB$2&lt;=Bdd!$J$14),AND(AB$2&gt;=Bdd!$I$15,AB$2&lt;=Bdd!$J$15),AND(AB$2&gt;=Bdd!$I$16,AB$2&lt;=Bdd!$J$16)),1,"")</f>
        <v/>
      </c>
      <c r="AC5" s="14" t="str">
        <f>IF(OR(AND(AC$2&gt;=Bdd!$I$10,AC$2&lt;=Bdd!$J$10),AND(AC$2&gt;=Bdd!$I$11,AC$2&lt;=Bdd!$J$11),AND(AC$2&gt;=Bdd!$I$12,AC$2&lt;=Bdd!$J$12),AND(AC$2&gt;=Bdd!$I$13,AC$2&lt;=Bdd!$J$13),AND(AC$2&gt;=Bdd!$I$14,AC$2&lt;=Bdd!$J$14),AND(AC$2&gt;=Bdd!$I$15,AC$2&lt;=Bdd!$J$15),AND(AC$2&gt;=Bdd!$I$16,AC$2&lt;=Bdd!$J$16)),1,"")</f>
        <v/>
      </c>
      <c r="AD5" s="14" t="str">
        <f>IF(OR(AND(AD$2&gt;=Bdd!$I$10,AD$2&lt;=Bdd!$J$10),AND(AD$2&gt;=Bdd!$I$11,AD$2&lt;=Bdd!$J$11),AND(AD$2&gt;=Bdd!$I$12,AD$2&lt;=Bdd!$J$12),AND(AD$2&gt;=Bdd!$I$13,AD$2&lt;=Bdd!$J$13),AND(AD$2&gt;=Bdd!$I$14,AD$2&lt;=Bdd!$J$14),AND(AD$2&gt;=Bdd!$I$15,AD$2&lt;=Bdd!$J$15),AND(AD$2&gt;=Bdd!$I$16,AD$2&lt;=Bdd!$J$16)),1,"")</f>
        <v/>
      </c>
      <c r="AE5" s="14" t="str">
        <f>IF(OR(AND(AE$2&gt;=Bdd!$I$10,AE$2&lt;=Bdd!$J$10),AND(AE$2&gt;=Bdd!$I$11,AE$2&lt;=Bdd!$J$11),AND(AE$2&gt;=Bdd!$I$12,AE$2&lt;=Bdd!$J$12),AND(AE$2&gt;=Bdd!$I$13,AE$2&lt;=Bdd!$J$13),AND(AE$2&gt;=Bdd!$I$14,AE$2&lt;=Bdd!$J$14),AND(AE$2&gt;=Bdd!$I$15,AE$2&lt;=Bdd!$J$15),AND(AE$2&gt;=Bdd!$I$16,AE$2&lt;=Bdd!$J$16)),1,"")</f>
        <v/>
      </c>
      <c r="AF5" s="14" t="str">
        <f>IF(OR(AND(AF$2&gt;=Bdd!$I$10,AF$2&lt;=Bdd!$J$10),AND(AF$2&gt;=Bdd!$I$11,AF$2&lt;=Bdd!$J$11),AND(AF$2&gt;=Bdd!$I$12,AF$2&lt;=Bdd!$J$12),AND(AF$2&gt;=Bdd!$I$13,AF$2&lt;=Bdd!$J$13),AND(AF$2&gt;=Bdd!$I$14,AF$2&lt;=Bdd!$J$14),AND(AF$2&gt;=Bdd!$I$15,AF$2&lt;=Bdd!$J$15),AND(AF$2&gt;=Bdd!$I$16,AF$2&lt;=Bdd!$J$16)),1,"")</f>
        <v/>
      </c>
      <c r="AG5" s="15" t="str">
        <f>IF(OR(AND(AG$2&gt;=Bdd!$I$10,AG$2&lt;=Bdd!$J$10),AND(AG$2&gt;=Bdd!$I$11,AG$2&lt;=Bdd!$J$11),AND(AG$2&gt;=Bdd!$I$12,AG$2&lt;=Bdd!$J$12),AND(AG$2&gt;=Bdd!$I$13,AG$2&lt;=Bdd!$J$13),AND(AG$2&gt;=Bdd!$I$14,AG$2&lt;=Bdd!$J$14),AND(AG$2&gt;=Bdd!$I$15,AG$2&lt;=Bdd!$J$15),AND(AG$2&gt;=Bdd!$I$16,AG$2&lt;=Bdd!$J$16)),1,"")</f>
        <v/>
      </c>
    </row>
    <row r="6" spans="1:40" ht="23.1" customHeight="1" thickBot="1">
      <c r="A6" s="37"/>
      <c r="B6" s="39" t="s">
        <v>16</v>
      </c>
      <c r="C6" s="3" t="str">
        <f>IFERROR(INDEX(Tableau2[[Créneau abs]:[Créneau abs]],SUMPRODUCT((Tableau2[[Prénom]:[Prénom]]=Janv!$B6)*(Tableau2[[Jour abs]:[Jour abs]]=Janv!C$4)*({1;2;3}))),"")</f>
        <v/>
      </c>
      <c r="D6" s="3" t="str">
        <f>IFERROR(INDEX(Tableau2[[Créneau abs]:[Créneau abs]],SUMPRODUCT((Tableau2[[Prénom]:[Prénom]]=Janv!$B6)*(Tableau2[[Jour abs]:[Jour abs]]=Janv!D$4)*({1;2;3}))),"")</f>
        <v/>
      </c>
      <c r="E6" s="3" t="str">
        <f>IFERROR(INDEX(Tableau2[[Créneau abs]:[Créneau abs]],SUMPRODUCT((Tableau2[[Prénom]:[Prénom]]=Janv!$B6)*(Tableau2[[Jour abs]:[Jour abs]]=Janv!E$4)*({1;2;3}))),"")</f>
        <v/>
      </c>
      <c r="F6" s="3" t="str">
        <f>IFERROR(INDEX(Tableau2[[Créneau abs]:[Créneau abs]],SUMPRODUCT((Tableau2[[Prénom]:[Prénom]]=Janv!$B6)*(Tableau2[[Jour abs]:[Jour abs]]=Janv!F$4)*({1;2;3}))),"")</f>
        <v/>
      </c>
      <c r="G6" s="3" t="str">
        <f>IFERROR(INDEX(Tableau2[[Créneau abs]:[Créneau abs]],SUMPRODUCT((Tableau2[[Prénom]:[Prénom]]=Janv!$B6)*(Tableau2[[Jour abs]:[Jour abs]]=Janv!G$4)*({1;2;3}))),"")</f>
        <v/>
      </c>
      <c r="H6" s="3" t="str">
        <f>IFERROR(INDEX(Tableau2[[Créneau abs]:[Créneau abs]],SUMPRODUCT((Tableau2[[Prénom]:[Prénom]]=Janv!$B6)*(Tableau2[[Jour abs]:[Jour abs]]=Janv!H$4)*({1;2;3}))),"")</f>
        <v/>
      </c>
      <c r="I6" s="3" t="str">
        <f>IFERROR(INDEX(Tableau2[[Créneau abs]:[Créneau abs]],SUMPRODUCT((Tableau2[[Prénom]:[Prénom]]=Janv!$B6)*(Tableau2[[Jour abs]:[Jour abs]]=Janv!I$4)*({1;2;3}))),"")</f>
        <v/>
      </c>
      <c r="J6" s="3" t="str">
        <f>IFERROR(INDEX(Tableau2[[Créneau abs]:[Créneau abs]],SUMPRODUCT((Tableau2[[Prénom]:[Prénom]]=Janv!$B6)*(Tableau2[[Jour abs]:[Jour abs]]=Janv!J$4)*({1;2;3}))),"")</f>
        <v/>
      </c>
      <c r="K6" s="3" t="str">
        <f>IFERROR(INDEX(Tableau2[[Créneau abs]:[Créneau abs]],SUMPRODUCT((Tableau2[[Prénom]:[Prénom]]=Janv!$B6)*(Tableau2[[Jour abs]:[Jour abs]]=Janv!K$4)*({1;2;3}))),"")</f>
        <v/>
      </c>
      <c r="L6" s="3" t="str">
        <f>IFERROR(INDEX(Tableau2[[Créneau abs]:[Créneau abs]],SUMPRODUCT((Tableau2[[Prénom]:[Prénom]]=Janv!$B6)*(Tableau2[[Jour abs]:[Jour abs]]=Janv!L$4)*({1;2;3}))),"")</f>
        <v/>
      </c>
      <c r="M6" s="3" t="str">
        <f>IFERROR(INDEX(Tableau2[[Créneau abs]:[Créneau abs]],SUMPRODUCT((Tableau2[[Prénom]:[Prénom]]=Janv!$B6)*(Tableau2[[Jour abs]:[Jour abs]]=Janv!M$4)*({1;2;3}))),"")</f>
        <v/>
      </c>
      <c r="N6" s="3" t="str">
        <f>IFERROR(INDEX(Tableau2[[Créneau abs]:[Créneau abs]],SUMPRODUCT((Tableau2[[Prénom]:[Prénom]]=Janv!$B6)*(Tableau2[[Jour abs]:[Jour abs]]=Janv!N$4)*({1;2;3}))),"")</f>
        <v/>
      </c>
      <c r="O6" s="3" t="str">
        <f>IFERROR(INDEX(Tableau2[[Créneau abs]:[Créneau abs]],SUMPRODUCT((Tableau2[[Prénom]:[Prénom]]=Janv!$B6)*(Tableau2[[Jour abs]:[Jour abs]]=Janv!O$4)*({1;2;3}))),"")</f>
        <v/>
      </c>
      <c r="P6" s="3" t="str">
        <f>IFERROR(INDEX(Tableau2[[Créneau abs]:[Créneau abs]],SUMPRODUCT((Tableau2[[Prénom]:[Prénom]]=Janv!$B6)*(Tableau2[[Jour abs]:[Jour abs]]=Janv!P$4)*({1;2;3}))),"")</f>
        <v/>
      </c>
      <c r="Q6" s="3" t="str">
        <f>IFERROR(INDEX(Tableau2[[Créneau abs]:[Créneau abs]],SUMPRODUCT((Tableau2[[Prénom]:[Prénom]]=Janv!$B6)*(Tableau2[[Jour abs]:[Jour abs]]=Janv!Q$4)*({1;2;3}))),"")</f>
        <v/>
      </c>
      <c r="R6" s="3" t="str">
        <f>IFERROR(INDEX(Tableau2[[Créneau abs]:[Créneau abs]],SUMPRODUCT((Tableau2[[Prénom]:[Prénom]]=Janv!$B6)*(Tableau2[[Jour abs]:[Jour abs]]=Janv!R$4)*({1;2;3}))),"")</f>
        <v/>
      </c>
      <c r="S6" s="3" t="str">
        <f>IFERROR(INDEX(Tableau2[[Créneau abs]:[Créneau abs]],SUMPRODUCT((Tableau2[[Prénom]:[Prénom]]=Janv!$B6)*(Tableau2[[Jour abs]:[Jour abs]]=Janv!S$4)*({1;2;3}))),"")</f>
        <v/>
      </c>
      <c r="T6" s="3" t="str">
        <f>IFERROR(INDEX(Tableau2[[Créneau abs]:[Créneau abs]],SUMPRODUCT((Tableau2[[Prénom]:[Prénom]]=Janv!$B6)*(Tableau2[[Jour abs]:[Jour abs]]=Janv!T$4)*({1;2;3}))),"")</f>
        <v/>
      </c>
      <c r="U6" s="3" t="str">
        <f>IFERROR(INDEX(Tableau2[[Créneau abs]:[Créneau abs]],SUMPRODUCT((Tableau2[[Prénom]:[Prénom]]=Janv!$B6)*(Tableau2[[Jour abs]:[Jour abs]]=Janv!U$4)*({1;2;3}))),"")</f>
        <v/>
      </c>
      <c r="V6" s="3" t="str">
        <f>IFERROR(INDEX(Tableau2[[Créneau abs]:[Créneau abs]],SUMPRODUCT((Tableau2[[Prénom]:[Prénom]]=Janv!$B6)*(Tableau2[[Jour abs]:[Jour abs]]=Janv!V$4)*({1;2;3}))),"")</f>
        <v/>
      </c>
      <c r="W6" s="3" t="str">
        <f>IFERROR(INDEX(Tableau2[[Créneau abs]:[Créneau abs]],SUMPRODUCT((Tableau2[[Prénom]:[Prénom]]=Janv!$B6)*(Tableau2[[Jour abs]:[Jour abs]]=Janv!W$4)*({1;2;3}))),"")</f>
        <v/>
      </c>
      <c r="X6" s="3" t="str">
        <f>IFERROR(INDEX(Tableau2[[Créneau abs]:[Créneau abs]],SUMPRODUCT((Tableau2[[Prénom]:[Prénom]]=Janv!$B6)*(Tableau2[[Jour abs]:[Jour abs]]=Janv!X$4)*({1;2;3}))),"")</f>
        <v/>
      </c>
      <c r="Y6" s="3" t="str">
        <f>IFERROR(INDEX(Tableau2[[Créneau abs]:[Créneau abs]],SUMPRODUCT((Tableau2[[Prénom]:[Prénom]]=Janv!$B6)*(Tableau2[[Jour abs]:[Jour abs]]=Janv!Y$4)*({1;2;3}))),"")</f>
        <v/>
      </c>
      <c r="Z6" s="3" t="str">
        <f>IFERROR(INDEX(Tableau2[[Créneau abs]:[Créneau abs]],SUMPRODUCT((Tableau2[[Prénom]:[Prénom]]=Janv!$B6)*(Tableau2[[Jour abs]:[Jour abs]]=Janv!Z$4)*({1;2;3}))),"")</f>
        <v/>
      </c>
      <c r="AA6" s="3" t="str">
        <f>IFERROR(INDEX(Tableau2[[Créneau abs]:[Créneau abs]],SUMPRODUCT((Tableau2[[Prénom]:[Prénom]]=Janv!$B6)*(Tableau2[[Jour abs]:[Jour abs]]=Janv!AA$4)*({1;2;3}))),"")</f>
        <v/>
      </c>
      <c r="AB6" s="3" t="str">
        <f>IFERROR(INDEX(Tableau2[[Créneau abs]:[Créneau abs]],SUMPRODUCT((Tableau2[[Prénom]:[Prénom]]=Janv!$B6)*(Tableau2[[Jour abs]:[Jour abs]]=Janv!AB$4)*({1;2;3}))),"")</f>
        <v/>
      </c>
      <c r="AC6" s="3" t="str">
        <f>IFERROR(INDEX(Tableau2[[Créneau abs]:[Créneau abs]],SUMPRODUCT((Tableau2[[Prénom]:[Prénom]]=Janv!$B6)*(Tableau2[[Jour abs]:[Jour abs]]=Janv!AC$4)*({1;2;3}))),"")</f>
        <v/>
      </c>
      <c r="AD6" s="3" t="str">
        <f>IFERROR(INDEX(Tableau2[[Créneau abs]:[Créneau abs]],SUMPRODUCT((Tableau2[[Prénom]:[Prénom]]=Janv!$B6)*(Tableau2[[Jour abs]:[Jour abs]]=Janv!AD$4)*({1;2;3}))),"")</f>
        <v/>
      </c>
      <c r="AE6" s="3" t="str">
        <f>IFERROR(INDEX(Tableau2[[Créneau abs]:[Créneau abs]],SUMPRODUCT((Tableau2[[Prénom]:[Prénom]]=Janv!$B6)*(Tableau2[[Jour abs]:[Jour abs]]=Janv!AE$4)*({1;2;3}))),"")</f>
        <v/>
      </c>
      <c r="AF6" s="3" t="str">
        <f>IFERROR(INDEX(Tableau2[[Créneau abs]:[Créneau abs]],SUMPRODUCT((Tableau2[[Prénom]:[Prénom]]=Janv!$B6)*(Tableau2[[Jour abs]:[Jour abs]]=Janv!AF$4)*({1;2;3}))),"")</f>
        <v/>
      </c>
      <c r="AG6" s="3" t="str">
        <f>IFERROR(INDEX(Tableau2[[Créneau abs]:[Créneau abs]],SUMPRODUCT((Tableau2[[Prénom]:[Prénom]]=Janv!$B6)*(Tableau2[[Jour abs]:[Jour abs]]=Janv!AG$4)*({1;2;3}))),"")</f>
        <v/>
      </c>
      <c r="AI6" s="7" t="str">
        <f>IFERROR(IF(WEEKDAY(C$3)=4,VLOOKUP($B6,Tableau2[],3,0),IF(WEEKDAY(C$3)=6,VLOOKUP($B6,Tableau2[],3,0),"")),"")</f>
        <v/>
      </c>
      <c r="AJ6" s="7"/>
      <c r="AK6" s="7"/>
      <c r="AL6" s="7"/>
      <c r="AM6" s="7" t="str">
        <f>IFERROR(IF(OR(WEEKDAY(G$3)=4,WEEKDAY(G$3)=6),VLOOKUP($B6,Tableau2[],3,0),""),"")</f>
        <v/>
      </c>
      <c r="AN6" s="7" t="str">
        <f>IFERROR(IF(OR(WEEKDAY(H$3)=4,WEEKDAY($C3)=6),VLOOKUP($B6,Tableau2[],3,0),""),"")</f>
        <v/>
      </c>
    </row>
    <row r="7" spans="1:40" ht="23.1" customHeight="1" thickBot="1">
      <c r="A7" s="38"/>
      <c r="B7" s="39"/>
      <c r="C7" s="3" t="str">
        <f>IFERROR(INDEX(Tableau2[[Créneau abs]:[Créneau abs]],SUMPRODUCT((Tableau2[[Prénom]:[Prénom]]=Janv!$B7)*(Tableau2[[Jour abs]:[Jour abs]]=Janv!C$4)*({1;2;3}))),"")</f>
        <v/>
      </c>
      <c r="D7" s="3" t="str">
        <f>IFERROR(INDEX(Tableau2[[Créneau abs]:[Créneau abs]],SUMPRODUCT((Tableau2[[Prénom]:[Prénom]]=Janv!$B7)*(Tableau2[[Jour abs]:[Jour abs]]=Janv!D$4)*({1;2;3}))),"")</f>
        <v/>
      </c>
      <c r="E7" s="3" t="str">
        <f>IFERROR(INDEX(Tableau2[[Créneau abs]:[Créneau abs]],SUMPRODUCT((Tableau2[[Prénom]:[Prénom]]=Janv!$B7)*(Tableau2[[Jour abs]:[Jour abs]]=Janv!E$4)*({1;2;3}))),"")</f>
        <v/>
      </c>
      <c r="F7" s="3" t="str">
        <f>IFERROR(INDEX(Tableau2[[Créneau abs]:[Créneau abs]],SUMPRODUCT((Tableau2[[Prénom]:[Prénom]]=Janv!$B7)*(Tableau2[[Jour abs]:[Jour abs]]=Janv!F$4)*({1;2;3}))),"")</f>
        <v/>
      </c>
      <c r="G7" s="3" t="str">
        <f>IFERROR(INDEX(Tableau2[[Créneau abs]:[Créneau abs]],SUMPRODUCT((Tableau2[[Prénom]:[Prénom]]=Janv!$B7)*(Tableau2[[Jour abs]:[Jour abs]]=Janv!G$4)*({1;2;3}))),"")</f>
        <v/>
      </c>
      <c r="H7" s="3" t="str">
        <f>IFERROR(INDEX(Tableau2[[Créneau abs]:[Créneau abs]],SUMPRODUCT((Tableau2[[Prénom]:[Prénom]]=Janv!$B7)*(Tableau2[[Jour abs]:[Jour abs]]=Janv!H$4)*({1;2;3}))),"")</f>
        <v/>
      </c>
      <c r="I7" s="3" t="str">
        <f>IFERROR(INDEX(Tableau2[[Créneau abs]:[Créneau abs]],SUMPRODUCT((Tableau2[[Prénom]:[Prénom]]=Janv!$B7)*(Tableau2[[Jour abs]:[Jour abs]]=Janv!I$4)*({1;2;3}))),"")</f>
        <v/>
      </c>
      <c r="J7" s="3" t="str">
        <f>IFERROR(INDEX(Tableau2[[Créneau abs]:[Créneau abs]],SUMPRODUCT((Tableau2[[Prénom]:[Prénom]]=Janv!$B7)*(Tableau2[[Jour abs]:[Jour abs]]=Janv!J$4)*({1;2;3}))),"")</f>
        <v/>
      </c>
      <c r="K7" s="3" t="str">
        <f>IFERROR(INDEX(Tableau2[[Créneau abs]:[Créneau abs]],SUMPRODUCT((Tableau2[[Prénom]:[Prénom]]=Janv!$B7)*(Tableau2[[Jour abs]:[Jour abs]]=Janv!K$4)*({1;2;3}))),"")</f>
        <v/>
      </c>
      <c r="L7" s="3" t="str">
        <f>IFERROR(INDEX(Tableau2[[Créneau abs]:[Créneau abs]],SUMPRODUCT((Tableau2[[Prénom]:[Prénom]]=Janv!$B7)*(Tableau2[[Jour abs]:[Jour abs]]=Janv!L$4)*({1;2;3}))),"")</f>
        <v/>
      </c>
      <c r="M7" s="3" t="str">
        <f>IFERROR(INDEX(Tableau2[[Créneau abs]:[Créneau abs]],SUMPRODUCT((Tableau2[[Prénom]:[Prénom]]=Janv!$B7)*(Tableau2[[Jour abs]:[Jour abs]]=Janv!M$4)*({1;2;3}))),"")</f>
        <v/>
      </c>
      <c r="N7" s="3" t="str">
        <f>IFERROR(INDEX(Tableau2[[Créneau abs]:[Créneau abs]],SUMPRODUCT((Tableau2[[Prénom]:[Prénom]]=Janv!$B7)*(Tableau2[[Jour abs]:[Jour abs]]=Janv!N$4)*({1;2;3}))),"")</f>
        <v/>
      </c>
      <c r="O7" s="3" t="str">
        <f>IFERROR(INDEX(Tableau2[[Créneau abs]:[Créneau abs]],SUMPRODUCT((Tableau2[[Prénom]:[Prénom]]=Janv!$B7)*(Tableau2[[Jour abs]:[Jour abs]]=Janv!O$4)*({1;2;3}))),"")</f>
        <v/>
      </c>
      <c r="P7" s="3" t="str">
        <f>IFERROR(INDEX(Tableau2[[Créneau abs]:[Créneau abs]],SUMPRODUCT((Tableau2[[Prénom]:[Prénom]]=Janv!$B7)*(Tableau2[[Jour abs]:[Jour abs]]=Janv!P$4)*({1;2;3}))),"")</f>
        <v/>
      </c>
      <c r="Q7" s="3" t="str">
        <f>IFERROR(INDEX(Tableau2[[Créneau abs]:[Créneau abs]],SUMPRODUCT((Tableau2[[Prénom]:[Prénom]]=Janv!$B7)*(Tableau2[[Jour abs]:[Jour abs]]=Janv!Q$4)*({1;2;3}))),"")</f>
        <v/>
      </c>
      <c r="R7" s="3" t="str">
        <f>IFERROR(INDEX(Tableau2[[Créneau abs]:[Créneau abs]],SUMPRODUCT((Tableau2[[Prénom]:[Prénom]]=Janv!$B7)*(Tableau2[[Jour abs]:[Jour abs]]=Janv!R$4)*({1;2;3}))),"")</f>
        <v/>
      </c>
      <c r="S7" s="3" t="str">
        <f>IFERROR(INDEX(Tableau2[[Créneau abs]:[Créneau abs]],SUMPRODUCT((Tableau2[[Prénom]:[Prénom]]=Janv!$B7)*(Tableau2[[Jour abs]:[Jour abs]]=Janv!S$4)*({1;2;3}))),"")</f>
        <v/>
      </c>
      <c r="T7" s="3" t="str">
        <f>IFERROR(INDEX(Tableau2[[Créneau abs]:[Créneau abs]],SUMPRODUCT((Tableau2[[Prénom]:[Prénom]]=Janv!$B7)*(Tableau2[[Jour abs]:[Jour abs]]=Janv!T$4)*({1;2;3}))),"")</f>
        <v/>
      </c>
      <c r="U7" s="3" t="str">
        <f>IFERROR(INDEX(Tableau2[[Créneau abs]:[Créneau abs]],SUMPRODUCT((Tableau2[[Prénom]:[Prénom]]=Janv!$B7)*(Tableau2[[Jour abs]:[Jour abs]]=Janv!U$4)*({1;2;3}))),"")</f>
        <v/>
      </c>
      <c r="V7" s="3" t="str">
        <f>IFERROR(INDEX(Tableau2[[Créneau abs]:[Créneau abs]],SUMPRODUCT((Tableau2[[Prénom]:[Prénom]]=Janv!$B7)*(Tableau2[[Jour abs]:[Jour abs]]=Janv!V$4)*({1;2;3}))),"")</f>
        <v/>
      </c>
      <c r="W7" s="3" t="str">
        <f>IFERROR(INDEX(Tableau2[[Créneau abs]:[Créneau abs]],SUMPRODUCT((Tableau2[[Prénom]:[Prénom]]=Janv!$B7)*(Tableau2[[Jour abs]:[Jour abs]]=Janv!W$4)*({1;2;3}))),"")</f>
        <v/>
      </c>
      <c r="X7" s="3" t="str">
        <f>IFERROR(INDEX(Tableau2[[Créneau abs]:[Créneau abs]],SUMPRODUCT((Tableau2[[Prénom]:[Prénom]]=Janv!$B7)*(Tableau2[[Jour abs]:[Jour abs]]=Janv!X$4)*({1;2;3}))),"")</f>
        <v/>
      </c>
      <c r="Y7" s="3" t="str">
        <f>IFERROR(INDEX(Tableau2[[Créneau abs]:[Créneau abs]],SUMPRODUCT((Tableau2[[Prénom]:[Prénom]]=Janv!$B7)*(Tableau2[[Jour abs]:[Jour abs]]=Janv!Y$4)*({1;2;3}))),"")</f>
        <v/>
      </c>
      <c r="Z7" s="3" t="str">
        <f>IFERROR(INDEX(Tableau2[[Créneau abs]:[Créneau abs]],SUMPRODUCT((Tableau2[[Prénom]:[Prénom]]=Janv!$B7)*(Tableau2[[Jour abs]:[Jour abs]]=Janv!Z$4)*({1;2;3}))),"")</f>
        <v/>
      </c>
      <c r="AA7" s="3" t="str">
        <f>IFERROR(INDEX(Tableau2[[Créneau abs]:[Créneau abs]],SUMPRODUCT((Tableau2[[Prénom]:[Prénom]]=Janv!$B7)*(Tableau2[[Jour abs]:[Jour abs]]=Janv!AA$4)*({1;2;3}))),"")</f>
        <v/>
      </c>
      <c r="AB7" s="3" t="str">
        <f>IFERROR(INDEX(Tableau2[[Créneau abs]:[Créneau abs]],SUMPRODUCT((Tableau2[[Prénom]:[Prénom]]=Janv!$B7)*(Tableau2[[Jour abs]:[Jour abs]]=Janv!AB$4)*({1;2;3}))),"")</f>
        <v/>
      </c>
      <c r="AC7" s="3" t="str">
        <f>IFERROR(INDEX(Tableau2[[Créneau abs]:[Créneau abs]],SUMPRODUCT((Tableau2[[Prénom]:[Prénom]]=Janv!$B7)*(Tableau2[[Jour abs]:[Jour abs]]=Janv!AC$4)*({1;2;3}))),"")</f>
        <v/>
      </c>
      <c r="AD7" s="3" t="str">
        <f>IFERROR(INDEX(Tableau2[[Créneau abs]:[Créneau abs]],SUMPRODUCT((Tableau2[[Prénom]:[Prénom]]=Janv!$B7)*(Tableau2[[Jour abs]:[Jour abs]]=Janv!AD$4)*({1;2;3}))),"")</f>
        <v/>
      </c>
      <c r="AE7" s="3" t="str">
        <f>IFERROR(INDEX(Tableau2[[Créneau abs]:[Créneau abs]],SUMPRODUCT((Tableau2[[Prénom]:[Prénom]]=Janv!$B7)*(Tableau2[[Jour abs]:[Jour abs]]=Janv!AE$4)*({1;2;3}))),"")</f>
        <v/>
      </c>
      <c r="AF7" s="3" t="str">
        <f>IFERROR(INDEX(Tableau2[[Créneau abs]:[Créneau abs]],SUMPRODUCT((Tableau2[[Prénom]:[Prénom]]=Janv!$B7)*(Tableau2[[Jour abs]:[Jour abs]]=Janv!AF$4)*({1;2;3}))),"")</f>
        <v/>
      </c>
      <c r="AG7" s="3" t="str">
        <f>IFERROR(INDEX(Tableau2[[Créneau abs]:[Créneau abs]],SUMPRODUCT((Tableau2[[Prénom]:[Prénom]]=Janv!$B7)*(Tableau2[[Jour abs]:[Jour abs]]=Janv!AG$4)*({1;2;3}))),"")</f>
        <v/>
      </c>
      <c r="AJ7" s="7"/>
      <c r="AK7" s="7"/>
      <c r="AL7" s="7"/>
      <c r="AM7" s="7" t="str">
        <f>IFERROR(IF(OR(WEEKDAY(G$3)=4,WEEKDAY(G$3)=6),VLOOKUP($B7,Tableau2[],3,0),""),"")</f>
        <v/>
      </c>
      <c r="AN7" s="7" t="str">
        <f>IFERROR(IF(OR(WEEKDAY(H$3)=4,WEEKDAY($C4)=6),VLOOKUP($B7,Tableau2[],3,0),""),"")</f>
        <v/>
      </c>
    </row>
    <row r="8" spans="1:40" ht="23.1" customHeight="1" thickBot="1">
      <c r="A8" s="37"/>
      <c r="B8" s="39" t="s">
        <v>17</v>
      </c>
      <c r="C8" s="3" t="str">
        <f>IFERROR(INDEX(Tableau2[[Créneau abs]:[Créneau abs]],SUMPRODUCT((Tableau2[[Prénom]:[Prénom]]=Janv!$B8)*(Tableau2[[Jour abs]:[Jour abs]]=Janv!C$4)*({1;2;3}))),"")</f>
        <v/>
      </c>
      <c r="D8" s="3" t="str">
        <f>IFERROR(INDEX(Tableau2[[Créneau abs]:[Créneau abs]],SUMPRODUCT((Tableau2[[Prénom]:[Prénom]]=Janv!$B8)*(Tableau2[[Jour abs]:[Jour abs]]=Janv!D$4)*({1;2;3}))),"")</f>
        <v>apm</v>
      </c>
      <c r="E8" s="3" t="str">
        <f>IFERROR(INDEX(Tableau2[[Créneau abs]:[Créneau abs]],SUMPRODUCT((Tableau2[[Prénom]:[Prénom]]=Janv!$B8)*(Tableau2[[Jour abs]:[Jour abs]]=Janv!E$4)*({1;2;3}))),"")</f>
        <v/>
      </c>
      <c r="F8" s="3" t="str">
        <f>IFERROR(INDEX(Tableau2[[Créneau abs]:[Créneau abs]],SUMPRODUCT((Tableau2[[Prénom]:[Prénom]]=Janv!$B8)*(Tableau2[[Jour abs]:[Jour abs]]=Janv!F$4)*({1;2;3}))),"")</f>
        <v/>
      </c>
      <c r="G8" s="3" t="str">
        <f>IFERROR(INDEX(Tableau2[[Créneau abs]:[Créneau abs]],SUMPRODUCT((Tableau2[[Prénom]:[Prénom]]=Janv!$B8)*(Tableau2[[Jour abs]:[Jour abs]]=Janv!G$4)*({1;2;3}))),"")</f>
        <v/>
      </c>
      <c r="H8" s="3" t="str">
        <f>IFERROR(INDEX(Tableau2[[Créneau abs]:[Créneau abs]],SUMPRODUCT((Tableau2[[Prénom]:[Prénom]]=Janv!$B8)*(Tableau2[[Jour abs]:[Jour abs]]=Janv!H$4)*({1;2;3}))),"")</f>
        <v/>
      </c>
      <c r="I8" s="3" t="str">
        <f>IFERROR(INDEX(Tableau2[[Créneau abs]:[Créneau abs]],SUMPRODUCT((Tableau2[[Prénom]:[Prénom]]=Janv!$B8)*(Tableau2[[Jour abs]:[Jour abs]]=Janv!I$4)*({1;2;3}))),"")</f>
        <v/>
      </c>
      <c r="J8" s="3" t="str">
        <f>IFERROR(INDEX(Tableau2[[Créneau abs]:[Créneau abs]],SUMPRODUCT((Tableau2[[Prénom]:[Prénom]]=Janv!$B8)*(Tableau2[[Jour abs]:[Jour abs]]=Janv!J$4)*({1;2;3}))),"")</f>
        <v/>
      </c>
      <c r="K8" s="3" t="str">
        <f>IFERROR(INDEX(Tableau2[[Créneau abs]:[Créneau abs]],SUMPRODUCT((Tableau2[[Prénom]:[Prénom]]=Janv!$B8)*(Tableau2[[Jour abs]:[Jour abs]]=Janv!K$4)*({1;2;3}))),"")</f>
        <v>apm</v>
      </c>
      <c r="L8" s="3" t="str">
        <f>IFERROR(INDEX(Tableau2[[Créneau abs]:[Créneau abs]],SUMPRODUCT((Tableau2[[Prénom]:[Prénom]]=Janv!$B8)*(Tableau2[[Jour abs]:[Jour abs]]=Janv!L$4)*({1;2;3}))),"")</f>
        <v/>
      </c>
      <c r="M8" s="3" t="str">
        <f>IFERROR(INDEX(Tableau2[[Créneau abs]:[Créneau abs]],SUMPRODUCT((Tableau2[[Prénom]:[Prénom]]=Janv!$B8)*(Tableau2[[Jour abs]:[Jour abs]]=Janv!M$4)*({1;2;3}))),"")</f>
        <v/>
      </c>
      <c r="N8" s="3" t="str">
        <f>IFERROR(INDEX(Tableau2[[Créneau abs]:[Créneau abs]],SUMPRODUCT((Tableau2[[Prénom]:[Prénom]]=Janv!$B8)*(Tableau2[[Jour abs]:[Jour abs]]=Janv!N$4)*({1;2;3}))),"")</f>
        <v/>
      </c>
      <c r="O8" s="3" t="str">
        <f>IFERROR(INDEX(Tableau2[[Créneau abs]:[Créneau abs]],SUMPRODUCT((Tableau2[[Prénom]:[Prénom]]=Janv!$B8)*(Tableau2[[Jour abs]:[Jour abs]]=Janv!O$4)*({1;2;3}))),"")</f>
        <v/>
      </c>
      <c r="P8" s="3" t="str">
        <f>IFERROR(INDEX(Tableau2[[Créneau abs]:[Créneau abs]],SUMPRODUCT((Tableau2[[Prénom]:[Prénom]]=Janv!$B8)*(Tableau2[[Jour abs]:[Jour abs]]=Janv!P$4)*({1;2;3}))),"")</f>
        <v/>
      </c>
      <c r="Q8" s="3" t="str">
        <f>IFERROR(INDEX(Tableau2[[Créneau abs]:[Créneau abs]],SUMPRODUCT((Tableau2[[Prénom]:[Prénom]]=Janv!$B8)*(Tableau2[[Jour abs]:[Jour abs]]=Janv!Q$4)*({1;2;3}))),"")</f>
        <v/>
      </c>
      <c r="R8" s="3" t="str">
        <f>IFERROR(INDEX(Tableau2[[Créneau abs]:[Créneau abs]],SUMPRODUCT((Tableau2[[Prénom]:[Prénom]]=Janv!$B8)*(Tableau2[[Jour abs]:[Jour abs]]=Janv!R$4)*({1;2;3}))),"")</f>
        <v>apm</v>
      </c>
      <c r="S8" s="3" t="str">
        <f>IFERROR(INDEX(Tableau2[[Créneau abs]:[Créneau abs]],SUMPRODUCT((Tableau2[[Prénom]:[Prénom]]=Janv!$B8)*(Tableau2[[Jour abs]:[Jour abs]]=Janv!S$4)*({1;2;3}))),"")</f>
        <v/>
      </c>
      <c r="T8" s="3" t="str">
        <f>IFERROR(INDEX(Tableau2[[Créneau abs]:[Créneau abs]],SUMPRODUCT((Tableau2[[Prénom]:[Prénom]]=Janv!$B8)*(Tableau2[[Jour abs]:[Jour abs]]=Janv!T$4)*({1;2;3}))),"")</f>
        <v/>
      </c>
      <c r="U8" s="3" t="str">
        <f>IFERROR(INDEX(Tableau2[[Créneau abs]:[Créneau abs]],SUMPRODUCT((Tableau2[[Prénom]:[Prénom]]=Janv!$B8)*(Tableau2[[Jour abs]:[Jour abs]]=Janv!U$4)*({1;2;3}))),"")</f>
        <v/>
      </c>
      <c r="V8" s="3" t="str">
        <f>IFERROR(INDEX(Tableau2[[Créneau abs]:[Créneau abs]],SUMPRODUCT((Tableau2[[Prénom]:[Prénom]]=Janv!$B8)*(Tableau2[[Jour abs]:[Jour abs]]=Janv!V$4)*({1;2;3}))),"")</f>
        <v/>
      </c>
      <c r="W8" s="3" t="str">
        <f>IFERROR(INDEX(Tableau2[[Créneau abs]:[Créneau abs]],SUMPRODUCT((Tableau2[[Prénom]:[Prénom]]=Janv!$B8)*(Tableau2[[Jour abs]:[Jour abs]]=Janv!W$4)*({1;2;3}))),"")</f>
        <v/>
      </c>
      <c r="X8" s="3" t="str">
        <f>IFERROR(INDEX(Tableau2[[Créneau abs]:[Créneau abs]],SUMPRODUCT((Tableau2[[Prénom]:[Prénom]]=Janv!$B8)*(Tableau2[[Jour abs]:[Jour abs]]=Janv!X$4)*({1;2;3}))),"")</f>
        <v/>
      </c>
      <c r="Y8" s="3" t="str">
        <f>IFERROR(INDEX(Tableau2[[Créneau abs]:[Créneau abs]],SUMPRODUCT((Tableau2[[Prénom]:[Prénom]]=Janv!$B8)*(Tableau2[[Jour abs]:[Jour abs]]=Janv!Y$4)*({1;2;3}))),"")</f>
        <v>apm</v>
      </c>
      <c r="Z8" s="3" t="str">
        <f>IFERROR(INDEX(Tableau2[[Créneau abs]:[Créneau abs]],SUMPRODUCT((Tableau2[[Prénom]:[Prénom]]=Janv!$B8)*(Tableau2[[Jour abs]:[Jour abs]]=Janv!Z$4)*({1;2;3}))),"")</f>
        <v/>
      </c>
      <c r="AA8" s="3" t="str">
        <f>IFERROR(INDEX(Tableau2[[Créneau abs]:[Créneau abs]],SUMPRODUCT((Tableau2[[Prénom]:[Prénom]]=Janv!$B8)*(Tableau2[[Jour abs]:[Jour abs]]=Janv!AA$4)*({1;2;3}))),"")</f>
        <v/>
      </c>
      <c r="AB8" s="3" t="str">
        <f>IFERROR(INDEX(Tableau2[[Créneau abs]:[Créneau abs]],SUMPRODUCT((Tableau2[[Prénom]:[Prénom]]=Janv!$B8)*(Tableau2[[Jour abs]:[Jour abs]]=Janv!AB$4)*({1;2;3}))),"")</f>
        <v/>
      </c>
      <c r="AC8" s="3" t="str">
        <f>IFERROR(INDEX(Tableau2[[Créneau abs]:[Créneau abs]],SUMPRODUCT((Tableau2[[Prénom]:[Prénom]]=Janv!$B8)*(Tableau2[[Jour abs]:[Jour abs]]=Janv!AC$4)*({1;2;3}))),"")</f>
        <v/>
      </c>
      <c r="AD8" s="3" t="str">
        <f>IFERROR(INDEX(Tableau2[[Créneau abs]:[Créneau abs]],SUMPRODUCT((Tableau2[[Prénom]:[Prénom]]=Janv!$B8)*(Tableau2[[Jour abs]:[Jour abs]]=Janv!AD$4)*({1;2;3}))),"")</f>
        <v/>
      </c>
      <c r="AE8" s="3" t="str">
        <f>IFERROR(INDEX(Tableau2[[Créneau abs]:[Créneau abs]],SUMPRODUCT((Tableau2[[Prénom]:[Prénom]]=Janv!$B8)*(Tableau2[[Jour abs]:[Jour abs]]=Janv!AE$4)*({1;2;3}))),"")</f>
        <v/>
      </c>
      <c r="AF8" s="3" t="str">
        <f>IFERROR(INDEX(Tableau2[[Créneau abs]:[Créneau abs]],SUMPRODUCT((Tableau2[[Prénom]:[Prénom]]=Janv!$B8)*(Tableau2[[Jour abs]:[Jour abs]]=Janv!AF$4)*({1;2;3}))),"")</f>
        <v>apm</v>
      </c>
      <c r="AG8" s="3" t="str">
        <f>IFERROR(INDEX(Tableau2[[Créneau abs]:[Créneau abs]],SUMPRODUCT((Tableau2[[Prénom]:[Prénom]]=Janv!$B8)*(Tableau2[[Jour abs]:[Jour abs]]=Janv!AG$4)*({1;2;3}))),"")</f>
        <v/>
      </c>
      <c r="AJ8" s="7"/>
      <c r="AK8" s="7"/>
      <c r="AL8" s="7"/>
      <c r="AM8" s="7" t="str">
        <f>IFERROR(IF(OR(WEEKDAY(G$3)=4,WEEKDAY(G$3)=6),VLOOKUP($B8,Tableau2[],3,0),""),"")</f>
        <v/>
      </c>
      <c r="AN8" s="7" t="str">
        <f>IFERROR(IF(OR(WEEKDAY(H$3)=4,WEEKDAY($C5)=6),VLOOKUP($B8,Tableau2[],3,0),""),"")</f>
        <v/>
      </c>
    </row>
    <row r="9" spans="1:40" ht="23.1" customHeight="1" thickBot="1">
      <c r="A9" s="38"/>
      <c r="B9" s="39"/>
      <c r="C9" s="3" t="str">
        <f>IFERROR(INDEX(Tableau2[[Créneau abs]:[Créneau abs]],SUMPRODUCT((Tableau2[[Prénom]:[Prénom]]=Janv!$B9)*(Tableau2[[Jour abs]:[Jour abs]]=Janv!C$4)*({1;2;3}))),"")</f>
        <v/>
      </c>
      <c r="D9" s="3" t="str">
        <f>IFERROR(INDEX(Tableau2[[Créneau abs]:[Créneau abs]],SUMPRODUCT((Tableau2[[Prénom]:[Prénom]]=Janv!$B9)*(Tableau2[[Jour abs]:[Jour abs]]=Janv!D$4)*({1;2;3}))),"")</f>
        <v/>
      </c>
      <c r="E9" s="3" t="str">
        <f>IFERROR(INDEX(Tableau2[[Créneau abs]:[Créneau abs]],SUMPRODUCT((Tableau2[[Prénom]:[Prénom]]=Janv!$B9)*(Tableau2[[Jour abs]:[Jour abs]]=Janv!E$4)*({1;2;3}))),"")</f>
        <v/>
      </c>
      <c r="F9" s="3" t="str">
        <f>IFERROR(INDEX(Tableau2[[Créneau abs]:[Créneau abs]],SUMPRODUCT((Tableau2[[Prénom]:[Prénom]]=Janv!$B9)*(Tableau2[[Jour abs]:[Jour abs]]=Janv!F$4)*({1;2;3}))),"")</f>
        <v/>
      </c>
      <c r="G9" s="3" t="str">
        <f>IFERROR(INDEX(Tableau2[[Créneau abs]:[Créneau abs]],SUMPRODUCT((Tableau2[[Prénom]:[Prénom]]=Janv!$B9)*(Tableau2[[Jour abs]:[Jour abs]]=Janv!G$4)*({1;2;3}))),"")</f>
        <v/>
      </c>
      <c r="H9" s="3" t="str">
        <f>IFERROR(INDEX(Tableau2[[Créneau abs]:[Créneau abs]],SUMPRODUCT((Tableau2[[Prénom]:[Prénom]]=Janv!$B9)*(Tableau2[[Jour abs]:[Jour abs]]=Janv!H$4)*({1;2;3}))),"")</f>
        <v/>
      </c>
      <c r="I9" s="3" t="str">
        <f>IFERROR(INDEX(Tableau2[[Créneau abs]:[Créneau abs]],SUMPRODUCT((Tableau2[[Prénom]:[Prénom]]=Janv!$B9)*(Tableau2[[Jour abs]:[Jour abs]]=Janv!I$4)*({1;2;3}))),"")</f>
        <v/>
      </c>
      <c r="J9" s="3" t="str">
        <f>IFERROR(INDEX(Tableau2[[Créneau abs]:[Créneau abs]],SUMPRODUCT((Tableau2[[Prénom]:[Prénom]]=Janv!$B9)*(Tableau2[[Jour abs]:[Jour abs]]=Janv!J$4)*({1;2;3}))),"")</f>
        <v/>
      </c>
      <c r="K9" s="3" t="str">
        <f>IFERROR(INDEX(Tableau2[[Créneau abs]:[Créneau abs]],SUMPRODUCT((Tableau2[[Prénom]:[Prénom]]=Janv!$B9)*(Tableau2[[Jour abs]:[Jour abs]]=Janv!K$4)*({1;2;3}))),"")</f>
        <v/>
      </c>
      <c r="L9" s="3" t="str">
        <f>IFERROR(INDEX(Tableau2[[Créneau abs]:[Créneau abs]],SUMPRODUCT((Tableau2[[Prénom]:[Prénom]]=Janv!$B9)*(Tableau2[[Jour abs]:[Jour abs]]=Janv!L$4)*({1;2;3}))),"")</f>
        <v/>
      </c>
      <c r="M9" s="3" t="str">
        <f>IFERROR(INDEX(Tableau2[[Créneau abs]:[Créneau abs]],SUMPRODUCT((Tableau2[[Prénom]:[Prénom]]=Janv!$B9)*(Tableau2[[Jour abs]:[Jour abs]]=Janv!M$4)*({1;2;3}))),"")</f>
        <v/>
      </c>
      <c r="N9" s="3" t="str">
        <f>IFERROR(INDEX(Tableau2[[Créneau abs]:[Créneau abs]],SUMPRODUCT((Tableau2[[Prénom]:[Prénom]]=Janv!$B9)*(Tableau2[[Jour abs]:[Jour abs]]=Janv!N$4)*({1;2;3}))),"")</f>
        <v/>
      </c>
      <c r="O9" s="3" t="str">
        <f>IFERROR(INDEX(Tableau2[[Créneau abs]:[Créneau abs]],SUMPRODUCT((Tableau2[[Prénom]:[Prénom]]=Janv!$B9)*(Tableau2[[Jour abs]:[Jour abs]]=Janv!O$4)*({1;2;3}))),"")</f>
        <v/>
      </c>
      <c r="P9" s="3" t="str">
        <f>IFERROR(INDEX(Tableau2[[Créneau abs]:[Créneau abs]],SUMPRODUCT((Tableau2[[Prénom]:[Prénom]]=Janv!$B9)*(Tableau2[[Jour abs]:[Jour abs]]=Janv!P$4)*({1;2;3}))),"")</f>
        <v/>
      </c>
      <c r="Q9" s="3" t="str">
        <f>IFERROR(INDEX(Tableau2[[Créneau abs]:[Créneau abs]],SUMPRODUCT((Tableau2[[Prénom]:[Prénom]]=Janv!$B9)*(Tableau2[[Jour abs]:[Jour abs]]=Janv!Q$4)*({1;2;3}))),"")</f>
        <v/>
      </c>
      <c r="R9" s="3" t="str">
        <f>IFERROR(INDEX(Tableau2[[Créneau abs]:[Créneau abs]],SUMPRODUCT((Tableau2[[Prénom]:[Prénom]]=Janv!$B9)*(Tableau2[[Jour abs]:[Jour abs]]=Janv!R$4)*({1;2;3}))),"")</f>
        <v/>
      </c>
      <c r="S9" s="3" t="str">
        <f>IFERROR(INDEX(Tableau2[[Créneau abs]:[Créneau abs]],SUMPRODUCT((Tableau2[[Prénom]:[Prénom]]=Janv!$B9)*(Tableau2[[Jour abs]:[Jour abs]]=Janv!S$4)*({1;2;3}))),"")</f>
        <v/>
      </c>
      <c r="T9" s="3" t="str">
        <f>IFERROR(INDEX(Tableau2[[Créneau abs]:[Créneau abs]],SUMPRODUCT((Tableau2[[Prénom]:[Prénom]]=Janv!$B9)*(Tableau2[[Jour abs]:[Jour abs]]=Janv!T$4)*({1;2;3}))),"")</f>
        <v/>
      </c>
      <c r="U9" s="3" t="str">
        <f>IFERROR(INDEX(Tableau2[[Créneau abs]:[Créneau abs]],SUMPRODUCT((Tableau2[[Prénom]:[Prénom]]=Janv!$B9)*(Tableau2[[Jour abs]:[Jour abs]]=Janv!U$4)*({1;2;3}))),"")</f>
        <v/>
      </c>
      <c r="V9" s="3" t="str">
        <f>IFERROR(INDEX(Tableau2[[Créneau abs]:[Créneau abs]],SUMPRODUCT((Tableau2[[Prénom]:[Prénom]]=Janv!$B9)*(Tableau2[[Jour abs]:[Jour abs]]=Janv!V$4)*({1;2;3}))),"")</f>
        <v/>
      </c>
      <c r="W9" s="3" t="str">
        <f>IFERROR(INDEX(Tableau2[[Créneau abs]:[Créneau abs]],SUMPRODUCT((Tableau2[[Prénom]:[Prénom]]=Janv!$B9)*(Tableau2[[Jour abs]:[Jour abs]]=Janv!W$4)*({1;2;3}))),"")</f>
        <v/>
      </c>
      <c r="X9" s="3" t="str">
        <f>IFERROR(INDEX(Tableau2[[Créneau abs]:[Créneau abs]],SUMPRODUCT((Tableau2[[Prénom]:[Prénom]]=Janv!$B9)*(Tableau2[[Jour abs]:[Jour abs]]=Janv!X$4)*({1;2;3}))),"")</f>
        <v/>
      </c>
      <c r="Y9" s="3" t="str">
        <f>IFERROR(INDEX(Tableau2[[Créneau abs]:[Créneau abs]],SUMPRODUCT((Tableau2[[Prénom]:[Prénom]]=Janv!$B9)*(Tableau2[[Jour abs]:[Jour abs]]=Janv!Y$4)*({1;2;3}))),"")</f>
        <v/>
      </c>
      <c r="Z9" s="3" t="str">
        <f>IFERROR(INDEX(Tableau2[[Créneau abs]:[Créneau abs]],SUMPRODUCT((Tableau2[[Prénom]:[Prénom]]=Janv!$B9)*(Tableau2[[Jour abs]:[Jour abs]]=Janv!Z$4)*({1;2;3}))),"")</f>
        <v/>
      </c>
      <c r="AA9" s="3" t="str">
        <f>IFERROR(INDEX(Tableau2[[Créneau abs]:[Créneau abs]],SUMPRODUCT((Tableau2[[Prénom]:[Prénom]]=Janv!$B9)*(Tableau2[[Jour abs]:[Jour abs]]=Janv!AA$4)*({1;2;3}))),"")</f>
        <v/>
      </c>
      <c r="AB9" s="3" t="str">
        <f>IFERROR(INDEX(Tableau2[[Créneau abs]:[Créneau abs]],SUMPRODUCT((Tableau2[[Prénom]:[Prénom]]=Janv!$B9)*(Tableau2[[Jour abs]:[Jour abs]]=Janv!AB$4)*({1;2;3}))),"")</f>
        <v/>
      </c>
      <c r="AC9" s="3" t="str">
        <f>IFERROR(INDEX(Tableau2[[Créneau abs]:[Créneau abs]],SUMPRODUCT((Tableau2[[Prénom]:[Prénom]]=Janv!$B9)*(Tableau2[[Jour abs]:[Jour abs]]=Janv!AC$4)*({1;2;3}))),"")</f>
        <v/>
      </c>
      <c r="AD9" s="3" t="str">
        <f>IFERROR(INDEX(Tableau2[[Créneau abs]:[Créneau abs]],SUMPRODUCT((Tableau2[[Prénom]:[Prénom]]=Janv!$B9)*(Tableau2[[Jour abs]:[Jour abs]]=Janv!AD$4)*({1;2;3}))),"")</f>
        <v/>
      </c>
      <c r="AE9" s="3" t="str">
        <f>IFERROR(INDEX(Tableau2[[Créneau abs]:[Créneau abs]],SUMPRODUCT((Tableau2[[Prénom]:[Prénom]]=Janv!$B9)*(Tableau2[[Jour abs]:[Jour abs]]=Janv!AE$4)*({1;2;3}))),"")</f>
        <v/>
      </c>
      <c r="AF9" s="3" t="str">
        <f>IFERROR(INDEX(Tableau2[[Créneau abs]:[Créneau abs]],SUMPRODUCT((Tableau2[[Prénom]:[Prénom]]=Janv!$B9)*(Tableau2[[Jour abs]:[Jour abs]]=Janv!AF$4)*({1;2;3}))),"")</f>
        <v/>
      </c>
      <c r="AG9" s="3" t="str">
        <f>IFERROR(INDEX(Tableau2[[Créneau abs]:[Créneau abs]],SUMPRODUCT((Tableau2[[Prénom]:[Prénom]]=Janv!$B9)*(Tableau2[[Jour abs]:[Jour abs]]=Janv!AG$4)*({1;2;3}))),"")</f>
        <v/>
      </c>
      <c r="AJ9" s="7"/>
      <c r="AK9" s="7"/>
      <c r="AL9" s="7"/>
      <c r="AM9" s="7" t="str">
        <f>IFERROR(IF(OR(WEEKDAY(G$3)=4,WEEKDAY(G$3)=6),VLOOKUP($B9,Tableau2[],3,0),""),"")</f>
        <v/>
      </c>
      <c r="AN9" s="7" t="str">
        <f>IFERROR(IF(OR(WEEKDAY(H$3)=4,WEEKDAY($C6)=6),VLOOKUP($B9,Tableau2[],3,0),""),"")</f>
        <v/>
      </c>
    </row>
    <row r="10" spans="1:40" ht="23.1" customHeight="1" thickBot="1">
      <c r="A10" s="37"/>
      <c r="B10" s="39" t="s">
        <v>18</v>
      </c>
      <c r="C10" s="3" t="str">
        <f>IFERROR(INDEX(Tableau2[[Créneau abs]:[Créneau abs]],SUMPRODUCT((Tableau2[[Prénom]:[Prénom]]=Janv!$B10)*(Tableau2[[Jour abs]:[Jour abs]]=Janv!C$4)*({1;2;3}))),"")</f>
        <v/>
      </c>
      <c r="D10" s="3" t="str">
        <f>IFERROR(INDEX(Tableau2[[Créneau abs]:[Créneau abs]],SUMPRODUCT((Tableau2[[Prénom]:[Prénom]]=Janv!$B10)*(Tableau2[[Jour abs]:[Jour abs]]=Janv!D$4)*({1;2;3}))),"")</f>
        <v/>
      </c>
      <c r="E10" s="3" t="str">
        <f>IFERROR(INDEX(Tableau2[[Créneau abs]:[Créneau abs]],SUMPRODUCT((Tableau2[[Prénom]:[Prénom]]=Janv!$B10)*(Tableau2[[Jour abs]:[Jour abs]]=Janv!E$4)*({1;2;3}))),"")</f>
        <v/>
      </c>
      <c r="F10" s="3" t="str">
        <f>IFERROR(INDEX(Tableau2[[Créneau abs]:[Créneau abs]],SUMPRODUCT((Tableau2[[Prénom]:[Prénom]]=Janv!$B10)*(Tableau2[[Jour abs]:[Jour abs]]=Janv!F$4)*({1;2;3}))),"")</f>
        <v/>
      </c>
      <c r="G10" s="3" t="str">
        <f>IFERROR(INDEX(Tableau2[[Créneau abs]:[Créneau abs]],SUMPRODUCT((Tableau2[[Prénom]:[Prénom]]=Janv!$B10)*(Tableau2[[Jour abs]:[Jour abs]]=Janv!G$4)*({1;2;3}))),"")</f>
        <v/>
      </c>
      <c r="H10" s="3" t="str">
        <f>IFERROR(INDEX(Tableau2[[Créneau abs]:[Créneau abs]],SUMPRODUCT((Tableau2[[Prénom]:[Prénom]]=Janv!$B10)*(Tableau2[[Jour abs]:[Jour abs]]=Janv!H$4)*({1;2;3}))),"")</f>
        <v/>
      </c>
      <c r="I10" s="3" t="str">
        <f>IFERROR(INDEX(Tableau2[[Créneau abs]:[Créneau abs]],SUMPRODUCT((Tableau2[[Prénom]:[Prénom]]=Janv!$B10)*(Tableau2[[Jour abs]:[Jour abs]]=Janv!I$4)*({1;2;3}))),"")</f>
        <v/>
      </c>
      <c r="J10" s="3" t="str">
        <f>IFERROR(INDEX(Tableau2[[Créneau abs]:[Créneau abs]],SUMPRODUCT((Tableau2[[Prénom]:[Prénom]]=Janv!$B10)*(Tableau2[[Jour abs]:[Jour abs]]=Janv!J$4)*({1;2;3}))),"")</f>
        <v/>
      </c>
      <c r="K10" s="3" t="str">
        <f>IFERROR(INDEX(Tableau2[[Créneau abs]:[Créneau abs]],SUMPRODUCT((Tableau2[[Prénom]:[Prénom]]=Janv!$B10)*(Tableau2[[Jour abs]:[Jour abs]]=Janv!K$4)*({1;2;3}))),"")</f>
        <v/>
      </c>
      <c r="L10" s="3" t="str">
        <f>IFERROR(INDEX(Tableau2[[Créneau abs]:[Créneau abs]],SUMPRODUCT((Tableau2[[Prénom]:[Prénom]]=Janv!$B10)*(Tableau2[[Jour abs]:[Jour abs]]=Janv!L$4)*({1;2;3}))),"")</f>
        <v/>
      </c>
      <c r="M10" s="3" t="str">
        <f>IFERROR(INDEX(Tableau2[[Créneau abs]:[Créneau abs]],SUMPRODUCT((Tableau2[[Prénom]:[Prénom]]=Janv!$B10)*(Tableau2[[Jour abs]:[Jour abs]]=Janv!M$4)*({1;2;3}))),"")</f>
        <v/>
      </c>
      <c r="N10" s="3" t="str">
        <f>IFERROR(INDEX(Tableau2[[Créneau abs]:[Créneau abs]],SUMPRODUCT((Tableau2[[Prénom]:[Prénom]]=Janv!$B10)*(Tableau2[[Jour abs]:[Jour abs]]=Janv!N$4)*({1;2;3}))),"")</f>
        <v/>
      </c>
      <c r="O10" s="3" t="str">
        <f>IFERROR(INDEX(Tableau2[[Créneau abs]:[Créneau abs]],SUMPRODUCT((Tableau2[[Prénom]:[Prénom]]=Janv!$B10)*(Tableau2[[Jour abs]:[Jour abs]]=Janv!O$4)*({1;2;3}))),"")</f>
        <v/>
      </c>
      <c r="P10" s="3" t="str">
        <f>IFERROR(INDEX(Tableau2[[Créneau abs]:[Créneau abs]],SUMPRODUCT((Tableau2[[Prénom]:[Prénom]]=Janv!$B10)*(Tableau2[[Jour abs]:[Jour abs]]=Janv!P$4)*({1;2;3}))),"")</f>
        <v/>
      </c>
      <c r="Q10" s="3" t="str">
        <f>IFERROR(INDEX(Tableau2[[Créneau abs]:[Créneau abs]],SUMPRODUCT((Tableau2[[Prénom]:[Prénom]]=Janv!$B10)*(Tableau2[[Jour abs]:[Jour abs]]=Janv!Q$4)*({1;2;3}))),"")</f>
        <v/>
      </c>
      <c r="R10" s="3" t="str">
        <f>IFERROR(INDEX(Tableau2[[Créneau abs]:[Créneau abs]],SUMPRODUCT((Tableau2[[Prénom]:[Prénom]]=Janv!$B10)*(Tableau2[[Jour abs]:[Jour abs]]=Janv!R$4)*({1;2;3}))),"")</f>
        <v/>
      </c>
      <c r="S10" s="3" t="str">
        <f>IFERROR(INDEX(Tableau2[[Créneau abs]:[Créneau abs]],SUMPRODUCT((Tableau2[[Prénom]:[Prénom]]=Janv!$B10)*(Tableau2[[Jour abs]:[Jour abs]]=Janv!S$4)*({1;2;3}))),"")</f>
        <v/>
      </c>
      <c r="T10" s="3" t="str">
        <f>IFERROR(INDEX(Tableau2[[Créneau abs]:[Créneau abs]],SUMPRODUCT((Tableau2[[Prénom]:[Prénom]]=Janv!$B10)*(Tableau2[[Jour abs]:[Jour abs]]=Janv!T$4)*({1;2;3}))),"")</f>
        <v/>
      </c>
      <c r="U10" s="3" t="str">
        <f>IFERROR(INDEX(Tableau2[[Créneau abs]:[Créneau abs]],SUMPRODUCT((Tableau2[[Prénom]:[Prénom]]=Janv!$B10)*(Tableau2[[Jour abs]:[Jour abs]]=Janv!U$4)*({1;2;3}))),"")</f>
        <v/>
      </c>
      <c r="V10" s="3" t="str">
        <f>IFERROR(INDEX(Tableau2[[Créneau abs]:[Créneau abs]],SUMPRODUCT((Tableau2[[Prénom]:[Prénom]]=Janv!$B10)*(Tableau2[[Jour abs]:[Jour abs]]=Janv!V$4)*({1;2;3}))),"")</f>
        <v/>
      </c>
      <c r="W10" s="3" t="str">
        <f>IFERROR(INDEX(Tableau2[[Créneau abs]:[Créneau abs]],SUMPRODUCT((Tableau2[[Prénom]:[Prénom]]=Janv!$B10)*(Tableau2[[Jour abs]:[Jour abs]]=Janv!W$4)*({1;2;3}))),"")</f>
        <v/>
      </c>
      <c r="X10" s="3" t="str">
        <f>IFERROR(INDEX(Tableau2[[Créneau abs]:[Créneau abs]],SUMPRODUCT((Tableau2[[Prénom]:[Prénom]]=Janv!$B10)*(Tableau2[[Jour abs]:[Jour abs]]=Janv!X$4)*({1;2;3}))),"")</f>
        <v/>
      </c>
      <c r="Y10" s="3" t="str">
        <f>IFERROR(INDEX(Tableau2[[Créneau abs]:[Créneau abs]],SUMPRODUCT((Tableau2[[Prénom]:[Prénom]]=Janv!$B10)*(Tableau2[[Jour abs]:[Jour abs]]=Janv!Y$4)*({1;2;3}))),"")</f>
        <v/>
      </c>
      <c r="Z10" s="3" t="str">
        <f>IFERROR(INDEX(Tableau2[[Créneau abs]:[Créneau abs]],SUMPRODUCT((Tableau2[[Prénom]:[Prénom]]=Janv!$B10)*(Tableau2[[Jour abs]:[Jour abs]]=Janv!Z$4)*({1;2;3}))),"")</f>
        <v/>
      </c>
      <c r="AA10" s="3" t="str">
        <f>IFERROR(INDEX(Tableau2[[Créneau abs]:[Créneau abs]],SUMPRODUCT((Tableau2[[Prénom]:[Prénom]]=Janv!$B10)*(Tableau2[[Jour abs]:[Jour abs]]=Janv!AA$4)*({1;2;3}))),"")</f>
        <v/>
      </c>
      <c r="AB10" s="3" t="str">
        <f>IFERROR(INDEX(Tableau2[[Créneau abs]:[Créneau abs]],SUMPRODUCT((Tableau2[[Prénom]:[Prénom]]=Janv!$B10)*(Tableau2[[Jour abs]:[Jour abs]]=Janv!AB$4)*({1;2;3}))),"")</f>
        <v/>
      </c>
      <c r="AC10" s="3" t="str">
        <f>IFERROR(INDEX(Tableau2[[Créneau abs]:[Créneau abs]],SUMPRODUCT((Tableau2[[Prénom]:[Prénom]]=Janv!$B10)*(Tableau2[[Jour abs]:[Jour abs]]=Janv!AC$4)*({1;2;3}))),"")</f>
        <v/>
      </c>
      <c r="AD10" s="3" t="str">
        <f>IFERROR(INDEX(Tableau2[[Créneau abs]:[Créneau abs]],SUMPRODUCT((Tableau2[[Prénom]:[Prénom]]=Janv!$B10)*(Tableau2[[Jour abs]:[Jour abs]]=Janv!AD$4)*({1;2;3}))),"")</f>
        <v/>
      </c>
      <c r="AE10" s="3" t="str">
        <f>IFERROR(INDEX(Tableau2[[Créneau abs]:[Créneau abs]],SUMPRODUCT((Tableau2[[Prénom]:[Prénom]]=Janv!$B10)*(Tableau2[[Jour abs]:[Jour abs]]=Janv!AE$4)*({1;2;3}))),"")</f>
        <v/>
      </c>
      <c r="AF10" s="3" t="str">
        <f>IFERROR(INDEX(Tableau2[[Créneau abs]:[Créneau abs]],SUMPRODUCT((Tableau2[[Prénom]:[Prénom]]=Janv!$B10)*(Tableau2[[Jour abs]:[Jour abs]]=Janv!AF$4)*({1;2;3}))),"")</f>
        <v/>
      </c>
      <c r="AG10" s="3" t="str">
        <f>IFERROR(INDEX(Tableau2[[Créneau abs]:[Créneau abs]],SUMPRODUCT((Tableau2[[Prénom]:[Prénom]]=Janv!$B10)*(Tableau2[[Jour abs]:[Jour abs]]=Janv!AG$4)*({1;2;3}))),"")</f>
        <v/>
      </c>
      <c r="AJ10" s="7"/>
      <c r="AK10" s="7"/>
      <c r="AL10" s="7"/>
      <c r="AM10" s="7" t="str">
        <f>IFERROR(IF(OR(WEEKDAY(G$3)=4,WEEKDAY(G$3)=6),VLOOKUP($B10,Tableau2[],3,0),""),"")</f>
        <v/>
      </c>
      <c r="AN10" s="7" t="str">
        <f>IFERROR(IF(OR(WEEKDAY(H$3)=4,WEEKDAY($C7)=6),VLOOKUP($B10,Tableau2[],3,0),""),"")</f>
        <v/>
      </c>
    </row>
    <row r="11" spans="1:40" ht="23.1" customHeight="1" thickBot="1">
      <c r="A11" s="38"/>
      <c r="B11" s="39"/>
      <c r="C11" s="3" t="str">
        <f>IFERROR(INDEX(Tableau2[[Créneau abs]:[Créneau abs]],SUMPRODUCT((Tableau2[[Prénom]:[Prénom]]=Janv!$B11)*(Tableau2[[Jour abs]:[Jour abs]]=Janv!C$4)*({1;2;3}))),"")</f>
        <v/>
      </c>
      <c r="D11" s="3" t="str">
        <f>IFERROR(INDEX(Tableau2[[Créneau abs]:[Créneau abs]],SUMPRODUCT((Tableau2[[Prénom]:[Prénom]]=Janv!$B11)*(Tableau2[[Jour abs]:[Jour abs]]=Janv!D$4)*({1;2;3}))),"")</f>
        <v/>
      </c>
      <c r="E11" s="3" t="str">
        <f>IFERROR(INDEX(Tableau2[[Créneau abs]:[Créneau abs]],SUMPRODUCT((Tableau2[[Prénom]:[Prénom]]=Janv!$B11)*(Tableau2[[Jour abs]:[Jour abs]]=Janv!E$4)*({1;2;3}))),"")</f>
        <v/>
      </c>
      <c r="F11" s="3" t="str">
        <f>IFERROR(INDEX(Tableau2[[Créneau abs]:[Créneau abs]],SUMPRODUCT((Tableau2[[Prénom]:[Prénom]]=Janv!$B11)*(Tableau2[[Jour abs]:[Jour abs]]=Janv!F$4)*({1;2;3}))),"")</f>
        <v/>
      </c>
      <c r="G11" s="3" t="str">
        <f>IFERROR(INDEX(Tableau2[[Créneau abs]:[Créneau abs]],SUMPRODUCT((Tableau2[[Prénom]:[Prénom]]=Janv!$B11)*(Tableau2[[Jour abs]:[Jour abs]]=Janv!G$4)*({1;2;3}))),"")</f>
        <v/>
      </c>
      <c r="H11" s="3" t="str">
        <f>IFERROR(INDEX(Tableau2[[Créneau abs]:[Créneau abs]],SUMPRODUCT((Tableau2[[Prénom]:[Prénom]]=Janv!$B11)*(Tableau2[[Jour abs]:[Jour abs]]=Janv!H$4)*({1;2;3}))),"")</f>
        <v/>
      </c>
      <c r="I11" s="3" t="str">
        <f>IFERROR(INDEX(Tableau2[[Créneau abs]:[Créneau abs]],SUMPRODUCT((Tableau2[[Prénom]:[Prénom]]=Janv!$B11)*(Tableau2[[Jour abs]:[Jour abs]]=Janv!I$4)*({1;2;3}))),"")</f>
        <v/>
      </c>
      <c r="J11" s="3" t="str">
        <f>IFERROR(INDEX(Tableau2[[Créneau abs]:[Créneau abs]],SUMPRODUCT((Tableau2[[Prénom]:[Prénom]]=Janv!$B11)*(Tableau2[[Jour abs]:[Jour abs]]=Janv!J$4)*({1;2;3}))),"")</f>
        <v/>
      </c>
      <c r="K11" s="3" t="str">
        <f>IFERROR(INDEX(Tableau2[[Créneau abs]:[Créneau abs]],SUMPRODUCT((Tableau2[[Prénom]:[Prénom]]=Janv!$B11)*(Tableau2[[Jour abs]:[Jour abs]]=Janv!K$4)*({1;2;3}))),"")</f>
        <v/>
      </c>
      <c r="L11" s="3" t="str">
        <f>IFERROR(INDEX(Tableau2[[Créneau abs]:[Créneau abs]],SUMPRODUCT((Tableau2[[Prénom]:[Prénom]]=Janv!$B11)*(Tableau2[[Jour abs]:[Jour abs]]=Janv!L$4)*({1;2;3}))),"")</f>
        <v/>
      </c>
      <c r="M11" s="3" t="str">
        <f>IFERROR(INDEX(Tableau2[[Créneau abs]:[Créneau abs]],SUMPRODUCT((Tableau2[[Prénom]:[Prénom]]=Janv!$B11)*(Tableau2[[Jour abs]:[Jour abs]]=Janv!M$4)*({1;2;3}))),"")</f>
        <v/>
      </c>
      <c r="N11" s="3" t="str">
        <f>IFERROR(INDEX(Tableau2[[Créneau abs]:[Créneau abs]],SUMPRODUCT((Tableau2[[Prénom]:[Prénom]]=Janv!$B11)*(Tableau2[[Jour abs]:[Jour abs]]=Janv!N$4)*({1;2;3}))),"")</f>
        <v/>
      </c>
      <c r="O11" s="3" t="str">
        <f>IFERROR(INDEX(Tableau2[[Créneau abs]:[Créneau abs]],SUMPRODUCT((Tableau2[[Prénom]:[Prénom]]=Janv!$B11)*(Tableau2[[Jour abs]:[Jour abs]]=Janv!O$4)*({1;2;3}))),"")</f>
        <v/>
      </c>
      <c r="P11" s="3" t="str">
        <f>IFERROR(INDEX(Tableau2[[Créneau abs]:[Créneau abs]],SUMPRODUCT((Tableau2[[Prénom]:[Prénom]]=Janv!$B11)*(Tableau2[[Jour abs]:[Jour abs]]=Janv!P$4)*({1;2;3}))),"")</f>
        <v/>
      </c>
      <c r="Q11" s="3" t="str">
        <f>IFERROR(INDEX(Tableau2[[Créneau abs]:[Créneau abs]],SUMPRODUCT((Tableau2[[Prénom]:[Prénom]]=Janv!$B11)*(Tableau2[[Jour abs]:[Jour abs]]=Janv!Q$4)*({1;2;3}))),"")</f>
        <v/>
      </c>
      <c r="R11" s="3" t="str">
        <f>IFERROR(INDEX(Tableau2[[Créneau abs]:[Créneau abs]],SUMPRODUCT((Tableau2[[Prénom]:[Prénom]]=Janv!$B11)*(Tableau2[[Jour abs]:[Jour abs]]=Janv!R$4)*({1;2;3}))),"")</f>
        <v/>
      </c>
      <c r="S11" s="3" t="str">
        <f>IFERROR(INDEX(Tableau2[[Créneau abs]:[Créneau abs]],SUMPRODUCT((Tableau2[[Prénom]:[Prénom]]=Janv!$B11)*(Tableau2[[Jour abs]:[Jour abs]]=Janv!S$4)*({1;2;3}))),"")</f>
        <v/>
      </c>
      <c r="T11" s="3" t="str">
        <f>IFERROR(INDEX(Tableau2[[Créneau abs]:[Créneau abs]],SUMPRODUCT((Tableau2[[Prénom]:[Prénom]]=Janv!$B11)*(Tableau2[[Jour abs]:[Jour abs]]=Janv!T$4)*({1;2;3}))),"")</f>
        <v/>
      </c>
      <c r="U11" s="3" t="str">
        <f>IFERROR(INDEX(Tableau2[[Créneau abs]:[Créneau abs]],SUMPRODUCT((Tableau2[[Prénom]:[Prénom]]=Janv!$B11)*(Tableau2[[Jour abs]:[Jour abs]]=Janv!U$4)*({1;2;3}))),"")</f>
        <v/>
      </c>
      <c r="V11" s="3" t="str">
        <f>IFERROR(INDEX(Tableau2[[Créneau abs]:[Créneau abs]],SUMPRODUCT((Tableau2[[Prénom]:[Prénom]]=Janv!$B11)*(Tableau2[[Jour abs]:[Jour abs]]=Janv!V$4)*({1;2;3}))),"")</f>
        <v/>
      </c>
      <c r="W11" s="3" t="str">
        <f>IFERROR(INDEX(Tableau2[[Créneau abs]:[Créneau abs]],SUMPRODUCT((Tableau2[[Prénom]:[Prénom]]=Janv!$B11)*(Tableau2[[Jour abs]:[Jour abs]]=Janv!W$4)*({1;2;3}))),"")</f>
        <v/>
      </c>
      <c r="X11" s="3" t="str">
        <f>IFERROR(INDEX(Tableau2[[Créneau abs]:[Créneau abs]],SUMPRODUCT((Tableau2[[Prénom]:[Prénom]]=Janv!$B11)*(Tableau2[[Jour abs]:[Jour abs]]=Janv!X$4)*({1;2;3}))),"")</f>
        <v/>
      </c>
      <c r="Y11" s="3" t="str">
        <f>IFERROR(INDEX(Tableau2[[Créneau abs]:[Créneau abs]],SUMPRODUCT((Tableau2[[Prénom]:[Prénom]]=Janv!$B11)*(Tableau2[[Jour abs]:[Jour abs]]=Janv!Y$4)*({1;2;3}))),"")</f>
        <v/>
      </c>
      <c r="Z11" s="3" t="str">
        <f>IFERROR(INDEX(Tableau2[[Créneau abs]:[Créneau abs]],SUMPRODUCT((Tableau2[[Prénom]:[Prénom]]=Janv!$B11)*(Tableau2[[Jour abs]:[Jour abs]]=Janv!Z$4)*({1;2;3}))),"")</f>
        <v/>
      </c>
      <c r="AA11" s="3" t="str">
        <f>IFERROR(INDEX(Tableau2[[Créneau abs]:[Créneau abs]],SUMPRODUCT((Tableau2[[Prénom]:[Prénom]]=Janv!$B11)*(Tableau2[[Jour abs]:[Jour abs]]=Janv!AA$4)*({1;2;3}))),"")</f>
        <v/>
      </c>
      <c r="AB11" s="3" t="str">
        <f>IFERROR(INDEX(Tableau2[[Créneau abs]:[Créneau abs]],SUMPRODUCT((Tableau2[[Prénom]:[Prénom]]=Janv!$B11)*(Tableau2[[Jour abs]:[Jour abs]]=Janv!AB$4)*({1;2;3}))),"")</f>
        <v/>
      </c>
      <c r="AC11" s="3" t="str">
        <f>IFERROR(INDEX(Tableau2[[Créneau abs]:[Créneau abs]],SUMPRODUCT((Tableau2[[Prénom]:[Prénom]]=Janv!$B11)*(Tableau2[[Jour abs]:[Jour abs]]=Janv!AC$4)*({1;2;3}))),"")</f>
        <v/>
      </c>
      <c r="AD11" s="3" t="str">
        <f>IFERROR(INDEX(Tableau2[[Créneau abs]:[Créneau abs]],SUMPRODUCT((Tableau2[[Prénom]:[Prénom]]=Janv!$B11)*(Tableau2[[Jour abs]:[Jour abs]]=Janv!AD$4)*({1;2;3}))),"")</f>
        <v/>
      </c>
      <c r="AE11" s="3" t="str">
        <f>IFERROR(INDEX(Tableau2[[Créneau abs]:[Créneau abs]],SUMPRODUCT((Tableau2[[Prénom]:[Prénom]]=Janv!$B11)*(Tableau2[[Jour abs]:[Jour abs]]=Janv!AE$4)*({1;2;3}))),"")</f>
        <v/>
      </c>
      <c r="AF11" s="3" t="str">
        <f>IFERROR(INDEX(Tableau2[[Créneau abs]:[Créneau abs]],SUMPRODUCT((Tableau2[[Prénom]:[Prénom]]=Janv!$B11)*(Tableau2[[Jour abs]:[Jour abs]]=Janv!AF$4)*({1;2;3}))),"")</f>
        <v/>
      </c>
      <c r="AG11" s="3" t="str">
        <f>IFERROR(INDEX(Tableau2[[Créneau abs]:[Créneau abs]],SUMPRODUCT((Tableau2[[Prénom]:[Prénom]]=Janv!$B11)*(Tableau2[[Jour abs]:[Jour abs]]=Janv!AG$4)*({1;2;3}))),"")</f>
        <v/>
      </c>
      <c r="AJ11" s="7"/>
      <c r="AK11" s="7"/>
      <c r="AL11" s="7"/>
      <c r="AM11" s="7" t="str">
        <f>IFERROR(IF(OR(WEEKDAY(G$3)=4,WEEKDAY(G$3)=6),VLOOKUP($B11,Tableau2[],3,0),""),"")</f>
        <v/>
      </c>
      <c r="AN11" s="7" t="str">
        <f>IFERROR(IF(OR(WEEKDAY(H$3)=4,WEEKDAY($C8)=6),VLOOKUP($B11,Tableau2[],3,0),""),"")</f>
        <v/>
      </c>
    </row>
    <row r="12" spans="1:40" ht="23.1" customHeight="1" thickBot="1">
      <c r="A12" s="37"/>
      <c r="B12" s="39" t="s">
        <v>19</v>
      </c>
      <c r="C12" s="3" t="str">
        <f>IFERROR(INDEX(Tableau2[[Créneau abs]:[Créneau abs]],SUMPRODUCT((Tableau2[[Prénom]:[Prénom]]=Janv!$B12)*(Tableau2[[Jour abs]:[Jour abs]]=Janv!C$4)*({1;2;3}))),"")</f>
        <v/>
      </c>
      <c r="D12" s="3" t="str">
        <f>IFERROR(INDEX(Tableau2[[Créneau abs]:[Créneau abs]],SUMPRODUCT((Tableau2[[Prénom]:[Prénom]]=Janv!$B12)*(Tableau2[[Jour abs]:[Jour abs]]=Janv!D$4)*({1;2;3}))),"")</f>
        <v/>
      </c>
      <c r="E12" s="3" t="str">
        <f>IFERROR(INDEX(Tableau2[[Créneau abs]:[Créneau abs]],SUMPRODUCT((Tableau2[[Prénom]:[Prénom]]=Janv!$B12)*(Tableau2[[Jour abs]:[Jour abs]]=Janv!E$4)*({1;2;3}))),"")</f>
        <v/>
      </c>
      <c r="F12" s="3" t="str">
        <f>IFERROR(INDEX(Tableau2[[Créneau abs]:[Créneau abs]],SUMPRODUCT((Tableau2[[Prénom]:[Prénom]]=Janv!$B12)*(Tableau2[[Jour abs]:[Jour abs]]=Janv!F$4)*({1;2;3}))),"")</f>
        <v>apm</v>
      </c>
      <c r="G12" s="3" t="str">
        <f>IFERROR(INDEX(Tableau2[[Créneau abs]:[Créneau abs]],SUMPRODUCT((Tableau2[[Prénom]:[Prénom]]=Janv!$B12)*(Tableau2[[Jour abs]:[Jour abs]]=Janv!G$4)*({1;2;3}))),"")</f>
        <v/>
      </c>
      <c r="H12" s="3" t="str">
        <f>IFERROR(INDEX(Tableau2[[Créneau abs]:[Créneau abs]],SUMPRODUCT((Tableau2[[Prénom]:[Prénom]]=Janv!$B12)*(Tableau2[[Jour abs]:[Jour abs]]=Janv!H$4)*({1;2;3}))),"")</f>
        <v/>
      </c>
      <c r="I12" s="3" t="str">
        <f>IFERROR(INDEX(Tableau2[[Créneau abs]:[Créneau abs]],SUMPRODUCT((Tableau2[[Prénom]:[Prénom]]=Janv!$B12)*(Tableau2[[Jour abs]:[Jour abs]]=Janv!I$4)*({1;2;3}))),"")</f>
        <v/>
      </c>
      <c r="J12" s="3" t="str">
        <f>IFERROR(INDEX(Tableau2[[Créneau abs]:[Créneau abs]],SUMPRODUCT((Tableau2[[Prénom]:[Prénom]]=Janv!$B12)*(Tableau2[[Jour abs]:[Jour abs]]=Janv!J$4)*({1;2;3}))),"")</f>
        <v/>
      </c>
      <c r="K12" s="3" t="str">
        <f>IFERROR(INDEX(Tableau2[[Créneau abs]:[Créneau abs]],SUMPRODUCT((Tableau2[[Prénom]:[Prénom]]=Janv!$B12)*(Tableau2[[Jour abs]:[Jour abs]]=Janv!K$4)*({1;2;3}))),"")</f>
        <v/>
      </c>
      <c r="L12" s="3" t="str">
        <f>IFERROR(INDEX(Tableau2[[Créneau abs]:[Créneau abs]],SUMPRODUCT((Tableau2[[Prénom]:[Prénom]]=Janv!$B12)*(Tableau2[[Jour abs]:[Jour abs]]=Janv!L$4)*({1;2;3}))),"")</f>
        <v/>
      </c>
      <c r="M12" s="3" t="str">
        <f>IFERROR(INDEX(Tableau2[[Créneau abs]:[Créneau abs]],SUMPRODUCT((Tableau2[[Prénom]:[Prénom]]=Janv!$B12)*(Tableau2[[Jour abs]:[Jour abs]]=Janv!M$4)*({1;2;3}))),"")</f>
        <v>apm</v>
      </c>
      <c r="N12" s="3" t="str">
        <f>IFERROR(INDEX(Tableau2[[Créneau abs]:[Créneau abs]],SUMPRODUCT((Tableau2[[Prénom]:[Prénom]]=Janv!$B12)*(Tableau2[[Jour abs]:[Jour abs]]=Janv!N$4)*({1;2;3}))),"")</f>
        <v/>
      </c>
      <c r="O12" s="3" t="str">
        <f>IFERROR(INDEX(Tableau2[[Créneau abs]:[Créneau abs]],SUMPRODUCT((Tableau2[[Prénom]:[Prénom]]=Janv!$B12)*(Tableau2[[Jour abs]:[Jour abs]]=Janv!O$4)*({1;2;3}))),"")</f>
        <v/>
      </c>
      <c r="P12" s="3" t="str">
        <f>IFERROR(INDEX(Tableau2[[Créneau abs]:[Créneau abs]],SUMPRODUCT((Tableau2[[Prénom]:[Prénom]]=Janv!$B12)*(Tableau2[[Jour abs]:[Jour abs]]=Janv!P$4)*({1;2;3}))),"")</f>
        <v/>
      </c>
      <c r="Q12" s="3" t="str">
        <f>IFERROR(INDEX(Tableau2[[Créneau abs]:[Créneau abs]],SUMPRODUCT((Tableau2[[Prénom]:[Prénom]]=Janv!$B12)*(Tableau2[[Jour abs]:[Jour abs]]=Janv!Q$4)*({1;2;3}))),"")</f>
        <v/>
      </c>
      <c r="R12" s="3" t="str">
        <f>IFERROR(INDEX(Tableau2[[Créneau abs]:[Créneau abs]],SUMPRODUCT((Tableau2[[Prénom]:[Prénom]]=Janv!$B12)*(Tableau2[[Jour abs]:[Jour abs]]=Janv!R$4)*({1;2;3}))),"")</f>
        <v/>
      </c>
      <c r="S12" s="3" t="str">
        <f>IFERROR(INDEX(Tableau2[[Créneau abs]:[Créneau abs]],SUMPRODUCT((Tableau2[[Prénom]:[Prénom]]=Janv!$B12)*(Tableau2[[Jour abs]:[Jour abs]]=Janv!S$4)*({1;2;3}))),"")</f>
        <v/>
      </c>
      <c r="T12" s="3" t="str">
        <f>IFERROR(INDEX(Tableau2[[Créneau abs]:[Créneau abs]],SUMPRODUCT((Tableau2[[Prénom]:[Prénom]]=Janv!$B12)*(Tableau2[[Jour abs]:[Jour abs]]=Janv!T$4)*({1;2;3}))),"")</f>
        <v>apm</v>
      </c>
      <c r="U12" s="3" t="str">
        <f>IFERROR(INDEX(Tableau2[[Créneau abs]:[Créneau abs]],SUMPRODUCT((Tableau2[[Prénom]:[Prénom]]=Janv!$B12)*(Tableau2[[Jour abs]:[Jour abs]]=Janv!U$4)*({1;2;3}))),"")</f>
        <v/>
      </c>
      <c r="V12" s="3" t="str">
        <f>IFERROR(INDEX(Tableau2[[Créneau abs]:[Créneau abs]],SUMPRODUCT((Tableau2[[Prénom]:[Prénom]]=Janv!$B12)*(Tableau2[[Jour abs]:[Jour abs]]=Janv!V$4)*({1;2;3}))),"")</f>
        <v/>
      </c>
      <c r="W12" s="3" t="str">
        <f>IFERROR(INDEX(Tableau2[[Créneau abs]:[Créneau abs]],SUMPRODUCT((Tableau2[[Prénom]:[Prénom]]=Janv!$B12)*(Tableau2[[Jour abs]:[Jour abs]]=Janv!W$4)*({1;2;3}))),"")</f>
        <v/>
      </c>
      <c r="X12" s="3" t="str">
        <f>IFERROR(INDEX(Tableau2[[Créneau abs]:[Créneau abs]],SUMPRODUCT((Tableau2[[Prénom]:[Prénom]]=Janv!$B12)*(Tableau2[[Jour abs]:[Jour abs]]=Janv!X$4)*({1;2;3}))),"")</f>
        <v/>
      </c>
      <c r="Y12" s="3" t="str">
        <f>IFERROR(INDEX(Tableau2[[Créneau abs]:[Créneau abs]],SUMPRODUCT((Tableau2[[Prénom]:[Prénom]]=Janv!$B12)*(Tableau2[[Jour abs]:[Jour abs]]=Janv!Y$4)*({1;2;3}))),"")</f>
        <v/>
      </c>
      <c r="Z12" s="3" t="str">
        <f>IFERROR(INDEX(Tableau2[[Créneau abs]:[Créneau abs]],SUMPRODUCT((Tableau2[[Prénom]:[Prénom]]=Janv!$B12)*(Tableau2[[Jour abs]:[Jour abs]]=Janv!Z$4)*({1;2;3}))),"")</f>
        <v/>
      </c>
      <c r="AA12" s="3" t="str">
        <f>IFERROR(INDEX(Tableau2[[Créneau abs]:[Créneau abs]],SUMPRODUCT((Tableau2[[Prénom]:[Prénom]]=Janv!$B12)*(Tableau2[[Jour abs]:[Jour abs]]=Janv!AA$4)*({1;2;3}))),"")</f>
        <v>apm</v>
      </c>
      <c r="AB12" s="3" t="str">
        <f>IFERROR(INDEX(Tableau2[[Créneau abs]:[Créneau abs]],SUMPRODUCT((Tableau2[[Prénom]:[Prénom]]=Janv!$B12)*(Tableau2[[Jour abs]:[Jour abs]]=Janv!AB$4)*({1;2;3}))),"")</f>
        <v/>
      </c>
      <c r="AC12" s="3" t="str">
        <f>IFERROR(INDEX(Tableau2[[Créneau abs]:[Créneau abs]],SUMPRODUCT((Tableau2[[Prénom]:[Prénom]]=Janv!$B12)*(Tableau2[[Jour abs]:[Jour abs]]=Janv!AC$4)*({1;2;3}))),"")</f>
        <v/>
      </c>
      <c r="AD12" s="3" t="str">
        <f>IFERROR(INDEX(Tableau2[[Créneau abs]:[Créneau abs]],SUMPRODUCT((Tableau2[[Prénom]:[Prénom]]=Janv!$B12)*(Tableau2[[Jour abs]:[Jour abs]]=Janv!AD$4)*({1;2;3}))),"")</f>
        <v/>
      </c>
      <c r="AE12" s="3" t="str">
        <f>IFERROR(INDEX(Tableau2[[Créneau abs]:[Créneau abs]],SUMPRODUCT((Tableau2[[Prénom]:[Prénom]]=Janv!$B12)*(Tableau2[[Jour abs]:[Jour abs]]=Janv!AE$4)*({1;2;3}))),"")</f>
        <v/>
      </c>
      <c r="AF12" s="3" t="str">
        <f>IFERROR(INDEX(Tableau2[[Créneau abs]:[Créneau abs]],SUMPRODUCT((Tableau2[[Prénom]:[Prénom]]=Janv!$B12)*(Tableau2[[Jour abs]:[Jour abs]]=Janv!AF$4)*({1;2;3}))),"")</f>
        <v/>
      </c>
      <c r="AG12" s="3" t="str">
        <f>IFERROR(INDEX(Tableau2[[Créneau abs]:[Créneau abs]],SUMPRODUCT((Tableau2[[Prénom]:[Prénom]]=Janv!$B12)*(Tableau2[[Jour abs]:[Jour abs]]=Janv!AG$4)*({1;2;3}))),"")</f>
        <v/>
      </c>
      <c r="AJ12" s="7"/>
      <c r="AK12" s="7"/>
      <c r="AL12" s="7"/>
      <c r="AM12" s="7" t="str">
        <f>IFERROR(IF(OR(WEEKDAY(G$3)=4,WEEKDAY(G$3)=6),VLOOKUP($B12,Tableau2[],3,0),""),"")</f>
        <v/>
      </c>
      <c r="AN12" s="7" t="str">
        <f>IFERROR(IF(OR(WEEKDAY(H$3)=4,WEEKDAY($C9)=6),VLOOKUP($B12,Tableau2[],3,0),""),"")</f>
        <v/>
      </c>
    </row>
    <row r="13" spans="1:40" ht="23.1" customHeight="1" thickBot="1">
      <c r="A13" s="38"/>
      <c r="B13" s="39"/>
      <c r="C13" s="3" t="str">
        <f>IFERROR(INDEX(Tableau2[[Créneau abs]:[Créneau abs]],SUMPRODUCT((Tableau2[[Prénom]:[Prénom]]=Janv!$B13)*(Tableau2[[Jour abs]:[Jour abs]]=Janv!C$4)*({1;2;3}))),"")</f>
        <v/>
      </c>
      <c r="D13" s="3" t="str">
        <f>IFERROR(INDEX(Tableau2[[Créneau abs]:[Créneau abs]],SUMPRODUCT((Tableau2[[Prénom]:[Prénom]]=Janv!$B13)*(Tableau2[[Jour abs]:[Jour abs]]=Janv!D$4)*({1;2;3}))),"")</f>
        <v/>
      </c>
      <c r="E13" s="3" t="str">
        <f>IFERROR(INDEX(Tableau2[[Créneau abs]:[Créneau abs]],SUMPRODUCT((Tableau2[[Prénom]:[Prénom]]=Janv!$B13)*(Tableau2[[Jour abs]:[Jour abs]]=Janv!E$4)*({1;2;3}))),"")</f>
        <v/>
      </c>
      <c r="F13" s="3" t="str">
        <f>IFERROR(INDEX(Tableau2[[Créneau abs]:[Créneau abs]],SUMPRODUCT((Tableau2[[Prénom]:[Prénom]]=Janv!$B13)*(Tableau2[[Jour abs]:[Jour abs]]=Janv!F$4)*({1;2;3}))),"")</f>
        <v/>
      </c>
      <c r="G13" s="3" t="str">
        <f>IFERROR(INDEX(Tableau2[[Créneau abs]:[Créneau abs]],SUMPRODUCT((Tableau2[[Prénom]:[Prénom]]=Janv!$B13)*(Tableau2[[Jour abs]:[Jour abs]]=Janv!G$4)*({1;2;3}))),"")</f>
        <v/>
      </c>
      <c r="H13" s="3" t="str">
        <f>IFERROR(INDEX(Tableau2[[Créneau abs]:[Créneau abs]],SUMPRODUCT((Tableau2[[Prénom]:[Prénom]]=Janv!$B13)*(Tableau2[[Jour abs]:[Jour abs]]=Janv!H$4)*({1;2;3}))),"")</f>
        <v/>
      </c>
      <c r="I13" s="3" t="str">
        <f>IFERROR(INDEX(Tableau2[[Créneau abs]:[Créneau abs]],SUMPRODUCT((Tableau2[[Prénom]:[Prénom]]=Janv!$B13)*(Tableau2[[Jour abs]:[Jour abs]]=Janv!I$4)*({1;2;3}))),"")</f>
        <v/>
      </c>
      <c r="J13" s="3" t="str">
        <f>IFERROR(INDEX(Tableau2[[Créneau abs]:[Créneau abs]],SUMPRODUCT((Tableau2[[Prénom]:[Prénom]]=Janv!$B13)*(Tableau2[[Jour abs]:[Jour abs]]=Janv!J$4)*({1;2;3}))),"")</f>
        <v/>
      </c>
      <c r="K13" s="3" t="str">
        <f>IFERROR(INDEX(Tableau2[[Créneau abs]:[Créneau abs]],SUMPRODUCT((Tableau2[[Prénom]:[Prénom]]=Janv!$B13)*(Tableau2[[Jour abs]:[Jour abs]]=Janv!K$4)*({1;2;3}))),"")</f>
        <v/>
      </c>
      <c r="L13" s="3" t="str">
        <f>IFERROR(INDEX(Tableau2[[Créneau abs]:[Créneau abs]],SUMPRODUCT((Tableau2[[Prénom]:[Prénom]]=Janv!$B13)*(Tableau2[[Jour abs]:[Jour abs]]=Janv!L$4)*({1;2;3}))),"")</f>
        <v/>
      </c>
      <c r="M13" s="3" t="str">
        <f>IFERROR(INDEX(Tableau2[[Créneau abs]:[Créneau abs]],SUMPRODUCT((Tableau2[[Prénom]:[Prénom]]=Janv!$B13)*(Tableau2[[Jour abs]:[Jour abs]]=Janv!M$4)*({1;2;3}))),"")</f>
        <v/>
      </c>
      <c r="N13" s="3" t="str">
        <f>IFERROR(INDEX(Tableau2[[Créneau abs]:[Créneau abs]],SUMPRODUCT((Tableau2[[Prénom]:[Prénom]]=Janv!$B13)*(Tableau2[[Jour abs]:[Jour abs]]=Janv!N$4)*({1;2;3}))),"")</f>
        <v/>
      </c>
      <c r="O13" s="3" t="str">
        <f>IFERROR(INDEX(Tableau2[[Créneau abs]:[Créneau abs]],SUMPRODUCT((Tableau2[[Prénom]:[Prénom]]=Janv!$B13)*(Tableau2[[Jour abs]:[Jour abs]]=Janv!O$4)*({1;2;3}))),"")</f>
        <v/>
      </c>
      <c r="P13" s="3" t="str">
        <f>IFERROR(INDEX(Tableau2[[Créneau abs]:[Créneau abs]],SUMPRODUCT((Tableau2[[Prénom]:[Prénom]]=Janv!$B13)*(Tableau2[[Jour abs]:[Jour abs]]=Janv!P$4)*({1;2;3}))),"")</f>
        <v/>
      </c>
      <c r="Q13" s="3" t="str">
        <f>IFERROR(INDEX(Tableau2[[Créneau abs]:[Créneau abs]],SUMPRODUCT((Tableau2[[Prénom]:[Prénom]]=Janv!$B13)*(Tableau2[[Jour abs]:[Jour abs]]=Janv!Q$4)*({1;2;3}))),"")</f>
        <v/>
      </c>
      <c r="R13" s="3" t="str">
        <f>IFERROR(INDEX(Tableau2[[Créneau abs]:[Créneau abs]],SUMPRODUCT((Tableau2[[Prénom]:[Prénom]]=Janv!$B13)*(Tableau2[[Jour abs]:[Jour abs]]=Janv!R$4)*({1;2;3}))),"")</f>
        <v/>
      </c>
      <c r="S13" s="3" t="str">
        <f>IFERROR(INDEX(Tableau2[[Créneau abs]:[Créneau abs]],SUMPRODUCT((Tableau2[[Prénom]:[Prénom]]=Janv!$B13)*(Tableau2[[Jour abs]:[Jour abs]]=Janv!S$4)*({1;2;3}))),"")</f>
        <v/>
      </c>
      <c r="T13" s="3" t="str">
        <f>IFERROR(INDEX(Tableau2[[Créneau abs]:[Créneau abs]],SUMPRODUCT((Tableau2[[Prénom]:[Prénom]]=Janv!$B13)*(Tableau2[[Jour abs]:[Jour abs]]=Janv!T$4)*({1;2;3}))),"")</f>
        <v/>
      </c>
      <c r="U13" s="3" t="str">
        <f>IFERROR(INDEX(Tableau2[[Créneau abs]:[Créneau abs]],SUMPRODUCT((Tableau2[[Prénom]:[Prénom]]=Janv!$B13)*(Tableau2[[Jour abs]:[Jour abs]]=Janv!U$4)*({1;2;3}))),"")</f>
        <v/>
      </c>
      <c r="V13" s="3" t="str">
        <f>IFERROR(INDEX(Tableau2[[Créneau abs]:[Créneau abs]],SUMPRODUCT((Tableau2[[Prénom]:[Prénom]]=Janv!$B13)*(Tableau2[[Jour abs]:[Jour abs]]=Janv!V$4)*({1;2;3}))),"")</f>
        <v/>
      </c>
      <c r="W13" s="3" t="str">
        <f>IFERROR(INDEX(Tableau2[[Créneau abs]:[Créneau abs]],SUMPRODUCT((Tableau2[[Prénom]:[Prénom]]=Janv!$B13)*(Tableau2[[Jour abs]:[Jour abs]]=Janv!W$4)*({1;2;3}))),"")</f>
        <v/>
      </c>
      <c r="X13" s="3" t="str">
        <f>IFERROR(INDEX(Tableau2[[Créneau abs]:[Créneau abs]],SUMPRODUCT((Tableau2[[Prénom]:[Prénom]]=Janv!$B13)*(Tableau2[[Jour abs]:[Jour abs]]=Janv!X$4)*({1;2;3}))),"")</f>
        <v/>
      </c>
      <c r="Y13" s="3" t="str">
        <f>IFERROR(INDEX(Tableau2[[Créneau abs]:[Créneau abs]],SUMPRODUCT((Tableau2[[Prénom]:[Prénom]]=Janv!$B13)*(Tableau2[[Jour abs]:[Jour abs]]=Janv!Y$4)*({1;2;3}))),"")</f>
        <v/>
      </c>
      <c r="Z13" s="3" t="str">
        <f>IFERROR(INDEX(Tableau2[[Créneau abs]:[Créneau abs]],SUMPRODUCT((Tableau2[[Prénom]:[Prénom]]=Janv!$B13)*(Tableau2[[Jour abs]:[Jour abs]]=Janv!Z$4)*({1;2;3}))),"")</f>
        <v/>
      </c>
      <c r="AA13" s="3" t="str">
        <f>IFERROR(INDEX(Tableau2[[Créneau abs]:[Créneau abs]],SUMPRODUCT((Tableau2[[Prénom]:[Prénom]]=Janv!$B13)*(Tableau2[[Jour abs]:[Jour abs]]=Janv!AA$4)*({1;2;3}))),"")</f>
        <v/>
      </c>
      <c r="AB13" s="3" t="str">
        <f>IFERROR(INDEX(Tableau2[[Créneau abs]:[Créneau abs]],SUMPRODUCT((Tableau2[[Prénom]:[Prénom]]=Janv!$B13)*(Tableau2[[Jour abs]:[Jour abs]]=Janv!AB$4)*({1;2;3}))),"")</f>
        <v/>
      </c>
      <c r="AC13" s="3" t="str">
        <f>IFERROR(INDEX(Tableau2[[Créneau abs]:[Créneau abs]],SUMPRODUCT((Tableau2[[Prénom]:[Prénom]]=Janv!$B13)*(Tableau2[[Jour abs]:[Jour abs]]=Janv!AC$4)*({1;2;3}))),"")</f>
        <v/>
      </c>
      <c r="AD13" s="3" t="str">
        <f>IFERROR(INDEX(Tableau2[[Créneau abs]:[Créneau abs]],SUMPRODUCT((Tableau2[[Prénom]:[Prénom]]=Janv!$B13)*(Tableau2[[Jour abs]:[Jour abs]]=Janv!AD$4)*({1;2;3}))),"")</f>
        <v/>
      </c>
      <c r="AE13" s="3" t="str">
        <f>IFERROR(INDEX(Tableau2[[Créneau abs]:[Créneau abs]],SUMPRODUCT((Tableau2[[Prénom]:[Prénom]]=Janv!$B13)*(Tableau2[[Jour abs]:[Jour abs]]=Janv!AE$4)*({1;2;3}))),"")</f>
        <v/>
      </c>
      <c r="AF13" s="3" t="str">
        <f>IFERROR(INDEX(Tableau2[[Créneau abs]:[Créneau abs]],SUMPRODUCT((Tableau2[[Prénom]:[Prénom]]=Janv!$B13)*(Tableau2[[Jour abs]:[Jour abs]]=Janv!AF$4)*({1;2;3}))),"")</f>
        <v/>
      </c>
      <c r="AG13" s="3" t="str">
        <f>IFERROR(INDEX(Tableau2[[Créneau abs]:[Créneau abs]],SUMPRODUCT((Tableau2[[Prénom]:[Prénom]]=Janv!$B13)*(Tableau2[[Jour abs]:[Jour abs]]=Janv!AG$4)*({1;2;3}))),"")</f>
        <v/>
      </c>
      <c r="AJ13" s="7"/>
      <c r="AK13" s="7"/>
      <c r="AL13" s="7"/>
      <c r="AM13" s="7" t="str">
        <f>IFERROR(IF(OR(WEEKDAY(G$3)=4,WEEKDAY(G$3)=6),VLOOKUP($B13,Tableau2[],3,0),""),"")</f>
        <v/>
      </c>
      <c r="AN13" s="7" t="str">
        <f>IFERROR(IF(OR(WEEKDAY(H$3)=4,WEEKDAY($C10)=6),VLOOKUP($B13,Tableau2[],3,0),""),"")</f>
        <v/>
      </c>
    </row>
    <row r="14" spans="1:40" ht="23.1" customHeight="1" thickBot="1">
      <c r="A14" s="37"/>
      <c r="B14" s="39" t="s">
        <v>20</v>
      </c>
      <c r="C14" s="3" t="str">
        <f>IFERROR(INDEX(Tableau2[[Créneau abs]:[Créneau abs]],SUMPRODUCT((Tableau2[[Prénom]:[Prénom]]=Janv!$B14)*(Tableau2[[Jour abs]:[Jour abs]]=Janv!C$4)*({1;2;3}))),"")</f>
        <v/>
      </c>
      <c r="D14" s="3" t="str">
        <f>IFERROR(INDEX(Tableau2[[Créneau abs]:[Créneau abs]],SUMPRODUCT((Tableau2[[Prénom]:[Prénom]]=Janv!$B14)*(Tableau2[[Jour abs]:[Jour abs]]=Janv!D$4)*({1;2;3}))),"")</f>
        <v/>
      </c>
      <c r="E14" s="3" t="str">
        <f>IFERROR(INDEX(Tableau2[[Créneau abs]:[Créneau abs]],SUMPRODUCT((Tableau2[[Prénom]:[Prénom]]=Janv!$B14)*(Tableau2[[Jour abs]:[Jour abs]]=Janv!E$4)*({1;2;3}))),"")</f>
        <v/>
      </c>
      <c r="F14" s="3" t="str">
        <f>IFERROR(INDEX(Tableau2[[Créneau abs]:[Créneau abs]],SUMPRODUCT((Tableau2[[Prénom]:[Prénom]]=Janv!$B14)*(Tableau2[[Jour abs]:[Jour abs]]=Janv!F$4)*({1;2;3}))),"")</f>
        <v/>
      </c>
      <c r="G14" s="3" t="str">
        <f>IFERROR(INDEX(Tableau2[[Créneau abs]:[Créneau abs]],SUMPRODUCT((Tableau2[[Prénom]:[Prénom]]=Janv!$B14)*(Tableau2[[Jour abs]:[Jour abs]]=Janv!G$4)*({1;2;3}))),"")</f>
        <v/>
      </c>
      <c r="H14" s="3" t="str">
        <f>IFERROR(INDEX(Tableau2[[Créneau abs]:[Créneau abs]],SUMPRODUCT((Tableau2[[Prénom]:[Prénom]]=Janv!$B14)*(Tableau2[[Jour abs]:[Jour abs]]=Janv!H$4)*({1;2;3}))),"")</f>
        <v/>
      </c>
      <c r="I14" s="3" t="str">
        <f>IFERROR(INDEX(Tableau2[[Créneau abs]:[Créneau abs]],SUMPRODUCT((Tableau2[[Prénom]:[Prénom]]=Janv!$B14)*(Tableau2[[Jour abs]:[Jour abs]]=Janv!I$4)*({1;2;3}))),"")</f>
        <v/>
      </c>
      <c r="J14" s="3" t="str">
        <f>IFERROR(INDEX(Tableau2[[Créneau abs]:[Créneau abs]],SUMPRODUCT((Tableau2[[Prénom]:[Prénom]]=Janv!$B14)*(Tableau2[[Jour abs]:[Jour abs]]=Janv!J$4)*({1;2;3}))),"")</f>
        <v/>
      </c>
      <c r="K14" s="3" t="str">
        <f>IFERROR(INDEX(Tableau2[[Créneau abs]:[Créneau abs]],SUMPRODUCT((Tableau2[[Prénom]:[Prénom]]=Janv!$B14)*(Tableau2[[Jour abs]:[Jour abs]]=Janv!K$4)*({1;2;3}))),"")</f>
        <v/>
      </c>
      <c r="L14" s="3" t="str">
        <f>IFERROR(INDEX(Tableau2[[Créneau abs]:[Créneau abs]],SUMPRODUCT((Tableau2[[Prénom]:[Prénom]]=Janv!$B14)*(Tableau2[[Jour abs]:[Jour abs]]=Janv!L$4)*({1;2;3}))),"")</f>
        <v/>
      </c>
      <c r="M14" s="3" t="str">
        <f>IFERROR(INDEX(Tableau2[[Créneau abs]:[Créneau abs]],SUMPRODUCT((Tableau2[[Prénom]:[Prénom]]=Janv!$B14)*(Tableau2[[Jour abs]:[Jour abs]]=Janv!M$4)*({1;2;3}))),"")</f>
        <v/>
      </c>
      <c r="N14" s="3" t="str">
        <f>IFERROR(INDEX(Tableau2[[Créneau abs]:[Créneau abs]],SUMPRODUCT((Tableau2[[Prénom]:[Prénom]]=Janv!$B14)*(Tableau2[[Jour abs]:[Jour abs]]=Janv!N$4)*({1;2;3}))),"")</f>
        <v/>
      </c>
      <c r="O14" s="3" t="str">
        <f>IFERROR(INDEX(Tableau2[[Créneau abs]:[Créneau abs]],SUMPRODUCT((Tableau2[[Prénom]:[Prénom]]=Janv!$B14)*(Tableau2[[Jour abs]:[Jour abs]]=Janv!O$4)*({1;2;3}))),"")</f>
        <v/>
      </c>
      <c r="P14" s="3" t="str">
        <f>IFERROR(INDEX(Tableau2[[Créneau abs]:[Créneau abs]],SUMPRODUCT((Tableau2[[Prénom]:[Prénom]]=Janv!$B14)*(Tableau2[[Jour abs]:[Jour abs]]=Janv!P$4)*({1;2;3}))),"")</f>
        <v/>
      </c>
      <c r="Q14" s="3" t="str">
        <f>IFERROR(INDEX(Tableau2[[Créneau abs]:[Créneau abs]],SUMPRODUCT((Tableau2[[Prénom]:[Prénom]]=Janv!$B14)*(Tableau2[[Jour abs]:[Jour abs]]=Janv!Q$4)*({1;2;3}))),"")</f>
        <v/>
      </c>
      <c r="R14" s="3" t="str">
        <f>IFERROR(INDEX(Tableau2[[Créneau abs]:[Créneau abs]],SUMPRODUCT((Tableau2[[Prénom]:[Prénom]]=Janv!$B14)*(Tableau2[[Jour abs]:[Jour abs]]=Janv!R$4)*({1;2;3}))),"")</f>
        <v/>
      </c>
      <c r="S14" s="3" t="str">
        <f>IFERROR(INDEX(Tableau2[[Créneau abs]:[Créneau abs]],SUMPRODUCT((Tableau2[[Prénom]:[Prénom]]=Janv!$B14)*(Tableau2[[Jour abs]:[Jour abs]]=Janv!S$4)*({1;2;3}))),"")</f>
        <v/>
      </c>
      <c r="T14" s="3" t="str">
        <f>IFERROR(INDEX(Tableau2[[Créneau abs]:[Créneau abs]],SUMPRODUCT((Tableau2[[Prénom]:[Prénom]]=Janv!$B14)*(Tableau2[[Jour abs]:[Jour abs]]=Janv!T$4)*({1;2;3}))),"")</f>
        <v/>
      </c>
      <c r="U14" s="3" t="str">
        <f>IFERROR(INDEX(Tableau2[[Créneau abs]:[Créneau abs]],SUMPRODUCT((Tableau2[[Prénom]:[Prénom]]=Janv!$B14)*(Tableau2[[Jour abs]:[Jour abs]]=Janv!U$4)*({1;2;3}))),"")</f>
        <v/>
      </c>
      <c r="V14" s="3" t="str">
        <f>IFERROR(INDEX(Tableau2[[Créneau abs]:[Créneau abs]],SUMPRODUCT((Tableau2[[Prénom]:[Prénom]]=Janv!$B14)*(Tableau2[[Jour abs]:[Jour abs]]=Janv!V$4)*({1;2;3}))),"")</f>
        <v/>
      </c>
      <c r="W14" s="3" t="str">
        <f>IFERROR(INDEX(Tableau2[[Créneau abs]:[Créneau abs]],SUMPRODUCT((Tableau2[[Prénom]:[Prénom]]=Janv!$B14)*(Tableau2[[Jour abs]:[Jour abs]]=Janv!W$4)*({1;2;3}))),"")</f>
        <v/>
      </c>
      <c r="X14" s="3" t="str">
        <f>IFERROR(INDEX(Tableau2[[Créneau abs]:[Créneau abs]],SUMPRODUCT((Tableau2[[Prénom]:[Prénom]]=Janv!$B14)*(Tableau2[[Jour abs]:[Jour abs]]=Janv!X$4)*({1;2;3}))),"")</f>
        <v/>
      </c>
      <c r="Y14" s="3" t="str">
        <f>IFERROR(INDEX(Tableau2[[Créneau abs]:[Créneau abs]],SUMPRODUCT((Tableau2[[Prénom]:[Prénom]]=Janv!$B14)*(Tableau2[[Jour abs]:[Jour abs]]=Janv!Y$4)*({1;2;3}))),"")</f>
        <v/>
      </c>
      <c r="Z14" s="3" t="str">
        <f>IFERROR(INDEX(Tableau2[[Créneau abs]:[Créneau abs]],SUMPRODUCT((Tableau2[[Prénom]:[Prénom]]=Janv!$B14)*(Tableau2[[Jour abs]:[Jour abs]]=Janv!Z$4)*({1;2;3}))),"")</f>
        <v/>
      </c>
      <c r="AA14" s="3" t="str">
        <f>IFERROR(INDEX(Tableau2[[Créneau abs]:[Créneau abs]],SUMPRODUCT((Tableau2[[Prénom]:[Prénom]]=Janv!$B14)*(Tableau2[[Jour abs]:[Jour abs]]=Janv!AA$4)*({1;2;3}))),"")</f>
        <v/>
      </c>
      <c r="AB14" s="3" t="str">
        <f>IFERROR(INDEX(Tableau2[[Créneau abs]:[Créneau abs]],SUMPRODUCT((Tableau2[[Prénom]:[Prénom]]=Janv!$B14)*(Tableau2[[Jour abs]:[Jour abs]]=Janv!AB$4)*({1;2;3}))),"")</f>
        <v/>
      </c>
      <c r="AC14" s="3" t="str">
        <f>IFERROR(INDEX(Tableau2[[Créneau abs]:[Créneau abs]],SUMPRODUCT((Tableau2[[Prénom]:[Prénom]]=Janv!$B14)*(Tableau2[[Jour abs]:[Jour abs]]=Janv!AC$4)*({1;2;3}))),"")</f>
        <v/>
      </c>
      <c r="AD14" s="3" t="str">
        <f>IFERROR(INDEX(Tableau2[[Créneau abs]:[Créneau abs]],SUMPRODUCT((Tableau2[[Prénom]:[Prénom]]=Janv!$B14)*(Tableau2[[Jour abs]:[Jour abs]]=Janv!AD$4)*({1;2;3}))),"")</f>
        <v/>
      </c>
      <c r="AE14" s="3" t="str">
        <f>IFERROR(INDEX(Tableau2[[Créneau abs]:[Créneau abs]],SUMPRODUCT((Tableau2[[Prénom]:[Prénom]]=Janv!$B14)*(Tableau2[[Jour abs]:[Jour abs]]=Janv!AE$4)*({1;2;3}))),"")</f>
        <v/>
      </c>
      <c r="AF14" s="3" t="str">
        <f>IFERROR(INDEX(Tableau2[[Créneau abs]:[Créneau abs]],SUMPRODUCT((Tableau2[[Prénom]:[Prénom]]=Janv!$B14)*(Tableau2[[Jour abs]:[Jour abs]]=Janv!AF$4)*({1;2;3}))),"")</f>
        <v/>
      </c>
      <c r="AG14" s="3" t="str">
        <f>IFERROR(INDEX(Tableau2[[Créneau abs]:[Créneau abs]],SUMPRODUCT((Tableau2[[Prénom]:[Prénom]]=Janv!$B14)*(Tableau2[[Jour abs]:[Jour abs]]=Janv!AG$4)*({1;2;3}))),"")</f>
        <v/>
      </c>
      <c r="AJ14" s="7"/>
      <c r="AK14" s="7"/>
      <c r="AL14" s="7"/>
      <c r="AM14" s="7" t="str">
        <f>IFERROR(IF(OR(WEEKDAY(G$3)=4,WEEKDAY(G$3)=6),VLOOKUP($B14,Tableau2[],3,0),""),"")</f>
        <v/>
      </c>
      <c r="AN14" s="7" t="str">
        <f>IFERROR(IF(OR(WEEKDAY(H$3)=4,WEEKDAY($C11)=6),VLOOKUP($B14,Tableau2[],3,0),""),"")</f>
        <v/>
      </c>
    </row>
    <row r="15" spans="1:40" ht="23.1" customHeight="1" thickBot="1">
      <c r="A15" s="38"/>
      <c r="B15" s="39"/>
      <c r="C15" s="3" t="str">
        <f>IFERROR(INDEX(Tableau2[[Créneau abs]:[Créneau abs]],SUMPRODUCT((Tableau2[[Prénom]:[Prénom]]=Janv!$B15)*(Tableau2[[Jour abs]:[Jour abs]]=Janv!C$4)*({1;2;3}))),"")</f>
        <v/>
      </c>
      <c r="D15" s="3" t="str">
        <f>IFERROR(INDEX(Tableau2[[Créneau abs]:[Créneau abs]],SUMPRODUCT((Tableau2[[Prénom]:[Prénom]]=Janv!$B15)*(Tableau2[[Jour abs]:[Jour abs]]=Janv!D$4)*({1;2;3}))),"")</f>
        <v/>
      </c>
      <c r="E15" s="3" t="str">
        <f>IFERROR(INDEX(Tableau2[[Créneau abs]:[Créneau abs]],SUMPRODUCT((Tableau2[[Prénom]:[Prénom]]=Janv!$B15)*(Tableau2[[Jour abs]:[Jour abs]]=Janv!E$4)*({1;2;3}))),"")</f>
        <v/>
      </c>
      <c r="F15" s="3" t="str">
        <f>IFERROR(INDEX(Tableau2[[Créneau abs]:[Créneau abs]],SUMPRODUCT((Tableau2[[Prénom]:[Prénom]]=Janv!$B15)*(Tableau2[[Jour abs]:[Jour abs]]=Janv!F$4)*({1;2;3}))),"")</f>
        <v/>
      </c>
      <c r="G15" s="3" t="str">
        <f>IFERROR(INDEX(Tableau2[[Créneau abs]:[Créneau abs]],SUMPRODUCT((Tableau2[[Prénom]:[Prénom]]=Janv!$B15)*(Tableau2[[Jour abs]:[Jour abs]]=Janv!G$4)*({1;2;3}))),"")</f>
        <v/>
      </c>
      <c r="H15" s="3" t="str">
        <f>IFERROR(INDEX(Tableau2[[Créneau abs]:[Créneau abs]],SUMPRODUCT((Tableau2[[Prénom]:[Prénom]]=Janv!$B15)*(Tableau2[[Jour abs]:[Jour abs]]=Janv!H$4)*({1;2;3}))),"")</f>
        <v/>
      </c>
      <c r="I15" s="3" t="str">
        <f>IFERROR(INDEX(Tableau2[[Créneau abs]:[Créneau abs]],SUMPRODUCT((Tableau2[[Prénom]:[Prénom]]=Janv!$B15)*(Tableau2[[Jour abs]:[Jour abs]]=Janv!I$4)*({1;2;3}))),"")</f>
        <v/>
      </c>
      <c r="J15" s="3" t="str">
        <f>IFERROR(INDEX(Tableau2[[Créneau abs]:[Créneau abs]],SUMPRODUCT((Tableau2[[Prénom]:[Prénom]]=Janv!$B15)*(Tableau2[[Jour abs]:[Jour abs]]=Janv!J$4)*({1;2;3}))),"")</f>
        <v/>
      </c>
      <c r="K15" s="3" t="str">
        <f>IFERROR(INDEX(Tableau2[[Créneau abs]:[Créneau abs]],SUMPRODUCT((Tableau2[[Prénom]:[Prénom]]=Janv!$B15)*(Tableau2[[Jour abs]:[Jour abs]]=Janv!K$4)*({1;2;3}))),"")</f>
        <v/>
      </c>
      <c r="L15" s="3" t="str">
        <f>IFERROR(INDEX(Tableau2[[Créneau abs]:[Créneau abs]],SUMPRODUCT((Tableau2[[Prénom]:[Prénom]]=Janv!$B15)*(Tableau2[[Jour abs]:[Jour abs]]=Janv!L$4)*({1;2;3}))),"")</f>
        <v/>
      </c>
      <c r="M15" s="3" t="str">
        <f>IFERROR(INDEX(Tableau2[[Créneau abs]:[Créneau abs]],SUMPRODUCT((Tableau2[[Prénom]:[Prénom]]=Janv!$B15)*(Tableau2[[Jour abs]:[Jour abs]]=Janv!M$4)*({1;2;3}))),"")</f>
        <v/>
      </c>
      <c r="N15" s="3" t="str">
        <f>IFERROR(INDEX(Tableau2[[Créneau abs]:[Créneau abs]],SUMPRODUCT((Tableau2[[Prénom]:[Prénom]]=Janv!$B15)*(Tableau2[[Jour abs]:[Jour abs]]=Janv!N$4)*({1;2;3}))),"")</f>
        <v/>
      </c>
      <c r="O15" s="3" t="str">
        <f>IFERROR(INDEX(Tableau2[[Créneau abs]:[Créneau abs]],SUMPRODUCT((Tableau2[[Prénom]:[Prénom]]=Janv!$B15)*(Tableau2[[Jour abs]:[Jour abs]]=Janv!O$4)*({1;2;3}))),"")</f>
        <v/>
      </c>
      <c r="P15" s="3" t="str">
        <f>IFERROR(INDEX(Tableau2[[Créneau abs]:[Créneau abs]],SUMPRODUCT((Tableau2[[Prénom]:[Prénom]]=Janv!$B15)*(Tableau2[[Jour abs]:[Jour abs]]=Janv!P$4)*({1;2;3}))),"")</f>
        <v/>
      </c>
      <c r="Q15" s="3" t="str">
        <f>IFERROR(INDEX(Tableau2[[Créneau abs]:[Créneau abs]],SUMPRODUCT((Tableau2[[Prénom]:[Prénom]]=Janv!$B15)*(Tableau2[[Jour abs]:[Jour abs]]=Janv!Q$4)*({1;2;3}))),"")</f>
        <v/>
      </c>
      <c r="R15" s="3" t="str">
        <f>IFERROR(INDEX(Tableau2[[Créneau abs]:[Créneau abs]],SUMPRODUCT((Tableau2[[Prénom]:[Prénom]]=Janv!$B15)*(Tableau2[[Jour abs]:[Jour abs]]=Janv!R$4)*({1;2;3}))),"")</f>
        <v/>
      </c>
      <c r="S15" s="3" t="str">
        <f>IFERROR(INDEX(Tableau2[[Créneau abs]:[Créneau abs]],SUMPRODUCT((Tableau2[[Prénom]:[Prénom]]=Janv!$B15)*(Tableau2[[Jour abs]:[Jour abs]]=Janv!S$4)*({1;2;3}))),"")</f>
        <v/>
      </c>
      <c r="T15" s="3" t="str">
        <f>IFERROR(INDEX(Tableau2[[Créneau abs]:[Créneau abs]],SUMPRODUCT((Tableau2[[Prénom]:[Prénom]]=Janv!$B15)*(Tableau2[[Jour abs]:[Jour abs]]=Janv!T$4)*({1;2;3}))),"")</f>
        <v/>
      </c>
      <c r="U15" s="3" t="str">
        <f>IFERROR(INDEX(Tableau2[[Créneau abs]:[Créneau abs]],SUMPRODUCT((Tableau2[[Prénom]:[Prénom]]=Janv!$B15)*(Tableau2[[Jour abs]:[Jour abs]]=Janv!U$4)*({1;2;3}))),"")</f>
        <v/>
      </c>
      <c r="V15" s="3" t="str">
        <f>IFERROR(INDEX(Tableau2[[Créneau abs]:[Créneau abs]],SUMPRODUCT((Tableau2[[Prénom]:[Prénom]]=Janv!$B15)*(Tableau2[[Jour abs]:[Jour abs]]=Janv!V$4)*({1;2;3}))),"")</f>
        <v/>
      </c>
      <c r="W15" s="3" t="str">
        <f>IFERROR(INDEX(Tableau2[[Créneau abs]:[Créneau abs]],SUMPRODUCT((Tableau2[[Prénom]:[Prénom]]=Janv!$B15)*(Tableau2[[Jour abs]:[Jour abs]]=Janv!W$4)*({1;2;3}))),"")</f>
        <v/>
      </c>
      <c r="X15" s="3" t="str">
        <f>IFERROR(INDEX(Tableau2[[Créneau abs]:[Créneau abs]],SUMPRODUCT((Tableau2[[Prénom]:[Prénom]]=Janv!$B15)*(Tableau2[[Jour abs]:[Jour abs]]=Janv!X$4)*({1;2;3}))),"")</f>
        <v/>
      </c>
      <c r="Y15" s="3" t="str">
        <f>IFERROR(INDEX(Tableau2[[Créneau abs]:[Créneau abs]],SUMPRODUCT((Tableau2[[Prénom]:[Prénom]]=Janv!$B15)*(Tableau2[[Jour abs]:[Jour abs]]=Janv!Y$4)*({1;2;3}))),"")</f>
        <v/>
      </c>
      <c r="Z15" s="3" t="str">
        <f>IFERROR(INDEX(Tableau2[[Créneau abs]:[Créneau abs]],SUMPRODUCT((Tableau2[[Prénom]:[Prénom]]=Janv!$B15)*(Tableau2[[Jour abs]:[Jour abs]]=Janv!Z$4)*({1;2;3}))),"")</f>
        <v/>
      </c>
      <c r="AA15" s="3" t="str">
        <f>IFERROR(INDEX(Tableau2[[Créneau abs]:[Créneau abs]],SUMPRODUCT((Tableau2[[Prénom]:[Prénom]]=Janv!$B15)*(Tableau2[[Jour abs]:[Jour abs]]=Janv!AA$4)*({1;2;3}))),"")</f>
        <v/>
      </c>
      <c r="AB15" s="3" t="str">
        <f>IFERROR(INDEX(Tableau2[[Créneau abs]:[Créneau abs]],SUMPRODUCT((Tableau2[[Prénom]:[Prénom]]=Janv!$B15)*(Tableau2[[Jour abs]:[Jour abs]]=Janv!AB$4)*({1;2;3}))),"")</f>
        <v/>
      </c>
      <c r="AC15" s="3" t="str">
        <f>IFERROR(INDEX(Tableau2[[Créneau abs]:[Créneau abs]],SUMPRODUCT((Tableau2[[Prénom]:[Prénom]]=Janv!$B15)*(Tableau2[[Jour abs]:[Jour abs]]=Janv!AC$4)*({1;2;3}))),"")</f>
        <v/>
      </c>
      <c r="AD15" s="3" t="str">
        <f>IFERROR(INDEX(Tableau2[[Créneau abs]:[Créneau abs]],SUMPRODUCT((Tableau2[[Prénom]:[Prénom]]=Janv!$B15)*(Tableau2[[Jour abs]:[Jour abs]]=Janv!AD$4)*({1;2;3}))),"")</f>
        <v/>
      </c>
      <c r="AE15" s="3" t="str">
        <f>IFERROR(INDEX(Tableau2[[Créneau abs]:[Créneau abs]],SUMPRODUCT((Tableau2[[Prénom]:[Prénom]]=Janv!$B15)*(Tableau2[[Jour abs]:[Jour abs]]=Janv!AE$4)*({1;2;3}))),"")</f>
        <v/>
      </c>
      <c r="AF15" s="3" t="str">
        <f>IFERROR(INDEX(Tableau2[[Créneau abs]:[Créneau abs]],SUMPRODUCT((Tableau2[[Prénom]:[Prénom]]=Janv!$B15)*(Tableau2[[Jour abs]:[Jour abs]]=Janv!AF$4)*({1;2;3}))),"")</f>
        <v/>
      </c>
      <c r="AG15" s="3" t="str">
        <f>IFERROR(INDEX(Tableau2[[Créneau abs]:[Créneau abs]],SUMPRODUCT((Tableau2[[Prénom]:[Prénom]]=Janv!$B15)*(Tableau2[[Jour abs]:[Jour abs]]=Janv!AG$4)*({1;2;3}))),"")</f>
        <v/>
      </c>
      <c r="AJ15" s="7"/>
      <c r="AK15" s="7"/>
      <c r="AL15" s="7"/>
      <c r="AM15" s="7" t="str">
        <f>IFERROR(IF(OR(WEEKDAY(G$3)=4,WEEKDAY(G$3)=6),VLOOKUP($B15,Tableau2[],3,0),""),"")</f>
        <v/>
      </c>
      <c r="AN15" s="7" t="str">
        <f>IFERROR(IF(OR(WEEKDAY(H$3)=4,WEEKDAY($C12)=6),VLOOKUP($B15,Tableau2[],3,0),""),"")</f>
        <v/>
      </c>
    </row>
    <row r="16" spans="1:40" ht="23.1" customHeight="1" thickBot="1">
      <c r="A16" s="37"/>
      <c r="B16" s="39" t="s">
        <v>21</v>
      </c>
      <c r="C16" s="3" t="str">
        <f>IFERROR(INDEX(Tableau2[[Créneau abs]:[Créneau abs]],SUMPRODUCT((Tableau2[[Prénom]:[Prénom]]=Janv!$B16)*(Tableau2[[Jour abs]:[Jour abs]]=Janv!C$4)*({1;2;3}))),"")</f>
        <v/>
      </c>
      <c r="D16" s="3" t="str">
        <f>IFERROR(INDEX(Tableau2[[Créneau abs]:[Créneau abs]],SUMPRODUCT((Tableau2[[Prénom]:[Prénom]]=Janv!$B16)*(Tableau2[[Jour abs]:[Jour abs]]=Janv!D$4)*({1;2;3}))),"")</f>
        <v>jour</v>
      </c>
      <c r="E16" s="3" t="str">
        <f>IFERROR(INDEX(Tableau2[[Créneau abs]:[Créneau abs]],SUMPRODUCT((Tableau2[[Prénom]:[Prénom]]=Janv!$B16)*(Tableau2[[Jour abs]:[Jour abs]]=Janv!E$4)*({1;2;3}))),"")</f>
        <v/>
      </c>
      <c r="F16" s="3" t="str">
        <f>IFERROR(INDEX(Tableau2[[Créneau abs]:[Créneau abs]],SUMPRODUCT((Tableau2[[Prénom]:[Prénom]]=Janv!$B16)*(Tableau2[[Jour abs]:[Jour abs]]=Janv!F$4)*({1;2;3}))),"")</f>
        <v/>
      </c>
      <c r="G16" s="3" t="str">
        <f>IFERROR(INDEX(Tableau2[[Créneau abs]:[Créneau abs]],SUMPRODUCT((Tableau2[[Prénom]:[Prénom]]=Janv!$B16)*(Tableau2[[Jour abs]:[Jour abs]]=Janv!G$4)*({1;2;3}))),"")</f>
        <v/>
      </c>
      <c r="H16" s="3" t="str">
        <f>IFERROR(INDEX(Tableau2[[Créneau abs]:[Créneau abs]],SUMPRODUCT((Tableau2[[Prénom]:[Prénom]]=Janv!$B16)*(Tableau2[[Jour abs]:[Jour abs]]=Janv!H$4)*({1;2;3}))),"")</f>
        <v/>
      </c>
      <c r="I16" s="3" t="str">
        <f>IFERROR(INDEX(Tableau2[[Créneau abs]:[Créneau abs]],SUMPRODUCT((Tableau2[[Prénom]:[Prénom]]=Janv!$B16)*(Tableau2[[Jour abs]:[Jour abs]]=Janv!I$4)*({1;2;3}))),"")</f>
        <v/>
      </c>
      <c r="J16" s="3" t="str">
        <f>IFERROR(INDEX(Tableau2[[Créneau abs]:[Créneau abs]],SUMPRODUCT((Tableau2[[Prénom]:[Prénom]]=Janv!$B16)*(Tableau2[[Jour abs]:[Jour abs]]=Janv!J$4)*({1;2;3}))),"")</f>
        <v/>
      </c>
      <c r="K16" s="3" t="str">
        <f>IFERROR(INDEX(Tableau2[[Créneau abs]:[Créneau abs]],SUMPRODUCT((Tableau2[[Prénom]:[Prénom]]=Janv!$B16)*(Tableau2[[Jour abs]:[Jour abs]]=Janv!K$4)*({1;2;3}))),"")</f>
        <v>jour</v>
      </c>
      <c r="L16" s="3" t="str">
        <f>IFERROR(INDEX(Tableau2[[Créneau abs]:[Créneau abs]],SUMPRODUCT((Tableau2[[Prénom]:[Prénom]]=Janv!$B16)*(Tableau2[[Jour abs]:[Jour abs]]=Janv!L$4)*({1;2;3}))),"")</f>
        <v/>
      </c>
      <c r="M16" s="3" t="str">
        <f>IFERROR(INDEX(Tableau2[[Créneau abs]:[Créneau abs]],SUMPRODUCT((Tableau2[[Prénom]:[Prénom]]=Janv!$B16)*(Tableau2[[Jour abs]:[Jour abs]]=Janv!M$4)*({1;2;3}))),"")</f>
        <v/>
      </c>
      <c r="N16" s="3" t="str">
        <f>IFERROR(INDEX(Tableau2[[Créneau abs]:[Créneau abs]],SUMPRODUCT((Tableau2[[Prénom]:[Prénom]]=Janv!$B16)*(Tableau2[[Jour abs]:[Jour abs]]=Janv!N$4)*({1;2;3}))),"")</f>
        <v/>
      </c>
      <c r="O16" s="3" t="str">
        <f>IFERROR(INDEX(Tableau2[[Créneau abs]:[Créneau abs]],SUMPRODUCT((Tableau2[[Prénom]:[Prénom]]=Janv!$B16)*(Tableau2[[Jour abs]:[Jour abs]]=Janv!O$4)*({1;2;3}))),"")</f>
        <v/>
      </c>
      <c r="P16" s="3" t="str">
        <f>IFERROR(INDEX(Tableau2[[Créneau abs]:[Créneau abs]],SUMPRODUCT((Tableau2[[Prénom]:[Prénom]]=Janv!$B16)*(Tableau2[[Jour abs]:[Jour abs]]=Janv!P$4)*({1;2;3}))),"")</f>
        <v/>
      </c>
      <c r="Q16" s="3" t="str">
        <f>IFERROR(INDEX(Tableau2[[Créneau abs]:[Créneau abs]],SUMPRODUCT((Tableau2[[Prénom]:[Prénom]]=Janv!$B16)*(Tableau2[[Jour abs]:[Jour abs]]=Janv!Q$4)*({1;2;3}))),"")</f>
        <v/>
      </c>
      <c r="R16" s="3" t="str">
        <f>IFERROR(INDEX(Tableau2[[Créneau abs]:[Créneau abs]],SUMPRODUCT((Tableau2[[Prénom]:[Prénom]]=Janv!$B16)*(Tableau2[[Jour abs]:[Jour abs]]=Janv!R$4)*({1;2;3}))),"")</f>
        <v>jour</v>
      </c>
      <c r="S16" s="3" t="str">
        <f>IFERROR(INDEX(Tableau2[[Créneau abs]:[Créneau abs]],SUMPRODUCT((Tableau2[[Prénom]:[Prénom]]=Janv!$B16)*(Tableau2[[Jour abs]:[Jour abs]]=Janv!S$4)*({1;2;3}))),"")</f>
        <v/>
      </c>
      <c r="T16" s="3" t="str">
        <f>IFERROR(INDEX(Tableau2[[Créneau abs]:[Créneau abs]],SUMPRODUCT((Tableau2[[Prénom]:[Prénom]]=Janv!$B16)*(Tableau2[[Jour abs]:[Jour abs]]=Janv!T$4)*({1;2;3}))),"")</f>
        <v/>
      </c>
      <c r="U16" s="3" t="str">
        <f>IFERROR(INDEX(Tableau2[[Créneau abs]:[Créneau abs]],SUMPRODUCT((Tableau2[[Prénom]:[Prénom]]=Janv!$B16)*(Tableau2[[Jour abs]:[Jour abs]]=Janv!U$4)*({1;2;3}))),"")</f>
        <v/>
      </c>
      <c r="V16" s="3" t="str">
        <f>IFERROR(INDEX(Tableau2[[Créneau abs]:[Créneau abs]],SUMPRODUCT((Tableau2[[Prénom]:[Prénom]]=Janv!$B16)*(Tableau2[[Jour abs]:[Jour abs]]=Janv!V$4)*({1;2;3}))),"")</f>
        <v/>
      </c>
      <c r="W16" s="3" t="str">
        <f>IFERROR(INDEX(Tableau2[[Créneau abs]:[Créneau abs]],SUMPRODUCT((Tableau2[[Prénom]:[Prénom]]=Janv!$B16)*(Tableau2[[Jour abs]:[Jour abs]]=Janv!W$4)*({1;2;3}))),"")</f>
        <v/>
      </c>
      <c r="X16" s="3" t="str">
        <f>IFERROR(INDEX(Tableau2[[Créneau abs]:[Créneau abs]],SUMPRODUCT((Tableau2[[Prénom]:[Prénom]]=Janv!$B16)*(Tableau2[[Jour abs]:[Jour abs]]=Janv!X$4)*({1;2;3}))),"")</f>
        <v/>
      </c>
      <c r="Y16" s="3" t="str">
        <f>IFERROR(INDEX(Tableau2[[Créneau abs]:[Créneau abs]],SUMPRODUCT((Tableau2[[Prénom]:[Prénom]]=Janv!$B16)*(Tableau2[[Jour abs]:[Jour abs]]=Janv!Y$4)*({1;2;3}))),"")</f>
        <v>jour</v>
      </c>
      <c r="Z16" s="3" t="str">
        <f>IFERROR(INDEX(Tableau2[[Créneau abs]:[Créneau abs]],SUMPRODUCT((Tableau2[[Prénom]:[Prénom]]=Janv!$B16)*(Tableau2[[Jour abs]:[Jour abs]]=Janv!Z$4)*({1;2;3}))),"")</f>
        <v/>
      </c>
      <c r="AA16" s="3" t="str">
        <f>IFERROR(INDEX(Tableau2[[Créneau abs]:[Créneau abs]],SUMPRODUCT((Tableau2[[Prénom]:[Prénom]]=Janv!$B16)*(Tableau2[[Jour abs]:[Jour abs]]=Janv!AA$4)*({1;2;3}))),"")</f>
        <v/>
      </c>
      <c r="AB16" s="3" t="str">
        <f>IFERROR(INDEX(Tableau2[[Créneau abs]:[Créneau abs]],SUMPRODUCT((Tableau2[[Prénom]:[Prénom]]=Janv!$B16)*(Tableau2[[Jour abs]:[Jour abs]]=Janv!AB$4)*({1;2;3}))),"")</f>
        <v/>
      </c>
      <c r="AC16" s="3" t="str">
        <f>IFERROR(INDEX(Tableau2[[Créneau abs]:[Créneau abs]],SUMPRODUCT((Tableau2[[Prénom]:[Prénom]]=Janv!$B16)*(Tableau2[[Jour abs]:[Jour abs]]=Janv!AC$4)*({1;2;3}))),"")</f>
        <v/>
      </c>
      <c r="AD16" s="3" t="str">
        <f>IFERROR(INDEX(Tableau2[[Créneau abs]:[Créneau abs]],SUMPRODUCT((Tableau2[[Prénom]:[Prénom]]=Janv!$B16)*(Tableau2[[Jour abs]:[Jour abs]]=Janv!AD$4)*({1;2;3}))),"")</f>
        <v/>
      </c>
      <c r="AE16" s="3" t="str">
        <f>IFERROR(INDEX(Tableau2[[Créneau abs]:[Créneau abs]],SUMPRODUCT((Tableau2[[Prénom]:[Prénom]]=Janv!$B16)*(Tableau2[[Jour abs]:[Jour abs]]=Janv!AE$4)*({1;2;3}))),"")</f>
        <v/>
      </c>
      <c r="AF16" s="3" t="str">
        <f>IFERROR(INDEX(Tableau2[[Créneau abs]:[Créneau abs]],SUMPRODUCT((Tableau2[[Prénom]:[Prénom]]=Janv!$B16)*(Tableau2[[Jour abs]:[Jour abs]]=Janv!AF$4)*({1;2;3}))),"")</f>
        <v>jour</v>
      </c>
      <c r="AG16" s="3" t="str">
        <f>IFERROR(INDEX(Tableau2[[Créneau abs]:[Créneau abs]],SUMPRODUCT((Tableau2[[Prénom]:[Prénom]]=Janv!$B16)*(Tableau2[[Jour abs]:[Jour abs]]=Janv!AG$4)*({1;2;3}))),"")</f>
        <v/>
      </c>
      <c r="AJ16" s="7"/>
      <c r="AK16" s="7"/>
      <c r="AL16" s="7"/>
      <c r="AM16" s="7" t="str">
        <f>IFERROR(IF(OR(WEEKDAY(G$3)=4,WEEKDAY(G$3)=6),VLOOKUP($B16,Tableau2[],3,0),""),"")</f>
        <v/>
      </c>
      <c r="AN16" s="7" t="str">
        <f>IFERROR(IF(OR(WEEKDAY(H$3)=4,WEEKDAY($C13)=6),VLOOKUP($B16,Tableau2[],3,0),""),"")</f>
        <v/>
      </c>
    </row>
    <row r="17" spans="1:40" ht="23.1" customHeight="1" thickBot="1">
      <c r="A17" s="38"/>
      <c r="B17" s="39"/>
      <c r="C17" s="3" t="str">
        <f>IFERROR(INDEX(Tableau2[[Créneau abs]:[Créneau abs]],SUMPRODUCT((Tableau2[[Prénom]:[Prénom]]=Janv!$B17)*(Tableau2[[Jour abs]:[Jour abs]]=Janv!C$4)*({1;2;3}))),"")</f>
        <v/>
      </c>
      <c r="D17" s="3" t="str">
        <f>IFERROR(INDEX(Tableau2[[Créneau abs]:[Créneau abs]],SUMPRODUCT((Tableau2[[Prénom]:[Prénom]]=Janv!$B17)*(Tableau2[[Jour abs]:[Jour abs]]=Janv!D$4)*({1;2;3}))),"")</f>
        <v/>
      </c>
      <c r="E17" s="3" t="str">
        <f>IFERROR(INDEX(Tableau2[[Créneau abs]:[Créneau abs]],SUMPRODUCT((Tableau2[[Prénom]:[Prénom]]=Janv!$B17)*(Tableau2[[Jour abs]:[Jour abs]]=Janv!E$4)*({1;2;3}))),"")</f>
        <v/>
      </c>
      <c r="F17" s="3" t="str">
        <f>IFERROR(INDEX(Tableau2[[Créneau abs]:[Créneau abs]],SUMPRODUCT((Tableau2[[Prénom]:[Prénom]]=Janv!$B17)*(Tableau2[[Jour abs]:[Jour abs]]=Janv!F$4)*({1;2;3}))),"")</f>
        <v/>
      </c>
      <c r="G17" s="3" t="str">
        <f>IFERROR(INDEX(Tableau2[[Créneau abs]:[Créneau abs]],SUMPRODUCT((Tableau2[[Prénom]:[Prénom]]=Janv!$B17)*(Tableau2[[Jour abs]:[Jour abs]]=Janv!G$4)*({1;2;3}))),"")</f>
        <v/>
      </c>
      <c r="H17" s="3" t="str">
        <f>IFERROR(INDEX(Tableau2[[Créneau abs]:[Créneau abs]],SUMPRODUCT((Tableau2[[Prénom]:[Prénom]]=Janv!$B17)*(Tableau2[[Jour abs]:[Jour abs]]=Janv!H$4)*({1;2;3}))),"")</f>
        <v/>
      </c>
      <c r="I17" s="3" t="str">
        <f>IFERROR(INDEX(Tableau2[[Créneau abs]:[Créneau abs]],SUMPRODUCT((Tableau2[[Prénom]:[Prénom]]=Janv!$B17)*(Tableau2[[Jour abs]:[Jour abs]]=Janv!I$4)*({1;2;3}))),"")</f>
        <v/>
      </c>
      <c r="J17" s="3" t="str">
        <f>IFERROR(INDEX(Tableau2[[Créneau abs]:[Créneau abs]],SUMPRODUCT((Tableau2[[Prénom]:[Prénom]]=Janv!$B17)*(Tableau2[[Jour abs]:[Jour abs]]=Janv!J$4)*({1;2;3}))),"")</f>
        <v/>
      </c>
      <c r="K17" s="3" t="str">
        <f>IFERROR(INDEX(Tableau2[[Créneau abs]:[Créneau abs]],SUMPRODUCT((Tableau2[[Prénom]:[Prénom]]=Janv!$B17)*(Tableau2[[Jour abs]:[Jour abs]]=Janv!K$4)*({1;2;3}))),"")</f>
        <v/>
      </c>
      <c r="L17" s="3" t="str">
        <f>IFERROR(INDEX(Tableau2[[Créneau abs]:[Créneau abs]],SUMPRODUCT((Tableau2[[Prénom]:[Prénom]]=Janv!$B17)*(Tableau2[[Jour abs]:[Jour abs]]=Janv!L$4)*({1;2;3}))),"")</f>
        <v/>
      </c>
      <c r="M17" s="3" t="str">
        <f>IFERROR(INDEX(Tableau2[[Créneau abs]:[Créneau abs]],SUMPRODUCT((Tableau2[[Prénom]:[Prénom]]=Janv!$B17)*(Tableau2[[Jour abs]:[Jour abs]]=Janv!M$4)*({1;2;3}))),"")</f>
        <v/>
      </c>
      <c r="N17" s="3" t="str">
        <f>IFERROR(INDEX(Tableau2[[Créneau abs]:[Créneau abs]],SUMPRODUCT((Tableau2[[Prénom]:[Prénom]]=Janv!$B17)*(Tableau2[[Jour abs]:[Jour abs]]=Janv!N$4)*({1;2;3}))),"")</f>
        <v/>
      </c>
      <c r="O17" s="3" t="str">
        <f>IFERROR(INDEX(Tableau2[[Créneau abs]:[Créneau abs]],SUMPRODUCT((Tableau2[[Prénom]:[Prénom]]=Janv!$B17)*(Tableau2[[Jour abs]:[Jour abs]]=Janv!O$4)*({1;2;3}))),"")</f>
        <v/>
      </c>
      <c r="P17" s="3" t="str">
        <f>IFERROR(INDEX(Tableau2[[Créneau abs]:[Créneau abs]],SUMPRODUCT((Tableau2[[Prénom]:[Prénom]]=Janv!$B17)*(Tableau2[[Jour abs]:[Jour abs]]=Janv!P$4)*({1;2;3}))),"")</f>
        <v/>
      </c>
      <c r="Q17" s="3" t="str">
        <f>IFERROR(INDEX(Tableau2[[Créneau abs]:[Créneau abs]],SUMPRODUCT((Tableau2[[Prénom]:[Prénom]]=Janv!$B17)*(Tableau2[[Jour abs]:[Jour abs]]=Janv!Q$4)*({1;2;3}))),"")</f>
        <v/>
      </c>
      <c r="R17" s="3" t="str">
        <f>IFERROR(INDEX(Tableau2[[Créneau abs]:[Créneau abs]],SUMPRODUCT((Tableau2[[Prénom]:[Prénom]]=Janv!$B17)*(Tableau2[[Jour abs]:[Jour abs]]=Janv!R$4)*({1;2;3}))),"")</f>
        <v/>
      </c>
      <c r="S17" s="3" t="str">
        <f>IFERROR(INDEX(Tableau2[[Créneau abs]:[Créneau abs]],SUMPRODUCT((Tableau2[[Prénom]:[Prénom]]=Janv!$B17)*(Tableau2[[Jour abs]:[Jour abs]]=Janv!S$4)*({1;2;3}))),"")</f>
        <v/>
      </c>
      <c r="T17" s="3" t="str">
        <f>IFERROR(INDEX(Tableau2[[Créneau abs]:[Créneau abs]],SUMPRODUCT((Tableau2[[Prénom]:[Prénom]]=Janv!$B17)*(Tableau2[[Jour abs]:[Jour abs]]=Janv!T$4)*({1;2;3}))),"")</f>
        <v/>
      </c>
      <c r="U17" s="3" t="str">
        <f>IFERROR(INDEX(Tableau2[[Créneau abs]:[Créneau abs]],SUMPRODUCT((Tableau2[[Prénom]:[Prénom]]=Janv!$B17)*(Tableau2[[Jour abs]:[Jour abs]]=Janv!U$4)*({1;2;3}))),"")</f>
        <v/>
      </c>
      <c r="V17" s="3" t="str">
        <f>IFERROR(INDEX(Tableau2[[Créneau abs]:[Créneau abs]],SUMPRODUCT((Tableau2[[Prénom]:[Prénom]]=Janv!$B17)*(Tableau2[[Jour abs]:[Jour abs]]=Janv!V$4)*({1;2;3}))),"")</f>
        <v/>
      </c>
      <c r="W17" s="3" t="str">
        <f>IFERROR(INDEX(Tableau2[[Créneau abs]:[Créneau abs]],SUMPRODUCT((Tableau2[[Prénom]:[Prénom]]=Janv!$B17)*(Tableau2[[Jour abs]:[Jour abs]]=Janv!W$4)*({1;2;3}))),"")</f>
        <v/>
      </c>
      <c r="X17" s="3" t="str">
        <f>IFERROR(INDEX(Tableau2[[Créneau abs]:[Créneau abs]],SUMPRODUCT((Tableau2[[Prénom]:[Prénom]]=Janv!$B17)*(Tableau2[[Jour abs]:[Jour abs]]=Janv!X$4)*({1;2;3}))),"")</f>
        <v/>
      </c>
      <c r="Y17" s="3" t="str">
        <f>IFERROR(INDEX(Tableau2[[Créneau abs]:[Créneau abs]],SUMPRODUCT((Tableau2[[Prénom]:[Prénom]]=Janv!$B17)*(Tableau2[[Jour abs]:[Jour abs]]=Janv!Y$4)*({1;2;3}))),"")</f>
        <v/>
      </c>
      <c r="Z17" s="3" t="str">
        <f>IFERROR(INDEX(Tableau2[[Créneau abs]:[Créneau abs]],SUMPRODUCT((Tableau2[[Prénom]:[Prénom]]=Janv!$B17)*(Tableau2[[Jour abs]:[Jour abs]]=Janv!Z$4)*({1;2;3}))),"")</f>
        <v/>
      </c>
      <c r="AA17" s="3" t="str">
        <f>IFERROR(INDEX(Tableau2[[Créneau abs]:[Créneau abs]],SUMPRODUCT((Tableau2[[Prénom]:[Prénom]]=Janv!$B17)*(Tableau2[[Jour abs]:[Jour abs]]=Janv!AA$4)*({1;2;3}))),"")</f>
        <v/>
      </c>
      <c r="AB17" s="3" t="str">
        <f>IFERROR(INDEX(Tableau2[[Créneau abs]:[Créneau abs]],SUMPRODUCT((Tableau2[[Prénom]:[Prénom]]=Janv!$B17)*(Tableau2[[Jour abs]:[Jour abs]]=Janv!AB$4)*({1;2;3}))),"")</f>
        <v/>
      </c>
      <c r="AC17" s="3" t="str">
        <f>IFERROR(INDEX(Tableau2[[Créneau abs]:[Créneau abs]],SUMPRODUCT((Tableau2[[Prénom]:[Prénom]]=Janv!$B17)*(Tableau2[[Jour abs]:[Jour abs]]=Janv!AC$4)*({1;2;3}))),"")</f>
        <v/>
      </c>
      <c r="AD17" s="3" t="str">
        <f>IFERROR(INDEX(Tableau2[[Créneau abs]:[Créneau abs]],SUMPRODUCT((Tableau2[[Prénom]:[Prénom]]=Janv!$B17)*(Tableau2[[Jour abs]:[Jour abs]]=Janv!AD$4)*({1;2;3}))),"")</f>
        <v/>
      </c>
      <c r="AE17" s="3" t="str">
        <f>IFERROR(INDEX(Tableau2[[Créneau abs]:[Créneau abs]],SUMPRODUCT((Tableau2[[Prénom]:[Prénom]]=Janv!$B17)*(Tableau2[[Jour abs]:[Jour abs]]=Janv!AE$4)*({1;2;3}))),"")</f>
        <v/>
      </c>
      <c r="AF17" s="3" t="str">
        <f>IFERROR(INDEX(Tableau2[[Créneau abs]:[Créneau abs]],SUMPRODUCT((Tableau2[[Prénom]:[Prénom]]=Janv!$B17)*(Tableau2[[Jour abs]:[Jour abs]]=Janv!AF$4)*({1;2;3}))),"")</f>
        <v/>
      </c>
      <c r="AG17" s="3" t="str">
        <f>IFERROR(INDEX(Tableau2[[Créneau abs]:[Créneau abs]],SUMPRODUCT((Tableau2[[Prénom]:[Prénom]]=Janv!$B17)*(Tableau2[[Jour abs]:[Jour abs]]=Janv!AG$4)*({1;2;3}))),"")</f>
        <v/>
      </c>
      <c r="AJ17" s="7"/>
      <c r="AK17" s="7"/>
      <c r="AL17" s="7"/>
      <c r="AM17" s="7" t="str">
        <f>IFERROR(IF(OR(WEEKDAY(G$3)=4,WEEKDAY(G$3)=6),VLOOKUP($B17,Tableau2[],3,0),""),"")</f>
        <v/>
      </c>
      <c r="AN17" s="7" t="str">
        <f>IFERROR(IF(OR(WEEKDAY(H$3)=4,WEEKDAY($C14)=6),VLOOKUP($B17,Tableau2[],3,0),""),"")</f>
        <v/>
      </c>
    </row>
    <row r="18" spans="1:40" ht="23.1" customHeight="1" thickBot="1">
      <c r="A18" s="37"/>
      <c r="B18" s="39" t="s">
        <v>22</v>
      </c>
      <c r="C18" s="3" t="str">
        <f>IFERROR(INDEX(Tableau2[[Créneau abs]:[Créneau abs]],SUMPRODUCT((Tableau2[[Prénom]:[Prénom]]=Janv!$B18)*(Tableau2[[Jour abs]:[Jour abs]]=Janv!C$4)*({1;2;3}))),"")</f>
        <v/>
      </c>
      <c r="D18" s="3" t="str">
        <f>IFERROR(INDEX(Tableau2[[Créneau abs]:[Créneau abs]],SUMPRODUCT((Tableau2[[Prénom]:[Prénom]]=Janv!$B18)*(Tableau2[[Jour abs]:[Jour abs]]=Janv!D$4)*({1;2;3}))),"")</f>
        <v/>
      </c>
      <c r="E18" s="3" t="str">
        <f>IFERROR(INDEX(Tableau2[[Créneau abs]:[Créneau abs]],SUMPRODUCT((Tableau2[[Prénom]:[Prénom]]=Janv!$B18)*(Tableau2[[Jour abs]:[Jour abs]]=Janv!E$4)*({1;2;3}))),"")</f>
        <v/>
      </c>
      <c r="F18" s="3" t="str">
        <f>IFERROR(INDEX(Tableau2[[Créneau abs]:[Créneau abs]],SUMPRODUCT((Tableau2[[Prénom]:[Prénom]]=Janv!$B18)*(Tableau2[[Jour abs]:[Jour abs]]=Janv!F$4)*({1;2;3}))),"")</f>
        <v/>
      </c>
      <c r="G18" s="3" t="str">
        <f>IFERROR(INDEX(Tableau2[[Créneau abs]:[Créneau abs]],SUMPRODUCT((Tableau2[[Prénom]:[Prénom]]=Janv!$B18)*(Tableau2[[Jour abs]:[Jour abs]]=Janv!G$4)*({1;2;3}))),"")</f>
        <v/>
      </c>
      <c r="H18" s="3" t="str">
        <f>IFERROR(INDEX(Tableau2[[Créneau abs]:[Créneau abs]],SUMPRODUCT((Tableau2[[Prénom]:[Prénom]]=Janv!$B18)*(Tableau2[[Jour abs]:[Jour abs]]=Janv!H$4)*({1;2;3}))),"")</f>
        <v/>
      </c>
      <c r="I18" s="3" t="str">
        <f>IFERROR(INDEX(Tableau2[[Créneau abs]:[Créneau abs]],SUMPRODUCT((Tableau2[[Prénom]:[Prénom]]=Janv!$B18)*(Tableau2[[Jour abs]:[Jour abs]]=Janv!I$4)*({1;2;3}))),"")</f>
        <v/>
      </c>
      <c r="J18" s="3" t="str">
        <f>IFERROR(INDEX(Tableau2[[Créneau abs]:[Créneau abs]],SUMPRODUCT((Tableau2[[Prénom]:[Prénom]]=Janv!$B18)*(Tableau2[[Jour abs]:[Jour abs]]=Janv!J$4)*({1;2;3}))),"")</f>
        <v/>
      </c>
      <c r="K18" s="3" t="str">
        <f>IFERROR(INDEX(Tableau2[[Créneau abs]:[Créneau abs]],SUMPRODUCT((Tableau2[[Prénom]:[Prénom]]=Janv!$B18)*(Tableau2[[Jour abs]:[Jour abs]]=Janv!K$4)*({1;2;3}))),"")</f>
        <v/>
      </c>
      <c r="L18" s="3" t="str">
        <f>IFERROR(INDEX(Tableau2[[Créneau abs]:[Créneau abs]],SUMPRODUCT((Tableau2[[Prénom]:[Prénom]]=Janv!$B18)*(Tableau2[[Jour abs]:[Jour abs]]=Janv!L$4)*({1;2;3}))),"")</f>
        <v/>
      </c>
      <c r="M18" s="3" t="str">
        <f>IFERROR(INDEX(Tableau2[[Créneau abs]:[Créneau abs]],SUMPRODUCT((Tableau2[[Prénom]:[Prénom]]=Janv!$B18)*(Tableau2[[Jour abs]:[Jour abs]]=Janv!M$4)*({1;2;3}))),"")</f>
        <v/>
      </c>
      <c r="N18" s="3" t="str">
        <f>IFERROR(INDEX(Tableau2[[Créneau abs]:[Créneau abs]],SUMPRODUCT((Tableau2[[Prénom]:[Prénom]]=Janv!$B18)*(Tableau2[[Jour abs]:[Jour abs]]=Janv!N$4)*({1;2;3}))),"")</f>
        <v/>
      </c>
      <c r="O18" s="3" t="str">
        <f>IFERROR(INDEX(Tableau2[[Créneau abs]:[Créneau abs]],SUMPRODUCT((Tableau2[[Prénom]:[Prénom]]=Janv!$B18)*(Tableau2[[Jour abs]:[Jour abs]]=Janv!O$4)*({1;2;3}))),"")</f>
        <v/>
      </c>
      <c r="P18" s="3" t="str">
        <f>IFERROR(INDEX(Tableau2[[Créneau abs]:[Créneau abs]],SUMPRODUCT((Tableau2[[Prénom]:[Prénom]]=Janv!$B18)*(Tableau2[[Jour abs]:[Jour abs]]=Janv!P$4)*({1;2;3}))),"")</f>
        <v/>
      </c>
      <c r="Q18" s="3" t="str">
        <f>IFERROR(INDEX(Tableau2[[Créneau abs]:[Créneau abs]],SUMPRODUCT((Tableau2[[Prénom]:[Prénom]]=Janv!$B18)*(Tableau2[[Jour abs]:[Jour abs]]=Janv!Q$4)*({1;2;3}))),"")</f>
        <v/>
      </c>
      <c r="R18" s="3" t="str">
        <f>IFERROR(INDEX(Tableau2[[Créneau abs]:[Créneau abs]],SUMPRODUCT((Tableau2[[Prénom]:[Prénom]]=Janv!$B18)*(Tableau2[[Jour abs]:[Jour abs]]=Janv!R$4)*({1;2;3}))),"")</f>
        <v/>
      </c>
      <c r="S18" s="3" t="str">
        <f>IFERROR(INDEX(Tableau2[[Créneau abs]:[Créneau abs]],SUMPRODUCT((Tableau2[[Prénom]:[Prénom]]=Janv!$B18)*(Tableau2[[Jour abs]:[Jour abs]]=Janv!S$4)*({1;2;3}))),"")</f>
        <v/>
      </c>
      <c r="T18" s="3" t="str">
        <f>IFERROR(INDEX(Tableau2[[Créneau abs]:[Créneau abs]],SUMPRODUCT((Tableau2[[Prénom]:[Prénom]]=Janv!$B18)*(Tableau2[[Jour abs]:[Jour abs]]=Janv!T$4)*({1;2;3}))),"")</f>
        <v/>
      </c>
      <c r="U18" s="3" t="str">
        <f>IFERROR(INDEX(Tableau2[[Créneau abs]:[Créneau abs]],SUMPRODUCT((Tableau2[[Prénom]:[Prénom]]=Janv!$B18)*(Tableau2[[Jour abs]:[Jour abs]]=Janv!U$4)*({1;2;3}))),"")</f>
        <v/>
      </c>
      <c r="V18" s="3" t="str">
        <f>IFERROR(INDEX(Tableau2[[Créneau abs]:[Créneau abs]],SUMPRODUCT((Tableau2[[Prénom]:[Prénom]]=Janv!$B18)*(Tableau2[[Jour abs]:[Jour abs]]=Janv!V$4)*({1;2;3}))),"")</f>
        <v/>
      </c>
      <c r="W18" s="3" t="str">
        <f>IFERROR(INDEX(Tableau2[[Créneau abs]:[Créneau abs]],SUMPRODUCT((Tableau2[[Prénom]:[Prénom]]=Janv!$B18)*(Tableau2[[Jour abs]:[Jour abs]]=Janv!W$4)*({1;2;3}))),"")</f>
        <v/>
      </c>
      <c r="X18" s="3" t="str">
        <f>IFERROR(INDEX(Tableau2[[Créneau abs]:[Créneau abs]],SUMPRODUCT((Tableau2[[Prénom]:[Prénom]]=Janv!$B18)*(Tableau2[[Jour abs]:[Jour abs]]=Janv!X$4)*({1;2;3}))),"")</f>
        <v/>
      </c>
      <c r="Y18" s="3" t="str">
        <f>IFERROR(INDEX(Tableau2[[Créneau abs]:[Créneau abs]],SUMPRODUCT((Tableau2[[Prénom]:[Prénom]]=Janv!$B18)*(Tableau2[[Jour abs]:[Jour abs]]=Janv!Y$4)*({1;2;3}))),"")</f>
        <v/>
      </c>
      <c r="Z18" s="3" t="str">
        <f>IFERROR(INDEX(Tableau2[[Créneau abs]:[Créneau abs]],SUMPRODUCT((Tableau2[[Prénom]:[Prénom]]=Janv!$B18)*(Tableau2[[Jour abs]:[Jour abs]]=Janv!Z$4)*({1;2;3}))),"")</f>
        <v/>
      </c>
      <c r="AA18" s="3" t="str">
        <f>IFERROR(INDEX(Tableau2[[Créneau abs]:[Créneau abs]],SUMPRODUCT((Tableau2[[Prénom]:[Prénom]]=Janv!$B18)*(Tableau2[[Jour abs]:[Jour abs]]=Janv!AA$4)*({1;2;3}))),"")</f>
        <v/>
      </c>
      <c r="AB18" s="3" t="str">
        <f>IFERROR(INDEX(Tableau2[[Créneau abs]:[Créneau abs]],SUMPRODUCT((Tableau2[[Prénom]:[Prénom]]=Janv!$B18)*(Tableau2[[Jour abs]:[Jour abs]]=Janv!AB$4)*({1;2;3}))),"")</f>
        <v/>
      </c>
      <c r="AC18" s="3" t="str">
        <f>IFERROR(INDEX(Tableau2[[Créneau abs]:[Créneau abs]],SUMPRODUCT((Tableau2[[Prénom]:[Prénom]]=Janv!$B18)*(Tableau2[[Jour abs]:[Jour abs]]=Janv!AC$4)*({1;2;3}))),"")</f>
        <v/>
      </c>
      <c r="AD18" s="3" t="str">
        <f>IFERROR(INDEX(Tableau2[[Créneau abs]:[Créneau abs]],SUMPRODUCT((Tableau2[[Prénom]:[Prénom]]=Janv!$B18)*(Tableau2[[Jour abs]:[Jour abs]]=Janv!AD$4)*({1;2;3}))),"")</f>
        <v/>
      </c>
      <c r="AE18" s="3" t="str">
        <f>IFERROR(INDEX(Tableau2[[Créneau abs]:[Créneau abs]],SUMPRODUCT((Tableau2[[Prénom]:[Prénom]]=Janv!$B18)*(Tableau2[[Jour abs]:[Jour abs]]=Janv!AE$4)*({1;2;3}))),"")</f>
        <v/>
      </c>
      <c r="AF18" s="3" t="str">
        <f>IFERROR(INDEX(Tableau2[[Créneau abs]:[Créneau abs]],SUMPRODUCT((Tableau2[[Prénom]:[Prénom]]=Janv!$B18)*(Tableau2[[Jour abs]:[Jour abs]]=Janv!AF$4)*({1;2;3}))),"")</f>
        <v/>
      </c>
      <c r="AG18" s="3" t="str">
        <f>IFERROR(INDEX(Tableau2[[Créneau abs]:[Créneau abs]],SUMPRODUCT((Tableau2[[Prénom]:[Prénom]]=Janv!$B18)*(Tableau2[[Jour abs]:[Jour abs]]=Janv!AG$4)*({1;2;3}))),"")</f>
        <v/>
      </c>
      <c r="AI18" s="7" t="str">
        <f>IFERROR(IF(OR(WEEKDAY(C$3)=4,WEEKDAY(C$3)=6),VLOOKUP($B18,Tableau2[],3,0),""),"")</f>
        <v/>
      </c>
      <c r="AJ18" s="7" t="str">
        <f>IFERROR(IF(OR(WEEKDAY(D$3)=4,WEEKDAY(D$3)=6),VLOOKUP($B18,Tableau2[],3,0),""),"")</f>
        <v/>
      </c>
      <c r="AK18" s="7" t="str">
        <f>IFERROR(IF(OR(WEEKDAY(E$3)=4,WEEKDAY(E$3)=6),VLOOKUP($B18,Tableau2[],3,0),""),"")</f>
        <v/>
      </c>
      <c r="AL18" s="7" t="str">
        <f>IFERROR(IF(OR(WEEKDAY(F$3)=4,WEEKDAY(F$3)=6),VLOOKUP($B18,Tableau2[],3,0),""),"")</f>
        <v/>
      </c>
      <c r="AM18" s="7" t="str">
        <f>IFERROR(IF(OR(WEEKDAY(G$3)=4,WEEKDAY(G$3)=6),VLOOKUP($B18,Tableau2[],3,0),""),"")</f>
        <v/>
      </c>
      <c r="AN18" s="7" t="str">
        <f>IFERROR(IF(OR(WEEKDAY(H$3)=4,WEEKDAY($C15)=6),VLOOKUP($B18,Tableau2[],3,0),""),"")</f>
        <v/>
      </c>
    </row>
    <row r="19" spans="1:40" ht="23.1" customHeight="1" thickBot="1">
      <c r="A19" s="38"/>
      <c r="B19" s="39"/>
      <c r="C19" s="3" t="str">
        <f>IFERROR(INDEX(Tableau2[[Créneau abs]:[Créneau abs]],SUMPRODUCT((Tableau2[[Prénom]:[Prénom]]=Janv!$B19)*(Tableau2[[Jour abs]:[Jour abs]]=Janv!C$4)*({1;2;3}))),"")</f>
        <v/>
      </c>
      <c r="D19" s="3" t="str">
        <f>IFERROR(INDEX(Tableau2[[Créneau abs]:[Créneau abs]],SUMPRODUCT((Tableau2[[Prénom]:[Prénom]]=Janv!$B19)*(Tableau2[[Jour abs]:[Jour abs]]=Janv!D$4)*({1;2;3}))),"")</f>
        <v/>
      </c>
      <c r="E19" s="3" t="str">
        <f>IFERROR(INDEX(Tableau2[[Créneau abs]:[Créneau abs]],SUMPRODUCT((Tableau2[[Prénom]:[Prénom]]=Janv!$B19)*(Tableau2[[Jour abs]:[Jour abs]]=Janv!E$4)*({1;2;3}))),"")</f>
        <v/>
      </c>
      <c r="F19" s="3" t="str">
        <f>IFERROR(INDEX(Tableau2[[Créneau abs]:[Créneau abs]],SUMPRODUCT((Tableau2[[Prénom]:[Prénom]]=Janv!$B19)*(Tableau2[[Jour abs]:[Jour abs]]=Janv!F$4)*({1;2;3}))),"")</f>
        <v/>
      </c>
      <c r="G19" s="3" t="str">
        <f>IFERROR(INDEX(Tableau2[[Créneau abs]:[Créneau abs]],SUMPRODUCT((Tableau2[[Prénom]:[Prénom]]=Janv!$B19)*(Tableau2[[Jour abs]:[Jour abs]]=Janv!G$4)*({1;2;3}))),"")</f>
        <v/>
      </c>
      <c r="H19" s="3" t="str">
        <f>IFERROR(INDEX(Tableau2[[Créneau abs]:[Créneau abs]],SUMPRODUCT((Tableau2[[Prénom]:[Prénom]]=Janv!$B19)*(Tableau2[[Jour abs]:[Jour abs]]=Janv!H$4)*({1;2;3}))),"")</f>
        <v/>
      </c>
      <c r="I19" s="3" t="str">
        <f>IFERROR(INDEX(Tableau2[[Créneau abs]:[Créneau abs]],SUMPRODUCT((Tableau2[[Prénom]:[Prénom]]=Janv!$B19)*(Tableau2[[Jour abs]:[Jour abs]]=Janv!I$4)*({1;2;3}))),"")</f>
        <v/>
      </c>
      <c r="J19" s="3" t="str">
        <f>IFERROR(INDEX(Tableau2[[Créneau abs]:[Créneau abs]],SUMPRODUCT((Tableau2[[Prénom]:[Prénom]]=Janv!$B19)*(Tableau2[[Jour abs]:[Jour abs]]=Janv!J$4)*({1;2;3}))),"")</f>
        <v/>
      </c>
      <c r="K19" s="3" t="str">
        <f>IFERROR(INDEX(Tableau2[[Créneau abs]:[Créneau abs]],SUMPRODUCT((Tableau2[[Prénom]:[Prénom]]=Janv!$B19)*(Tableau2[[Jour abs]:[Jour abs]]=Janv!K$4)*({1;2;3}))),"")</f>
        <v/>
      </c>
      <c r="L19" s="3" t="str">
        <f>IFERROR(INDEX(Tableau2[[Créneau abs]:[Créneau abs]],SUMPRODUCT((Tableau2[[Prénom]:[Prénom]]=Janv!$B19)*(Tableau2[[Jour abs]:[Jour abs]]=Janv!L$4)*({1;2;3}))),"")</f>
        <v/>
      </c>
      <c r="M19" s="3" t="str">
        <f>IFERROR(INDEX(Tableau2[[Créneau abs]:[Créneau abs]],SUMPRODUCT((Tableau2[[Prénom]:[Prénom]]=Janv!$B19)*(Tableau2[[Jour abs]:[Jour abs]]=Janv!M$4)*({1;2;3}))),"")</f>
        <v/>
      </c>
      <c r="N19" s="3" t="str">
        <f>IFERROR(INDEX(Tableau2[[Créneau abs]:[Créneau abs]],SUMPRODUCT((Tableau2[[Prénom]:[Prénom]]=Janv!$B19)*(Tableau2[[Jour abs]:[Jour abs]]=Janv!N$4)*({1;2;3}))),"")</f>
        <v/>
      </c>
      <c r="O19" s="3" t="str">
        <f>IFERROR(INDEX(Tableau2[[Créneau abs]:[Créneau abs]],SUMPRODUCT((Tableau2[[Prénom]:[Prénom]]=Janv!$B19)*(Tableau2[[Jour abs]:[Jour abs]]=Janv!O$4)*({1;2;3}))),"")</f>
        <v/>
      </c>
      <c r="P19" s="3" t="str">
        <f>IFERROR(INDEX(Tableau2[[Créneau abs]:[Créneau abs]],SUMPRODUCT((Tableau2[[Prénom]:[Prénom]]=Janv!$B19)*(Tableau2[[Jour abs]:[Jour abs]]=Janv!P$4)*({1;2;3}))),"")</f>
        <v/>
      </c>
      <c r="Q19" s="3" t="str">
        <f>IFERROR(INDEX(Tableau2[[Créneau abs]:[Créneau abs]],SUMPRODUCT((Tableau2[[Prénom]:[Prénom]]=Janv!$B19)*(Tableau2[[Jour abs]:[Jour abs]]=Janv!Q$4)*({1;2;3}))),"")</f>
        <v/>
      </c>
      <c r="R19" s="3" t="str">
        <f>IFERROR(INDEX(Tableau2[[Créneau abs]:[Créneau abs]],SUMPRODUCT((Tableau2[[Prénom]:[Prénom]]=Janv!$B19)*(Tableau2[[Jour abs]:[Jour abs]]=Janv!R$4)*({1;2;3}))),"")</f>
        <v/>
      </c>
      <c r="S19" s="3" t="str">
        <f>IFERROR(INDEX(Tableau2[[Créneau abs]:[Créneau abs]],SUMPRODUCT((Tableau2[[Prénom]:[Prénom]]=Janv!$B19)*(Tableau2[[Jour abs]:[Jour abs]]=Janv!S$4)*({1;2;3}))),"")</f>
        <v/>
      </c>
      <c r="T19" s="3" t="str">
        <f>IFERROR(INDEX(Tableau2[[Créneau abs]:[Créneau abs]],SUMPRODUCT((Tableau2[[Prénom]:[Prénom]]=Janv!$B19)*(Tableau2[[Jour abs]:[Jour abs]]=Janv!T$4)*({1;2;3}))),"")</f>
        <v/>
      </c>
      <c r="U19" s="3" t="str">
        <f>IFERROR(INDEX(Tableau2[[Créneau abs]:[Créneau abs]],SUMPRODUCT((Tableau2[[Prénom]:[Prénom]]=Janv!$B19)*(Tableau2[[Jour abs]:[Jour abs]]=Janv!U$4)*({1;2;3}))),"")</f>
        <v/>
      </c>
      <c r="V19" s="3" t="str">
        <f>IFERROR(INDEX(Tableau2[[Créneau abs]:[Créneau abs]],SUMPRODUCT((Tableau2[[Prénom]:[Prénom]]=Janv!$B19)*(Tableau2[[Jour abs]:[Jour abs]]=Janv!V$4)*({1;2;3}))),"")</f>
        <v/>
      </c>
      <c r="W19" s="3" t="str">
        <f>IFERROR(INDEX(Tableau2[[Créneau abs]:[Créneau abs]],SUMPRODUCT((Tableau2[[Prénom]:[Prénom]]=Janv!$B19)*(Tableau2[[Jour abs]:[Jour abs]]=Janv!W$4)*({1;2;3}))),"")</f>
        <v/>
      </c>
      <c r="X19" s="3" t="str">
        <f>IFERROR(INDEX(Tableau2[[Créneau abs]:[Créneau abs]],SUMPRODUCT((Tableau2[[Prénom]:[Prénom]]=Janv!$B19)*(Tableau2[[Jour abs]:[Jour abs]]=Janv!X$4)*({1;2;3}))),"")</f>
        <v/>
      </c>
      <c r="Y19" s="3" t="str">
        <f>IFERROR(INDEX(Tableau2[[Créneau abs]:[Créneau abs]],SUMPRODUCT((Tableau2[[Prénom]:[Prénom]]=Janv!$B19)*(Tableau2[[Jour abs]:[Jour abs]]=Janv!Y$4)*({1;2;3}))),"")</f>
        <v/>
      </c>
      <c r="Z19" s="3" t="str">
        <f>IFERROR(INDEX(Tableau2[[Créneau abs]:[Créneau abs]],SUMPRODUCT((Tableau2[[Prénom]:[Prénom]]=Janv!$B19)*(Tableau2[[Jour abs]:[Jour abs]]=Janv!Z$4)*({1;2;3}))),"")</f>
        <v/>
      </c>
      <c r="AA19" s="3" t="str">
        <f>IFERROR(INDEX(Tableau2[[Créneau abs]:[Créneau abs]],SUMPRODUCT((Tableau2[[Prénom]:[Prénom]]=Janv!$B19)*(Tableau2[[Jour abs]:[Jour abs]]=Janv!AA$4)*({1;2;3}))),"")</f>
        <v/>
      </c>
      <c r="AB19" s="3" t="str">
        <f>IFERROR(INDEX(Tableau2[[Créneau abs]:[Créneau abs]],SUMPRODUCT((Tableau2[[Prénom]:[Prénom]]=Janv!$B19)*(Tableau2[[Jour abs]:[Jour abs]]=Janv!AB$4)*({1;2;3}))),"")</f>
        <v/>
      </c>
      <c r="AC19" s="3" t="str">
        <f>IFERROR(INDEX(Tableau2[[Créneau abs]:[Créneau abs]],SUMPRODUCT((Tableau2[[Prénom]:[Prénom]]=Janv!$B19)*(Tableau2[[Jour abs]:[Jour abs]]=Janv!AC$4)*({1;2;3}))),"")</f>
        <v/>
      </c>
      <c r="AD19" s="3" t="str">
        <f>IFERROR(INDEX(Tableau2[[Créneau abs]:[Créneau abs]],SUMPRODUCT((Tableau2[[Prénom]:[Prénom]]=Janv!$B19)*(Tableau2[[Jour abs]:[Jour abs]]=Janv!AD$4)*({1;2;3}))),"")</f>
        <v/>
      </c>
      <c r="AE19" s="3" t="str">
        <f>IFERROR(INDEX(Tableau2[[Créneau abs]:[Créneau abs]],SUMPRODUCT((Tableau2[[Prénom]:[Prénom]]=Janv!$B19)*(Tableau2[[Jour abs]:[Jour abs]]=Janv!AE$4)*({1;2;3}))),"")</f>
        <v/>
      </c>
      <c r="AF19" s="3" t="str">
        <f>IFERROR(INDEX(Tableau2[[Créneau abs]:[Créneau abs]],SUMPRODUCT((Tableau2[[Prénom]:[Prénom]]=Janv!$B19)*(Tableau2[[Jour abs]:[Jour abs]]=Janv!AF$4)*({1;2;3}))),"")</f>
        <v/>
      </c>
      <c r="AG19" s="3" t="str">
        <f>IFERROR(INDEX(Tableau2[[Créneau abs]:[Créneau abs]],SUMPRODUCT((Tableau2[[Prénom]:[Prénom]]=Janv!$B19)*(Tableau2[[Jour abs]:[Jour abs]]=Janv!AG$4)*({1;2;3}))),"")</f>
        <v/>
      </c>
      <c r="AI19" s="7" t="str">
        <f>IFERROR(IF(OR(WEEKDAY(C$3)=4,WEEKDAY(C$3)=6),VLOOKUP($B19,Tableau2[],3,0),""),"")</f>
        <v/>
      </c>
      <c r="AJ19" s="7" t="str">
        <f>IFERROR(IF(OR(WEEKDAY(D$3)=4,WEEKDAY(D$3)=6),VLOOKUP($B19,Tableau2[],3,0),""),"")</f>
        <v/>
      </c>
      <c r="AK19" s="7" t="str">
        <f>IFERROR(IF(OR(WEEKDAY(E$3)=4,WEEKDAY(E$3)=6),VLOOKUP($B19,Tableau2[],3,0),""),"")</f>
        <v/>
      </c>
      <c r="AL19" s="7" t="str">
        <f>IFERROR(IF(OR(WEEKDAY(F$3)=4,WEEKDAY(F$3)=6),VLOOKUP($B19,Tableau2[],3,0),""),"")</f>
        <v/>
      </c>
      <c r="AM19" s="7" t="str">
        <f>IFERROR(IF(OR(WEEKDAY(G$3)=4,WEEKDAY(G$3)=6),VLOOKUP($B19,Tableau2[],3,0),""),"")</f>
        <v/>
      </c>
      <c r="AN19" s="7" t="str">
        <f>IFERROR(IF(OR(WEEKDAY(H$3)=4,WEEKDAY($C16)=6),VLOOKUP($B19,Tableau2[],3,0),""),"")</f>
        <v/>
      </c>
    </row>
    <row r="20" spans="1:40" ht="23.1" customHeight="1" thickBot="1">
      <c r="A20" s="44"/>
      <c r="B20" s="40" t="s">
        <v>23</v>
      </c>
      <c r="C20" s="3" t="str">
        <f>IFERROR(INDEX(Tableau2[[Créneau abs]:[Créneau abs]],SUMPRODUCT((Tableau2[[Prénom]:[Prénom]]=Janv!$B20)*(Tableau2[[Jour abs]:[Jour abs]]=Janv!C$4)*({1;2;3}))),"")</f>
        <v/>
      </c>
      <c r="D20" s="3" t="str">
        <f>IFERROR(INDEX(Tableau2[[Créneau abs]:[Créneau abs]],SUMPRODUCT((Tableau2[[Prénom]:[Prénom]]=Janv!$B20)*(Tableau2[[Jour abs]:[Jour abs]]=Janv!D$4)*({1;2;3}))),"")</f>
        <v/>
      </c>
      <c r="E20" s="3" t="str">
        <f>IFERROR(INDEX(Tableau2[[Créneau abs]:[Créneau abs]],SUMPRODUCT((Tableau2[[Prénom]:[Prénom]]=Janv!$B20)*(Tableau2[[Jour abs]:[Jour abs]]=Janv!E$4)*({1;2;3}))),"")</f>
        <v/>
      </c>
      <c r="F20" s="3" t="str">
        <f>IFERROR(INDEX(Tableau2[[Créneau abs]:[Créneau abs]],SUMPRODUCT((Tableau2[[Prénom]:[Prénom]]=Janv!$B20)*(Tableau2[[Jour abs]:[Jour abs]]=Janv!F$4)*({1;2;3}))),"")</f>
        <v/>
      </c>
      <c r="G20" s="3" t="str">
        <f>IFERROR(INDEX(Tableau2[[Créneau abs]:[Créneau abs]],SUMPRODUCT((Tableau2[[Prénom]:[Prénom]]=Janv!$B20)*(Tableau2[[Jour abs]:[Jour abs]]=Janv!G$4)*({1;2;3}))),"")</f>
        <v/>
      </c>
      <c r="H20" s="3" t="str">
        <f>IFERROR(INDEX(Tableau2[[Créneau abs]:[Créneau abs]],SUMPRODUCT((Tableau2[[Prénom]:[Prénom]]=Janv!$B20)*(Tableau2[[Jour abs]:[Jour abs]]=Janv!H$4)*({1;2;3}))),"")</f>
        <v/>
      </c>
      <c r="I20" s="3" t="str">
        <f>IFERROR(INDEX(Tableau2[[Créneau abs]:[Créneau abs]],SUMPRODUCT((Tableau2[[Prénom]:[Prénom]]=Janv!$B20)*(Tableau2[[Jour abs]:[Jour abs]]=Janv!I$4)*({1;2;3}))),"")</f>
        <v/>
      </c>
      <c r="J20" s="3" t="str">
        <f>IFERROR(INDEX(Tableau2[[Créneau abs]:[Créneau abs]],SUMPRODUCT((Tableau2[[Prénom]:[Prénom]]=Janv!$B20)*(Tableau2[[Jour abs]:[Jour abs]]=Janv!J$4)*({1;2;3}))),"")</f>
        <v/>
      </c>
      <c r="K20" s="3" t="str">
        <f>IFERROR(INDEX(Tableau2[[Créneau abs]:[Créneau abs]],SUMPRODUCT((Tableau2[[Prénom]:[Prénom]]=Janv!$B20)*(Tableau2[[Jour abs]:[Jour abs]]=Janv!K$4)*({1;2;3}))),"")</f>
        <v/>
      </c>
      <c r="L20" s="3" t="str">
        <f>IFERROR(INDEX(Tableau2[[Créneau abs]:[Créneau abs]],SUMPRODUCT((Tableau2[[Prénom]:[Prénom]]=Janv!$B20)*(Tableau2[[Jour abs]:[Jour abs]]=Janv!L$4)*({1;2;3}))),"")</f>
        <v/>
      </c>
      <c r="M20" s="3" t="str">
        <f>IFERROR(INDEX(Tableau2[[Créneau abs]:[Créneau abs]],SUMPRODUCT((Tableau2[[Prénom]:[Prénom]]=Janv!$B20)*(Tableau2[[Jour abs]:[Jour abs]]=Janv!M$4)*({1;2;3}))),"")</f>
        <v/>
      </c>
      <c r="N20" s="3" t="str">
        <f>IFERROR(INDEX(Tableau2[[Créneau abs]:[Créneau abs]],SUMPRODUCT((Tableau2[[Prénom]:[Prénom]]=Janv!$B20)*(Tableau2[[Jour abs]:[Jour abs]]=Janv!N$4)*({1;2;3}))),"")</f>
        <v/>
      </c>
      <c r="O20" s="3" t="str">
        <f>IFERROR(INDEX(Tableau2[[Créneau abs]:[Créneau abs]],SUMPRODUCT((Tableau2[[Prénom]:[Prénom]]=Janv!$B20)*(Tableau2[[Jour abs]:[Jour abs]]=Janv!O$4)*({1;2;3}))),"")</f>
        <v/>
      </c>
      <c r="P20" s="3" t="str">
        <f>IFERROR(INDEX(Tableau2[[Créneau abs]:[Créneau abs]],SUMPRODUCT((Tableau2[[Prénom]:[Prénom]]=Janv!$B20)*(Tableau2[[Jour abs]:[Jour abs]]=Janv!P$4)*({1;2;3}))),"")</f>
        <v/>
      </c>
      <c r="Q20" s="3" t="str">
        <f>IFERROR(INDEX(Tableau2[[Créneau abs]:[Créneau abs]],SUMPRODUCT((Tableau2[[Prénom]:[Prénom]]=Janv!$B20)*(Tableau2[[Jour abs]:[Jour abs]]=Janv!Q$4)*({1;2;3}))),"")</f>
        <v/>
      </c>
      <c r="R20" s="3" t="str">
        <f>IFERROR(INDEX(Tableau2[[Créneau abs]:[Créneau abs]],SUMPRODUCT((Tableau2[[Prénom]:[Prénom]]=Janv!$B20)*(Tableau2[[Jour abs]:[Jour abs]]=Janv!R$4)*({1;2;3}))),"")</f>
        <v/>
      </c>
      <c r="S20" s="3" t="str">
        <f>IFERROR(INDEX(Tableau2[[Créneau abs]:[Créneau abs]],SUMPRODUCT((Tableau2[[Prénom]:[Prénom]]=Janv!$B20)*(Tableau2[[Jour abs]:[Jour abs]]=Janv!S$4)*({1;2;3}))),"")</f>
        <v/>
      </c>
      <c r="T20" s="3" t="str">
        <f>IFERROR(INDEX(Tableau2[[Créneau abs]:[Créneau abs]],SUMPRODUCT((Tableau2[[Prénom]:[Prénom]]=Janv!$B20)*(Tableau2[[Jour abs]:[Jour abs]]=Janv!T$4)*({1;2;3}))),"")</f>
        <v/>
      </c>
      <c r="U20" s="3" t="str">
        <f>IFERROR(INDEX(Tableau2[[Créneau abs]:[Créneau abs]],SUMPRODUCT((Tableau2[[Prénom]:[Prénom]]=Janv!$B20)*(Tableau2[[Jour abs]:[Jour abs]]=Janv!U$4)*({1;2;3}))),"")</f>
        <v/>
      </c>
      <c r="V20" s="3" t="str">
        <f>IFERROR(INDEX(Tableau2[[Créneau abs]:[Créneau abs]],SUMPRODUCT((Tableau2[[Prénom]:[Prénom]]=Janv!$B20)*(Tableau2[[Jour abs]:[Jour abs]]=Janv!V$4)*({1;2;3}))),"")</f>
        <v/>
      </c>
      <c r="W20" s="3" t="str">
        <f>IFERROR(INDEX(Tableau2[[Créneau abs]:[Créneau abs]],SUMPRODUCT((Tableau2[[Prénom]:[Prénom]]=Janv!$B20)*(Tableau2[[Jour abs]:[Jour abs]]=Janv!W$4)*({1;2;3}))),"")</f>
        <v/>
      </c>
      <c r="X20" s="3" t="str">
        <f>IFERROR(INDEX(Tableau2[[Créneau abs]:[Créneau abs]],SUMPRODUCT((Tableau2[[Prénom]:[Prénom]]=Janv!$B20)*(Tableau2[[Jour abs]:[Jour abs]]=Janv!X$4)*({1;2;3}))),"")</f>
        <v/>
      </c>
      <c r="Y20" s="3" t="str">
        <f>IFERROR(INDEX(Tableau2[[Créneau abs]:[Créneau abs]],SUMPRODUCT((Tableau2[[Prénom]:[Prénom]]=Janv!$B20)*(Tableau2[[Jour abs]:[Jour abs]]=Janv!Y$4)*({1;2;3}))),"")</f>
        <v/>
      </c>
      <c r="Z20" s="3" t="str">
        <f>IFERROR(INDEX(Tableau2[[Créneau abs]:[Créneau abs]],SUMPRODUCT((Tableau2[[Prénom]:[Prénom]]=Janv!$B20)*(Tableau2[[Jour abs]:[Jour abs]]=Janv!Z$4)*({1;2;3}))),"")</f>
        <v/>
      </c>
      <c r="AA20" s="3" t="str">
        <f>IFERROR(INDEX(Tableau2[[Créneau abs]:[Créneau abs]],SUMPRODUCT((Tableau2[[Prénom]:[Prénom]]=Janv!$B20)*(Tableau2[[Jour abs]:[Jour abs]]=Janv!AA$4)*({1;2;3}))),"")</f>
        <v/>
      </c>
      <c r="AB20" s="3" t="str">
        <f>IFERROR(INDEX(Tableau2[[Créneau abs]:[Créneau abs]],SUMPRODUCT((Tableau2[[Prénom]:[Prénom]]=Janv!$B20)*(Tableau2[[Jour abs]:[Jour abs]]=Janv!AB$4)*({1;2;3}))),"")</f>
        <v/>
      </c>
      <c r="AC20" s="3" t="str">
        <f>IFERROR(INDEX(Tableau2[[Créneau abs]:[Créneau abs]],SUMPRODUCT((Tableau2[[Prénom]:[Prénom]]=Janv!$B20)*(Tableau2[[Jour abs]:[Jour abs]]=Janv!AC$4)*({1;2;3}))),"")</f>
        <v/>
      </c>
      <c r="AD20" s="3" t="str">
        <f>IFERROR(INDEX(Tableau2[[Créneau abs]:[Créneau abs]],SUMPRODUCT((Tableau2[[Prénom]:[Prénom]]=Janv!$B20)*(Tableau2[[Jour abs]:[Jour abs]]=Janv!AD$4)*({1;2;3}))),"")</f>
        <v/>
      </c>
      <c r="AE20" s="3" t="str">
        <f>IFERROR(INDEX(Tableau2[[Créneau abs]:[Créneau abs]],SUMPRODUCT((Tableau2[[Prénom]:[Prénom]]=Janv!$B20)*(Tableau2[[Jour abs]:[Jour abs]]=Janv!AE$4)*({1;2;3}))),"")</f>
        <v/>
      </c>
      <c r="AF20" s="3" t="str">
        <f>IFERROR(INDEX(Tableau2[[Créneau abs]:[Créneau abs]],SUMPRODUCT((Tableau2[[Prénom]:[Prénom]]=Janv!$B20)*(Tableau2[[Jour abs]:[Jour abs]]=Janv!AF$4)*({1;2;3}))),"")</f>
        <v/>
      </c>
      <c r="AG20" s="3" t="str">
        <f>IFERROR(INDEX(Tableau2[[Créneau abs]:[Créneau abs]],SUMPRODUCT((Tableau2[[Prénom]:[Prénom]]=Janv!$B20)*(Tableau2[[Jour abs]:[Jour abs]]=Janv!AG$4)*({1;2;3}))),"")</f>
        <v/>
      </c>
      <c r="AI20" s="7" t="str">
        <f>IFERROR(IF(OR(WEEKDAY(C$3)=4,WEEKDAY(C$3)=6),VLOOKUP($B20,Tableau2[],3,0),""),"")</f>
        <v/>
      </c>
      <c r="AJ20" s="7" t="str">
        <f>IFERROR(IF(OR(WEEKDAY(D$3)=4,WEEKDAY(D$3)=6),VLOOKUP($B20,Tableau2[],3,0),""),"")</f>
        <v/>
      </c>
      <c r="AK20" s="7" t="str">
        <f>IFERROR(IF(OR(WEEKDAY(E$3)=4,WEEKDAY(E$3)=6),VLOOKUP($B20,Tableau2[],3,0),""),"")</f>
        <v/>
      </c>
      <c r="AL20" s="7" t="str">
        <f>IFERROR(IF(OR(WEEKDAY(F$3)=4,WEEKDAY(F$3)=6),VLOOKUP($B20,Tableau2[],3,0),""),"")</f>
        <v/>
      </c>
      <c r="AM20" s="7" t="str">
        <f>IFERROR(IF(OR(WEEKDAY(G$3)=4,WEEKDAY(G$3)=6),VLOOKUP($B20,Tableau2[],3,0),""),"")</f>
        <v/>
      </c>
      <c r="AN20" s="7" t="str">
        <f>IFERROR(IF(OR(WEEKDAY(H$3)=4,WEEKDAY($C17)=6),VLOOKUP($B20,Tableau2[],3,0),""),"")</f>
        <v/>
      </c>
    </row>
    <row r="21" spans="1:40" ht="23.1" customHeight="1" thickBot="1">
      <c r="A21" s="45"/>
      <c r="B21" s="40"/>
      <c r="C21" s="3" t="str">
        <f>IFERROR(INDEX(Tableau2[[Créneau abs]:[Créneau abs]],SUMPRODUCT((Tableau2[[Prénom]:[Prénom]]=Janv!$B21)*(Tableau2[[Jour abs]:[Jour abs]]=Janv!C$4)*({1;2;3}))),"")</f>
        <v/>
      </c>
      <c r="D21" s="3" t="str">
        <f>IFERROR(INDEX(Tableau2[[Créneau abs]:[Créneau abs]],SUMPRODUCT((Tableau2[[Prénom]:[Prénom]]=Janv!$B21)*(Tableau2[[Jour abs]:[Jour abs]]=Janv!D$4)*({1;2;3}))),"")</f>
        <v/>
      </c>
      <c r="E21" s="3" t="str">
        <f>IFERROR(INDEX(Tableau2[[Créneau abs]:[Créneau abs]],SUMPRODUCT((Tableau2[[Prénom]:[Prénom]]=Janv!$B21)*(Tableau2[[Jour abs]:[Jour abs]]=Janv!E$4)*({1;2;3}))),"")</f>
        <v/>
      </c>
      <c r="F21" s="3" t="str">
        <f>IFERROR(INDEX(Tableau2[[Créneau abs]:[Créneau abs]],SUMPRODUCT((Tableau2[[Prénom]:[Prénom]]=Janv!$B21)*(Tableau2[[Jour abs]:[Jour abs]]=Janv!F$4)*({1;2;3}))),"")</f>
        <v/>
      </c>
      <c r="G21" s="3" t="str">
        <f>IFERROR(INDEX(Tableau2[[Créneau abs]:[Créneau abs]],SUMPRODUCT((Tableau2[[Prénom]:[Prénom]]=Janv!$B21)*(Tableau2[[Jour abs]:[Jour abs]]=Janv!G$4)*({1;2;3}))),"")</f>
        <v/>
      </c>
      <c r="H21" s="3" t="str">
        <f>IFERROR(INDEX(Tableau2[[Créneau abs]:[Créneau abs]],SUMPRODUCT((Tableau2[[Prénom]:[Prénom]]=Janv!$B21)*(Tableau2[[Jour abs]:[Jour abs]]=Janv!H$4)*({1;2;3}))),"")</f>
        <v/>
      </c>
      <c r="I21" s="3" t="str">
        <f>IFERROR(INDEX(Tableau2[[Créneau abs]:[Créneau abs]],SUMPRODUCT((Tableau2[[Prénom]:[Prénom]]=Janv!$B21)*(Tableau2[[Jour abs]:[Jour abs]]=Janv!I$4)*({1;2;3}))),"")</f>
        <v/>
      </c>
      <c r="J21" s="3" t="str">
        <f>IFERROR(INDEX(Tableau2[[Créneau abs]:[Créneau abs]],SUMPRODUCT((Tableau2[[Prénom]:[Prénom]]=Janv!$B21)*(Tableau2[[Jour abs]:[Jour abs]]=Janv!J$4)*({1;2;3}))),"")</f>
        <v/>
      </c>
      <c r="K21" s="3" t="str">
        <f>IFERROR(INDEX(Tableau2[[Créneau abs]:[Créneau abs]],SUMPRODUCT((Tableau2[[Prénom]:[Prénom]]=Janv!$B21)*(Tableau2[[Jour abs]:[Jour abs]]=Janv!K$4)*({1;2;3}))),"")</f>
        <v/>
      </c>
      <c r="L21" s="3" t="str">
        <f>IFERROR(INDEX(Tableau2[[Créneau abs]:[Créneau abs]],SUMPRODUCT((Tableau2[[Prénom]:[Prénom]]=Janv!$B21)*(Tableau2[[Jour abs]:[Jour abs]]=Janv!L$4)*({1;2;3}))),"")</f>
        <v/>
      </c>
      <c r="M21" s="3" t="str">
        <f>IFERROR(INDEX(Tableau2[[Créneau abs]:[Créneau abs]],SUMPRODUCT((Tableau2[[Prénom]:[Prénom]]=Janv!$B21)*(Tableau2[[Jour abs]:[Jour abs]]=Janv!M$4)*({1;2;3}))),"")</f>
        <v/>
      </c>
      <c r="N21" s="3" t="str">
        <f>IFERROR(INDEX(Tableau2[[Créneau abs]:[Créneau abs]],SUMPRODUCT((Tableau2[[Prénom]:[Prénom]]=Janv!$B21)*(Tableau2[[Jour abs]:[Jour abs]]=Janv!N$4)*({1;2;3}))),"")</f>
        <v/>
      </c>
      <c r="O21" s="3" t="str">
        <f>IFERROR(INDEX(Tableau2[[Créneau abs]:[Créneau abs]],SUMPRODUCT((Tableau2[[Prénom]:[Prénom]]=Janv!$B21)*(Tableau2[[Jour abs]:[Jour abs]]=Janv!O$4)*({1;2;3}))),"")</f>
        <v/>
      </c>
      <c r="P21" s="3" t="str">
        <f>IFERROR(INDEX(Tableau2[[Créneau abs]:[Créneau abs]],SUMPRODUCT((Tableau2[[Prénom]:[Prénom]]=Janv!$B21)*(Tableau2[[Jour abs]:[Jour abs]]=Janv!P$4)*({1;2;3}))),"")</f>
        <v/>
      </c>
      <c r="Q21" s="3" t="str">
        <f>IFERROR(INDEX(Tableau2[[Créneau abs]:[Créneau abs]],SUMPRODUCT((Tableau2[[Prénom]:[Prénom]]=Janv!$B21)*(Tableau2[[Jour abs]:[Jour abs]]=Janv!Q$4)*({1;2;3}))),"")</f>
        <v/>
      </c>
      <c r="R21" s="3" t="str">
        <f>IFERROR(INDEX(Tableau2[[Créneau abs]:[Créneau abs]],SUMPRODUCT((Tableau2[[Prénom]:[Prénom]]=Janv!$B21)*(Tableau2[[Jour abs]:[Jour abs]]=Janv!R$4)*({1;2;3}))),"")</f>
        <v/>
      </c>
      <c r="S21" s="3" t="str">
        <f>IFERROR(INDEX(Tableau2[[Créneau abs]:[Créneau abs]],SUMPRODUCT((Tableau2[[Prénom]:[Prénom]]=Janv!$B21)*(Tableau2[[Jour abs]:[Jour abs]]=Janv!S$4)*({1;2;3}))),"")</f>
        <v/>
      </c>
      <c r="T21" s="3" t="str">
        <f>IFERROR(INDEX(Tableau2[[Créneau abs]:[Créneau abs]],SUMPRODUCT((Tableau2[[Prénom]:[Prénom]]=Janv!$B21)*(Tableau2[[Jour abs]:[Jour abs]]=Janv!T$4)*({1;2;3}))),"")</f>
        <v/>
      </c>
      <c r="U21" s="3" t="str">
        <f>IFERROR(INDEX(Tableau2[[Créneau abs]:[Créneau abs]],SUMPRODUCT((Tableau2[[Prénom]:[Prénom]]=Janv!$B21)*(Tableau2[[Jour abs]:[Jour abs]]=Janv!U$4)*({1;2;3}))),"")</f>
        <v/>
      </c>
      <c r="V21" s="3" t="str">
        <f>IFERROR(INDEX(Tableau2[[Créneau abs]:[Créneau abs]],SUMPRODUCT((Tableau2[[Prénom]:[Prénom]]=Janv!$B21)*(Tableau2[[Jour abs]:[Jour abs]]=Janv!V$4)*({1;2;3}))),"")</f>
        <v/>
      </c>
      <c r="W21" s="3" t="str">
        <f>IFERROR(INDEX(Tableau2[[Créneau abs]:[Créneau abs]],SUMPRODUCT((Tableau2[[Prénom]:[Prénom]]=Janv!$B21)*(Tableau2[[Jour abs]:[Jour abs]]=Janv!W$4)*({1;2;3}))),"")</f>
        <v/>
      </c>
      <c r="X21" s="3" t="str">
        <f>IFERROR(INDEX(Tableau2[[Créneau abs]:[Créneau abs]],SUMPRODUCT((Tableau2[[Prénom]:[Prénom]]=Janv!$B21)*(Tableau2[[Jour abs]:[Jour abs]]=Janv!X$4)*({1;2;3}))),"")</f>
        <v/>
      </c>
      <c r="Y21" s="3" t="str">
        <f>IFERROR(INDEX(Tableau2[[Créneau abs]:[Créneau abs]],SUMPRODUCT((Tableau2[[Prénom]:[Prénom]]=Janv!$B21)*(Tableau2[[Jour abs]:[Jour abs]]=Janv!Y$4)*({1;2;3}))),"")</f>
        <v/>
      </c>
      <c r="Z21" s="3" t="str">
        <f>IFERROR(INDEX(Tableau2[[Créneau abs]:[Créneau abs]],SUMPRODUCT((Tableau2[[Prénom]:[Prénom]]=Janv!$B21)*(Tableau2[[Jour abs]:[Jour abs]]=Janv!Z$4)*({1;2;3}))),"")</f>
        <v/>
      </c>
      <c r="AA21" s="3" t="str">
        <f>IFERROR(INDEX(Tableau2[[Créneau abs]:[Créneau abs]],SUMPRODUCT((Tableau2[[Prénom]:[Prénom]]=Janv!$B21)*(Tableau2[[Jour abs]:[Jour abs]]=Janv!AA$4)*({1;2;3}))),"")</f>
        <v/>
      </c>
      <c r="AB21" s="3" t="str">
        <f>IFERROR(INDEX(Tableau2[[Créneau abs]:[Créneau abs]],SUMPRODUCT((Tableau2[[Prénom]:[Prénom]]=Janv!$B21)*(Tableau2[[Jour abs]:[Jour abs]]=Janv!AB$4)*({1;2;3}))),"")</f>
        <v/>
      </c>
      <c r="AC21" s="3" t="str">
        <f>IFERROR(INDEX(Tableau2[[Créneau abs]:[Créneau abs]],SUMPRODUCT((Tableau2[[Prénom]:[Prénom]]=Janv!$B21)*(Tableau2[[Jour abs]:[Jour abs]]=Janv!AC$4)*({1;2;3}))),"")</f>
        <v/>
      </c>
      <c r="AD21" s="3" t="str">
        <f>IFERROR(INDEX(Tableau2[[Créneau abs]:[Créneau abs]],SUMPRODUCT((Tableau2[[Prénom]:[Prénom]]=Janv!$B21)*(Tableau2[[Jour abs]:[Jour abs]]=Janv!AD$4)*({1;2;3}))),"")</f>
        <v/>
      </c>
      <c r="AE21" s="3" t="str">
        <f>IFERROR(INDEX(Tableau2[[Créneau abs]:[Créneau abs]],SUMPRODUCT((Tableau2[[Prénom]:[Prénom]]=Janv!$B21)*(Tableau2[[Jour abs]:[Jour abs]]=Janv!AE$4)*({1;2;3}))),"")</f>
        <v/>
      </c>
      <c r="AF21" s="3" t="str">
        <f>IFERROR(INDEX(Tableau2[[Créneau abs]:[Créneau abs]],SUMPRODUCT((Tableau2[[Prénom]:[Prénom]]=Janv!$B21)*(Tableau2[[Jour abs]:[Jour abs]]=Janv!AF$4)*({1;2;3}))),"")</f>
        <v/>
      </c>
      <c r="AG21" s="3" t="str">
        <f>IFERROR(INDEX(Tableau2[[Créneau abs]:[Créneau abs]],SUMPRODUCT((Tableau2[[Prénom]:[Prénom]]=Janv!$B21)*(Tableau2[[Jour abs]:[Jour abs]]=Janv!AG$4)*({1;2;3}))),"")</f>
        <v/>
      </c>
      <c r="AI21" s="7" t="str">
        <f>IFERROR(IF(OR(WEEKDAY(C$3)=4,WEEKDAY(C$3)=6),VLOOKUP($B21,Tableau2[],3,0),""),"")</f>
        <v/>
      </c>
      <c r="AJ21" s="7" t="str">
        <f>IFERROR(IF(OR(WEEKDAY(D$3)=4,WEEKDAY(D$3)=6),VLOOKUP($B21,Tableau2[],3,0),""),"")</f>
        <v/>
      </c>
      <c r="AK21" s="7" t="str">
        <f>IFERROR(IF(OR(WEEKDAY(E$3)=4,WEEKDAY(E$3)=6),VLOOKUP($B21,Tableau2[],3,0),""),"")</f>
        <v/>
      </c>
      <c r="AL21" s="7" t="str">
        <f>IFERROR(IF(OR(WEEKDAY(F$3)=4,WEEKDAY(F$3)=6),VLOOKUP($B21,Tableau2[],3,0),""),"")</f>
        <v/>
      </c>
      <c r="AM21" s="7" t="str">
        <f>IFERROR(IF(OR(WEEKDAY(G$3)=4,WEEKDAY(G$3)=6),VLOOKUP($B21,Tableau2[],3,0),""),"")</f>
        <v/>
      </c>
      <c r="AN21" s="7" t="str">
        <f>IFERROR(IF(OR(WEEKDAY(H$3)=4,WEEKDAY($C18)=6),VLOOKUP($B21,Tableau2[],3,0),""),"")</f>
        <v/>
      </c>
    </row>
    <row r="22" spans="1:40" ht="23.1" customHeight="1" thickBot="1">
      <c r="A22" s="37"/>
      <c r="B22" s="39" t="s">
        <v>24</v>
      </c>
      <c r="C22" s="3" t="str">
        <f>IFERROR(INDEX(Tableau2[[Créneau abs]:[Créneau abs]],SUMPRODUCT((Tableau2[[Prénom]:[Prénom]]=Janv!$B22)*(Tableau2[[Jour abs]:[Jour abs]]=Janv!C$4)*({1;2;3}))),"")</f>
        <v/>
      </c>
      <c r="D22" s="3" t="str">
        <f>IFERROR(INDEX(Tableau2[[Créneau abs]:[Créneau abs]],SUMPRODUCT((Tableau2[[Prénom]:[Prénom]]=Janv!$B22)*(Tableau2[[Jour abs]:[Jour abs]]=Janv!D$4)*({1;2;3}))),"")</f>
        <v/>
      </c>
      <c r="E22" s="3" t="str">
        <f>IFERROR(INDEX(Tableau2[[Créneau abs]:[Créneau abs]],SUMPRODUCT((Tableau2[[Prénom]:[Prénom]]=Janv!$B22)*(Tableau2[[Jour abs]:[Jour abs]]=Janv!E$4)*({1;2;3}))),"")</f>
        <v/>
      </c>
      <c r="F22" s="3" t="str">
        <f>IFERROR(INDEX(Tableau2[[Créneau abs]:[Créneau abs]],SUMPRODUCT((Tableau2[[Prénom]:[Prénom]]=Janv!$B22)*(Tableau2[[Jour abs]:[Jour abs]]=Janv!F$4)*({1;2;3}))),"")</f>
        <v/>
      </c>
      <c r="G22" s="3" t="str">
        <f>IFERROR(INDEX(Tableau2[[Créneau abs]:[Créneau abs]],SUMPRODUCT((Tableau2[[Prénom]:[Prénom]]=Janv!$B22)*(Tableau2[[Jour abs]:[Jour abs]]=Janv!G$4)*({1;2;3}))),"")</f>
        <v/>
      </c>
      <c r="H22" s="3" t="str">
        <f>IFERROR(INDEX(Tableau2[[Créneau abs]:[Créneau abs]],SUMPRODUCT((Tableau2[[Prénom]:[Prénom]]=Janv!$B22)*(Tableau2[[Jour abs]:[Jour abs]]=Janv!H$4)*({1;2;3}))),"")</f>
        <v/>
      </c>
      <c r="I22" s="3" t="str">
        <f>IFERROR(INDEX(Tableau2[[Créneau abs]:[Créneau abs]],SUMPRODUCT((Tableau2[[Prénom]:[Prénom]]=Janv!$B22)*(Tableau2[[Jour abs]:[Jour abs]]=Janv!I$4)*({1;2;3}))),"")</f>
        <v/>
      </c>
      <c r="J22" s="3" t="str">
        <f>IFERROR(INDEX(Tableau2[[Créneau abs]:[Créneau abs]],SUMPRODUCT((Tableau2[[Prénom]:[Prénom]]=Janv!$B22)*(Tableau2[[Jour abs]:[Jour abs]]=Janv!J$4)*({1;2;3}))),"")</f>
        <v/>
      </c>
      <c r="K22" s="3" t="str">
        <f>IFERROR(INDEX(Tableau2[[Créneau abs]:[Créneau abs]],SUMPRODUCT((Tableau2[[Prénom]:[Prénom]]=Janv!$B22)*(Tableau2[[Jour abs]:[Jour abs]]=Janv!K$4)*({1;2;3}))),"")</f>
        <v/>
      </c>
      <c r="L22" s="3" t="str">
        <f>IFERROR(INDEX(Tableau2[[Créneau abs]:[Créneau abs]],SUMPRODUCT((Tableau2[[Prénom]:[Prénom]]=Janv!$B22)*(Tableau2[[Jour abs]:[Jour abs]]=Janv!L$4)*({1;2;3}))),"")</f>
        <v/>
      </c>
      <c r="M22" s="3" t="str">
        <f>IFERROR(INDEX(Tableau2[[Créneau abs]:[Créneau abs]],SUMPRODUCT((Tableau2[[Prénom]:[Prénom]]=Janv!$B22)*(Tableau2[[Jour abs]:[Jour abs]]=Janv!M$4)*({1;2;3}))),"")</f>
        <v/>
      </c>
      <c r="N22" s="3" t="str">
        <f>IFERROR(INDEX(Tableau2[[Créneau abs]:[Créneau abs]],SUMPRODUCT((Tableau2[[Prénom]:[Prénom]]=Janv!$B22)*(Tableau2[[Jour abs]:[Jour abs]]=Janv!N$4)*({1;2;3}))),"")</f>
        <v/>
      </c>
      <c r="O22" s="3" t="str">
        <f>IFERROR(INDEX(Tableau2[[Créneau abs]:[Créneau abs]],SUMPRODUCT((Tableau2[[Prénom]:[Prénom]]=Janv!$B22)*(Tableau2[[Jour abs]:[Jour abs]]=Janv!O$4)*({1;2;3}))),"")</f>
        <v/>
      </c>
      <c r="P22" s="3" t="str">
        <f>IFERROR(INDEX(Tableau2[[Créneau abs]:[Créneau abs]],SUMPRODUCT((Tableau2[[Prénom]:[Prénom]]=Janv!$B22)*(Tableau2[[Jour abs]:[Jour abs]]=Janv!P$4)*({1;2;3}))),"")</f>
        <v/>
      </c>
      <c r="Q22" s="3" t="str">
        <f>IFERROR(INDEX(Tableau2[[Créneau abs]:[Créneau abs]],SUMPRODUCT((Tableau2[[Prénom]:[Prénom]]=Janv!$B22)*(Tableau2[[Jour abs]:[Jour abs]]=Janv!Q$4)*({1;2;3}))),"")</f>
        <v/>
      </c>
      <c r="R22" s="3" t="str">
        <f>IFERROR(INDEX(Tableau2[[Créneau abs]:[Créneau abs]],SUMPRODUCT((Tableau2[[Prénom]:[Prénom]]=Janv!$B22)*(Tableau2[[Jour abs]:[Jour abs]]=Janv!R$4)*({1;2;3}))),"")</f>
        <v/>
      </c>
      <c r="S22" s="3" t="str">
        <f>IFERROR(INDEX(Tableau2[[Créneau abs]:[Créneau abs]],SUMPRODUCT((Tableau2[[Prénom]:[Prénom]]=Janv!$B22)*(Tableau2[[Jour abs]:[Jour abs]]=Janv!S$4)*({1;2;3}))),"")</f>
        <v/>
      </c>
      <c r="T22" s="3" t="str">
        <f>IFERROR(INDEX(Tableau2[[Créneau abs]:[Créneau abs]],SUMPRODUCT((Tableau2[[Prénom]:[Prénom]]=Janv!$B22)*(Tableau2[[Jour abs]:[Jour abs]]=Janv!T$4)*({1;2;3}))),"")</f>
        <v/>
      </c>
      <c r="U22" s="3" t="str">
        <f>IFERROR(INDEX(Tableau2[[Créneau abs]:[Créneau abs]],SUMPRODUCT((Tableau2[[Prénom]:[Prénom]]=Janv!$B22)*(Tableau2[[Jour abs]:[Jour abs]]=Janv!U$4)*({1;2;3}))),"")</f>
        <v/>
      </c>
      <c r="V22" s="3" t="str">
        <f>IFERROR(INDEX(Tableau2[[Créneau abs]:[Créneau abs]],SUMPRODUCT((Tableau2[[Prénom]:[Prénom]]=Janv!$B22)*(Tableau2[[Jour abs]:[Jour abs]]=Janv!V$4)*({1;2;3}))),"")</f>
        <v/>
      </c>
      <c r="W22" s="3" t="str">
        <f>IFERROR(INDEX(Tableau2[[Créneau abs]:[Créneau abs]],SUMPRODUCT((Tableau2[[Prénom]:[Prénom]]=Janv!$B22)*(Tableau2[[Jour abs]:[Jour abs]]=Janv!W$4)*({1;2;3}))),"")</f>
        <v/>
      </c>
      <c r="X22" s="3" t="str">
        <f>IFERROR(INDEX(Tableau2[[Créneau abs]:[Créneau abs]],SUMPRODUCT((Tableau2[[Prénom]:[Prénom]]=Janv!$B22)*(Tableau2[[Jour abs]:[Jour abs]]=Janv!X$4)*({1;2;3}))),"")</f>
        <v/>
      </c>
      <c r="Y22" s="3" t="str">
        <f>IFERROR(INDEX(Tableau2[[Créneau abs]:[Créneau abs]],SUMPRODUCT((Tableau2[[Prénom]:[Prénom]]=Janv!$B22)*(Tableau2[[Jour abs]:[Jour abs]]=Janv!Y$4)*({1;2;3}))),"")</f>
        <v/>
      </c>
      <c r="Z22" s="3" t="str">
        <f>IFERROR(INDEX(Tableau2[[Créneau abs]:[Créneau abs]],SUMPRODUCT((Tableau2[[Prénom]:[Prénom]]=Janv!$B22)*(Tableau2[[Jour abs]:[Jour abs]]=Janv!Z$4)*({1;2;3}))),"")</f>
        <v/>
      </c>
      <c r="AA22" s="3" t="str">
        <f>IFERROR(INDEX(Tableau2[[Créneau abs]:[Créneau abs]],SUMPRODUCT((Tableau2[[Prénom]:[Prénom]]=Janv!$B22)*(Tableau2[[Jour abs]:[Jour abs]]=Janv!AA$4)*({1;2;3}))),"")</f>
        <v/>
      </c>
      <c r="AB22" s="3" t="str">
        <f>IFERROR(INDEX(Tableau2[[Créneau abs]:[Créneau abs]],SUMPRODUCT((Tableau2[[Prénom]:[Prénom]]=Janv!$B22)*(Tableau2[[Jour abs]:[Jour abs]]=Janv!AB$4)*({1;2;3}))),"")</f>
        <v/>
      </c>
      <c r="AC22" s="3" t="str">
        <f>IFERROR(INDEX(Tableau2[[Créneau abs]:[Créneau abs]],SUMPRODUCT((Tableau2[[Prénom]:[Prénom]]=Janv!$B22)*(Tableau2[[Jour abs]:[Jour abs]]=Janv!AC$4)*({1;2;3}))),"")</f>
        <v/>
      </c>
      <c r="AD22" s="3" t="str">
        <f>IFERROR(INDEX(Tableau2[[Créneau abs]:[Créneau abs]],SUMPRODUCT((Tableau2[[Prénom]:[Prénom]]=Janv!$B22)*(Tableau2[[Jour abs]:[Jour abs]]=Janv!AD$4)*({1;2;3}))),"")</f>
        <v/>
      </c>
      <c r="AE22" s="3" t="str">
        <f>IFERROR(INDEX(Tableau2[[Créneau abs]:[Créneau abs]],SUMPRODUCT((Tableau2[[Prénom]:[Prénom]]=Janv!$B22)*(Tableau2[[Jour abs]:[Jour abs]]=Janv!AE$4)*({1;2;3}))),"")</f>
        <v/>
      </c>
      <c r="AF22" s="3" t="str">
        <f>IFERROR(INDEX(Tableau2[[Créneau abs]:[Créneau abs]],SUMPRODUCT((Tableau2[[Prénom]:[Prénom]]=Janv!$B22)*(Tableau2[[Jour abs]:[Jour abs]]=Janv!AF$4)*({1;2;3}))),"")</f>
        <v/>
      </c>
      <c r="AG22" s="3" t="str">
        <f>IFERROR(INDEX(Tableau2[[Créneau abs]:[Créneau abs]],SUMPRODUCT((Tableau2[[Prénom]:[Prénom]]=Janv!$B22)*(Tableau2[[Jour abs]:[Jour abs]]=Janv!AG$4)*({1;2;3}))),"")</f>
        <v/>
      </c>
      <c r="AI22" s="7" t="str">
        <f>IFERROR(IF(OR(WEEKDAY(C$3)=4,WEEKDAY($C19)=6),VLOOKUP($B22,Tableau2[],3,0),""),"")</f>
        <v/>
      </c>
      <c r="AJ22" s="7" t="str">
        <f>IFERROR(IF(OR(WEEKDAY(D$3)=4,WEEKDAY($C19)=6),VLOOKUP($B22,Tableau2[],3,0),""),"")</f>
        <v/>
      </c>
      <c r="AK22" s="7" t="str">
        <f>IFERROR(IF(OR(WEEKDAY(E$3)=4,WEEKDAY($C19)=6),VLOOKUP($B22,Tableau2[],3,0),""),"")</f>
        <v/>
      </c>
      <c r="AL22" s="7" t="str">
        <f>IFERROR(IF(OR(WEEKDAY(F$3)=4,WEEKDAY($C19)=6),VLOOKUP($B22,Tableau2[],3,0),""),"")</f>
        <v/>
      </c>
      <c r="AM22" s="7" t="str">
        <f>IFERROR(IF(OR(WEEKDAY(G$3)=4,WEEKDAY($C19)=6),VLOOKUP($B22,Tableau2[],3,0),""),"")</f>
        <v/>
      </c>
      <c r="AN22" s="7" t="str">
        <f>IFERROR(IF(OR(WEEKDAY(H$3)=4,WEEKDAY($C19)=6),VLOOKUP($B22,Tableau2[],3,0),""),"")</f>
        <v/>
      </c>
    </row>
    <row r="23" spans="1:40" ht="23.1" customHeight="1" thickBot="1">
      <c r="A23" s="38"/>
      <c r="B23" s="39"/>
      <c r="C23" s="3" t="str">
        <f>IFERROR(INDEX(Tableau2[[Créneau abs]:[Créneau abs]],SUMPRODUCT((Tableau2[[Prénom]:[Prénom]]=Janv!$B23)*(Tableau2[[Jour abs]:[Jour abs]]=Janv!C$4)*({1;2;3}))),"")</f>
        <v/>
      </c>
      <c r="D23" s="3" t="str">
        <f>IFERROR(INDEX(Tableau2[[Créneau abs]:[Créneau abs]],SUMPRODUCT((Tableau2[[Prénom]:[Prénom]]=Janv!$B23)*(Tableau2[[Jour abs]:[Jour abs]]=Janv!D$4)*({1;2;3}))),"")</f>
        <v/>
      </c>
      <c r="E23" s="3" t="str">
        <f>IFERROR(INDEX(Tableau2[[Créneau abs]:[Créneau abs]],SUMPRODUCT((Tableau2[[Prénom]:[Prénom]]=Janv!$B23)*(Tableau2[[Jour abs]:[Jour abs]]=Janv!E$4)*({1;2;3}))),"")</f>
        <v/>
      </c>
      <c r="F23" s="3" t="str">
        <f>IFERROR(INDEX(Tableau2[[Créneau abs]:[Créneau abs]],SUMPRODUCT((Tableau2[[Prénom]:[Prénom]]=Janv!$B23)*(Tableau2[[Jour abs]:[Jour abs]]=Janv!F$4)*({1;2;3}))),"")</f>
        <v/>
      </c>
      <c r="G23" s="3" t="str">
        <f>IFERROR(INDEX(Tableau2[[Créneau abs]:[Créneau abs]],SUMPRODUCT((Tableau2[[Prénom]:[Prénom]]=Janv!$B23)*(Tableau2[[Jour abs]:[Jour abs]]=Janv!G$4)*({1;2;3}))),"")</f>
        <v/>
      </c>
      <c r="H23" s="3" t="str">
        <f>IFERROR(INDEX(Tableau2[[Créneau abs]:[Créneau abs]],SUMPRODUCT((Tableau2[[Prénom]:[Prénom]]=Janv!$B23)*(Tableau2[[Jour abs]:[Jour abs]]=Janv!H$4)*({1;2;3}))),"")</f>
        <v/>
      </c>
      <c r="I23" s="3" t="str">
        <f>IFERROR(INDEX(Tableau2[[Créneau abs]:[Créneau abs]],SUMPRODUCT((Tableau2[[Prénom]:[Prénom]]=Janv!$B23)*(Tableau2[[Jour abs]:[Jour abs]]=Janv!I$4)*({1;2;3}))),"")</f>
        <v/>
      </c>
      <c r="J23" s="3" t="str">
        <f>IFERROR(INDEX(Tableau2[[Créneau abs]:[Créneau abs]],SUMPRODUCT((Tableau2[[Prénom]:[Prénom]]=Janv!$B23)*(Tableau2[[Jour abs]:[Jour abs]]=Janv!J$4)*({1;2;3}))),"")</f>
        <v/>
      </c>
      <c r="K23" s="3" t="str">
        <f>IFERROR(INDEX(Tableau2[[Créneau abs]:[Créneau abs]],SUMPRODUCT((Tableau2[[Prénom]:[Prénom]]=Janv!$B23)*(Tableau2[[Jour abs]:[Jour abs]]=Janv!K$4)*({1;2;3}))),"")</f>
        <v/>
      </c>
      <c r="L23" s="3" t="str">
        <f>IFERROR(INDEX(Tableau2[[Créneau abs]:[Créneau abs]],SUMPRODUCT((Tableau2[[Prénom]:[Prénom]]=Janv!$B23)*(Tableau2[[Jour abs]:[Jour abs]]=Janv!L$4)*({1;2;3}))),"")</f>
        <v/>
      </c>
      <c r="M23" s="3" t="str">
        <f>IFERROR(INDEX(Tableau2[[Créneau abs]:[Créneau abs]],SUMPRODUCT((Tableau2[[Prénom]:[Prénom]]=Janv!$B23)*(Tableau2[[Jour abs]:[Jour abs]]=Janv!M$4)*({1;2;3}))),"")</f>
        <v/>
      </c>
      <c r="N23" s="3" t="str">
        <f>IFERROR(INDEX(Tableau2[[Créneau abs]:[Créneau abs]],SUMPRODUCT((Tableau2[[Prénom]:[Prénom]]=Janv!$B23)*(Tableau2[[Jour abs]:[Jour abs]]=Janv!N$4)*({1;2;3}))),"")</f>
        <v/>
      </c>
      <c r="O23" s="3" t="str">
        <f>IFERROR(INDEX(Tableau2[[Créneau abs]:[Créneau abs]],SUMPRODUCT((Tableau2[[Prénom]:[Prénom]]=Janv!$B23)*(Tableau2[[Jour abs]:[Jour abs]]=Janv!O$4)*({1;2;3}))),"")</f>
        <v/>
      </c>
      <c r="P23" s="3" t="str">
        <f>IFERROR(INDEX(Tableau2[[Créneau abs]:[Créneau abs]],SUMPRODUCT((Tableau2[[Prénom]:[Prénom]]=Janv!$B23)*(Tableau2[[Jour abs]:[Jour abs]]=Janv!P$4)*({1;2;3}))),"")</f>
        <v/>
      </c>
      <c r="Q23" s="3" t="str">
        <f>IFERROR(INDEX(Tableau2[[Créneau abs]:[Créneau abs]],SUMPRODUCT((Tableau2[[Prénom]:[Prénom]]=Janv!$B23)*(Tableau2[[Jour abs]:[Jour abs]]=Janv!Q$4)*({1;2;3}))),"")</f>
        <v/>
      </c>
      <c r="R23" s="3" t="str">
        <f>IFERROR(INDEX(Tableau2[[Créneau abs]:[Créneau abs]],SUMPRODUCT((Tableau2[[Prénom]:[Prénom]]=Janv!$B23)*(Tableau2[[Jour abs]:[Jour abs]]=Janv!R$4)*({1;2;3}))),"")</f>
        <v/>
      </c>
      <c r="S23" s="3" t="str">
        <f>IFERROR(INDEX(Tableau2[[Créneau abs]:[Créneau abs]],SUMPRODUCT((Tableau2[[Prénom]:[Prénom]]=Janv!$B23)*(Tableau2[[Jour abs]:[Jour abs]]=Janv!S$4)*({1;2;3}))),"")</f>
        <v/>
      </c>
      <c r="T23" s="3" t="str">
        <f>IFERROR(INDEX(Tableau2[[Créneau abs]:[Créneau abs]],SUMPRODUCT((Tableau2[[Prénom]:[Prénom]]=Janv!$B23)*(Tableau2[[Jour abs]:[Jour abs]]=Janv!T$4)*({1;2;3}))),"")</f>
        <v/>
      </c>
      <c r="U23" s="3" t="str">
        <f>IFERROR(INDEX(Tableau2[[Créneau abs]:[Créneau abs]],SUMPRODUCT((Tableau2[[Prénom]:[Prénom]]=Janv!$B23)*(Tableau2[[Jour abs]:[Jour abs]]=Janv!U$4)*({1;2;3}))),"")</f>
        <v/>
      </c>
      <c r="V23" s="3" t="str">
        <f>IFERROR(INDEX(Tableau2[[Créneau abs]:[Créneau abs]],SUMPRODUCT((Tableau2[[Prénom]:[Prénom]]=Janv!$B23)*(Tableau2[[Jour abs]:[Jour abs]]=Janv!V$4)*({1;2;3}))),"")</f>
        <v/>
      </c>
      <c r="W23" s="3" t="str">
        <f>IFERROR(INDEX(Tableau2[[Créneau abs]:[Créneau abs]],SUMPRODUCT((Tableau2[[Prénom]:[Prénom]]=Janv!$B23)*(Tableau2[[Jour abs]:[Jour abs]]=Janv!W$4)*({1;2;3}))),"")</f>
        <v/>
      </c>
      <c r="X23" s="3" t="str">
        <f>IFERROR(INDEX(Tableau2[[Créneau abs]:[Créneau abs]],SUMPRODUCT((Tableau2[[Prénom]:[Prénom]]=Janv!$B23)*(Tableau2[[Jour abs]:[Jour abs]]=Janv!X$4)*({1;2;3}))),"")</f>
        <v/>
      </c>
      <c r="Y23" s="3" t="str">
        <f>IFERROR(INDEX(Tableau2[[Créneau abs]:[Créneau abs]],SUMPRODUCT((Tableau2[[Prénom]:[Prénom]]=Janv!$B23)*(Tableau2[[Jour abs]:[Jour abs]]=Janv!Y$4)*({1;2;3}))),"")</f>
        <v/>
      </c>
      <c r="Z23" s="3" t="str">
        <f>IFERROR(INDEX(Tableau2[[Créneau abs]:[Créneau abs]],SUMPRODUCT((Tableau2[[Prénom]:[Prénom]]=Janv!$B23)*(Tableau2[[Jour abs]:[Jour abs]]=Janv!Z$4)*({1;2;3}))),"")</f>
        <v/>
      </c>
      <c r="AA23" s="3" t="str">
        <f>IFERROR(INDEX(Tableau2[[Créneau abs]:[Créneau abs]],SUMPRODUCT((Tableau2[[Prénom]:[Prénom]]=Janv!$B23)*(Tableau2[[Jour abs]:[Jour abs]]=Janv!AA$4)*({1;2;3}))),"")</f>
        <v/>
      </c>
      <c r="AB23" s="3" t="str">
        <f>IFERROR(INDEX(Tableau2[[Créneau abs]:[Créneau abs]],SUMPRODUCT((Tableau2[[Prénom]:[Prénom]]=Janv!$B23)*(Tableau2[[Jour abs]:[Jour abs]]=Janv!AB$4)*({1;2;3}))),"")</f>
        <v/>
      </c>
      <c r="AC23" s="3" t="str">
        <f>IFERROR(INDEX(Tableau2[[Créneau abs]:[Créneau abs]],SUMPRODUCT((Tableau2[[Prénom]:[Prénom]]=Janv!$B23)*(Tableau2[[Jour abs]:[Jour abs]]=Janv!AC$4)*({1;2;3}))),"")</f>
        <v/>
      </c>
      <c r="AD23" s="3" t="str">
        <f>IFERROR(INDEX(Tableau2[[Créneau abs]:[Créneau abs]],SUMPRODUCT((Tableau2[[Prénom]:[Prénom]]=Janv!$B23)*(Tableau2[[Jour abs]:[Jour abs]]=Janv!AD$4)*({1;2;3}))),"")</f>
        <v/>
      </c>
      <c r="AE23" s="3" t="str">
        <f>IFERROR(INDEX(Tableau2[[Créneau abs]:[Créneau abs]],SUMPRODUCT((Tableau2[[Prénom]:[Prénom]]=Janv!$B23)*(Tableau2[[Jour abs]:[Jour abs]]=Janv!AE$4)*({1;2;3}))),"")</f>
        <v/>
      </c>
      <c r="AF23" s="3" t="str">
        <f>IFERROR(INDEX(Tableau2[[Créneau abs]:[Créneau abs]],SUMPRODUCT((Tableau2[[Prénom]:[Prénom]]=Janv!$B23)*(Tableau2[[Jour abs]:[Jour abs]]=Janv!AF$4)*({1;2;3}))),"")</f>
        <v/>
      </c>
      <c r="AG23" s="3" t="str">
        <f>IFERROR(INDEX(Tableau2[[Créneau abs]:[Créneau abs]],SUMPRODUCT((Tableau2[[Prénom]:[Prénom]]=Janv!$B23)*(Tableau2[[Jour abs]:[Jour abs]]=Janv!AG$4)*({1;2;3}))),"")</f>
        <v/>
      </c>
      <c r="AI23" s="7" t="str">
        <f>IFERROR(IF(OR(WEEKDAY(C$3)=4,WEEKDAY($C20)=6),VLOOKUP($B23,Tableau2[],3,0),""),"")</f>
        <v/>
      </c>
      <c r="AJ23" s="7" t="str">
        <f>IFERROR(IF(OR(WEEKDAY(D$3)=4,WEEKDAY($C20)=6),VLOOKUP($B23,Tableau2[],3,0),""),"")</f>
        <v/>
      </c>
      <c r="AK23" s="7" t="str">
        <f>IFERROR(IF(OR(WEEKDAY(E$3)=4,WEEKDAY($C20)=6),VLOOKUP($B23,Tableau2[],3,0),""),"")</f>
        <v/>
      </c>
      <c r="AL23" s="7" t="str">
        <f>IFERROR(IF(OR(WEEKDAY(F$3)=4,WEEKDAY($C20)=6),VLOOKUP($B23,Tableau2[],3,0),""),"")</f>
        <v/>
      </c>
      <c r="AM23" s="7" t="str">
        <f>IFERROR(IF(OR(WEEKDAY(G$3)=4,WEEKDAY($C20)=6),VLOOKUP($B23,Tableau2[],3,0),""),"")</f>
        <v/>
      </c>
      <c r="AN23" s="7" t="str">
        <f>IFERROR(IF(OR(WEEKDAY(H$3)=4,WEEKDAY($C20)=6),VLOOKUP($B23,Tableau2[],3,0),""),"")</f>
        <v/>
      </c>
    </row>
    <row r="24" spans="1:40" ht="23.1" customHeight="1" thickBot="1">
      <c r="A24" s="37"/>
      <c r="B24" s="39" t="s">
        <v>25</v>
      </c>
      <c r="C24" s="3" t="str">
        <f>IFERROR(INDEX(Tableau2[[Créneau abs]:[Créneau abs]],SUMPRODUCT((Tableau2[[Prénom]:[Prénom]]=Janv!$B24)*(Tableau2[[Jour abs]:[Jour abs]]=Janv!C$4)*({1;2;3}))),"")</f>
        <v/>
      </c>
      <c r="D24" s="3" t="str">
        <f>IFERROR(INDEX(Tableau2[[Créneau abs]:[Créneau abs]],SUMPRODUCT((Tableau2[[Prénom]:[Prénom]]=Janv!$B24)*(Tableau2[[Jour abs]:[Jour abs]]=Janv!D$4)*({1;2;3}))),"")</f>
        <v/>
      </c>
      <c r="E24" s="3" t="str">
        <f>IFERROR(INDEX(Tableau2[[Créneau abs]:[Créneau abs]],SUMPRODUCT((Tableau2[[Prénom]:[Prénom]]=Janv!$B24)*(Tableau2[[Jour abs]:[Jour abs]]=Janv!E$4)*({1;2;3}))),"")</f>
        <v/>
      </c>
      <c r="F24" s="3" t="str">
        <f>IFERROR(INDEX(Tableau2[[Créneau abs]:[Créneau abs]],SUMPRODUCT((Tableau2[[Prénom]:[Prénom]]=Janv!$B24)*(Tableau2[[Jour abs]:[Jour abs]]=Janv!F$4)*({1;2;3}))),"")</f>
        <v/>
      </c>
      <c r="G24" s="3" t="str">
        <f>IFERROR(INDEX(Tableau2[[Créneau abs]:[Créneau abs]],SUMPRODUCT((Tableau2[[Prénom]:[Prénom]]=Janv!$B24)*(Tableau2[[Jour abs]:[Jour abs]]=Janv!G$4)*({1;2;3}))),"")</f>
        <v/>
      </c>
      <c r="H24" s="3" t="str">
        <f>IFERROR(INDEX(Tableau2[[Créneau abs]:[Créneau abs]],SUMPRODUCT((Tableau2[[Prénom]:[Prénom]]=Janv!$B24)*(Tableau2[[Jour abs]:[Jour abs]]=Janv!H$4)*({1;2;3}))),"")</f>
        <v/>
      </c>
      <c r="I24" s="3" t="str">
        <f>IFERROR(INDEX(Tableau2[[Créneau abs]:[Créneau abs]],SUMPRODUCT((Tableau2[[Prénom]:[Prénom]]=Janv!$B24)*(Tableau2[[Jour abs]:[Jour abs]]=Janv!I$4)*({1;2;3}))),"")</f>
        <v/>
      </c>
      <c r="J24" s="3" t="str">
        <f>IFERROR(INDEX(Tableau2[[Créneau abs]:[Créneau abs]],SUMPRODUCT((Tableau2[[Prénom]:[Prénom]]=Janv!$B24)*(Tableau2[[Jour abs]:[Jour abs]]=Janv!J$4)*({1;2;3}))),"")</f>
        <v/>
      </c>
      <c r="K24" s="3" t="str">
        <f>IFERROR(INDEX(Tableau2[[Créneau abs]:[Créneau abs]],SUMPRODUCT((Tableau2[[Prénom]:[Prénom]]=Janv!$B24)*(Tableau2[[Jour abs]:[Jour abs]]=Janv!K$4)*({1;2;3}))),"")</f>
        <v/>
      </c>
      <c r="L24" s="3" t="str">
        <f>IFERROR(INDEX(Tableau2[[Créneau abs]:[Créneau abs]],SUMPRODUCT((Tableau2[[Prénom]:[Prénom]]=Janv!$B24)*(Tableau2[[Jour abs]:[Jour abs]]=Janv!L$4)*({1;2;3}))),"")</f>
        <v/>
      </c>
      <c r="M24" s="3" t="str">
        <f>IFERROR(INDEX(Tableau2[[Créneau abs]:[Créneau abs]],SUMPRODUCT((Tableau2[[Prénom]:[Prénom]]=Janv!$B24)*(Tableau2[[Jour abs]:[Jour abs]]=Janv!M$4)*({1;2;3}))),"")</f>
        <v/>
      </c>
      <c r="N24" s="3" t="str">
        <f>IFERROR(INDEX(Tableau2[[Créneau abs]:[Créneau abs]],SUMPRODUCT((Tableau2[[Prénom]:[Prénom]]=Janv!$B24)*(Tableau2[[Jour abs]:[Jour abs]]=Janv!N$4)*({1;2;3}))),"")</f>
        <v/>
      </c>
      <c r="O24" s="3" t="str">
        <f>IFERROR(INDEX(Tableau2[[Créneau abs]:[Créneau abs]],SUMPRODUCT((Tableau2[[Prénom]:[Prénom]]=Janv!$B24)*(Tableau2[[Jour abs]:[Jour abs]]=Janv!O$4)*({1;2;3}))),"")</f>
        <v/>
      </c>
      <c r="P24" s="3" t="str">
        <f>IFERROR(INDEX(Tableau2[[Créneau abs]:[Créneau abs]],SUMPRODUCT((Tableau2[[Prénom]:[Prénom]]=Janv!$B24)*(Tableau2[[Jour abs]:[Jour abs]]=Janv!P$4)*({1;2;3}))),"")</f>
        <v/>
      </c>
      <c r="Q24" s="3" t="str">
        <f>IFERROR(INDEX(Tableau2[[Créneau abs]:[Créneau abs]],SUMPRODUCT((Tableau2[[Prénom]:[Prénom]]=Janv!$B24)*(Tableau2[[Jour abs]:[Jour abs]]=Janv!Q$4)*({1;2;3}))),"")</f>
        <v/>
      </c>
      <c r="R24" s="3" t="str">
        <f>IFERROR(INDEX(Tableau2[[Créneau abs]:[Créneau abs]],SUMPRODUCT((Tableau2[[Prénom]:[Prénom]]=Janv!$B24)*(Tableau2[[Jour abs]:[Jour abs]]=Janv!R$4)*({1;2;3}))),"")</f>
        <v/>
      </c>
      <c r="S24" s="3" t="str">
        <f>IFERROR(INDEX(Tableau2[[Créneau abs]:[Créneau abs]],SUMPRODUCT((Tableau2[[Prénom]:[Prénom]]=Janv!$B24)*(Tableau2[[Jour abs]:[Jour abs]]=Janv!S$4)*({1;2;3}))),"")</f>
        <v/>
      </c>
      <c r="T24" s="3" t="str">
        <f>IFERROR(INDEX(Tableau2[[Créneau abs]:[Créneau abs]],SUMPRODUCT((Tableau2[[Prénom]:[Prénom]]=Janv!$B24)*(Tableau2[[Jour abs]:[Jour abs]]=Janv!T$4)*({1;2;3}))),"")</f>
        <v/>
      </c>
      <c r="U24" s="3" t="str">
        <f>IFERROR(INDEX(Tableau2[[Créneau abs]:[Créneau abs]],SUMPRODUCT((Tableau2[[Prénom]:[Prénom]]=Janv!$B24)*(Tableau2[[Jour abs]:[Jour abs]]=Janv!U$4)*({1;2;3}))),"")</f>
        <v/>
      </c>
      <c r="V24" s="3" t="str">
        <f>IFERROR(INDEX(Tableau2[[Créneau abs]:[Créneau abs]],SUMPRODUCT((Tableau2[[Prénom]:[Prénom]]=Janv!$B24)*(Tableau2[[Jour abs]:[Jour abs]]=Janv!V$4)*({1;2;3}))),"")</f>
        <v/>
      </c>
      <c r="W24" s="3" t="str">
        <f>IFERROR(INDEX(Tableau2[[Créneau abs]:[Créneau abs]],SUMPRODUCT((Tableau2[[Prénom]:[Prénom]]=Janv!$B24)*(Tableau2[[Jour abs]:[Jour abs]]=Janv!W$4)*({1;2;3}))),"")</f>
        <v/>
      </c>
      <c r="X24" s="3" t="str">
        <f>IFERROR(INDEX(Tableau2[[Créneau abs]:[Créneau abs]],SUMPRODUCT((Tableau2[[Prénom]:[Prénom]]=Janv!$B24)*(Tableau2[[Jour abs]:[Jour abs]]=Janv!X$4)*({1;2;3}))),"")</f>
        <v/>
      </c>
      <c r="Y24" s="3" t="str">
        <f>IFERROR(INDEX(Tableau2[[Créneau abs]:[Créneau abs]],SUMPRODUCT((Tableau2[[Prénom]:[Prénom]]=Janv!$B24)*(Tableau2[[Jour abs]:[Jour abs]]=Janv!Y$4)*({1;2;3}))),"")</f>
        <v/>
      </c>
      <c r="Z24" s="3" t="str">
        <f>IFERROR(INDEX(Tableau2[[Créneau abs]:[Créneau abs]],SUMPRODUCT((Tableau2[[Prénom]:[Prénom]]=Janv!$B24)*(Tableau2[[Jour abs]:[Jour abs]]=Janv!Z$4)*({1;2;3}))),"")</f>
        <v/>
      </c>
      <c r="AA24" s="3" t="str">
        <f>IFERROR(INDEX(Tableau2[[Créneau abs]:[Créneau abs]],SUMPRODUCT((Tableau2[[Prénom]:[Prénom]]=Janv!$B24)*(Tableau2[[Jour abs]:[Jour abs]]=Janv!AA$4)*({1;2;3}))),"")</f>
        <v/>
      </c>
      <c r="AB24" s="3" t="str">
        <f>IFERROR(INDEX(Tableau2[[Créneau abs]:[Créneau abs]],SUMPRODUCT((Tableau2[[Prénom]:[Prénom]]=Janv!$B24)*(Tableau2[[Jour abs]:[Jour abs]]=Janv!AB$4)*({1;2;3}))),"")</f>
        <v/>
      </c>
      <c r="AC24" s="3" t="str">
        <f>IFERROR(INDEX(Tableau2[[Créneau abs]:[Créneau abs]],SUMPRODUCT((Tableau2[[Prénom]:[Prénom]]=Janv!$B24)*(Tableau2[[Jour abs]:[Jour abs]]=Janv!AC$4)*({1;2;3}))),"")</f>
        <v/>
      </c>
      <c r="AD24" s="3" t="str">
        <f>IFERROR(INDEX(Tableau2[[Créneau abs]:[Créneau abs]],SUMPRODUCT((Tableau2[[Prénom]:[Prénom]]=Janv!$B24)*(Tableau2[[Jour abs]:[Jour abs]]=Janv!AD$4)*({1;2;3}))),"")</f>
        <v/>
      </c>
      <c r="AE24" s="3" t="str">
        <f>IFERROR(INDEX(Tableau2[[Créneau abs]:[Créneau abs]],SUMPRODUCT((Tableau2[[Prénom]:[Prénom]]=Janv!$B24)*(Tableau2[[Jour abs]:[Jour abs]]=Janv!AE$4)*({1;2;3}))),"")</f>
        <v/>
      </c>
      <c r="AF24" s="3" t="str">
        <f>IFERROR(INDEX(Tableau2[[Créneau abs]:[Créneau abs]],SUMPRODUCT((Tableau2[[Prénom]:[Prénom]]=Janv!$B24)*(Tableau2[[Jour abs]:[Jour abs]]=Janv!AF$4)*({1;2;3}))),"")</f>
        <v/>
      </c>
      <c r="AG24" s="3" t="str">
        <f>IFERROR(INDEX(Tableau2[[Créneau abs]:[Créneau abs]],SUMPRODUCT((Tableau2[[Prénom]:[Prénom]]=Janv!$B24)*(Tableau2[[Jour abs]:[Jour abs]]=Janv!AG$4)*({1;2;3}))),"")</f>
        <v/>
      </c>
      <c r="AI24" s="7" t="str">
        <f>IFERROR(IF(OR(WEEKDAY(C$3)=4,WEEKDAY($C21)=6),VLOOKUP($B24,Tableau2[],3,0),""),"")</f>
        <v/>
      </c>
      <c r="AJ24" s="7" t="str">
        <f>IFERROR(IF(OR(WEEKDAY(D$3)=4,WEEKDAY($C21)=6),VLOOKUP($B24,Tableau2[],3,0),""),"")</f>
        <v/>
      </c>
      <c r="AK24" s="7" t="str">
        <f>IFERROR(IF(OR(WEEKDAY(E$3)=4,WEEKDAY($C21)=6),VLOOKUP($B24,Tableau2[],3,0),""),"")</f>
        <v/>
      </c>
      <c r="AL24" s="7" t="str">
        <f>IFERROR(IF(OR(WEEKDAY(F$3)=4,WEEKDAY($C21)=6),VLOOKUP($B24,Tableau2[],3,0),""),"")</f>
        <v/>
      </c>
      <c r="AM24" s="7" t="str">
        <f>IFERROR(IF(OR(WEEKDAY(G$3)=4,WEEKDAY($C21)=6),VLOOKUP($B24,Tableau2[],3,0),""),"")</f>
        <v/>
      </c>
      <c r="AN24" s="7" t="str">
        <f>IFERROR(IF(OR(WEEKDAY(H$3)=4,WEEKDAY($C21)=6),VLOOKUP($B24,Tableau2[],3,0),""),"")</f>
        <v/>
      </c>
    </row>
    <row r="25" spans="1:40" ht="23.1" customHeight="1" thickBot="1">
      <c r="A25" s="38"/>
      <c r="B25" s="39"/>
      <c r="C25" s="3" t="str">
        <f>IFERROR(INDEX(Tableau2[[Créneau abs]:[Créneau abs]],SUMPRODUCT((Tableau2[[Prénom]:[Prénom]]=Janv!$B25)*(Tableau2[[Jour abs]:[Jour abs]]=Janv!C$4)*({1;2;3}))),"")</f>
        <v/>
      </c>
      <c r="D25" s="3" t="str">
        <f>IFERROR(INDEX(Tableau2[[Créneau abs]:[Créneau abs]],SUMPRODUCT((Tableau2[[Prénom]:[Prénom]]=Janv!$B25)*(Tableau2[[Jour abs]:[Jour abs]]=Janv!D$4)*({1;2;3}))),"")</f>
        <v/>
      </c>
      <c r="E25" s="3" t="str">
        <f>IFERROR(INDEX(Tableau2[[Créneau abs]:[Créneau abs]],SUMPRODUCT((Tableau2[[Prénom]:[Prénom]]=Janv!$B25)*(Tableau2[[Jour abs]:[Jour abs]]=Janv!E$4)*({1;2;3}))),"")</f>
        <v/>
      </c>
      <c r="F25" s="3" t="str">
        <f>IFERROR(INDEX(Tableau2[[Créneau abs]:[Créneau abs]],SUMPRODUCT((Tableau2[[Prénom]:[Prénom]]=Janv!$B25)*(Tableau2[[Jour abs]:[Jour abs]]=Janv!F$4)*({1;2;3}))),"")</f>
        <v/>
      </c>
      <c r="G25" s="3" t="str">
        <f>IFERROR(INDEX(Tableau2[[Créneau abs]:[Créneau abs]],SUMPRODUCT((Tableau2[[Prénom]:[Prénom]]=Janv!$B25)*(Tableau2[[Jour abs]:[Jour abs]]=Janv!G$4)*({1;2;3}))),"")</f>
        <v/>
      </c>
      <c r="H25" s="3" t="str">
        <f>IFERROR(INDEX(Tableau2[[Créneau abs]:[Créneau abs]],SUMPRODUCT((Tableau2[[Prénom]:[Prénom]]=Janv!$B25)*(Tableau2[[Jour abs]:[Jour abs]]=Janv!H$4)*({1;2;3}))),"")</f>
        <v/>
      </c>
      <c r="I25" s="3" t="str">
        <f>IFERROR(INDEX(Tableau2[[Créneau abs]:[Créneau abs]],SUMPRODUCT((Tableau2[[Prénom]:[Prénom]]=Janv!$B25)*(Tableau2[[Jour abs]:[Jour abs]]=Janv!I$4)*({1;2;3}))),"")</f>
        <v/>
      </c>
      <c r="J25" s="3" t="str">
        <f>IFERROR(INDEX(Tableau2[[Créneau abs]:[Créneau abs]],SUMPRODUCT((Tableau2[[Prénom]:[Prénom]]=Janv!$B25)*(Tableau2[[Jour abs]:[Jour abs]]=Janv!J$4)*({1;2;3}))),"")</f>
        <v/>
      </c>
      <c r="K25" s="3" t="str">
        <f>IFERROR(INDEX(Tableau2[[Créneau abs]:[Créneau abs]],SUMPRODUCT((Tableau2[[Prénom]:[Prénom]]=Janv!$B25)*(Tableau2[[Jour abs]:[Jour abs]]=Janv!K$4)*({1;2;3}))),"")</f>
        <v/>
      </c>
      <c r="L25" s="3" t="str">
        <f>IFERROR(INDEX(Tableau2[[Créneau abs]:[Créneau abs]],SUMPRODUCT((Tableau2[[Prénom]:[Prénom]]=Janv!$B25)*(Tableau2[[Jour abs]:[Jour abs]]=Janv!L$4)*({1;2;3}))),"")</f>
        <v/>
      </c>
      <c r="M25" s="3" t="str">
        <f>IFERROR(INDEX(Tableau2[[Créneau abs]:[Créneau abs]],SUMPRODUCT((Tableau2[[Prénom]:[Prénom]]=Janv!$B25)*(Tableau2[[Jour abs]:[Jour abs]]=Janv!M$4)*({1;2;3}))),"")</f>
        <v/>
      </c>
      <c r="N25" s="3" t="str">
        <f>IFERROR(INDEX(Tableau2[[Créneau abs]:[Créneau abs]],SUMPRODUCT((Tableau2[[Prénom]:[Prénom]]=Janv!$B25)*(Tableau2[[Jour abs]:[Jour abs]]=Janv!N$4)*({1;2;3}))),"")</f>
        <v/>
      </c>
      <c r="O25" s="3" t="str">
        <f>IFERROR(INDEX(Tableau2[[Créneau abs]:[Créneau abs]],SUMPRODUCT((Tableau2[[Prénom]:[Prénom]]=Janv!$B25)*(Tableau2[[Jour abs]:[Jour abs]]=Janv!O$4)*({1;2;3}))),"")</f>
        <v/>
      </c>
      <c r="P25" s="3" t="str">
        <f>IFERROR(INDEX(Tableau2[[Créneau abs]:[Créneau abs]],SUMPRODUCT((Tableau2[[Prénom]:[Prénom]]=Janv!$B25)*(Tableau2[[Jour abs]:[Jour abs]]=Janv!P$4)*({1;2;3}))),"")</f>
        <v/>
      </c>
      <c r="Q25" s="3" t="str">
        <f>IFERROR(INDEX(Tableau2[[Créneau abs]:[Créneau abs]],SUMPRODUCT((Tableau2[[Prénom]:[Prénom]]=Janv!$B25)*(Tableau2[[Jour abs]:[Jour abs]]=Janv!Q$4)*({1;2;3}))),"")</f>
        <v/>
      </c>
      <c r="R25" s="3" t="str">
        <f>IFERROR(INDEX(Tableau2[[Créneau abs]:[Créneau abs]],SUMPRODUCT((Tableau2[[Prénom]:[Prénom]]=Janv!$B25)*(Tableau2[[Jour abs]:[Jour abs]]=Janv!R$4)*({1;2;3}))),"")</f>
        <v/>
      </c>
      <c r="S25" s="3" t="str">
        <f>IFERROR(INDEX(Tableau2[[Créneau abs]:[Créneau abs]],SUMPRODUCT((Tableau2[[Prénom]:[Prénom]]=Janv!$B25)*(Tableau2[[Jour abs]:[Jour abs]]=Janv!S$4)*({1;2;3}))),"")</f>
        <v/>
      </c>
      <c r="T25" s="3" t="str">
        <f>IFERROR(INDEX(Tableau2[[Créneau abs]:[Créneau abs]],SUMPRODUCT((Tableau2[[Prénom]:[Prénom]]=Janv!$B25)*(Tableau2[[Jour abs]:[Jour abs]]=Janv!T$4)*({1;2;3}))),"")</f>
        <v/>
      </c>
      <c r="U25" s="3" t="str">
        <f>IFERROR(INDEX(Tableau2[[Créneau abs]:[Créneau abs]],SUMPRODUCT((Tableau2[[Prénom]:[Prénom]]=Janv!$B25)*(Tableau2[[Jour abs]:[Jour abs]]=Janv!U$4)*({1;2;3}))),"")</f>
        <v/>
      </c>
      <c r="V25" s="3" t="str">
        <f>IFERROR(INDEX(Tableau2[[Créneau abs]:[Créneau abs]],SUMPRODUCT((Tableau2[[Prénom]:[Prénom]]=Janv!$B25)*(Tableau2[[Jour abs]:[Jour abs]]=Janv!V$4)*({1;2;3}))),"")</f>
        <v/>
      </c>
      <c r="W25" s="3" t="str">
        <f>IFERROR(INDEX(Tableau2[[Créneau abs]:[Créneau abs]],SUMPRODUCT((Tableau2[[Prénom]:[Prénom]]=Janv!$B25)*(Tableau2[[Jour abs]:[Jour abs]]=Janv!W$4)*({1;2;3}))),"")</f>
        <v/>
      </c>
      <c r="X25" s="3" t="str">
        <f>IFERROR(INDEX(Tableau2[[Créneau abs]:[Créneau abs]],SUMPRODUCT((Tableau2[[Prénom]:[Prénom]]=Janv!$B25)*(Tableau2[[Jour abs]:[Jour abs]]=Janv!X$4)*({1;2;3}))),"")</f>
        <v/>
      </c>
      <c r="Y25" s="3" t="str">
        <f>IFERROR(INDEX(Tableau2[[Créneau abs]:[Créneau abs]],SUMPRODUCT((Tableau2[[Prénom]:[Prénom]]=Janv!$B25)*(Tableau2[[Jour abs]:[Jour abs]]=Janv!Y$4)*({1;2;3}))),"")</f>
        <v/>
      </c>
      <c r="Z25" s="3" t="str">
        <f>IFERROR(INDEX(Tableau2[[Créneau abs]:[Créneau abs]],SUMPRODUCT((Tableau2[[Prénom]:[Prénom]]=Janv!$B25)*(Tableau2[[Jour abs]:[Jour abs]]=Janv!Z$4)*({1;2;3}))),"")</f>
        <v/>
      </c>
      <c r="AA25" s="3" t="str">
        <f>IFERROR(INDEX(Tableau2[[Créneau abs]:[Créneau abs]],SUMPRODUCT((Tableau2[[Prénom]:[Prénom]]=Janv!$B25)*(Tableau2[[Jour abs]:[Jour abs]]=Janv!AA$4)*({1;2;3}))),"")</f>
        <v/>
      </c>
      <c r="AB25" s="3" t="str">
        <f>IFERROR(INDEX(Tableau2[[Créneau abs]:[Créneau abs]],SUMPRODUCT((Tableau2[[Prénom]:[Prénom]]=Janv!$B25)*(Tableau2[[Jour abs]:[Jour abs]]=Janv!AB$4)*({1;2;3}))),"")</f>
        <v/>
      </c>
      <c r="AC25" s="3" t="str">
        <f>IFERROR(INDEX(Tableau2[[Créneau abs]:[Créneau abs]],SUMPRODUCT((Tableau2[[Prénom]:[Prénom]]=Janv!$B25)*(Tableau2[[Jour abs]:[Jour abs]]=Janv!AC$4)*({1;2;3}))),"")</f>
        <v/>
      </c>
      <c r="AD25" s="3" t="str">
        <f>IFERROR(INDEX(Tableau2[[Créneau abs]:[Créneau abs]],SUMPRODUCT((Tableau2[[Prénom]:[Prénom]]=Janv!$B25)*(Tableau2[[Jour abs]:[Jour abs]]=Janv!AD$4)*({1;2;3}))),"")</f>
        <v/>
      </c>
      <c r="AE25" s="3" t="str">
        <f>IFERROR(INDEX(Tableau2[[Créneau abs]:[Créneau abs]],SUMPRODUCT((Tableau2[[Prénom]:[Prénom]]=Janv!$B25)*(Tableau2[[Jour abs]:[Jour abs]]=Janv!AE$4)*({1;2;3}))),"")</f>
        <v/>
      </c>
      <c r="AF25" s="3" t="str">
        <f>IFERROR(INDEX(Tableau2[[Créneau abs]:[Créneau abs]],SUMPRODUCT((Tableau2[[Prénom]:[Prénom]]=Janv!$B25)*(Tableau2[[Jour abs]:[Jour abs]]=Janv!AF$4)*({1;2;3}))),"")</f>
        <v/>
      </c>
      <c r="AG25" s="3" t="str">
        <f>IFERROR(INDEX(Tableau2[[Créneau abs]:[Créneau abs]],SUMPRODUCT((Tableau2[[Prénom]:[Prénom]]=Janv!$B25)*(Tableau2[[Jour abs]:[Jour abs]]=Janv!AG$4)*({1;2;3}))),"")</f>
        <v/>
      </c>
      <c r="AI25" s="7" t="str">
        <f>IFERROR(IF(OR(WEEKDAY(C$3)=4,WEEKDAY($C22)=6),VLOOKUP($B25,Tableau2[],3,0),""),"")</f>
        <v/>
      </c>
      <c r="AJ25" s="7" t="str">
        <f>IFERROR(IF(OR(WEEKDAY(D$3)=4,WEEKDAY($C22)=6),VLOOKUP($B25,Tableau2[],3,0),""),"")</f>
        <v/>
      </c>
      <c r="AK25" s="7" t="str">
        <f>IFERROR(IF(OR(WEEKDAY(E$3)=4,WEEKDAY($C22)=6),VLOOKUP($B25,Tableau2[],3,0),""),"")</f>
        <v/>
      </c>
      <c r="AL25" s="7" t="str">
        <f>IFERROR(IF(OR(WEEKDAY(F$3)=4,WEEKDAY($C22)=6),VLOOKUP($B25,Tableau2[],3,0),""),"")</f>
        <v/>
      </c>
      <c r="AM25" s="7" t="str">
        <f>IFERROR(IF(OR(WEEKDAY(G$3)=4,WEEKDAY($C22)=6),VLOOKUP($B25,Tableau2[],3,0),""),"")</f>
        <v/>
      </c>
      <c r="AN25" s="7" t="str">
        <f>IFERROR(IF(OR(WEEKDAY(H$3)=4,WEEKDAY($C22)=6),VLOOKUP($B25,Tableau2[],3,0),""),"")</f>
        <v/>
      </c>
    </row>
    <row r="26" spans="1:40" ht="23.1" customHeight="1" thickBot="1">
      <c r="A26" s="37"/>
      <c r="B26" s="39" t="s">
        <v>26</v>
      </c>
      <c r="C26" s="3" t="str">
        <f>IFERROR(INDEX(Tableau2[[Créneau abs]:[Créneau abs]],SUMPRODUCT((Tableau2[[Prénom]:[Prénom]]=Janv!$B26)*(Tableau2[[Jour abs]:[Jour abs]]=Janv!C$4)*({1;2;3}))),"")</f>
        <v/>
      </c>
      <c r="D26" s="3" t="str">
        <f>IFERROR(INDEX(Tableau2[[Créneau abs]:[Créneau abs]],SUMPRODUCT((Tableau2[[Prénom]:[Prénom]]=Janv!$B26)*(Tableau2[[Jour abs]:[Jour abs]]=Janv!D$4)*({1;2;3}))),"")</f>
        <v/>
      </c>
      <c r="E26" s="3" t="str">
        <f>IFERROR(INDEX(Tableau2[[Créneau abs]:[Créneau abs]],SUMPRODUCT((Tableau2[[Prénom]:[Prénom]]=Janv!$B26)*(Tableau2[[Jour abs]:[Jour abs]]=Janv!E$4)*({1;2;3}))),"")</f>
        <v/>
      </c>
      <c r="F26" s="3" t="str">
        <f>IFERROR(INDEX(Tableau2[[Créneau abs]:[Créneau abs]],SUMPRODUCT((Tableau2[[Prénom]:[Prénom]]=Janv!$B26)*(Tableau2[[Jour abs]:[Jour abs]]=Janv!F$4)*({1;2;3}))),"")</f>
        <v/>
      </c>
      <c r="G26" s="3" t="str">
        <f>IFERROR(INDEX(Tableau2[[Créneau abs]:[Créneau abs]],SUMPRODUCT((Tableau2[[Prénom]:[Prénom]]=Janv!$B26)*(Tableau2[[Jour abs]:[Jour abs]]=Janv!G$4)*({1;2;3}))),"")</f>
        <v/>
      </c>
      <c r="H26" s="3" t="str">
        <f>IFERROR(INDEX(Tableau2[[Créneau abs]:[Créneau abs]],SUMPRODUCT((Tableau2[[Prénom]:[Prénom]]=Janv!$B26)*(Tableau2[[Jour abs]:[Jour abs]]=Janv!H$4)*({1;2;3}))),"")</f>
        <v/>
      </c>
      <c r="I26" s="3" t="str">
        <f>IFERROR(INDEX(Tableau2[[Créneau abs]:[Créneau abs]],SUMPRODUCT((Tableau2[[Prénom]:[Prénom]]=Janv!$B26)*(Tableau2[[Jour abs]:[Jour abs]]=Janv!I$4)*({1;2;3}))),"")</f>
        <v/>
      </c>
      <c r="J26" s="3" t="str">
        <f>IFERROR(INDEX(Tableau2[[Créneau abs]:[Créneau abs]],SUMPRODUCT((Tableau2[[Prénom]:[Prénom]]=Janv!$B26)*(Tableau2[[Jour abs]:[Jour abs]]=Janv!J$4)*({1;2;3}))),"")</f>
        <v/>
      </c>
      <c r="K26" s="3" t="str">
        <f>IFERROR(INDEX(Tableau2[[Créneau abs]:[Créneau abs]],SUMPRODUCT((Tableau2[[Prénom]:[Prénom]]=Janv!$B26)*(Tableau2[[Jour abs]:[Jour abs]]=Janv!K$4)*({1;2;3}))),"")</f>
        <v/>
      </c>
      <c r="L26" s="3" t="str">
        <f>IFERROR(INDEX(Tableau2[[Créneau abs]:[Créneau abs]],SUMPRODUCT((Tableau2[[Prénom]:[Prénom]]=Janv!$B26)*(Tableau2[[Jour abs]:[Jour abs]]=Janv!L$4)*({1;2;3}))),"")</f>
        <v/>
      </c>
      <c r="M26" s="3" t="str">
        <f>IFERROR(INDEX(Tableau2[[Créneau abs]:[Créneau abs]],SUMPRODUCT((Tableau2[[Prénom]:[Prénom]]=Janv!$B26)*(Tableau2[[Jour abs]:[Jour abs]]=Janv!M$4)*({1;2;3}))),"")</f>
        <v/>
      </c>
      <c r="N26" s="3" t="str">
        <f>IFERROR(INDEX(Tableau2[[Créneau abs]:[Créneau abs]],SUMPRODUCT((Tableau2[[Prénom]:[Prénom]]=Janv!$B26)*(Tableau2[[Jour abs]:[Jour abs]]=Janv!N$4)*({1;2;3}))),"")</f>
        <v/>
      </c>
      <c r="O26" s="3" t="str">
        <f>IFERROR(INDEX(Tableau2[[Créneau abs]:[Créneau abs]],SUMPRODUCT((Tableau2[[Prénom]:[Prénom]]=Janv!$B26)*(Tableau2[[Jour abs]:[Jour abs]]=Janv!O$4)*({1;2;3}))),"")</f>
        <v/>
      </c>
      <c r="P26" s="3" t="str">
        <f>IFERROR(INDEX(Tableau2[[Créneau abs]:[Créneau abs]],SUMPRODUCT((Tableau2[[Prénom]:[Prénom]]=Janv!$B26)*(Tableau2[[Jour abs]:[Jour abs]]=Janv!P$4)*({1;2;3}))),"")</f>
        <v/>
      </c>
      <c r="Q26" s="3" t="str">
        <f>IFERROR(INDEX(Tableau2[[Créneau abs]:[Créneau abs]],SUMPRODUCT((Tableau2[[Prénom]:[Prénom]]=Janv!$B26)*(Tableau2[[Jour abs]:[Jour abs]]=Janv!Q$4)*({1;2;3}))),"")</f>
        <v/>
      </c>
      <c r="R26" s="3" t="str">
        <f>IFERROR(INDEX(Tableau2[[Créneau abs]:[Créneau abs]],SUMPRODUCT((Tableau2[[Prénom]:[Prénom]]=Janv!$B26)*(Tableau2[[Jour abs]:[Jour abs]]=Janv!R$4)*({1;2;3}))),"")</f>
        <v/>
      </c>
      <c r="S26" s="3" t="str">
        <f>IFERROR(INDEX(Tableau2[[Créneau abs]:[Créneau abs]],SUMPRODUCT((Tableau2[[Prénom]:[Prénom]]=Janv!$B26)*(Tableau2[[Jour abs]:[Jour abs]]=Janv!S$4)*({1;2;3}))),"")</f>
        <v/>
      </c>
      <c r="T26" s="3" t="str">
        <f>IFERROR(INDEX(Tableau2[[Créneau abs]:[Créneau abs]],SUMPRODUCT((Tableau2[[Prénom]:[Prénom]]=Janv!$B26)*(Tableau2[[Jour abs]:[Jour abs]]=Janv!T$4)*({1;2;3}))),"")</f>
        <v/>
      </c>
      <c r="U26" s="3" t="str">
        <f>IFERROR(INDEX(Tableau2[[Créneau abs]:[Créneau abs]],SUMPRODUCT((Tableau2[[Prénom]:[Prénom]]=Janv!$B26)*(Tableau2[[Jour abs]:[Jour abs]]=Janv!U$4)*({1;2;3}))),"")</f>
        <v/>
      </c>
      <c r="V26" s="3" t="str">
        <f>IFERROR(INDEX(Tableau2[[Créneau abs]:[Créneau abs]],SUMPRODUCT((Tableau2[[Prénom]:[Prénom]]=Janv!$B26)*(Tableau2[[Jour abs]:[Jour abs]]=Janv!V$4)*({1;2;3}))),"")</f>
        <v/>
      </c>
      <c r="W26" s="3" t="str">
        <f>IFERROR(INDEX(Tableau2[[Créneau abs]:[Créneau abs]],SUMPRODUCT((Tableau2[[Prénom]:[Prénom]]=Janv!$B26)*(Tableau2[[Jour abs]:[Jour abs]]=Janv!W$4)*({1;2;3}))),"")</f>
        <v/>
      </c>
      <c r="X26" s="3" t="str">
        <f>IFERROR(INDEX(Tableau2[[Créneau abs]:[Créneau abs]],SUMPRODUCT((Tableau2[[Prénom]:[Prénom]]=Janv!$B26)*(Tableau2[[Jour abs]:[Jour abs]]=Janv!X$4)*({1;2;3}))),"")</f>
        <v/>
      </c>
      <c r="Y26" s="3" t="str">
        <f>IFERROR(INDEX(Tableau2[[Créneau abs]:[Créneau abs]],SUMPRODUCT((Tableau2[[Prénom]:[Prénom]]=Janv!$B26)*(Tableau2[[Jour abs]:[Jour abs]]=Janv!Y$4)*({1;2;3}))),"")</f>
        <v/>
      </c>
      <c r="Z26" s="3" t="str">
        <f>IFERROR(INDEX(Tableau2[[Créneau abs]:[Créneau abs]],SUMPRODUCT((Tableau2[[Prénom]:[Prénom]]=Janv!$B26)*(Tableau2[[Jour abs]:[Jour abs]]=Janv!Z$4)*({1;2;3}))),"")</f>
        <v/>
      </c>
      <c r="AA26" s="3" t="str">
        <f>IFERROR(INDEX(Tableau2[[Créneau abs]:[Créneau abs]],SUMPRODUCT((Tableau2[[Prénom]:[Prénom]]=Janv!$B26)*(Tableau2[[Jour abs]:[Jour abs]]=Janv!AA$4)*({1;2;3}))),"")</f>
        <v/>
      </c>
      <c r="AB26" s="3" t="str">
        <f>IFERROR(INDEX(Tableau2[[Créneau abs]:[Créneau abs]],SUMPRODUCT((Tableau2[[Prénom]:[Prénom]]=Janv!$B26)*(Tableau2[[Jour abs]:[Jour abs]]=Janv!AB$4)*({1;2;3}))),"")</f>
        <v/>
      </c>
      <c r="AC26" s="3" t="str">
        <f>IFERROR(INDEX(Tableau2[[Créneau abs]:[Créneau abs]],SUMPRODUCT((Tableau2[[Prénom]:[Prénom]]=Janv!$B26)*(Tableau2[[Jour abs]:[Jour abs]]=Janv!AC$4)*({1;2;3}))),"")</f>
        <v/>
      </c>
      <c r="AD26" s="3" t="str">
        <f>IFERROR(INDEX(Tableau2[[Créneau abs]:[Créneau abs]],SUMPRODUCT((Tableau2[[Prénom]:[Prénom]]=Janv!$B26)*(Tableau2[[Jour abs]:[Jour abs]]=Janv!AD$4)*({1;2;3}))),"")</f>
        <v/>
      </c>
      <c r="AE26" s="3" t="str">
        <f>IFERROR(INDEX(Tableau2[[Créneau abs]:[Créneau abs]],SUMPRODUCT((Tableau2[[Prénom]:[Prénom]]=Janv!$B26)*(Tableau2[[Jour abs]:[Jour abs]]=Janv!AE$4)*({1;2;3}))),"")</f>
        <v/>
      </c>
      <c r="AF26" s="3" t="str">
        <f>IFERROR(INDEX(Tableau2[[Créneau abs]:[Créneau abs]],SUMPRODUCT((Tableau2[[Prénom]:[Prénom]]=Janv!$B26)*(Tableau2[[Jour abs]:[Jour abs]]=Janv!AF$4)*({1;2;3}))),"")</f>
        <v/>
      </c>
      <c r="AG26" s="3" t="str">
        <f>IFERROR(INDEX(Tableau2[[Créneau abs]:[Créneau abs]],SUMPRODUCT((Tableau2[[Prénom]:[Prénom]]=Janv!$B26)*(Tableau2[[Jour abs]:[Jour abs]]=Janv!AG$4)*({1;2;3}))),"")</f>
        <v/>
      </c>
      <c r="AI26" s="7" t="str">
        <f>IFERROR(IF(OR(WEEKDAY(C$3)=4,WEEKDAY($C23)=6),VLOOKUP($B26,Tableau2[],2,0),""),"")</f>
        <v/>
      </c>
      <c r="AJ26" s="7" t="str">
        <f>IFERROR(IF(OR(WEEKDAY(D$3)=4,WEEKDAY($C23)=6),VLOOKUP($B26,Tableau2[],2,0),""),"")</f>
        <v/>
      </c>
      <c r="AK26" s="7" t="str">
        <f>IFERROR(IF(OR(WEEKDAY(E$3)=4,WEEKDAY($C23)=6),VLOOKUP($B26,Tableau2[],2,0),""),"")</f>
        <v/>
      </c>
      <c r="AL26" s="7" t="str">
        <f>IFERROR(IF(OR(WEEKDAY(F$3)=4,WEEKDAY($C23)=6),VLOOKUP($B26,Tableau2[],2,0),""),"")</f>
        <v/>
      </c>
      <c r="AM26" s="7" t="str">
        <f>IFERROR(IF(OR(WEEKDAY(G$3)=4,WEEKDAY($C23)=6),VLOOKUP($B26,Tableau2[],2,0),""),"")</f>
        <v/>
      </c>
      <c r="AN26" s="7" t="str">
        <f>IFERROR(IF(OR(WEEKDAY(H$3)=4,WEEKDAY($C23)=6),VLOOKUP($B26,Tableau2[],2,0),""),"")</f>
        <v/>
      </c>
    </row>
    <row r="27" spans="1:40" ht="23.1" customHeight="1" thickBot="1">
      <c r="A27" s="38"/>
      <c r="B27" s="39"/>
      <c r="C27" s="3" t="str">
        <f>IFERROR(INDEX(Tableau2[[Créneau abs]:[Créneau abs]],SUMPRODUCT((Tableau2[[Prénom]:[Prénom]]=Janv!$B27)*(Tableau2[[Jour abs]:[Jour abs]]=Janv!C$4)*({1;2;3}))),"")</f>
        <v/>
      </c>
      <c r="D27" s="3" t="str">
        <f>IFERROR(INDEX(Tableau2[[Créneau abs]:[Créneau abs]],SUMPRODUCT((Tableau2[[Prénom]:[Prénom]]=Janv!$B27)*(Tableau2[[Jour abs]:[Jour abs]]=Janv!D$4)*({1;2;3}))),"")</f>
        <v/>
      </c>
      <c r="E27" s="3" t="str">
        <f>IFERROR(INDEX(Tableau2[[Créneau abs]:[Créneau abs]],SUMPRODUCT((Tableau2[[Prénom]:[Prénom]]=Janv!$B27)*(Tableau2[[Jour abs]:[Jour abs]]=Janv!E$4)*({1;2;3}))),"")</f>
        <v/>
      </c>
      <c r="F27" s="3" t="str">
        <f>IFERROR(INDEX(Tableau2[[Créneau abs]:[Créneau abs]],SUMPRODUCT((Tableau2[[Prénom]:[Prénom]]=Janv!$B27)*(Tableau2[[Jour abs]:[Jour abs]]=Janv!F$4)*({1;2;3}))),"")</f>
        <v/>
      </c>
      <c r="G27" s="3" t="str">
        <f>IFERROR(INDEX(Tableau2[[Créneau abs]:[Créneau abs]],SUMPRODUCT((Tableau2[[Prénom]:[Prénom]]=Janv!$B27)*(Tableau2[[Jour abs]:[Jour abs]]=Janv!G$4)*({1;2;3}))),"")</f>
        <v/>
      </c>
      <c r="H27" s="3" t="str">
        <f>IFERROR(INDEX(Tableau2[[Créneau abs]:[Créneau abs]],SUMPRODUCT((Tableau2[[Prénom]:[Prénom]]=Janv!$B27)*(Tableau2[[Jour abs]:[Jour abs]]=Janv!H$4)*({1;2;3}))),"")</f>
        <v/>
      </c>
      <c r="I27" s="3" t="str">
        <f>IFERROR(INDEX(Tableau2[[Créneau abs]:[Créneau abs]],SUMPRODUCT((Tableau2[[Prénom]:[Prénom]]=Janv!$B27)*(Tableau2[[Jour abs]:[Jour abs]]=Janv!I$4)*({1;2;3}))),"")</f>
        <v/>
      </c>
      <c r="J27" s="3" t="str">
        <f>IFERROR(INDEX(Tableau2[[Créneau abs]:[Créneau abs]],SUMPRODUCT((Tableau2[[Prénom]:[Prénom]]=Janv!$B27)*(Tableau2[[Jour abs]:[Jour abs]]=Janv!J$4)*({1;2;3}))),"")</f>
        <v/>
      </c>
      <c r="K27" s="3" t="str">
        <f>IFERROR(INDEX(Tableau2[[Créneau abs]:[Créneau abs]],SUMPRODUCT((Tableau2[[Prénom]:[Prénom]]=Janv!$B27)*(Tableau2[[Jour abs]:[Jour abs]]=Janv!K$4)*({1;2;3}))),"")</f>
        <v/>
      </c>
      <c r="L27" s="3" t="str">
        <f>IFERROR(INDEX(Tableau2[[Créneau abs]:[Créneau abs]],SUMPRODUCT((Tableau2[[Prénom]:[Prénom]]=Janv!$B27)*(Tableau2[[Jour abs]:[Jour abs]]=Janv!L$4)*({1;2;3}))),"")</f>
        <v/>
      </c>
      <c r="M27" s="3" t="str">
        <f>IFERROR(INDEX(Tableau2[[Créneau abs]:[Créneau abs]],SUMPRODUCT((Tableau2[[Prénom]:[Prénom]]=Janv!$B27)*(Tableau2[[Jour abs]:[Jour abs]]=Janv!M$4)*({1;2;3}))),"")</f>
        <v/>
      </c>
      <c r="N27" s="3" t="str">
        <f>IFERROR(INDEX(Tableau2[[Créneau abs]:[Créneau abs]],SUMPRODUCT((Tableau2[[Prénom]:[Prénom]]=Janv!$B27)*(Tableau2[[Jour abs]:[Jour abs]]=Janv!N$4)*({1;2;3}))),"")</f>
        <v/>
      </c>
      <c r="O27" s="3" t="str">
        <f>IFERROR(INDEX(Tableau2[[Créneau abs]:[Créneau abs]],SUMPRODUCT((Tableau2[[Prénom]:[Prénom]]=Janv!$B27)*(Tableau2[[Jour abs]:[Jour abs]]=Janv!O$4)*({1;2;3}))),"")</f>
        <v/>
      </c>
      <c r="P27" s="3" t="str">
        <f>IFERROR(INDEX(Tableau2[[Créneau abs]:[Créneau abs]],SUMPRODUCT((Tableau2[[Prénom]:[Prénom]]=Janv!$B27)*(Tableau2[[Jour abs]:[Jour abs]]=Janv!P$4)*({1;2;3}))),"")</f>
        <v/>
      </c>
      <c r="Q27" s="3" t="str">
        <f>IFERROR(INDEX(Tableau2[[Créneau abs]:[Créneau abs]],SUMPRODUCT((Tableau2[[Prénom]:[Prénom]]=Janv!$B27)*(Tableau2[[Jour abs]:[Jour abs]]=Janv!Q$4)*({1;2;3}))),"")</f>
        <v/>
      </c>
      <c r="R27" s="3" t="str">
        <f>IFERROR(INDEX(Tableau2[[Créneau abs]:[Créneau abs]],SUMPRODUCT((Tableau2[[Prénom]:[Prénom]]=Janv!$B27)*(Tableau2[[Jour abs]:[Jour abs]]=Janv!R$4)*({1;2;3}))),"")</f>
        <v/>
      </c>
      <c r="S27" s="3" t="str">
        <f>IFERROR(INDEX(Tableau2[[Créneau abs]:[Créneau abs]],SUMPRODUCT((Tableau2[[Prénom]:[Prénom]]=Janv!$B27)*(Tableau2[[Jour abs]:[Jour abs]]=Janv!S$4)*({1;2;3}))),"")</f>
        <v/>
      </c>
      <c r="T27" s="3" t="str">
        <f>IFERROR(INDEX(Tableau2[[Créneau abs]:[Créneau abs]],SUMPRODUCT((Tableau2[[Prénom]:[Prénom]]=Janv!$B27)*(Tableau2[[Jour abs]:[Jour abs]]=Janv!T$4)*({1;2;3}))),"")</f>
        <v/>
      </c>
      <c r="U27" s="3" t="str">
        <f>IFERROR(INDEX(Tableau2[[Créneau abs]:[Créneau abs]],SUMPRODUCT((Tableau2[[Prénom]:[Prénom]]=Janv!$B27)*(Tableau2[[Jour abs]:[Jour abs]]=Janv!U$4)*({1;2;3}))),"")</f>
        <v/>
      </c>
      <c r="V27" s="3" t="str">
        <f>IFERROR(INDEX(Tableau2[[Créneau abs]:[Créneau abs]],SUMPRODUCT((Tableau2[[Prénom]:[Prénom]]=Janv!$B27)*(Tableau2[[Jour abs]:[Jour abs]]=Janv!V$4)*({1;2;3}))),"")</f>
        <v/>
      </c>
      <c r="W27" s="3" t="str">
        <f>IFERROR(INDEX(Tableau2[[Créneau abs]:[Créneau abs]],SUMPRODUCT((Tableau2[[Prénom]:[Prénom]]=Janv!$B27)*(Tableau2[[Jour abs]:[Jour abs]]=Janv!W$4)*({1;2;3}))),"")</f>
        <v/>
      </c>
      <c r="X27" s="3" t="str">
        <f>IFERROR(INDEX(Tableau2[[Créneau abs]:[Créneau abs]],SUMPRODUCT((Tableau2[[Prénom]:[Prénom]]=Janv!$B27)*(Tableau2[[Jour abs]:[Jour abs]]=Janv!X$4)*({1;2;3}))),"")</f>
        <v/>
      </c>
      <c r="Y27" s="3" t="str">
        <f>IFERROR(INDEX(Tableau2[[Créneau abs]:[Créneau abs]],SUMPRODUCT((Tableau2[[Prénom]:[Prénom]]=Janv!$B27)*(Tableau2[[Jour abs]:[Jour abs]]=Janv!Y$4)*({1;2;3}))),"")</f>
        <v/>
      </c>
      <c r="Z27" s="3" t="str">
        <f>IFERROR(INDEX(Tableau2[[Créneau abs]:[Créneau abs]],SUMPRODUCT((Tableau2[[Prénom]:[Prénom]]=Janv!$B27)*(Tableau2[[Jour abs]:[Jour abs]]=Janv!Z$4)*({1;2;3}))),"")</f>
        <v/>
      </c>
      <c r="AA27" s="3" t="str">
        <f>IFERROR(INDEX(Tableau2[[Créneau abs]:[Créneau abs]],SUMPRODUCT((Tableau2[[Prénom]:[Prénom]]=Janv!$B27)*(Tableau2[[Jour abs]:[Jour abs]]=Janv!AA$4)*({1;2;3}))),"")</f>
        <v/>
      </c>
      <c r="AB27" s="3" t="str">
        <f>IFERROR(INDEX(Tableau2[[Créneau abs]:[Créneau abs]],SUMPRODUCT((Tableau2[[Prénom]:[Prénom]]=Janv!$B27)*(Tableau2[[Jour abs]:[Jour abs]]=Janv!AB$4)*({1;2;3}))),"")</f>
        <v/>
      </c>
      <c r="AC27" s="3" t="str">
        <f>IFERROR(INDEX(Tableau2[[Créneau abs]:[Créneau abs]],SUMPRODUCT((Tableau2[[Prénom]:[Prénom]]=Janv!$B27)*(Tableau2[[Jour abs]:[Jour abs]]=Janv!AC$4)*({1;2;3}))),"")</f>
        <v/>
      </c>
      <c r="AD27" s="3" t="str">
        <f>IFERROR(INDEX(Tableau2[[Créneau abs]:[Créneau abs]],SUMPRODUCT((Tableau2[[Prénom]:[Prénom]]=Janv!$B27)*(Tableau2[[Jour abs]:[Jour abs]]=Janv!AD$4)*({1;2;3}))),"")</f>
        <v/>
      </c>
      <c r="AE27" s="3" t="str">
        <f>IFERROR(INDEX(Tableau2[[Créneau abs]:[Créneau abs]],SUMPRODUCT((Tableau2[[Prénom]:[Prénom]]=Janv!$B27)*(Tableau2[[Jour abs]:[Jour abs]]=Janv!AE$4)*({1;2;3}))),"")</f>
        <v/>
      </c>
      <c r="AF27" s="3" t="str">
        <f>IFERROR(INDEX(Tableau2[[Créneau abs]:[Créneau abs]],SUMPRODUCT((Tableau2[[Prénom]:[Prénom]]=Janv!$B27)*(Tableau2[[Jour abs]:[Jour abs]]=Janv!AF$4)*({1;2;3}))),"")</f>
        <v/>
      </c>
      <c r="AG27" s="3" t="str">
        <f>IFERROR(INDEX(Tableau2[[Créneau abs]:[Créneau abs]],SUMPRODUCT((Tableau2[[Prénom]:[Prénom]]=Janv!$B27)*(Tableau2[[Jour abs]:[Jour abs]]=Janv!AG$4)*({1;2;3}))),"")</f>
        <v/>
      </c>
      <c r="AI27" s="7" t="str">
        <f>IFERROR(IF(OR(WEEKDAY(C$3)=4,WEEKDAY($C24)=6),VLOOKUP($B27,Tableau2[],2,0),""),"")</f>
        <v/>
      </c>
      <c r="AJ27" s="7" t="str">
        <f>IFERROR(IF(OR(WEEKDAY(D$3)=4,WEEKDAY($C24)=6),VLOOKUP($B27,Tableau2[],2,0),""),"")</f>
        <v/>
      </c>
      <c r="AK27" s="7" t="str">
        <f>IFERROR(IF(OR(WEEKDAY(E$3)=4,WEEKDAY($C24)=6),VLOOKUP($B27,Tableau2[],2,0),""),"")</f>
        <v/>
      </c>
      <c r="AL27" s="7" t="str">
        <f>IFERROR(IF(OR(WEEKDAY(F$3)=4,WEEKDAY($C24)=6),VLOOKUP($B27,Tableau2[],2,0),""),"")</f>
        <v/>
      </c>
      <c r="AM27" s="7" t="str">
        <f>IFERROR(IF(OR(WEEKDAY(G$3)=4,WEEKDAY($C24)=6),VLOOKUP($B27,Tableau2[],2,0),""),"")</f>
        <v/>
      </c>
      <c r="AN27" s="7" t="str">
        <f>IFERROR(IF(OR(WEEKDAY(H$3)=4,WEEKDAY($C24)=6),VLOOKUP($B27,Tableau2[],2,0),""),"")</f>
        <v/>
      </c>
    </row>
    <row r="28" spans="1:40" ht="23.1" customHeight="1" thickBot="1">
      <c r="A28" s="37"/>
      <c r="B28" s="39" t="s">
        <v>27</v>
      </c>
      <c r="C28" s="3" t="str">
        <f>IFERROR(INDEX(Tableau2[[Créneau abs]:[Créneau abs]],SUMPRODUCT((Tableau2[[Prénom]:[Prénom]]=Janv!$B28)*(Tableau2[[Jour abs]:[Jour abs]]=Janv!C$4)*({1;2;3}))),"")</f>
        <v/>
      </c>
      <c r="D28" s="3" t="str">
        <f>IFERROR(INDEX(Tableau2[[Créneau abs]:[Créneau abs]],SUMPRODUCT((Tableau2[[Prénom]:[Prénom]]=Janv!$B28)*(Tableau2[[Jour abs]:[Jour abs]]=Janv!D$4)*({1;2;3}))),"")</f>
        <v/>
      </c>
      <c r="E28" s="3" t="str">
        <f>IFERROR(INDEX(Tableau2[[Créneau abs]:[Créneau abs]],SUMPRODUCT((Tableau2[[Prénom]:[Prénom]]=Janv!$B28)*(Tableau2[[Jour abs]:[Jour abs]]=Janv!E$4)*({1;2;3}))),"")</f>
        <v/>
      </c>
      <c r="F28" s="3" t="str">
        <f>IFERROR(INDEX(Tableau2[[Créneau abs]:[Créneau abs]],SUMPRODUCT((Tableau2[[Prénom]:[Prénom]]=Janv!$B28)*(Tableau2[[Jour abs]:[Jour abs]]=Janv!F$4)*({1;2;3}))),"")</f>
        <v/>
      </c>
      <c r="G28" s="3" t="str">
        <f>IFERROR(INDEX(Tableau2[[Créneau abs]:[Créneau abs]],SUMPRODUCT((Tableau2[[Prénom]:[Prénom]]=Janv!$B28)*(Tableau2[[Jour abs]:[Jour abs]]=Janv!G$4)*({1;2;3}))),"")</f>
        <v/>
      </c>
      <c r="H28" s="3" t="str">
        <f>IFERROR(INDEX(Tableau2[[Créneau abs]:[Créneau abs]],SUMPRODUCT((Tableau2[[Prénom]:[Prénom]]=Janv!$B28)*(Tableau2[[Jour abs]:[Jour abs]]=Janv!H$4)*({1;2;3}))),"")</f>
        <v/>
      </c>
      <c r="I28" s="3" t="str">
        <f>IFERROR(INDEX(Tableau2[[Créneau abs]:[Créneau abs]],SUMPRODUCT((Tableau2[[Prénom]:[Prénom]]=Janv!$B28)*(Tableau2[[Jour abs]:[Jour abs]]=Janv!I$4)*({1;2;3}))),"")</f>
        <v/>
      </c>
      <c r="J28" s="3" t="str">
        <f>IFERROR(INDEX(Tableau2[[Créneau abs]:[Créneau abs]],SUMPRODUCT((Tableau2[[Prénom]:[Prénom]]=Janv!$B28)*(Tableau2[[Jour abs]:[Jour abs]]=Janv!J$4)*({1;2;3}))),"")</f>
        <v/>
      </c>
      <c r="K28" s="3" t="str">
        <f>IFERROR(INDEX(Tableau2[[Créneau abs]:[Créneau abs]],SUMPRODUCT((Tableau2[[Prénom]:[Prénom]]=Janv!$B28)*(Tableau2[[Jour abs]:[Jour abs]]=Janv!K$4)*({1;2;3}))),"")</f>
        <v/>
      </c>
      <c r="L28" s="3" t="str">
        <f>IFERROR(INDEX(Tableau2[[Créneau abs]:[Créneau abs]],SUMPRODUCT((Tableau2[[Prénom]:[Prénom]]=Janv!$B28)*(Tableau2[[Jour abs]:[Jour abs]]=Janv!L$4)*({1;2;3}))),"")</f>
        <v/>
      </c>
      <c r="M28" s="3" t="str">
        <f>IFERROR(INDEX(Tableau2[[Créneau abs]:[Créneau abs]],SUMPRODUCT((Tableau2[[Prénom]:[Prénom]]=Janv!$B28)*(Tableau2[[Jour abs]:[Jour abs]]=Janv!M$4)*({1;2;3}))),"")</f>
        <v/>
      </c>
      <c r="N28" s="3" t="str">
        <f>IFERROR(INDEX(Tableau2[[Créneau abs]:[Créneau abs]],SUMPRODUCT((Tableau2[[Prénom]:[Prénom]]=Janv!$B28)*(Tableau2[[Jour abs]:[Jour abs]]=Janv!N$4)*({1;2;3}))),"")</f>
        <v/>
      </c>
      <c r="O28" s="3" t="str">
        <f>IFERROR(INDEX(Tableau2[[Créneau abs]:[Créneau abs]],SUMPRODUCT((Tableau2[[Prénom]:[Prénom]]=Janv!$B28)*(Tableau2[[Jour abs]:[Jour abs]]=Janv!O$4)*({1;2;3}))),"")</f>
        <v/>
      </c>
      <c r="P28" s="3" t="str">
        <f>IFERROR(INDEX(Tableau2[[Créneau abs]:[Créneau abs]],SUMPRODUCT((Tableau2[[Prénom]:[Prénom]]=Janv!$B28)*(Tableau2[[Jour abs]:[Jour abs]]=Janv!P$4)*({1;2;3}))),"")</f>
        <v/>
      </c>
      <c r="Q28" s="3" t="str">
        <f>IFERROR(INDEX(Tableau2[[Créneau abs]:[Créneau abs]],SUMPRODUCT((Tableau2[[Prénom]:[Prénom]]=Janv!$B28)*(Tableau2[[Jour abs]:[Jour abs]]=Janv!Q$4)*({1;2;3}))),"")</f>
        <v/>
      </c>
      <c r="R28" s="3" t="str">
        <f>IFERROR(INDEX(Tableau2[[Créneau abs]:[Créneau abs]],SUMPRODUCT((Tableau2[[Prénom]:[Prénom]]=Janv!$B28)*(Tableau2[[Jour abs]:[Jour abs]]=Janv!R$4)*({1;2;3}))),"")</f>
        <v/>
      </c>
      <c r="S28" s="3" t="str">
        <f>IFERROR(INDEX(Tableau2[[Créneau abs]:[Créneau abs]],SUMPRODUCT((Tableau2[[Prénom]:[Prénom]]=Janv!$B28)*(Tableau2[[Jour abs]:[Jour abs]]=Janv!S$4)*({1;2;3}))),"")</f>
        <v/>
      </c>
      <c r="T28" s="3" t="str">
        <f>IFERROR(INDEX(Tableau2[[Créneau abs]:[Créneau abs]],SUMPRODUCT((Tableau2[[Prénom]:[Prénom]]=Janv!$B28)*(Tableau2[[Jour abs]:[Jour abs]]=Janv!T$4)*({1;2;3}))),"")</f>
        <v/>
      </c>
      <c r="U28" s="3" t="str">
        <f>IFERROR(INDEX(Tableau2[[Créneau abs]:[Créneau abs]],SUMPRODUCT((Tableau2[[Prénom]:[Prénom]]=Janv!$B28)*(Tableau2[[Jour abs]:[Jour abs]]=Janv!U$4)*({1;2;3}))),"")</f>
        <v/>
      </c>
      <c r="V28" s="3" t="str">
        <f>IFERROR(INDEX(Tableau2[[Créneau abs]:[Créneau abs]],SUMPRODUCT((Tableau2[[Prénom]:[Prénom]]=Janv!$B28)*(Tableau2[[Jour abs]:[Jour abs]]=Janv!V$4)*({1;2;3}))),"")</f>
        <v/>
      </c>
      <c r="W28" s="3" t="str">
        <f>IFERROR(INDEX(Tableau2[[Créneau abs]:[Créneau abs]],SUMPRODUCT((Tableau2[[Prénom]:[Prénom]]=Janv!$B28)*(Tableau2[[Jour abs]:[Jour abs]]=Janv!W$4)*({1;2;3}))),"")</f>
        <v/>
      </c>
      <c r="X28" s="3" t="str">
        <f>IFERROR(INDEX(Tableau2[[Créneau abs]:[Créneau abs]],SUMPRODUCT((Tableau2[[Prénom]:[Prénom]]=Janv!$B28)*(Tableau2[[Jour abs]:[Jour abs]]=Janv!X$4)*({1;2;3}))),"")</f>
        <v/>
      </c>
      <c r="Y28" s="3" t="str">
        <f>IFERROR(INDEX(Tableau2[[Créneau abs]:[Créneau abs]],SUMPRODUCT((Tableau2[[Prénom]:[Prénom]]=Janv!$B28)*(Tableau2[[Jour abs]:[Jour abs]]=Janv!Y$4)*({1;2;3}))),"")</f>
        <v/>
      </c>
      <c r="Z28" s="3" t="str">
        <f>IFERROR(INDEX(Tableau2[[Créneau abs]:[Créneau abs]],SUMPRODUCT((Tableau2[[Prénom]:[Prénom]]=Janv!$B28)*(Tableau2[[Jour abs]:[Jour abs]]=Janv!Z$4)*({1;2;3}))),"")</f>
        <v/>
      </c>
      <c r="AA28" s="3" t="str">
        <f>IFERROR(INDEX(Tableau2[[Créneau abs]:[Créneau abs]],SUMPRODUCT((Tableau2[[Prénom]:[Prénom]]=Janv!$B28)*(Tableau2[[Jour abs]:[Jour abs]]=Janv!AA$4)*({1;2;3}))),"")</f>
        <v/>
      </c>
      <c r="AB28" s="3" t="str">
        <f>IFERROR(INDEX(Tableau2[[Créneau abs]:[Créneau abs]],SUMPRODUCT((Tableau2[[Prénom]:[Prénom]]=Janv!$B28)*(Tableau2[[Jour abs]:[Jour abs]]=Janv!AB$4)*({1;2;3}))),"")</f>
        <v/>
      </c>
      <c r="AC28" s="3" t="str">
        <f>IFERROR(INDEX(Tableau2[[Créneau abs]:[Créneau abs]],SUMPRODUCT((Tableau2[[Prénom]:[Prénom]]=Janv!$B28)*(Tableau2[[Jour abs]:[Jour abs]]=Janv!AC$4)*({1;2;3}))),"")</f>
        <v/>
      </c>
      <c r="AD28" s="3" t="str">
        <f>IFERROR(INDEX(Tableau2[[Créneau abs]:[Créneau abs]],SUMPRODUCT((Tableau2[[Prénom]:[Prénom]]=Janv!$B28)*(Tableau2[[Jour abs]:[Jour abs]]=Janv!AD$4)*({1;2;3}))),"")</f>
        <v/>
      </c>
      <c r="AE28" s="3" t="str">
        <f>IFERROR(INDEX(Tableau2[[Créneau abs]:[Créneau abs]],SUMPRODUCT((Tableau2[[Prénom]:[Prénom]]=Janv!$B28)*(Tableau2[[Jour abs]:[Jour abs]]=Janv!AE$4)*({1;2;3}))),"")</f>
        <v/>
      </c>
      <c r="AF28" s="3" t="str">
        <f>IFERROR(INDEX(Tableau2[[Créneau abs]:[Créneau abs]],SUMPRODUCT((Tableau2[[Prénom]:[Prénom]]=Janv!$B28)*(Tableau2[[Jour abs]:[Jour abs]]=Janv!AF$4)*({1;2;3}))),"")</f>
        <v/>
      </c>
      <c r="AG28" s="3" t="str">
        <f>IFERROR(INDEX(Tableau2[[Créneau abs]:[Créneau abs]],SUMPRODUCT((Tableau2[[Prénom]:[Prénom]]=Janv!$B28)*(Tableau2[[Jour abs]:[Jour abs]]=Janv!AG$4)*({1;2;3}))),"")</f>
        <v/>
      </c>
      <c r="AI28" s="7" t="str">
        <f>IFERROR(IF(OR(WEEKDAY(C$3)=4,WEEKDAY($C25)=6),VLOOKUP($B28,Tableau2[],2,0),""),"")</f>
        <v/>
      </c>
      <c r="AJ28" s="7" t="str">
        <f>IFERROR(IF(OR(WEEKDAY(D$3)=4,WEEKDAY($C25)=6),VLOOKUP($B28,Tableau2[],2,0),""),"")</f>
        <v/>
      </c>
      <c r="AK28" s="7" t="str">
        <f>IFERROR(IF(OR(WEEKDAY(E$3)=4,WEEKDAY($C25)=6),VLOOKUP($B28,Tableau2[],2,0),""),"")</f>
        <v/>
      </c>
      <c r="AL28" s="7" t="str">
        <f>IFERROR(IF(OR(WEEKDAY(F$3)=4,WEEKDAY($C25)=6),VLOOKUP($B28,Tableau2[],2,0),""),"")</f>
        <v/>
      </c>
      <c r="AM28" s="7" t="str">
        <f>IFERROR(IF(OR(WEEKDAY(G$3)=4,WEEKDAY($C25)=6),VLOOKUP($B28,Tableau2[],2,0),""),"")</f>
        <v/>
      </c>
      <c r="AN28" s="7" t="str">
        <f>IFERROR(IF(OR(WEEKDAY(H$3)=4,WEEKDAY($C25)=6),VLOOKUP($B28,Tableau2[],2,0),""),"")</f>
        <v/>
      </c>
    </row>
    <row r="29" spans="1:40" ht="23.1" customHeight="1" thickBot="1">
      <c r="A29" s="38"/>
      <c r="B29" s="39"/>
      <c r="C29" s="3" t="str">
        <f>IFERROR(INDEX(Tableau2[[Créneau abs]:[Créneau abs]],SUMPRODUCT((Tableau2[[Prénom]:[Prénom]]=Janv!$B29)*(Tableau2[[Jour abs]:[Jour abs]]=Janv!C$4)*({1;2;3}))),"")</f>
        <v/>
      </c>
      <c r="D29" s="3" t="str">
        <f>IFERROR(INDEX(Tableau2[[Créneau abs]:[Créneau abs]],SUMPRODUCT((Tableau2[[Prénom]:[Prénom]]=Janv!$B29)*(Tableau2[[Jour abs]:[Jour abs]]=Janv!D$4)*({1;2;3}))),"")</f>
        <v/>
      </c>
      <c r="E29" s="3" t="str">
        <f>IFERROR(INDEX(Tableau2[[Créneau abs]:[Créneau abs]],SUMPRODUCT((Tableau2[[Prénom]:[Prénom]]=Janv!$B29)*(Tableau2[[Jour abs]:[Jour abs]]=Janv!E$4)*({1;2;3}))),"")</f>
        <v/>
      </c>
      <c r="F29" s="3" t="str">
        <f>IFERROR(INDEX(Tableau2[[Créneau abs]:[Créneau abs]],SUMPRODUCT((Tableau2[[Prénom]:[Prénom]]=Janv!$B29)*(Tableau2[[Jour abs]:[Jour abs]]=Janv!F$4)*({1;2;3}))),"")</f>
        <v/>
      </c>
      <c r="G29" s="3" t="str">
        <f>IFERROR(INDEX(Tableau2[[Créneau abs]:[Créneau abs]],SUMPRODUCT((Tableau2[[Prénom]:[Prénom]]=Janv!$B29)*(Tableau2[[Jour abs]:[Jour abs]]=Janv!G$4)*({1;2;3}))),"")</f>
        <v/>
      </c>
      <c r="H29" s="3" t="str">
        <f>IFERROR(INDEX(Tableau2[[Créneau abs]:[Créneau abs]],SUMPRODUCT((Tableau2[[Prénom]:[Prénom]]=Janv!$B29)*(Tableau2[[Jour abs]:[Jour abs]]=Janv!H$4)*({1;2;3}))),"")</f>
        <v/>
      </c>
      <c r="I29" s="3" t="str">
        <f>IFERROR(INDEX(Tableau2[[Créneau abs]:[Créneau abs]],SUMPRODUCT((Tableau2[[Prénom]:[Prénom]]=Janv!$B29)*(Tableau2[[Jour abs]:[Jour abs]]=Janv!I$4)*({1;2;3}))),"")</f>
        <v/>
      </c>
      <c r="J29" s="3" t="str">
        <f>IFERROR(INDEX(Tableau2[[Créneau abs]:[Créneau abs]],SUMPRODUCT((Tableau2[[Prénom]:[Prénom]]=Janv!$B29)*(Tableau2[[Jour abs]:[Jour abs]]=Janv!J$4)*({1;2;3}))),"")</f>
        <v/>
      </c>
      <c r="K29" s="3" t="str">
        <f>IFERROR(INDEX(Tableau2[[Créneau abs]:[Créneau abs]],SUMPRODUCT((Tableau2[[Prénom]:[Prénom]]=Janv!$B29)*(Tableau2[[Jour abs]:[Jour abs]]=Janv!K$4)*({1;2;3}))),"")</f>
        <v/>
      </c>
      <c r="L29" s="3" t="str">
        <f>IFERROR(INDEX(Tableau2[[Créneau abs]:[Créneau abs]],SUMPRODUCT((Tableau2[[Prénom]:[Prénom]]=Janv!$B29)*(Tableau2[[Jour abs]:[Jour abs]]=Janv!L$4)*({1;2;3}))),"")</f>
        <v/>
      </c>
      <c r="M29" s="3" t="str">
        <f>IFERROR(INDEX(Tableau2[[Créneau abs]:[Créneau abs]],SUMPRODUCT((Tableau2[[Prénom]:[Prénom]]=Janv!$B29)*(Tableau2[[Jour abs]:[Jour abs]]=Janv!M$4)*({1;2;3}))),"")</f>
        <v/>
      </c>
      <c r="N29" s="3" t="str">
        <f>IFERROR(INDEX(Tableau2[[Créneau abs]:[Créneau abs]],SUMPRODUCT((Tableau2[[Prénom]:[Prénom]]=Janv!$B29)*(Tableau2[[Jour abs]:[Jour abs]]=Janv!N$4)*({1;2;3}))),"")</f>
        <v/>
      </c>
      <c r="O29" s="3" t="str">
        <f>IFERROR(INDEX(Tableau2[[Créneau abs]:[Créneau abs]],SUMPRODUCT((Tableau2[[Prénom]:[Prénom]]=Janv!$B29)*(Tableau2[[Jour abs]:[Jour abs]]=Janv!O$4)*({1;2;3}))),"")</f>
        <v/>
      </c>
      <c r="P29" s="3" t="str">
        <f>IFERROR(INDEX(Tableau2[[Créneau abs]:[Créneau abs]],SUMPRODUCT((Tableau2[[Prénom]:[Prénom]]=Janv!$B29)*(Tableau2[[Jour abs]:[Jour abs]]=Janv!P$4)*({1;2;3}))),"")</f>
        <v/>
      </c>
      <c r="Q29" s="3" t="str">
        <f>IFERROR(INDEX(Tableau2[[Créneau abs]:[Créneau abs]],SUMPRODUCT((Tableau2[[Prénom]:[Prénom]]=Janv!$B29)*(Tableau2[[Jour abs]:[Jour abs]]=Janv!Q$4)*({1;2;3}))),"")</f>
        <v/>
      </c>
      <c r="R29" s="3" t="str">
        <f>IFERROR(INDEX(Tableau2[[Créneau abs]:[Créneau abs]],SUMPRODUCT((Tableau2[[Prénom]:[Prénom]]=Janv!$B29)*(Tableau2[[Jour abs]:[Jour abs]]=Janv!R$4)*({1;2;3}))),"")</f>
        <v/>
      </c>
      <c r="S29" s="3" t="str">
        <f>IFERROR(INDEX(Tableau2[[Créneau abs]:[Créneau abs]],SUMPRODUCT((Tableau2[[Prénom]:[Prénom]]=Janv!$B29)*(Tableau2[[Jour abs]:[Jour abs]]=Janv!S$4)*({1;2;3}))),"")</f>
        <v/>
      </c>
      <c r="T29" s="3" t="str">
        <f>IFERROR(INDEX(Tableau2[[Créneau abs]:[Créneau abs]],SUMPRODUCT((Tableau2[[Prénom]:[Prénom]]=Janv!$B29)*(Tableau2[[Jour abs]:[Jour abs]]=Janv!T$4)*({1;2;3}))),"")</f>
        <v/>
      </c>
      <c r="U29" s="3" t="str">
        <f>IFERROR(INDEX(Tableau2[[Créneau abs]:[Créneau abs]],SUMPRODUCT((Tableau2[[Prénom]:[Prénom]]=Janv!$B29)*(Tableau2[[Jour abs]:[Jour abs]]=Janv!U$4)*({1;2;3}))),"")</f>
        <v/>
      </c>
      <c r="V29" s="3" t="str">
        <f>IFERROR(INDEX(Tableau2[[Créneau abs]:[Créneau abs]],SUMPRODUCT((Tableau2[[Prénom]:[Prénom]]=Janv!$B29)*(Tableau2[[Jour abs]:[Jour abs]]=Janv!V$4)*({1;2;3}))),"")</f>
        <v/>
      </c>
      <c r="W29" s="3" t="str">
        <f>IFERROR(INDEX(Tableau2[[Créneau abs]:[Créneau abs]],SUMPRODUCT((Tableau2[[Prénom]:[Prénom]]=Janv!$B29)*(Tableau2[[Jour abs]:[Jour abs]]=Janv!W$4)*({1;2;3}))),"")</f>
        <v/>
      </c>
      <c r="X29" s="3" t="str">
        <f>IFERROR(INDEX(Tableau2[[Créneau abs]:[Créneau abs]],SUMPRODUCT((Tableau2[[Prénom]:[Prénom]]=Janv!$B29)*(Tableau2[[Jour abs]:[Jour abs]]=Janv!X$4)*({1;2;3}))),"")</f>
        <v/>
      </c>
      <c r="Y29" s="3" t="str">
        <f>IFERROR(INDEX(Tableau2[[Créneau abs]:[Créneau abs]],SUMPRODUCT((Tableau2[[Prénom]:[Prénom]]=Janv!$B29)*(Tableau2[[Jour abs]:[Jour abs]]=Janv!Y$4)*({1;2;3}))),"")</f>
        <v/>
      </c>
      <c r="Z29" s="3" t="str">
        <f>IFERROR(INDEX(Tableau2[[Créneau abs]:[Créneau abs]],SUMPRODUCT((Tableau2[[Prénom]:[Prénom]]=Janv!$B29)*(Tableau2[[Jour abs]:[Jour abs]]=Janv!Z$4)*({1;2;3}))),"")</f>
        <v/>
      </c>
      <c r="AA29" s="3" t="str">
        <f>IFERROR(INDEX(Tableau2[[Créneau abs]:[Créneau abs]],SUMPRODUCT((Tableau2[[Prénom]:[Prénom]]=Janv!$B29)*(Tableau2[[Jour abs]:[Jour abs]]=Janv!AA$4)*({1;2;3}))),"")</f>
        <v/>
      </c>
      <c r="AB29" s="3" t="str">
        <f>IFERROR(INDEX(Tableau2[[Créneau abs]:[Créneau abs]],SUMPRODUCT((Tableau2[[Prénom]:[Prénom]]=Janv!$B29)*(Tableau2[[Jour abs]:[Jour abs]]=Janv!AB$4)*({1;2;3}))),"")</f>
        <v/>
      </c>
      <c r="AC29" s="3" t="str">
        <f>IFERROR(INDEX(Tableau2[[Créneau abs]:[Créneau abs]],SUMPRODUCT((Tableau2[[Prénom]:[Prénom]]=Janv!$B29)*(Tableau2[[Jour abs]:[Jour abs]]=Janv!AC$4)*({1;2;3}))),"")</f>
        <v/>
      </c>
      <c r="AD29" s="3" t="str">
        <f>IFERROR(INDEX(Tableau2[[Créneau abs]:[Créneau abs]],SUMPRODUCT((Tableau2[[Prénom]:[Prénom]]=Janv!$B29)*(Tableau2[[Jour abs]:[Jour abs]]=Janv!AD$4)*({1;2;3}))),"")</f>
        <v/>
      </c>
      <c r="AE29" s="3" t="str">
        <f>IFERROR(INDEX(Tableau2[[Créneau abs]:[Créneau abs]],SUMPRODUCT((Tableau2[[Prénom]:[Prénom]]=Janv!$B29)*(Tableau2[[Jour abs]:[Jour abs]]=Janv!AE$4)*({1;2;3}))),"")</f>
        <v/>
      </c>
      <c r="AF29" s="3" t="str">
        <f>IFERROR(INDEX(Tableau2[[Créneau abs]:[Créneau abs]],SUMPRODUCT((Tableau2[[Prénom]:[Prénom]]=Janv!$B29)*(Tableau2[[Jour abs]:[Jour abs]]=Janv!AF$4)*({1;2;3}))),"")</f>
        <v/>
      </c>
      <c r="AG29" s="3" t="str">
        <f>IFERROR(INDEX(Tableau2[[Créneau abs]:[Créneau abs]],SUMPRODUCT((Tableau2[[Prénom]:[Prénom]]=Janv!$B29)*(Tableau2[[Jour abs]:[Jour abs]]=Janv!AG$4)*({1;2;3}))),"")</f>
        <v/>
      </c>
      <c r="AI29" s="7" t="str">
        <f>IFERROR(IF(OR(WEEKDAY(C$3)=4,WEEKDAY($C26)=6),VLOOKUP($B29,Tableau2[],2,0),""),"")</f>
        <v/>
      </c>
      <c r="AJ29" s="7" t="str">
        <f>IFERROR(IF(OR(WEEKDAY(D$3)=4,WEEKDAY($C26)=6),VLOOKUP($B29,Tableau2[],2,0),""),"")</f>
        <v/>
      </c>
      <c r="AK29" s="7" t="str">
        <f>IFERROR(IF(OR(WEEKDAY(E$3)=4,WEEKDAY($C26)=6),VLOOKUP($B29,Tableau2[],2,0),""),"")</f>
        <v/>
      </c>
      <c r="AL29" s="7" t="str">
        <f>IFERROR(IF(OR(WEEKDAY(F$3)=4,WEEKDAY($C26)=6),VLOOKUP($B29,Tableau2[],2,0),""),"")</f>
        <v/>
      </c>
      <c r="AM29" s="7" t="str">
        <f>IFERROR(IF(OR(WEEKDAY(G$3)=4,WEEKDAY($C26)=6),VLOOKUP($B29,Tableau2[],2,0),""),"")</f>
        <v/>
      </c>
      <c r="AN29" s="7" t="str">
        <f>IFERROR(IF(OR(WEEKDAY(H$3)=4,WEEKDAY($C26)=6),VLOOKUP($B29,Tableau2[],2,0),""),"")</f>
        <v/>
      </c>
    </row>
    <row r="30" spans="1:40" ht="23.1" customHeight="1" thickBot="1">
      <c r="A30" s="37"/>
      <c r="B30" s="39"/>
      <c r="C30" s="3" t="str">
        <f>IFERROR(INDEX(Tableau2[[Créneau abs]:[Créneau abs]],SUMPRODUCT((Tableau2[[Prénom]:[Prénom]]=Janv!$B30)*(Tableau2[[Jour abs]:[Jour abs]]=Janv!C$4)*({1;2;3}))),"")</f>
        <v/>
      </c>
      <c r="D30" s="3" t="str">
        <f>IFERROR(INDEX(Tableau2[[Créneau abs]:[Créneau abs]],SUMPRODUCT((Tableau2[[Prénom]:[Prénom]]=Janv!$B30)*(Tableau2[[Jour abs]:[Jour abs]]=Janv!D$4)*({1;2;3}))),"")</f>
        <v/>
      </c>
      <c r="E30" s="3" t="str">
        <f>IFERROR(INDEX(Tableau2[[Créneau abs]:[Créneau abs]],SUMPRODUCT((Tableau2[[Prénom]:[Prénom]]=Janv!$B30)*(Tableau2[[Jour abs]:[Jour abs]]=Janv!E$4)*({1;2;3}))),"")</f>
        <v/>
      </c>
      <c r="F30" s="3" t="str">
        <f>IFERROR(INDEX(Tableau2[[Créneau abs]:[Créneau abs]],SUMPRODUCT((Tableau2[[Prénom]:[Prénom]]=Janv!$B30)*(Tableau2[[Jour abs]:[Jour abs]]=Janv!F$4)*({1;2;3}))),"")</f>
        <v/>
      </c>
      <c r="G30" s="3" t="str">
        <f>IFERROR(INDEX(Tableau2[[Créneau abs]:[Créneau abs]],SUMPRODUCT((Tableau2[[Prénom]:[Prénom]]=Janv!$B30)*(Tableau2[[Jour abs]:[Jour abs]]=Janv!G$4)*({1;2;3}))),"")</f>
        <v/>
      </c>
      <c r="H30" s="3" t="str">
        <f>IFERROR(INDEX(Tableau2[[Créneau abs]:[Créneau abs]],SUMPRODUCT((Tableau2[[Prénom]:[Prénom]]=Janv!$B30)*(Tableau2[[Jour abs]:[Jour abs]]=Janv!H$4)*({1;2;3}))),"")</f>
        <v/>
      </c>
      <c r="I30" s="3" t="str">
        <f>IFERROR(INDEX(Tableau2[[Créneau abs]:[Créneau abs]],SUMPRODUCT((Tableau2[[Prénom]:[Prénom]]=Janv!$B30)*(Tableau2[[Jour abs]:[Jour abs]]=Janv!I$4)*({1;2;3}))),"")</f>
        <v/>
      </c>
      <c r="J30" s="3" t="str">
        <f>IFERROR(INDEX(Tableau2[[Créneau abs]:[Créneau abs]],SUMPRODUCT((Tableau2[[Prénom]:[Prénom]]=Janv!$B30)*(Tableau2[[Jour abs]:[Jour abs]]=Janv!J$4)*({1;2;3}))),"")</f>
        <v/>
      </c>
      <c r="K30" s="3" t="str">
        <f>IFERROR(INDEX(Tableau2[[Créneau abs]:[Créneau abs]],SUMPRODUCT((Tableau2[[Prénom]:[Prénom]]=Janv!$B30)*(Tableau2[[Jour abs]:[Jour abs]]=Janv!K$4)*({1;2;3}))),"")</f>
        <v/>
      </c>
      <c r="L30" s="3" t="str">
        <f>IFERROR(INDEX(Tableau2[[Créneau abs]:[Créneau abs]],SUMPRODUCT((Tableau2[[Prénom]:[Prénom]]=Janv!$B30)*(Tableau2[[Jour abs]:[Jour abs]]=Janv!L$4)*({1;2;3}))),"")</f>
        <v/>
      </c>
      <c r="M30" s="3" t="str">
        <f>IFERROR(INDEX(Tableau2[[Créneau abs]:[Créneau abs]],SUMPRODUCT((Tableau2[[Prénom]:[Prénom]]=Janv!$B30)*(Tableau2[[Jour abs]:[Jour abs]]=Janv!M$4)*({1;2;3}))),"")</f>
        <v/>
      </c>
      <c r="N30" s="3" t="str">
        <f>IFERROR(INDEX(Tableau2[[Créneau abs]:[Créneau abs]],SUMPRODUCT((Tableau2[[Prénom]:[Prénom]]=Janv!$B30)*(Tableau2[[Jour abs]:[Jour abs]]=Janv!N$4)*({1;2;3}))),"")</f>
        <v/>
      </c>
      <c r="O30" s="3" t="str">
        <f>IFERROR(INDEX(Tableau2[[Créneau abs]:[Créneau abs]],SUMPRODUCT((Tableau2[[Prénom]:[Prénom]]=Janv!$B30)*(Tableau2[[Jour abs]:[Jour abs]]=Janv!O$4)*({1;2;3}))),"")</f>
        <v/>
      </c>
      <c r="P30" s="3" t="str">
        <f>IFERROR(INDEX(Tableau2[[Créneau abs]:[Créneau abs]],SUMPRODUCT((Tableau2[[Prénom]:[Prénom]]=Janv!$B30)*(Tableau2[[Jour abs]:[Jour abs]]=Janv!P$4)*({1;2;3}))),"")</f>
        <v/>
      </c>
      <c r="Q30" s="3" t="str">
        <f>IFERROR(INDEX(Tableau2[[Créneau abs]:[Créneau abs]],SUMPRODUCT((Tableau2[[Prénom]:[Prénom]]=Janv!$B30)*(Tableau2[[Jour abs]:[Jour abs]]=Janv!Q$4)*({1;2;3}))),"")</f>
        <v/>
      </c>
      <c r="R30" s="3" t="str">
        <f>IFERROR(INDEX(Tableau2[[Créneau abs]:[Créneau abs]],SUMPRODUCT((Tableau2[[Prénom]:[Prénom]]=Janv!$B30)*(Tableau2[[Jour abs]:[Jour abs]]=Janv!R$4)*({1;2;3}))),"")</f>
        <v/>
      </c>
      <c r="S30" s="3" t="str">
        <f>IFERROR(INDEX(Tableau2[[Créneau abs]:[Créneau abs]],SUMPRODUCT((Tableau2[[Prénom]:[Prénom]]=Janv!$B30)*(Tableau2[[Jour abs]:[Jour abs]]=Janv!S$4)*({1;2;3}))),"")</f>
        <v/>
      </c>
      <c r="T30" s="3" t="str">
        <f>IFERROR(INDEX(Tableau2[[Créneau abs]:[Créneau abs]],SUMPRODUCT((Tableau2[[Prénom]:[Prénom]]=Janv!$B30)*(Tableau2[[Jour abs]:[Jour abs]]=Janv!T$4)*({1;2;3}))),"")</f>
        <v/>
      </c>
      <c r="U30" s="3" t="str">
        <f>IFERROR(INDEX(Tableau2[[Créneau abs]:[Créneau abs]],SUMPRODUCT((Tableau2[[Prénom]:[Prénom]]=Janv!$B30)*(Tableau2[[Jour abs]:[Jour abs]]=Janv!U$4)*({1;2;3}))),"")</f>
        <v/>
      </c>
      <c r="V30" s="3" t="str">
        <f>IFERROR(INDEX(Tableau2[[Créneau abs]:[Créneau abs]],SUMPRODUCT((Tableau2[[Prénom]:[Prénom]]=Janv!$B30)*(Tableau2[[Jour abs]:[Jour abs]]=Janv!V$4)*({1;2;3}))),"")</f>
        <v/>
      </c>
      <c r="W30" s="3" t="str">
        <f>IFERROR(INDEX(Tableau2[[Créneau abs]:[Créneau abs]],SUMPRODUCT((Tableau2[[Prénom]:[Prénom]]=Janv!$B30)*(Tableau2[[Jour abs]:[Jour abs]]=Janv!W$4)*({1;2;3}))),"")</f>
        <v/>
      </c>
      <c r="X30" s="3" t="str">
        <f>IFERROR(INDEX(Tableau2[[Créneau abs]:[Créneau abs]],SUMPRODUCT((Tableau2[[Prénom]:[Prénom]]=Janv!$B30)*(Tableau2[[Jour abs]:[Jour abs]]=Janv!X$4)*({1;2;3}))),"")</f>
        <v/>
      </c>
      <c r="Y30" s="3" t="str">
        <f>IFERROR(INDEX(Tableau2[[Créneau abs]:[Créneau abs]],SUMPRODUCT((Tableau2[[Prénom]:[Prénom]]=Janv!$B30)*(Tableau2[[Jour abs]:[Jour abs]]=Janv!Y$4)*({1;2;3}))),"")</f>
        <v/>
      </c>
      <c r="Z30" s="3" t="str">
        <f>IFERROR(INDEX(Tableau2[[Créneau abs]:[Créneau abs]],SUMPRODUCT((Tableau2[[Prénom]:[Prénom]]=Janv!$B30)*(Tableau2[[Jour abs]:[Jour abs]]=Janv!Z$4)*({1;2;3}))),"")</f>
        <v/>
      </c>
      <c r="AA30" s="3" t="str">
        <f>IFERROR(INDEX(Tableau2[[Créneau abs]:[Créneau abs]],SUMPRODUCT((Tableau2[[Prénom]:[Prénom]]=Janv!$B30)*(Tableau2[[Jour abs]:[Jour abs]]=Janv!AA$4)*({1;2;3}))),"")</f>
        <v/>
      </c>
      <c r="AB30" s="3" t="str">
        <f>IFERROR(INDEX(Tableau2[[Créneau abs]:[Créneau abs]],SUMPRODUCT((Tableau2[[Prénom]:[Prénom]]=Janv!$B30)*(Tableau2[[Jour abs]:[Jour abs]]=Janv!AB$4)*({1;2;3}))),"")</f>
        <v/>
      </c>
      <c r="AC30" s="3" t="str">
        <f>IFERROR(INDEX(Tableau2[[Créneau abs]:[Créneau abs]],SUMPRODUCT((Tableau2[[Prénom]:[Prénom]]=Janv!$B30)*(Tableau2[[Jour abs]:[Jour abs]]=Janv!AC$4)*({1;2;3}))),"")</f>
        <v/>
      </c>
      <c r="AD30" s="3" t="str">
        <f>IFERROR(INDEX(Tableau2[[Créneau abs]:[Créneau abs]],SUMPRODUCT((Tableau2[[Prénom]:[Prénom]]=Janv!$B30)*(Tableau2[[Jour abs]:[Jour abs]]=Janv!AD$4)*({1;2;3}))),"")</f>
        <v/>
      </c>
      <c r="AE30" s="3" t="str">
        <f>IFERROR(INDEX(Tableau2[[Créneau abs]:[Créneau abs]],SUMPRODUCT((Tableau2[[Prénom]:[Prénom]]=Janv!$B30)*(Tableau2[[Jour abs]:[Jour abs]]=Janv!AE$4)*({1;2;3}))),"")</f>
        <v/>
      </c>
      <c r="AF30" s="3" t="str">
        <f>IFERROR(INDEX(Tableau2[[Créneau abs]:[Créneau abs]],SUMPRODUCT((Tableau2[[Prénom]:[Prénom]]=Janv!$B30)*(Tableau2[[Jour abs]:[Jour abs]]=Janv!AF$4)*({1;2;3}))),"")</f>
        <v/>
      </c>
      <c r="AG30" s="3" t="str">
        <f>IFERROR(INDEX(Tableau2[[Créneau abs]:[Créneau abs]],SUMPRODUCT((Tableau2[[Prénom]:[Prénom]]=Janv!$B30)*(Tableau2[[Jour abs]:[Jour abs]]=Janv!AG$4)*({1;2;3}))),"")</f>
        <v/>
      </c>
      <c r="AI30" s="7" t="str">
        <f>IFERROR(IF(OR(WEEKDAY(C$3)=4,WEEKDAY($C27)=6),VLOOKUP($B30,Tableau2[],2,0),""),"")</f>
        <v/>
      </c>
      <c r="AJ30" s="7" t="str">
        <f>IFERROR(IF(OR(WEEKDAY(D$3)=4,WEEKDAY($C27)=6),VLOOKUP($B30,Tableau2[],2,0),""),"")</f>
        <v/>
      </c>
      <c r="AK30" s="7" t="str">
        <f>IFERROR(IF(OR(WEEKDAY(E$3)=4,WEEKDAY($C27)=6),VLOOKUP($B30,Tableau2[],2,0),""),"")</f>
        <v/>
      </c>
      <c r="AL30" s="7" t="str">
        <f>IFERROR(IF(OR(WEEKDAY(F$3)=4,WEEKDAY($C27)=6),VLOOKUP($B30,Tableau2[],2,0),""),"")</f>
        <v/>
      </c>
      <c r="AM30" s="7" t="str">
        <f>IFERROR(IF(OR(WEEKDAY(G$3)=4,WEEKDAY($C27)=6),VLOOKUP($B30,Tableau2[],2,0),""),"")</f>
        <v/>
      </c>
      <c r="AN30" s="7" t="str">
        <f>IFERROR(IF(OR(WEEKDAY(H$3)=4,WEEKDAY($C27)=6),VLOOKUP($B30,Tableau2[],2,0),""),"")</f>
        <v/>
      </c>
    </row>
    <row r="31" spans="1:40" ht="23.1" customHeight="1" thickBot="1">
      <c r="A31" s="38"/>
      <c r="B31" s="39"/>
      <c r="C31" s="3" t="str">
        <f>IFERROR(INDEX(Tableau2[[Créneau abs]:[Créneau abs]],SUMPRODUCT((Tableau2[[Prénom]:[Prénom]]=Janv!$B31)*(Tableau2[[Jour abs]:[Jour abs]]=Janv!C$4)*({1;2;3}))),"")</f>
        <v/>
      </c>
      <c r="D31" s="3" t="str">
        <f>IFERROR(INDEX(Tableau2[[Créneau abs]:[Créneau abs]],SUMPRODUCT((Tableau2[[Prénom]:[Prénom]]=Janv!$B31)*(Tableau2[[Jour abs]:[Jour abs]]=Janv!D$4)*({1;2;3}))),"")</f>
        <v/>
      </c>
      <c r="E31" s="3" t="str">
        <f>IFERROR(INDEX(Tableau2[[Créneau abs]:[Créneau abs]],SUMPRODUCT((Tableau2[[Prénom]:[Prénom]]=Janv!$B31)*(Tableau2[[Jour abs]:[Jour abs]]=Janv!E$4)*({1;2;3}))),"")</f>
        <v/>
      </c>
      <c r="F31" s="3" t="str">
        <f>IFERROR(INDEX(Tableau2[[Créneau abs]:[Créneau abs]],SUMPRODUCT((Tableau2[[Prénom]:[Prénom]]=Janv!$B31)*(Tableau2[[Jour abs]:[Jour abs]]=Janv!F$4)*({1;2;3}))),"")</f>
        <v/>
      </c>
      <c r="G31" s="3" t="str">
        <f>IFERROR(INDEX(Tableau2[[Créneau abs]:[Créneau abs]],SUMPRODUCT((Tableau2[[Prénom]:[Prénom]]=Janv!$B31)*(Tableau2[[Jour abs]:[Jour abs]]=Janv!G$4)*({1;2;3}))),"")</f>
        <v/>
      </c>
      <c r="H31" s="3" t="str">
        <f>IFERROR(INDEX(Tableau2[[Créneau abs]:[Créneau abs]],SUMPRODUCT((Tableau2[[Prénom]:[Prénom]]=Janv!$B31)*(Tableau2[[Jour abs]:[Jour abs]]=Janv!H$4)*({1;2;3}))),"")</f>
        <v/>
      </c>
      <c r="I31" s="3" t="str">
        <f>IFERROR(INDEX(Tableau2[[Créneau abs]:[Créneau abs]],SUMPRODUCT((Tableau2[[Prénom]:[Prénom]]=Janv!$B31)*(Tableau2[[Jour abs]:[Jour abs]]=Janv!I$4)*({1;2;3}))),"")</f>
        <v/>
      </c>
      <c r="J31" s="3" t="str">
        <f>IFERROR(INDEX(Tableau2[[Créneau abs]:[Créneau abs]],SUMPRODUCT((Tableau2[[Prénom]:[Prénom]]=Janv!$B31)*(Tableau2[[Jour abs]:[Jour abs]]=Janv!J$4)*({1;2;3}))),"")</f>
        <v/>
      </c>
      <c r="K31" s="3" t="str">
        <f>IFERROR(INDEX(Tableau2[[Créneau abs]:[Créneau abs]],SUMPRODUCT((Tableau2[[Prénom]:[Prénom]]=Janv!$B31)*(Tableau2[[Jour abs]:[Jour abs]]=Janv!K$4)*({1;2;3}))),"")</f>
        <v/>
      </c>
      <c r="L31" s="3" t="str">
        <f>IFERROR(INDEX(Tableau2[[Créneau abs]:[Créneau abs]],SUMPRODUCT((Tableau2[[Prénom]:[Prénom]]=Janv!$B31)*(Tableau2[[Jour abs]:[Jour abs]]=Janv!L$4)*({1;2;3}))),"")</f>
        <v/>
      </c>
      <c r="M31" s="3" t="str">
        <f>IFERROR(INDEX(Tableau2[[Créneau abs]:[Créneau abs]],SUMPRODUCT((Tableau2[[Prénom]:[Prénom]]=Janv!$B31)*(Tableau2[[Jour abs]:[Jour abs]]=Janv!M$4)*({1;2;3}))),"")</f>
        <v/>
      </c>
      <c r="N31" s="3" t="str">
        <f>IFERROR(INDEX(Tableau2[[Créneau abs]:[Créneau abs]],SUMPRODUCT((Tableau2[[Prénom]:[Prénom]]=Janv!$B31)*(Tableau2[[Jour abs]:[Jour abs]]=Janv!N$4)*({1;2;3}))),"")</f>
        <v/>
      </c>
      <c r="O31" s="3" t="str">
        <f>IFERROR(INDEX(Tableau2[[Créneau abs]:[Créneau abs]],SUMPRODUCT((Tableau2[[Prénom]:[Prénom]]=Janv!$B31)*(Tableau2[[Jour abs]:[Jour abs]]=Janv!O$4)*({1;2;3}))),"")</f>
        <v/>
      </c>
      <c r="P31" s="3" t="str">
        <f>IFERROR(INDEX(Tableau2[[Créneau abs]:[Créneau abs]],SUMPRODUCT((Tableau2[[Prénom]:[Prénom]]=Janv!$B31)*(Tableau2[[Jour abs]:[Jour abs]]=Janv!P$4)*({1;2;3}))),"")</f>
        <v/>
      </c>
      <c r="Q31" s="3" t="str">
        <f>IFERROR(INDEX(Tableau2[[Créneau abs]:[Créneau abs]],SUMPRODUCT((Tableau2[[Prénom]:[Prénom]]=Janv!$B31)*(Tableau2[[Jour abs]:[Jour abs]]=Janv!Q$4)*({1;2;3}))),"")</f>
        <v/>
      </c>
      <c r="R31" s="3" t="str">
        <f>IFERROR(INDEX(Tableau2[[Créneau abs]:[Créneau abs]],SUMPRODUCT((Tableau2[[Prénom]:[Prénom]]=Janv!$B31)*(Tableau2[[Jour abs]:[Jour abs]]=Janv!R$4)*({1;2;3}))),"")</f>
        <v/>
      </c>
      <c r="S31" s="3" t="str">
        <f>IFERROR(INDEX(Tableau2[[Créneau abs]:[Créneau abs]],SUMPRODUCT((Tableau2[[Prénom]:[Prénom]]=Janv!$B31)*(Tableau2[[Jour abs]:[Jour abs]]=Janv!S$4)*({1;2;3}))),"")</f>
        <v/>
      </c>
      <c r="T31" s="3" t="str">
        <f>IFERROR(INDEX(Tableau2[[Créneau abs]:[Créneau abs]],SUMPRODUCT((Tableau2[[Prénom]:[Prénom]]=Janv!$B31)*(Tableau2[[Jour abs]:[Jour abs]]=Janv!T$4)*({1;2;3}))),"")</f>
        <v/>
      </c>
      <c r="U31" s="3" t="str">
        <f>IFERROR(INDEX(Tableau2[[Créneau abs]:[Créneau abs]],SUMPRODUCT((Tableau2[[Prénom]:[Prénom]]=Janv!$B31)*(Tableau2[[Jour abs]:[Jour abs]]=Janv!U$4)*({1;2;3}))),"")</f>
        <v/>
      </c>
      <c r="V31" s="3" t="str">
        <f>IFERROR(INDEX(Tableau2[[Créneau abs]:[Créneau abs]],SUMPRODUCT((Tableau2[[Prénom]:[Prénom]]=Janv!$B31)*(Tableau2[[Jour abs]:[Jour abs]]=Janv!V$4)*({1;2;3}))),"")</f>
        <v/>
      </c>
      <c r="W31" s="3" t="str">
        <f>IFERROR(INDEX(Tableau2[[Créneau abs]:[Créneau abs]],SUMPRODUCT((Tableau2[[Prénom]:[Prénom]]=Janv!$B31)*(Tableau2[[Jour abs]:[Jour abs]]=Janv!W$4)*({1;2;3}))),"")</f>
        <v/>
      </c>
      <c r="X31" s="3" t="str">
        <f>IFERROR(INDEX(Tableau2[[Créneau abs]:[Créneau abs]],SUMPRODUCT((Tableau2[[Prénom]:[Prénom]]=Janv!$B31)*(Tableau2[[Jour abs]:[Jour abs]]=Janv!X$4)*({1;2;3}))),"")</f>
        <v/>
      </c>
      <c r="Y31" s="3" t="str">
        <f>IFERROR(INDEX(Tableau2[[Créneau abs]:[Créneau abs]],SUMPRODUCT((Tableau2[[Prénom]:[Prénom]]=Janv!$B31)*(Tableau2[[Jour abs]:[Jour abs]]=Janv!Y$4)*({1;2;3}))),"")</f>
        <v/>
      </c>
      <c r="Z31" s="3" t="str">
        <f>IFERROR(INDEX(Tableau2[[Créneau abs]:[Créneau abs]],SUMPRODUCT((Tableau2[[Prénom]:[Prénom]]=Janv!$B31)*(Tableau2[[Jour abs]:[Jour abs]]=Janv!Z$4)*({1;2;3}))),"")</f>
        <v/>
      </c>
      <c r="AA31" s="3" t="str">
        <f>IFERROR(INDEX(Tableau2[[Créneau abs]:[Créneau abs]],SUMPRODUCT((Tableau2[[Prénom]:[Prénom]]=Janv!$B31)*(Tableau2[[Jour abs]:[Jour abs]]=Janv!AA$4)*({1;2;3}))),"")</f>
        <v/>
      </c>
      <c r="AB31" s="3" t="str">
        <f>IFERROR(INDEX(Tableau2[[Créneau abs]:[Créneau abs]],SUMPRODUCT((Tableau2[[Prénom]:[Prénom]]=Janv!$B31)*(Tableau2[[Jour abs]:[Jour abs]]=Janv!AB$4)*({1;2;3}))),"")</f>
        <v/>
      </c>
      <c r="AC31" s="3" t="str">
        <f>IFERROR(INDEX(Tableau2[[Créneau abs]:[Créneau abs]],SUMPRODUCT((Tableau2[[Prénom]:[Prénom]]=Janv!$B31)*(Tableau2[[Jour abs]:[Jour abs]]=Janv!AC$4)*({1;2;3}))),"")</f>
        <v/>
      </c>
      <c r="AD31" s="3" t="str">
        <f>IFERROR(INDEX(Tableau2[[Créneau abs]:[Créneau abs]],SUMPRODUCT((Tableau2[[Prénom]:[Prénom]]=Janv!$B31)*(Tableau2[[Jour abs]:[Jour abs]]=Janv!AD$4)*({1;2;3}))),"")</f>
        <v/>
      </c>
      <c r="AE31" s="3" t="str">
        <f>IFERROR(INDEX(Tableau2[[Créneau abs]:[Créneau abs]],SUMPRODUCT((Tableau2[[Prénom]:[Prénom]]=Janv!$B31)*(Tableau2[[Jour abs]:[Jour abs]]=Janv!AE$4)*({1;2;3}))),"")</f>
        <v/>
      </c>
      <c r="AF31" s="3" t="str">
        <f>IFERROR(INDEX(Tableau2[[Créneau abs]:[Créneau abs]],SUMPRODUCT((Tableau2[[Prénom]:[Prénom]]=Janv!$B31)*(Tableau2[[Jour abs]:[Jour abs]]=Janv!AF$4)*({1;2;3}))),"")</f>
        <v/>
      </c>
      <c r="AG31" s="3" t="str">
        <f>IFERROR(INDEX(Tableau2[[Créneau abs]:[Créneau abs]],SUMPRODUCT((Tableau2[[Prénom]:[Prénom]]=Janv!$B31)*(Tableau2[[Jour abs]:[Jour abs]]=Janv!AG$4)*({1;2;3}))),"")</f>
        <v/>
      </c>
      <c r="AI31" s="7" t="str">
        <f>IFERROR(IF(OR(WEEKDAY(C$3)=4,WEEKDAY($C28)=6),VLOOKUP($B31,Tableau2[],2,0),""),"")</f>
        <v/>
      </c>
      <c r="AJ31" s="7" t="str">
        <f>IFERROR(IF(OR(WEEKDAY(D$3)=4,WEEKDAY($C28)=6),VLOOKUP($B31,Tableau2[],2,0),""),"")</f>
        <v/>
      </c>
      <c r="AK31" s="7" t="str">
        <f>IFERROR(IF(OR(WEEKDAY(E$3)=4,WEEKDAY($C28)=6),VLOOKUP($B31,Tableau2[],2,0),""),"")</f>
        <v/>
      </c>
      <c r="AL31" s="7" t="str">
        <f>IFERROR(IF(OR(WEEKDAY(F$3)=4,WEEKDAY($C28)=6),VLOOKUP($B31,Tableau2[],2,0),""),"")</f>
        <v/>
      </c>
      <c r="AM31" s="7" t="str">
        <f>IFERROR(IF(OR(WEEKDAY(G$3)=4,WEEKDAY($C28)=6),VLOOKUP($B31,Tableau2[],2,0),""),"")</f>
        <v/>
      </c>
      <c r="AN31" s="7" t="str">
        <f>IFERROR(IF(OR(WEEKDAY(H$3)=4,WEEKDAY($C28)=6),VLOOKUP($B31,Tableau2[],2,0),""),"")</f>
        <v/>
      </c>
    </row>
    <row r="32" spans="1:40" ht="23.1" customHeight="1" thickBot="1">
      <c r="A32" s="37"/>
      <c r="B32" s="39"/>
      <c r="C32" s="3" t="str">
        <f>IFERROR(INDEX(Tableau2[[Créneau abs]:[Créneau abs]],SUMPRODUCT((Tableau2[[Prénom]:[Prénom]]=Janv!$B32)*(Tableau2[[Jour abs]:[Jour abs]]=Janv!C$4)*({1;2;3}))),"")</f>
        <v/>
      </c>
      <c r="D32" s="3" t="str">
        <f>IFERROR(INDEX(Tableau2[[Créneau abs]:[Créneau abs]],SUMPRODUCT((Tableau2[[Prénom]:[Prénom]]=Janv!$B32)*(Tableau2[[Jour abs]:[Jour abs]]=Janv!D$4)*({1;2;3}))),"")</f>
        <v/>
      </c>
      <c r="E32" s="3" t="str">
        <f>IFERROR(INDEX(Tableau2[[Créneau abs]:[Créneau abs]],SUMPRODUCT((Tableau2[[Prénom]:[Prénom]]=Janv!$B32)*(Tableau2[[Jour abs]:[Jour abs]]=Janv!E$4)*({1;2;3}))),"")</f>
        <v/>
      </c>
      <c r="F32" s="3" t="str">
        <f>IFERROR(INDEX(Tableau2[[Créneau abs]:[Créneau abs]],SUMPRODUCT((Tableau2[[Prénom]:[Prénom]]=Janv!$B32)*(Tableau2[[Jour abs]:[Jour abs]]=Janv!F$4)*({1;2;3}))),"")</f>
        <v/>
      </c>
      <c r="G32" s="3" t="str">
        <f>IFERROR(INDEX(Tableau2[[Créneau abs]:[Créneau abs]],SUMPRODUCT((Tableau2[[Prénom]:[Prénom]]=Janv!$B32)*(Tableau2[[Jour abs]:[Jour abs]]=Janv!G$4)*({1;2;3}))),"")</f>
        <v/>
      </c>
      <c r="H32" s="3" t="str">
        <f>IFERROR(INDEX(Tableau2[[Créneau abs]:[Créneau abs]],SUMPRODUCT((Tableau2[[Prénom]:[Prénom]]=Janv!$B32)*(Tableau2[[Jour abs]:[Jour abs]]=Janv!H$4)*({1;2;3}))),"")</f>
        <v/>
      </c>
      <c r="I32" s="3" t="str">
        <f>IFERROR(INDEX(Tableau2[[Créneau abs]:[Créneau abs]],SUMPRODUCT((Tableau2[[Prénom]:[Prénom]]=Janv!$B32)*(Tableau2[[Jour abs]:[Jour abs]]=Janv!I$4)*({1;2;3}))),"")</f>
        <v/>
      </c>
      <c r="J32" s="3" t="str">
        <f>IFERROR(INDEX(Tableau2[[Créneau abs]:[Créneau abs]],SUMPRODUCT((Tableau2[[Prénom]:[Prénom]]=Janv!$B32)*(Tableau2[[Jour abs]:[Jour abs]]=Janv!J$4)*({1;2;3}))),"")</f>
        <v/>
      </c>
      <c r="K32" s="3" t="str">
        <f>IFERROR(INDEX(Tableau2[[Créneau abs]:[Créneau abs]],SUMPRODUCT((Tableau2[[Prénom]:[Prénom]]=Janv!$B32)*(Tableau2[[Jour abs]:[Jour abs]]=Janv!K$4)*({1;2;3}))),"")</f>
        <v/>
      </c>
      <c r="L32" s="3" t="str">
        <f>IFERROR(INDEX(Tableau2[[Créneau abs]:[Créneau abs]],SUMPRODUCT((Tableau2[[Prénom]:[Prénom]]=Janv!$B32)*(Tableau2[[Jour abs]:[Jour abs]]=Janv!L$4)*({1;2;3}))),"")</f>
        <v/>
      </c>
      <c r="M32" s="3" t="str">
        <f>IFERROR(INDEX(Tableau2[[Créneau abs]:[Créneau abs]],SUMPRODUCT((Tableau2[[Prénom]:[Prénom]]=Janv!$B32)*(Tableau2[[Jour abs]:[Jour abs]]=Janv!M$4)*({1;2;3}))),"")</f>
        <v/>
      </c>
      <c r="N32" s="3" t="str">
        <f>IFERROR(INDEX(Tableau2[[Créneau abs]:[Créneau abs]],SUMPRODUCT((Tableau2[[Prénom]:[Prénom]]=Janv!$B32)*(Tableau2[[Jour abs]:[Jour abs]]=Janv!N$4)*({1;2;3}))),"")</f>
        <v/>
      </c>
      <c r="O32" s="3" t="str">
        <f>IFERROR(INDEX(Tableau2[[Créneau abs]:[Créneau abs]],SUMPRODUCT((Tableau2[[Prénom]:[Prénom]]=Janv!$B32)*(Tableau2[[Jour abs]:[Jour abs]]=Janv!O$4)*({1;2;3}))),"")</f>
        <v/>
      </c>
      <c r="P32" s="3" t="str">
        <f>IFERROR(INDEX(Tableau2[[Créneau abs]:[Créneau abs]],SUMPRODUCT((Tableau2[[Prénom]:[Prénom]]=Janv!$B32)*(Tableau2[[Jour abs]:[Jour abs]]=Janv!P$4)*({1;2;3}))),"")</f>
        <v/>
      </c>
      <c r="Q32" s="3" t="str">
        <f>IFERROR(INDEX(Tableau2[[Créneau abs]:[Créneau abs]],SUMPRODUCT((Tableau2[[Prénom]:[Prénom]]=Janv!$B32)*(Tableau2[[Jour abs]:[Jour abs]]=Janv!Q$4)*({1;2;3}))),"")</f>
        <v/>
      </c>
      <c r="R32" s="3" t="str">
        <f>IFERROR(INDEX(Tableau2[[Créneau abs]:[Créneau abs]],SUMPRODUCT((Tableau2[[Prénom]:[Prénom]]=Janv!$B32)*(Tableau2[[Jour abs]:[Jour abs]]=Janv!R$4)*({1;2;3}))),"")</f>
        <v/>
      </c>
      <c r="S32" s="3" t="str">
        <f>IFERROR(INDEX(Tableau2[[Créneau abs]:[Créneau abs]],SUMPRODUCT((Tableau2[[Prénom]:[Prénom]]=Janv!$B32)*(Tableau2[[Jour abs]:[Jour abs]]=Janv!S$4)*({1;2;3}))),"")</f>
        <v/>
      </c>
      <c r="T32" s="3" t="str">
        <f>IFERROR(INDEX(Tableau2[[Créneau abs]:[Créneau abs]],SUMPRODUCT((Tableau2[[Prénom]:[Prénom]]=Janv!$B32)*(Tableau2[[Jour abs]:[Jour abs]]=Janv!T$4)*({1;2;3}))),"")</f>
        <v/>
      </c>
      <c r="U32" s="3" t="str">
        <f>IFERROR(INDEX(Tableau2[[Créneau abs]:[Créneau abs]],SUMPRODUCT((Tableau2[[Prénom]:[Prénom]]=Janv!$B32)*(Tableau2[[Jour abs]:[Jour abs]]=Janv!U$4)*({1;2;3}))),"")</f>
        <v/>
      </c>
      <c r="V32" s="3" t="str">
        <f>IFERROR(INDEX(Tableau2[[Créneau abs]:[Créneau abs]],SUMPRODUCT((Tableau2[[Prénom]:[Prénom]]=Janv!$B32)*(Tableau2[[Jour abs]:[Jour abs]]=Janv!V$4)*({1;2;3}))),"")</f>
        <v/>
      </c>
      <c r="W32" s="3" t="str">
        <f>IFERROR(INDEX(Tableau2[[Créneau abs]:[Créneau abs]],SUMPRODUCT((Tableau2[[Prénom]:[Prénom]]=Janv!$B32)*(Tableau2[[Jour abs]:[Jour abs]]=Janv!W$4)*({1;2;3}))),"")</f>
        <v/>
      </c>
      <c r="X32" s="3" t="str">
        <f>IFERROR(INDEX(Tableau2[[Créneau abs]:[Créneau abs]],SUMPRODUCT((Tableau2[[Prénom]:[Prénom]]=Janv!$B32)*(Tableau2[[Jour abs]:[Jour abs]]=Janv!X$4)*({1;2;3}))),"")</f>
        <v/>
      </c>
      <c r="Y32" s="3" t="str">
        <f>IFERROR(INDEX(Tableau2[[Créneau abs]:[Créneau abs]],SUMPRODUCT((Tableau2[[Prénom]:[Prénom]]=Janv!$B32)*(Tableau2[[Jour abs]:[Jour abs]]=Janv!Y$4)*({1;2;3}))),"")</f>
        <v/>
      </c>
      <c r="Z32" s="3" t="str">
        <f>IFERROR(INDEX(Tableau2[[Créneau abs]:[Créneau abs]],SUMPRODUCT((Tableau2[[Prénom]:[Prénom]]=Janv!$B32)*(Tableau2[[Jour abs]:[Jour abs]]=Janv!Z$4)*({1;2;3}))),"")</f>
        <v/>
      </c>
      <c r="AA32" s="3" t="str">
        <f>IFERROR(INDEX(Tableau2[[Créneau abs]:[Créneau abs]],SUMPRODUCT((Tableau2[[Prénom]:[Prénom]]=Janv!$B32)*(Tableau2[[Jour abs]:[Jour abs]]=Janv!AA$4)*({1;2;3}))),"")</f>
        <v/>
      </c>
      <c r="AB32" s="3" t="str">
        <f>IFERROR(INDEX(Tableau2[[Créneau abs]:[Créneau abs]],SUMPRODUCT((Tableau2[[Prénom]:[Prénom]]=Janv!$B32)*(Tableau2[[Jour abs]:[Jour abs]]=Janv!AB$4)*({1;2;3}))),"")</f>
        <v/>
      </c>
      <c r="AC32" s="3" t="str">
        <f>IFERROR(INDEX(Tableau2[[Créneau abs]:[Créneau abs]],SUMPRODUCT((Tableau2[[Prénom]:[Prénom]]=Janv!$B32)*(Tableau2[[Jour abs]:[Jour abs]]=Janv!AC$4)*({1;2;3}))),"")</f>
        <v/>
      </c>
      <c r="AD32" s="3" t="str">
        <f>IFERROR(INDEX(Tableau2[[Créneau abs]:[Créneau abs]],SUMPRODUCT((Tableau2[[Prénom]:[Prénom]]=Janv!$B32)*(Tableau2[[Jour abs]:[Jour abs]]=Janv!AD$4)*({1;2;3}))),"")</f>
        <v/>
      </c>
      <c r="AE32" s="3" t="str">
        <f>IFERROR(INDEX(Tableau2[[Créneau abs]:[Créneau abs]],SUMPRODUCT((Tableau2[[Prénom]:[Prénom]]=Janv!$B32)*(Tableau2[[Jour abs]:[Jour abs]]=Janv!AE$4)*({1;2;3}))),"")</f>
        <v/>
      </c>
      <c r="AF32" s="3" t="str">
        <f>IFERROR(INDEX(Tableau2[[Créneau abs]:[Créneau abs]],SUMPRODUCT((Tableau2[[Prénom]:[Prénom]]=Janv!$B32)*(Tableau2[[Jour abs]:[Jour abs]]=Janv!AF$4)*({1;2;3}))),"")</f>
        <v/>
      </c>
      <c r="AG32" s="3" t="str">
        <f>IFERROR(INDEX(Tableau2[[Créneau abs]:[Créneau abs]],SUMPRODUCT((Tableau2[[Prénom]:[Prénom]]=Janv!$B32)*(Tableau2[[Jour abs]:[Jour abs]]=Janv!AG$4)*({1;2;3}))),"")</f>
        <v/>
      </c>
      <c r="AI32" s="7" t="str">
        <f>IFERROR(IF(OR(WEEKDAY(C$3)=4,WEEKDAY($C29)=6),VLOOKUP($B32,Tableau2[],2,0),""),"")</f>
        <v/>
      </c>
      <c r="AJ32" s="7" t="str">
        <f>IFERROR(IF(OR(WEEKDAY(D$3)=4,WEEKDAY($C29)=6),VLOOKUP($B32,Tableau2[],2,0),""),"")</f>
        <v/>
      </c>
      <c r="AK32" s="7" t="str">
        <f>IFERROR(IF(OR(WEEKDAY(E$3)=4,WEEKDAY($C29)=6),VLOOKUP($B32,Tableau2[],2,0),""),"")</f>
        <v/>
      </c>
      <c r="AL32" s="7" t="str">
        <f>IFERROR(IF(OR(WEEKDAY(F$3)=4,WEEKDAY($C29)=6),VLOOKUP($B32,Tableau2[],2,0),""),"")</f>
        <v/>
      </c>
      <c r="AM32" s="7" t="str">
        <f>IFERROR(IF(OR(WEEKDAY(G$3)=4,WEEKDAY($C29)=6),VLOOKUP($B32,Tableau2[],2,0),""),"")</f>
        <v/>
      </c>
      <c r="AN32" s="7" t="str">
        <f>IFERROR(IF(OR(WEEKDAY(H$3)=4,WEEKDAY($C29)=6),VLOOKUP($B32,Tableau2[],2,0),""),"")</f>
        <v/>
      </c>
    </row>
    <row r="33" spans="1:40" ht="23.1" customHeight="1" thickBot="1">
      <c r="A33" s="38"/>
      <c r="B33" s="39"/>
      <c r="C33" s="3" t="str">
        <f>IFERROR(INDEX(Tableau2[[Créneau abs]:[Créneau abs]],SUMPRODUCT((Tableau2[[Prénom]:[Prénom]]=Janv!$B33)*(Tableau2[[Jour abs]:[Jour abs]]=Janv!C$4)*({1;2;3}))),"")</f>
        <v/>
      </c>
      <c r="D33" s="3" t="str">
        <f>IFERROR(INDEX(Tableau2[[Créneau abs]:[Créneau abs]],SUMPRODUCT((Tableau2[[Prénom]:[Prénom]]=Janv!$B33)*(Tableau2[[Jour abs]:[Jour abs]]=Janv!D$4)*({1;2;3}))),"")</f>
        <v/>
      </c>
      <c r="E33" s="3" t="str">
        <f>IFERROR(INDEX(Tableau2[[Créneau abs]:[Créneau abs]],SUMPRODUCT((Tableau2[[Prénom]:[Prénom]]=Janv!$B33)*(Tableau2[[Jour abs]:[Jour abs]]=Janv!E$4)*({1;2;3}))),"")</f>
        <v/>
      </c>
      <c r="F33" s="3" t="str">
        <f>IFERROR(INDEX(Tableau2[[Créneau abs]:[Créneau abs]],SUMPRODUCT((Tableau2[[Prénom]:[Prénom]]=Janv!$B33)*(Tableau2[[Jour abs]:[Jour abs]]=Janv!F$4)*({1;2;3}))),"")</f>
        <v/>
      </c>
      <c r="G33" s="3" t="str">
        <f>IFERROR(INDEX(Tableau2[[Créneau abs]:[Créneau abs]],SUMPRODUCT((Tableau2[[Prénom]:[Prénom]]=Janv!$B33)*(Tableau2[[Jour abs]:[Jour abs]]=Janv!G$4)*({1;2;3}))),"")</f>
        <v/>
      </c>
      <c r="H33" s="3" t="str">
        <f>IFERROR(INDEX(Tableau2[[Créneau abs]:[Créneau abs]],SUMPRODUCT((Tableau2[[Prénom]:[Prénom]]=Janv!$B33)*(Tableau2[[Jour abs]:[Jour abs]]=Janv!H$4)*({1;2;3}))),"")</f>
        <v/>
      </c>
      <c r="I33" s="3" t="str">
        <f>IFERROR(INDEX(Tableau2[[Créneau abs]:[Créneau abs]],SUMPRODUCT((Tableau2[[Prénom]:[Prénom]]=Janv!$B33)*(Tableau2[[Jour abs]:[Jour abs]]=Janv!I$4)*({1;2;3}))),"")</f>
        <v/>
      </c>
      <c r="J33" s="3" t="str">
        <f>IFERROR(INDEX(Tableau2[[Créneau abs]:[Créneau abs]],SUMPRODUCT((Tableau2[[Prénom]:[Prénom]]=Janv!$B33)*(Tableau2[[Jour abs]:[Jour abs]]=Janv!J$4)*({1;2;3}))),"")</f>
        <v/>
      </c>
      <c r="K33" s="3" t="str">
        <f>IFERROR(INDEX(Tableau2[[Créneau abs]:[Créneau abs]],SUMPRODUCT((Tableau2[[Prénom]:[Prénom]]=Janv!$B33)*(Tableau2[[Jour abs]:[Jour abs]]=Janv!K$4)*({1;2;3}))),"")</f>
        <v/>
      </c>
      <c r="L33" s="3" t="str">
        <f>IFERROR(INDEX(Tableau2[[Créneau abs]:[Créneau abs]],SUMPRODUCT((Tableau2[[Prénom]:[Prénom]]=Janv!$B33)*(Tableau2[[Jour abs]:[Jour abs]]=Janv!L$4)*({1;2;3}))),"")</f>
        <v/>
      </c>
      <c r="M33" s="3" t="str">
        <f>IFERROR(INDEX(Tableau2[[Créneau abs]:[Créneau abs]],SUMPRODUCT((Tableau2[[Prénom]:[Prénom]]=Janv!$B33)*(Tableau2[[Jour abs]:[Jour abs]]=Janv!M$4)*({1;2;3}))),"")</f>
        <v/>
      </c>
      <c r="N33" s="3" t="str">
        <f>IFERROR(INDEX(Tableau2[[Créneau abs]:[Créneau abs]],SUMPRODUCT((Tableau2[[Prénom]:[Prénom]]=Janv!$B33)*(Tableau2[[Jour abs]:[Jour abs]]=Janv!N$4)*({1;2;3}))),"")</f>
        <v/>
      </c>
      <c r="O33" s="3" t="str">
        <f>IFERROR(INDEX(Tableau2[[Créneau abs]:[Créneau abs]],SUMPRODUCT((Tableau2[[Prénom]:[Prénom]]=Janv!$B33)*(Tableau2[[Jour abs]:[Jour abs]]=Janv!O$4)*({1;2;3}))),"")</f>
        <v/>
      </c>
      <c r="P33" s="3" t="str">
        <f>IFERROR(INDEX(Tableau2[[Créneau abs]:[Créneau abs]],SUMPRODUCT((Tableau2[[Prénom]:[Prénom]]=Janv!$B33)*(Tableau2[[Jour abs]:[Jour abs]]=Janv!P$4)*({1;2;3}))),"")</f>
        <v/>
      </c>
      <c r="Q33" s="3" t="str">
        <f>IFERROR(INDEX(Tableau2[[Créneau abs]:[Créneau abs]],SUMPRODUCT((Tableau2[[Prénom]:[Prénom]]=Janv!$B33)*(Tableau2[[Jour abs]:[Jour abs]]=Janv!Q$4)*({1;2;3}))),"")</f>
        <v/>
      </c>
      <c r="R33" s="3" t="str">
        <f>IFERROR(INDEX(Tableau2[[Créneau abs]:[Créneau abs]],SUMPRODUCT((Tableau2[[Prénom]:[Prénom]]=Janv!$B33)*(Tableau2[[Jour abs]:[Jour abs]]=Janv!R$4)*({1;2;3}))),"")</f>
        <v/>
      </c>
      <c r="S33" s="3" t="str">
        <f>IFERROR(INDEX(Tableau2[[Créneau abs]:[Créneau abs]],SUMPRODUCT((Tableau2[[Prénom]:[Prénom]]=Janv!$B33)*(Tableau2[[Jour abs]:[Jour abs]]=Janv!S$4)*({1;2;3}))),"")</f>
        <v/>
      </c>
      <c r="T33" s="3" t="str">
        <f>IFERROR(INDEX(Tableau2[[Créneau abs]:[Créneau abs]],SUMPRODUCT((Tableau2[[Prénom]:[Prénom]]=Janv!$B33)*(Tableau2[[Jour abs]:[Jour abs]]=Janv!T$4)*({1;2;3}))),"")</f>
        <v/>
      </c>
      <c r="U33" s="3" t="str">
        <f>IFERROR(INDEX(Tableau2[[Créneau abs]:[Créneau abs]],SUMPRODUCT((Tableau2[[Prénom]:[Prénom]]=Janv!$B33)*(Tableau2[[Jour abs]:[Jour abs]]=Janv!U$4)*({1;2;3}))),"")</f>
        <v/>
      </c>
      <c r="V33" s="3" t="str">
        <f>IFERROR(INDEX(Tableau2[[Créneau abs]:[Créneau abs]],SUMPRODUCT((Tableau2[[Prénom]:[Prénom]]=Janv!$B33)*(Tableau2[[Jour abs]:[Jour abs]]=Janv!V$4)*({1;2;3}))),"")</f>
        <v/>
      </c>
      <c r="W33" s="3" t="str">
        <f>IFERROR(INDEX(Tableau2[[Créneau abs]:[Créneau abs]],SUMPRODUCT((Tableau2[[Prénom]:[Prénom]]=Janv!$B33)*(Tableau2[[Jour abs]:[Jour abs]]=Janv!W$4)*({1;2;3}))),"")</f>
        <v/>
      </c>
      <c r="X33" s="3" t="str">
        <f>IFERROR(INDEX(Tableau2[[Créneau abs]:[Créneau abs]],SUMPRODUCT((Tableau2[[Prénom]:[Prénom]]=Janv!$B33)*(Tableau2[[Jour abs]:[Jour abs]]=Janv!X$4)*({1;2;3}))),"")</f>
        <v/>
      </c>
      <c r="Y33" s="3" t="str">
        <f>IFERROR(INDEX(Tableau2[[Créneau abs]:[Créneau abs]],SUMPRODUCT((Tableau2[[Prénom]:[Prénom]]=Janv!$B33)*(Tableau2[[Jour abs]:[Jour abs]]=Janv!Y$4)*({1;2;3}))),"")</f>
        <v/>
      </c>
      <c r="Z33" s="3" t="str">
        <f>IFERROR(INDEX(Tableau2[[Créneau abs]:[Créneau abs]],SUMPRODUCT((Tableau2[[Prénom]:[Prénom]]=Janv!$B33)*(Tableau2[[Jour abs]:[Jour abs]]=Janv!Z$4)*({1;2;3}))),"")</f>
        <v/>
      </c>
      <c r="AA33" s="3" t="str">
        <f>IFERROR(INDEX(Tableau2[[Créneau abs]:[Créneau abs]],SUMPRODUCT((Tableau2[[Prénom]:[Prénom]]=Janv!$B33)*(Tableau2[[Jour abs]:[Jour abs]]=Janv!AA$4)*({1;2;3}))),"")</f>
        <v/>
      </c>
      <c r="AB33" s="3" t="str">
        <f>IFERROR(INDEX(Tableau2[[Créneau abs]:[Créneau abs]],SUMPRODUCT((Tableau2[[Prénom]:[Prénom]]=Janv!$B33)*(Tableau2[[Jour abs]:[Jour abs]]=Janv!AB$4)*({1;2;3}))),"")</f>
        <v/>
      </c>
      <c r="AC33" s="3" t="str">
        <f>IFERROR(INDEX(Tableau2[[Créneau abs]:[Créneau abs]],SUMPRODUCT((Tableau2[[Prénom]:[Prénom]]=Janv!$B33)*(Tableau2[[Jour abs]:[Jour abs]]=Janv!AC$4)*({1;2;3}))),"")</f>
        <v/>
      </c>
      <c r="AD33" s="3" t="str">
        <f>IFERROR(INDEX(Tableau2[[Créneau abs]:[Créneau abs]],SUMPRODUCT((Tableau2[[Prénom]:[Prénom]]=Janv!$B33)*(Tableau2[[Jour abs]:[Jour abs]]=Janv!AD$4)*({1;2;3}))),"")</f>
        <v/>
      </c>
      <c r="AE33" s="3" t="str">
        <f>IFERROR(INDEX(Tableau2[[Créneau abs]:[Créneau abs]],SUMPRODUCT((Tableau2[[Prénom]:[Prénom]]=Janv!$B33)*(Tableau2[[Jour abs]:[Jour abs]]=Janv!AE$4)*({1;2;3}))),"")</f>
        <v/>
      </c>
      <c r="AF33" s="3" t="str">
        <f>IFERROR(INDEX(Tableau2[[Créneau abs]:[Créneau abs]],SUMPRODUCT((Tableau2[[Prénom]:[Prénom]]=Janv!$B33)*(Tableau2[[Jour abs]:[Jour abs]]=Janv!AF$4)*({1;2;3}))),"")</f>
        <v/>
      </c>
      <c r="AG33" s="3" t="str">
        <f>IFERROR(INDEX(Tableau2[[Créneau abs]:[Créneau abs]],SUMPRODUCT((Tableau2[[Prénom]:[Prénom]]=Janv!$B33)*(Tableau2[[Jour abs]:[Jour abs]]=Janv!AG$4)*({1;2;3}))),"")</f>
        <v/>
      </c>
      <c r="AI33" s="7" t="str">
        <f>IFERROR(IF(OR(WEEKDAY(C$3)=4,WEEKDAY($C30)=6),VLOOKUP($B33,Tableau2[],2,0),""),"")</f>
        <v/>
      </c>
      <c r="AJ33" s="7" t="str">
        <f>IFERROR(IF(OR(WEEKDAY(D$3)=4,WEEKDAY($C30)=6),VLOOKUP($B33,Tableau2[],2,0),""),"")</f>
        <v/>
      </c>
      <c r="AK33" s="7" t="str">
        <f>IFERROR(IF(OR(WEEKDAY(E$3)=4,WEEKDAY($C30)=6),VLOOKUP($B33,Tableau2[],2,0),""),"")</f>
        <v/>
      </c>
      <c r="AL33" s="7" t="str">
        <f>IFERROR(IF(OR(WEEKDAY(F$3)=4,WEEKDAY($C30)=6),VLOOKUP($B33,Tableau2[],2,0),""),"")</f>
        <v/>
      </c>
      <c r="AM33" s="7" t="str">
        <f>IFERROR(IF(OR(WEEKDAY(G$3)=4,WEEKDAY($C30)=6),VLOOKUP($B33,Tableau2[],2,0),""),"")</f>
        <v/>
      </c>
      <c r="AN33" s="7" t="str">
        <f>IFERROR(IF(OR(WEEKDAY(H$3)=4,WEEKDAY($C30)=6),VLOOKUP($B33,Tableau2[],2,0),""),"")</f>
        <v/>
      </c>
    </row>
  </sheetData>
  <mergeCells count="31">
    <mergeCell ref="A26:A27"/>
    <mergeCell ref="A28:A29"/>
    <mergeCell ref="A30:A31"/>
    <mergeCell ref="B30:B31"/>
    <mergeCell ref="A18:A19"/>
    <mergeCell ref="A20:A21"/>
    <mergeCell ref="A22:A23"/>
    <mergeCell ref="A24:A25"/>
    <mergeCell ref="A32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14:A15"/>
    <mergeCell ref="A16:A17"/>
    <mergeCell ref="B32:B33"/>
    <mergeCell ref="C1:AG1"/>
    <mergeCell ref="A6:A7"/>
    <mergeCell ref="A8:A9"/>
    <mergeCell ref="A10:A11"/>
    <mergeCell ref="A12:A13"/>
    <mergeCell ref="A5:B5"/>
    <mergeCell ref="A1:A4"/>
  </mergeCells>
  <conditionalFormatting sqref="C6:AG33">
    <cfRule type="expression" dxfId="2" priority="3">
      <formula>COUNTIF(Ferie,C$3)</formula>
    </cfRule>
    <cfRule type="expression" dxfId="1" priority="4">
      <formula>OR(C$4="Di",C$4="Sa")</formula>
    </cfRule>
    <cfRule type="expression" dxfId="0" priority="1">
      <formula>OR(C6="apm",C6="jour")</formula>
    </cfRule>
  </conditionalFormatting>
  <conditionalFormatting sqref="C5:AG5">
    <cfRule type="cellIs" dxfId="3" priority="2" operator="equal">
      <formula>1</formula>
    </cfRule>
  </conditionalFormatting>
  <pageMargins left="0.23622047244094491" right="0.23622047244094491" top="0.46" bottom="0.19685039370078741" header="0.47" footer="0"/>
  <pageSetup paperSize="8" scale="90" fitToHeight="0" orientation="landscape" r:id="rId1"/>
  <rowBreaks count="1" manualBreakCount="1">
    <brk id="33" min="1" max="3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8"/>
  <sheetViews>
    <sheetView workbookViewId="0">
      <selection activeCell="I5" sqref="I5"/>
    </sheetView>
  </sheetViews>
  <sheetFormatPr baseColWidth="10" defaultRowHeight="15"/>
  <cols>
    <col min="1" max="1" width="22.85546875" customWidth="1"/>
    <col min="2" max="2" width="21.5703125" customWidth="1"/>
    <col min="8" max="8" width="17.7109375" customWidth="1"/>
    <col min="9" max="12" width="14.7109375" customWidth="1"/>
  </cols>
  <sheetData>
    <row r="1" spans="1:10">
      <c r="A1" s="5"/>
    </row>
    <row r="2" spans="1:10" ht="21" customHeight="1">
      <c r="A2" s="24" t="s">
        <v>14</v>
      </c>
      <c r="B2" s="24" t="s">
        <v>39</v>
      </c>
      <c r="C2" s="32"/>
      <c r="D2" s="32"/>
      <c r="E2" s="32"/>
      <c r="F2" s="32"/>
      <c r="G2" s="32"/>
      <c r="H2" s="33" t="s">
        <v>31</v>
      </c>
      <c r="I2" s="34" t="s">
        <v>29</v>
      </c>
      <c r="J2" s="35" t="s">
        <v>30</v>
      </c>
    </row>
    <row r="3" spans="1:10">
      <c r="A3" s="22" t="s">
        <v>6</v>
      </c>
      <c r="B3" s="25">
        <f>DATE($B$2,1,1)</f>
        <v>43466</v>
      </c>
      <c r="H3" s="27" t="s">
        <v>17</v>
      </c>
      <c r="I3" s="10" t="s">
        <v>42</v>
      </c>
      <c r="J3" s="28" t="s">
        <v>28</v>
      </c>
    </row>
    <row r="4" spans="1:10">
      <c r="A4" s="22" t="s">
        <v>15</v>
      </c>
      <c r="B4" s="25">
        <f>FLOOR(DAY(MINUTE($B$2/38)/2+56)&amp;"/5/"&amp;$B$2,7)-34</f>
        <v>43576</v>
      </c>
      <c r="H4" s="27" t="s">
        <v>21</v>
      </c>
      <c r="I4" s="10" t="s">
        <v>42</v>
      </c>
      <c r="J4" s="28" t="s">
        <v>41</v>
      </c>
    </row>
    <row r="5" spans="1:10">
      <c r="A5" s="22" t="s">
        <v>2</v>
      </c>
      <c r="B5" s="25">
        <f>B4 + 1</f>
        <v>43577</v>
      </c>
      <c r="H5" s="29" t="s">
        <v>19</v>
      </c>
      <c r="I5" s="30" t="s">
        <v>43</v>
      </c>
      <c r="J5" s="31" t="s">
        <v>28</v>
      </c>
    </row>
    <row r="6" spans="1:10" ht="27" customHeight="1">
      <c r="A6" s="22" t="s">
        <v>7</v>
      </c>
      <c r="B6" s="25">
        <f>DATE($B$2,5,1)</f>
        <v>43586</v>
      </c>
    </row>
    <row r="7" spans="1:10" ht="27" customHeight="1">
      <c r="A7" s="22" t="s">
        <v>8</v>
      </c>
      <c r="B7" s="25">
        <f>DATE($B$2,5,8)</f>
        <v>43593</v>
      </c>
    </row>
    <row r="8" spans="1:10" ht="27" customHeight="1">
      <c r="A8" s="22" t="s">
        <v>9</v>
      </c>
      <c r="B8" s="25">
        <f>B4+39</f>
        <v>43615</v>
      </c>
      <c r="H8" s="21"/>
    </row>
    <row r="9" spans="1:10" ht="27" customHeight="1">
      <c r="A9" s="22" t="s">
        <v>10</v>
      </c>
      <c r="B9" s="25">
        <f>B4 + 49</f>
        <v>43625</v>
      </c>
      <c r="H9" s="17" t="s">
        <v>32</v>
      </c>
      <c r="I9" s="11" t="s">
        <v>37</v>
      </c>
      <c r="J9" s="11" t="s">
        <v>38</v>
      </c>
    </row>
    <row r="10" spans="1:10" ht="27" customHeight="1">
      <c r="A10" s="22" t="s">
        <v>3</v>
      </c>
      <c r="B10" s="25">
        <f>B4 + 50</f>
        <v>43626</v>
      </c>
      <c r="H10" s="17" t="s">
        <v>40</v>
      </c>
      <c r="I10" s="20">
        <v>43456</v>
      </c>
      <c r="J10" s="20">
        <v>43471</v>
      </c>
    </row>
    <row r="11" spans="1:10" ht="27" customHeight="1">
      <c r="A11" s="22" t="s">
        <v>11</v>
      </c>
      <c r="B11" s="25">
        <f>DATE($B$2,7,14)</f>
        <v>43660</v>
      </c>
      <c r="H11" s="16" t="s">
        <v>34</v>
      </c>
      <c r="I11" s="12">
        <v>43505</v>
      </c>
      <c r="J11" s="12">
        <v>43520</v>
      </c>
    </row>
    <row r="12" spans="1:10" ht="27" customHeight="1">
      <c r="A12" s="22" t="s">
        <v>12</v>
      </c>
      <c r="B12" s="25">
        <f>DATE($B$2,8,15)</f>
        <v>43692</v>
      </c>
      <c r="H12" s="16" t="s">
        <v>35</v>
      </c>
      <c r="I12" s="12">
        <v>43561</v>
      </c>
      <c r="J12" s="12">
        <v>43577</v>
      </c>
    </row>
    <row r="13" spans="1:10" ht="27" customHeight="1">
      <c r="A13" s="22" t="s">
        <v>5</v>
      </c>
      <c r="B13" s="25">
        <f>DATE($B$2,11,1)</f>
        <v>43770</v>
      </c>
      <c r="H13" s="16" t="s">
        <v>9</v>
      </c>
      <c r="I13" s="12">
        <v>43614</v>
      </c>
      <c r="J13" s="12">
        <v>43618</v>
      </c>
    </row>
    <row r="14" spans="1:10" ht="27" customHeight="1">
      <c r="A14" s="22" t="s">
        <v>13</v>
      </c>
      <c r="B14" s="25">
        <f>DATE($B$2,11,11)</f>
        <v>43780</v>
      </c>
      <c r="H14" s="16" t="s">
        <v>36</v>
      </c>
      <c r="I14" s="12">
        <v>43652</v>
      </c>
      <c r="J14" s="12">
        <v>43466</v>
      </c>
    </row>
    <row r="15" spans="1:10" ht="27" customHeight="1">
      <c r="A15" s="23" t="s">
        <v>1</v>
      </c>
      <c r="B15" s="26">
        <f>DATE($B$2,12,25)</f>
        <v>43824</v>
      </c>
      <c r="H15" s="18" t="s">
        <v>5</v>
      </c>
      <c r="I15" s="19">
        <v>43757</v>
      </c>
      <c r="J15" s="19">
        <v>43772</v>
      </c>
    </row>
    <row r="16" spans="1:10" ht="27" customHeight="1">
      <c r="H16" s="18" t="s">
        <v>33</v>
      </c>
      <c r="I16" s="19">
        <v>43820</v>
      </c>
      <c r="J16" s="19">
        <v>43835</v>
      </c>
    </row>
    <row r="17" spans="3:7" ht="27" customHeight="1"/>
    <row r="18" spans="3:7" ht="27" customHeight="1">
      <c r="C18" s="1"/>
      <c r="D18" s="1"/>
      <c r="E18" s="1"/>
      <c r="F18" s="1"/>
      <c r="G18" s="1"/>
    </row>
    <row r="19" spans="3:7" ht="25.5" customHeight="1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  <row r="22" spans="3:7">
      <c r="C22" s="1"/>
      <c r="D22" s="1"/>
      <c r="E22" s="1"/>
      <c r="F22" s="1"/>
      <c r="G22" s="1"/>
    </row>
    <row r="23" spans="3:7">
      <c r="C23" s="1"/>
      <c r="D23" s="1"/>
      <c r="E23" s="1"/>
      <c r="F23" s="1"/>
      <c r="G23" s="1"/>
    </row>
    <row r="24" spans="3:7">
      <c r="C24" s="1"/>
      <c r="D24" s="1"/>
      <c r="E24" s="1"/>
      <c r="F24" s="1"/>
      <c r="G24" s="1"/>
    </row>
    <row r="25" spans="3:7">
      <c r="C25" s="1"/>
      <c r="D25" s="1"/>
      <c r="E25" s="1"/>
      <c r="F25" s="1"/>
      <c r="G25" s="1"/>
    </row>
    <row r="26" spans="3:7">
      <c r="C26" s="1"/>
      <c r="D26" s="1"/>
      <c r="E26" s="1"/>
      <c r="F26" s="1"/>
      <c r="G26" s="1"/>
    </row>
    <row r="27" spans="3:7">
      <c r="C27" s="1"/>
      <c r="D27" s="1"/>
      <c r="E27" s="1"/>
      <c r="F27" s="1"/>
      <c r="G27" s="1"/>
    </row>
    <row r="28" spans="3:7">
      <c r="C28" s="1"/>
      <c r="D28" s="1"/>
      <c r="E28" s="1"/>
      <c r="F28" s="1"/>
      <c r="G28" s="1"/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</vt:lpstr>
      <vt:lpstr>Bdd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Bordot</dc:creator>
  <cp:lastModifiedBy>DjiDji</cp:lastModifiedBy>
  <cp:lastPrinted>2018-12-04T09:13:33Z</cp:lastPrinted>
  <dcterms:created xsi:type="dcterms:W3CDTF">2014-08-06T08:01:43Z</dcterms:created>
  <dcterms:modified xsi:type="dcterms:W3CDTF">2018-12-04T17:14:18Z</dcterms:modified>
</cp:coreProperties>
</file>