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120" yWindow="120" windowWidth="28515" windowHeight="13110" activeTab="1"/>
  </bookViews>
  <sheets>
    <sheet name="DEC15" sheetId="1" r:id="rId1"/>
    <sheet name="JAN16" sheetId="2" r:id="rId2"/>
    <sheet name="Feuil1" sheetId="3" r:id="rId3"/>
  </sheets>
  <definedNames>
    <definedName name="arrivée">'JAN16'!$D$9:$D$39</definedName>
    <definedName name="départ">'JAN16'!$F$9:$F$39</definedName>
    <definedName name="matin">11.5/24</definedName>
    <definedName name="midi">14.25/24</definedName>
    <definedName name="nuit">21.25/24</definedName>
    <definedName name="soir">18/24</definedName>
  </definedNames>
  <calcPr calcId="152511"/>
</workbook>
</file>

<file path=xl/calcChain.xml><?xml version="1.0" encoding="utf-8"?>
<calcChain xmlns="http://schemas.openxmlformats.org/spreadsheetml/2006/main">
  <c r="J11" i="2" l="1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10" i="2"/>
  <c r="G12" i="2"/>
  <c r="G13" i="2"/>
  <c r="G14" i="2"/>
  <c r="G15" i="2"/>
  <c r="G16" i="2"/>
  <c r="G19" i="2"/>
  <c r="G20" i="2"/>
  <c r="G21" i="2"/>
  <c r="G22" i="2"/>
  <c r="G23" i="2"/>
  <c r="G26" i="2"/>
  <c r="G27" i="2"/>
  <c r="G28" i="2"/>
  <c r="G29" i="2"/>
  <c r="G30" i="2"/>
  <c r="G33" i="2"/>
  <c r="G35" i="2"/>
  <c r="G36" i="2"/>
  <c r="G37" i="2"/>
  <c r="G38" i="2"/>
  <c r="G10" i="2"/>
  <c r="H34" i="2" l="1"/>
  <c r="H24" i="2"/>
  <c r="H25" i="2"/>
  <c r="H17" i="2"/>
  <c r="H18" i="2"/>
  <c r="H11" i="2"/>
  <c r="H12" i="2"/>
  <c r="H13" i="2"/>
  <c r="H14" i="2"/>
  <c r="H15" i="2"/>
  <c r="H16" i="2"/>
  <c r="H19" i="2"/>
  <c r="H20" i="2"/>
  <c r="H21" i="2"/>
  <c r="H22" i="2"/>
  <c r="H23" i="2"/>
  <c r="H26" i="2"/>
  <c r="H27" i="2"/>
  <c r="H28" i="2"/>
  <c r="H29" i="2"/>
  <c r="H30" i="2"/>
  <c r="H33" i="2"/>
  <c r="H35" i="2"/>
  <c r="H36" i="2"/>
  <c r="H37" i="2"/>
  <c r="H38" i="2"/>
  <c r="H45" i="2"/>
  <c r="I50" i="1"/>
  <c r="H10" i="2"/>
  <c r="H38" i="1"/>
  <c r="G38" i="1"/>
  <c r="G37" i="1"/>
  <c r="G36" i="1"/>
  <c r="H36" i="1" s="1"/>
  <c r="G35" i="1"/>
  <c r="H37" i="1"/>
  <c r="H35" i="1"/>
  <c r="G23" i="1"/>
  <c r="H23" i="1" s="1"/>
  <c r="G25" i="1"/>
  <c r="H25" i="1" s="1"/>
  <c r="G24" i="1"/>
  <c r="H24" i="1" s="1"/>
  <c r="G22" i="1"/>
  <c r="H22" i="1" s="1"/>
  <c r="G21" i="1"/>
  <c r="H21" i="1" s="1"/>
  <c r="G19" i="1"/>
  <c r="H19" i="1" s="1"/>
  <c r="G18" i="1"/>
  <c r="H18" i="1" s="1"/>
  <c r="G17" i="1"/>
  <c r="H17" i="1" s="1"/>
  <c r="G16" i="1"/>
  <c r="H16" i="1" s="1"/>
  <c r="G15" i="1"/>
  <c r="H15" i="1" s="1"/>
  <c r="G14" i="1"/>
  <c r="H14" i="1" s="1"/>
  <c r="G11" i="1"/>
  <c r="H11" i="1" s="1"/>
  <c r="G10" i="1"/>
  <c r="H10" i="1" s="1"/>
  <c r="G9" i="1"/>
  <c r="H9" i="1" s="1"/>
  <c r="G8" i="1"/>
  <c r="H8" i="1" s="1"/>
  <c r="H44" i="2" l="1"/>
  <c r="H50" i="1"/>
  <c r="H52" i="1"/>
  <c r="H41" i="2"/>
  <c r="H46" i="2" s="1"/>
</calcChain>
</file>

<file path=xl/sharedStrings.xml><?xml version="1.0" encoding="utf-8"?>
<sst xmlns="http://schemas.openxmlformats.org/spreadsheetml/2006/main" count="127" uniqueCount="42">
  <si>
    <t>date</t>
  </si>
  <si>
    <t>prise de service</t>
  </si>
  <si>
    <t>insertion carte</t>
  </si>
  <si>
    <t>repos total</t>
  </si>
  <si>
    <t>sortie carte</t>
  </si>
  <si>
    <t>amplitude</t>
  </si>
  <si>
    <t>temps de travail</t>
  </si>
  <si>
    <t>moyenne contrat :</t>
  </si>
  <si>
    <t xml:space="preserve">moyene reele : </t>
  </si>
  <si>
    <t>DECEMBRE 2015</t>
  </si>
  <si>
    <t>congés</t>
  </si>
  <si>
    <t>férié</t>
  </si>
  <si>
    <t>total :</t>
  </si>
  <si>
    <t>JANVIER</t>
  </si>
  <si>
    <t>Distance</t>
  </si>
  <si>
    <t>distance</t>
  </si>
  <si>
    <t>paniers</t>
  </si>
  <si>
    <t>total temps service:</t>
  </si>
  <si>
    <t>distance parcourue:</t>
  </si>
  <si>
    <t>paniers:</t>
  </si>
  <si>
    <t>panier</t>
  </si>
  <si>
    <t xml:space="preserve">moyenne réelle : </t>
  </si>
  <si>
    <t>matin</t>
  </si>
  <si>
    <t>midi</t>
  </si>
  <si>
    <t>soir</t>
  </si>
  <si>
    <t>nuit</t>
  </si>
  <si>
    <t>arrivée</t>
  </si>
  <si>
    <t>départ</t>
  </si>
  <si>
    <t>depart</t>
  </si>
  <si>
    <t xml:space="preserve"> panier</t>
  </si>
  <si>
    <t>arrivée2</t>
  </si>
  <si>
    <t>départ3</t>
  </si>
  <si>
    <t>arrivée4</t>
  </si>
  <si>
    <t>départ5</t>
  </si>
  <si>
    <t>arrivée6</t>
  </si>
  <si>
    <t>départ7</t>
  </si>
  <si>
    <t>arrivée8</t>
  </si>
  <si>
    <t>départ9</t>
  </si>
  <si>
    <t>matin=11:30</t>
  </si>
  <si>
    <t>midi=14:15</t>
  </si>
  <si>
    <t>soir =18:00</t>
  </si>
  <si>
    <t>nuit=21:15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</si>
</sst>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h:mm;@"/>
    <numFmt numFmtId="166" formatCode="[h]:mm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164" fontId="1" fillId="0" borderId="9" xfId="0" applyNumberFormat="1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166" fontId="1" fillId="0" borderId="0" xfId="0" applyNumberFormat="1" applyFont="1" applyAlignment="1">
      <alignment horizontal="center"/>
    </xf>
    <xf numFmtId="20" fontId="1" fillId="0" borderId="0" xfId="0" applyNumberFormat="1" applyFont="1" applyAlignment="1">
      <alignment horizontal="center"/>
    </xf>
    <xf numFmtId="165" fontId="1" fillId="2" borderId="0" xfId="0" applyNumberFormat="1" applyFont="1" applyFill="1" applyAlignment="1">
      <alignment horizontal="center"/>
    </xf>
    <xf numFmtId="164" fontId="0" fillId="0" borderId="0" xfId="0" applyNumberFormat="1"/>
    <xf numFmtId="164" fontId="1" fillId="0" borderId="11" xfId="0" applyNumberFormat="1" applyFont="1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12" xfId="0" applyBorder="1"/>
    <xf numFmtId="165" fontId="0" fillId="0" borderId="13" xfId="0" applyNumberFormat="1" applyBorder="1" applyAlignment="1">
      <alignment horizontal="center"/>
    </xf>
    <xf numFmtId="165" fontId="0" fillId="4" borderId="13" xfId="0" applyNumberFormat="1" applyFill="1" applyBorder="1" applyAlignment="1">
      <alignment horizontal="center"/>
    </xf>
    <xf numFmtId="165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5" fontId="0" fillId="0" borderId="16" xfId="0" applyNumberFormat="1" applyFill="1" applyBorder="1" applyAlignment="1">
      <alignment horizontal="center"/>
    </xf>
    <xf numFmtId="0" fontId="0" fillId="0" borderId="19" xfId="0" applyBorder="1"/>
    <xf numFmtId="165" fontId="0" fillId="0" borderId="13" xfId="0" applyNumberFormat="1" applyFill="1" applyBorder="1" applyAlignment="1">
      <alignment horizontal="center"/>
    </xf>
    <xf numFmtId="165" fontId="0" fillId="0" borderId="21" xfId="0" applyNumberFormat="1" applyFill="1" applyBorder="1" applyAlignment="1">
      <alignment horizontal="center"/>
    </xf>
    <xf numFmtId="164" fontId="0" fillId="4" borderId="16" xfId="0" applyNumberFormat="1" applyFill="1" applyBorder="1" applyAlignment="1">
      <alignment horizontal="center"/>
    </xf>
    <xf numFmtId="164" fontId="0" fillId="4" borderId="17" xfId="0" applyNumberFormat="1" applyFill="1" applyBorder="1" applyAlignment="1">
      <alignment horizontal="center"/>
    </xf>
    <xf numFmtId="0" fontId="1" fillId="0" borderId="23" xfId="0" applyFont="1" applyBorder="1" applyAlignment="1">
      <alignment horizontal="center"/>
    </xf>
    <xf numFmtId="165" fontId="0" fillId="4" borderId="16" xfId="0" applyNumberFormat="1" applyFill="1" applyBorder="1" applyAlignment="1">
      <alignment horizontal="center"/>
    </xf>
    <xf numFmtId="165" fontId="0" fillId="4" borderId="21" xfId="0" applyNumberFormat="1" applyFill="1" applyBorder="1" applyAlignment="1">
      <alignment horizontal="center"/>
    </xf>
    <xf numFmtId="165" fontId="0" fillId="4" borderId="17" xfId="0" applyNumberFormat="1" applyFill="1" applyBorder="1" applyAlignment="1">
      <alignment horizontal="center"/>
    </xf>
    <xf numFmtId="165" fontId="0" fillId="4" borderId="14" xfId="0" applyNumberFormat="1" applyFill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0" fillId="0" borderId="20" xfId="0" applyBorder="1"/>
    <xf numFmtId="165" fontId="0" fillId="2" borderId="21" xfId="0" applyNumberFormat="1" applyFill="1" applyBorder="1" applyAlignment="1">
      <alignment horizontal="center"/>
    </xf>
    <xf numFmtId="165" fontId="0" fillId="3" borderId="21" xfId="0" applyNumberFormat="1" applyFill="1" applyBorder="1" applyAlignment="1">
      <alignment horizontal="center"/>
    </xf>
    <xf numFmtId="165" fontId="0" fillId="3" borderId="22" xfId="0" applyNumberFormat="1" applyFill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0" fillId="0" borderId="27" xfId="0" applyBorder="1" applyAlignment="1">
      <alignment horizontal="center"/>
    </xf>
    <xf numFmtId="0" fontId="1" fillId="0" borderId="27" xfId="0" applyFont="1" applyFill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3" xfId="0" applyBorder="1"/>
    <xf numFmtId="0" fontId="0" fillId="0" borderId="14" xfId="0" applyBorder="1"/>
    <xf numFmtId="165" fontId="0" fillId="0" borderId="0" xfId="0" applyNumberFormat="1"/>
    <xf numFmtId="0" fontId="0" fillId="0" borderId="0" xfId="0" quotePrefix="1" applyAlignment="1">
      <alignment horizontal="center"/>
    </xf>
    <xf numFmtId="0" fontId="0" fillId="0" borderId="0" xfId="0" quotePrefix="1"/>
    <xf numFmtId="165" fontId="0" fillId="0" borderId="19" xfId="0" applyNumberFormat="1" applyBorder="1"/>
    <xf numFmtId="165" fontId="0" fillId="0" borderId="24" xfId="0" applyNumberFormat="1" applyBorder="1"/>
    <xf numFmtId="165" fontId="0" fillId="0" borderId="15" xfId="0" applyNumberFormat="1" applyBorder="1"/>
    <xf numFmtId="0" fontId="0" fillId="0" borderId="13" xfId="0" applyNumberFormat="1" applyBorder="1" applyAlignment="1">
      <alignment horizontal="center"/>
    </xf>
    <xf numFmtId="0" fontId="0" fillId="4" borderId="13" xfId="0" applyNumberFormat="1" applyFill="1" applyBorder="1" applyAlignment="1">
      <alignment horizontal="center"/>
    </xf>
    <xf numFmtId="0" fontId="0" fillId="4" borderId="14" xfId="0" applyNumberFormat="1" applyFill="1" applyBorder="1" applyAlignment="1">
      <alignment horizontal="center"/>
    </xf>
    <xf numFmtId="0" fontId="0" fillId="4" borderId="16" xfId="0" applyNumberFormat="1" applyFill="1" applyBorder="1" applyAlignment="1">
      <alignment horizontal="center"/>
    </xf>
    <xf numFmtId="0" fontId="0" fillId="0" borderId="18" xfId="0" applyNumberFormat="1" applyBorder="1"/>
    <xf numFmtId="0" fontId="0" fillId="5" borderId="0" xfId="0" applyFill="1"/>
    <xf numFmtId="0" fontId="0" fillId="6" borderId="0" xfId="0" applyFill="1"/>
    <xf numFmtId="165" fontId="0" fillId="7" borderId="19" xfId="0" applyNumberFormat="1" applyFill="1" applyBorder="1"/>
    <xf numFmtId="165" fontId="0" fillId="7" borderId="13" xfId="0" applyNumberForma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17" fontId="2" fillId="0" borderId="1" xfId="0" applyNumberFormat="1" applyFont="1" applyBorder="1" applyAlignment="1">
      <alignment horizontal="center"/>
    </xf>
    <xf numFmtId="0" fontId="1" fillId="0" borderId="2" xfId="0" applyNumberFormat="1" applyFont="1" applyBorder="1" applyAlignment="1">
      <alignment horizontal="center"/>
    </xf>
    <xf numFmtId="0" fontId="1" fillId="0" borderId="3" xfId="0" applyNumberFormat="1" applyFont="1" applyBorder="1" applyAlignment="1">
      <alignment horizontal="center"/>
    </xf>
    <xf numFmtId="0" fontId="1" fillId="0" borderId="4" xfId="0" applyNumberFormat="1" applyFont="1" applyBorder="1" applyAlignment="1">
      <alignment horizontal="center"/>
    </xf>
    <xf numFmtId="0" fontId="1" fillId="0" borderId="0" xfId="0" applyNumberFormat="1" applyFont="1" applyBorder="1" applyAlignment="1">
      <alignment horizontal="center"/>
    </xf>
    <xf numFmtId="0" fontId="1" fillId="0" borderId="5" xfId="0" applyNumberFormat="1" applyFont="1" applyBorder="1" applyAlignment="1">
      <alignment horizontal="center"/>
    </xf>
    <xf numFmtId="0" fontId="1" fillId="0" borderId="6" xfId="0" applyNumberFormat="1" applyFont="1" applyBorder="1" applyAlignment="1">
      <alignment horizontal="center"/>
    </xf>
    <xf numFmtId="0" fontId="1" fillId="0" borderId="7" xfId="0" applyNumberFormat="1" applyFont="1" applyBorder="1" applyAlignment="1">
      <alignment horizontal="center"/>
    </xf>
    <xf numFmtId="0" fontId="1" fillId="0" borderId="8" xfId="0" applyNumberFormat="1" applyFont="1" applyBorder="1" applyAlignment="1">
      <alignment horizontal="center"/>
    </xf>
  </cellXfs>
  <cellStyles count="1">
    <cellStyle name="Normal" xfId="0" builtinId="0"/>
  </cellStyles>
  <dxfs count="8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39994506668294322"/>
        </patternFill>
      </fill>
    </dxf>
    <dxf>
      <fill>
        <patternFill patternType="solid">
          <fgColor indexed="64"/>
          <bgColor theme="2" tint="-9.9978637043366805E-2"/>
        </patternFill>
      </fill>
    </dxf>
    <dxf>
      <fill>
        <patternFill patternType="solid">
          <fgColor indexed="64"/>
          <bgColor theme="2" tint="-9.9978637043366805E-2"/>
        </patternFill>
      </fill>
    </dxf>
    <dxf>
      <fill>
        <patternFill patternType="solid">
          <fgColor indexed="64"/>
          <bgColor theme="2" tint="-9.9978637043366805E-2"/>
        </patternFill>
      </fill>
    </dxf>
    <dxf>
      <fill>
        <patternFill patternType="solid">
          <fgColor indexed="64"/>
          <bgColor theme="2" tint="-9.9978637043366805E-2"/>
        </patternFill>
      </fill>
    </dxf>
  </dxfs>
  <tableStyles count="0" defaultTableStyle="TableStyleMedium9" defaultPivotStyle="PivotStyleLight16"/>
  <colors>
    <mruColors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23:O38" totalsRowShown="0">
  <autoFilter ref="A23:O38"/>
  <sortState ref="A24:O38">
    <sortCondition descending="1" ref="O23:O38"/>
  </sortState>
  <tableColumns count="15">
    <tableColumn id="1" name="arrivée"/>
    <tableColumn id="2" name="départ"/>
    <tableColumn id="3" name="matin" dataDxfId="7"/>
    <tableColumn id="4" name="arrivée2"/>
    <tableColumn id="5" name="départ3"/>
    <tableColumn id="6" name="midi" dataDxfId="6"/>
    <tableColumn id="7" name="arrivée4"/>
    <tableColumn id="8" name="départ5"/>
    <tableColumn id="9" name="soir" dataDxfId="5"/>
    <tableColumn id="10" name="arrivée6"/>
    <tableColumn id="11" name="départ7"/>
    <tableColumn id="12" name="nuit" dataDxfId="4"/>
    <tableColumn id="13" name="arrivée8"/>
    <tableColumn id="14" name="départ9"/>
    <tableColumn id="15" name=" panier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3"/>
  <sheetViews>
    <sheetView topLeftCell="A4" workbookViewId="0">
      <selection activeCell="J8" sqref="J8"/>
    </sheetView>
  </sheetViews>
  <sheetFormatPr baseColWidth="10" defaultColWidth="0" defaultRowHeight="15" zeroHeight="1" x14ac:dyDescent="0.25"/>
  <cols>
    <col min="1" max="1" width="11.42578125" customWidth="1"/>
    <col min="2" max="2" width="11.42578125" style="2" customWidth="1"/>
    <col min="3" max="3" width="22.85546875" customWidth="1"/>
    <col min="4" max="4" width="22.7109375" customWidth="1"/>
    <col min="5" max="6" width="22.85546875" customWidth="1"/>
    <col min="7" max="8" width="22.7109375" customWidth="1"/>
    <col min="9" max="9" width="22.7109375" style="6" customWidth="1"/>
    <col min="10" max="11" width="11.42578125" customWidth="1"/>
    <col min="12" max="16384" width="11.42578125" hidden="1"/>
  </cols>
  <sheetData>
    <row r="1" spans="2:10" ht="15.75" thickBot="1" x14ac:dyDescent="0.3"/>
    <row r="2" spans="2:10" x14ac:dyDescent="0.25">
      <c r="D2" s="63" t="s">
        <v>9</v>
      </c>
      <c r="E2" s="64"/>
      <c r="F2" s="64"/>
      <c r="G2" s="65"/>
    </row>
    <row r="3" spans="2:10" x14ac:dyDescent="0.25">
      <c r="D3" s="66"/>
      <c r="E3" s="67"/>
      <c r="F3" s="67"/>
      <c r="G3" s="68"/>
    </row>
    <row r="4" spans="2:10" ht="15.75" thickBot="1" x14ac:dyDescent="0.3">
      <c r="D4" s="69"/>
      <c r="E4" s="70"/>
      <c r="F4" s="70"/>
      <c r="G4" s="71"/>
    </row>
    <row r="5" spans="2:10" ht="15.75" thickBot="1" x14ac:dyDescent="0.3"/>
    <row r="6" spans="2:10" s="1" customFormat="1" ht="15.75" thickBot="1" x14ac:dyDescent="0.3">
      <c r="B6" s="11" t="s">
        <v>0</v>
      </c>
      <c r="C6" s="15" t="s">
        <v>1</v>
      </c>
      <c r="D6" s="15" t="s">
        <v>2</v>
      </c>
      <c r="E6" s="15" t="s">
        <v>3</v>
      </c>
      <c r="F6" s="15" t="s">
        <v>4</v>
      </c>
      <c r="G6" s="15" t="s">
        <v>5</v>
      </c>
      <c r="H6" s="33" t="s">
        <v>6</v>
      </c>
      <c r="I6" s="15" t="s">
        <v>14</v>
      </c>
      <c r="J6" s="15" t="s">
        <v>20</v>
      </c>
    </row>
    <row r="7" spans="2:10" x14ac:dyDescent="0.25">
      <c r="B7" s="12"/>
      <c r="C7" s="16"/>
      <c r="D7" s="16"/>
      <c r="E7" s="16"/>
      <c r="F7" s="16"/>
      <c r="G7" s="16"/>
      <c r="H7" s="34"/>
      <c r="I7" s="43"/>
      <c r="J7" s="23"/>
    </row>
    <row r="8" spans="2:10" x14ac:dyDescent="0.25">
      <c r="B8" s="13">
        <v>42339</v>
      </c>
      <c r="C8" s="17">
        <v>0.53125</v>
      </c>
      <c r="D8" s="17">
        <v>0.54236111111111118</v>
      </c>
      <c r="E8" s="17">
        <v>3.125E-2</v>
      </c>
      <c r="F8" s="17">
        <v>0.91805555555555562</v>
      </c>
      <c r="G8" s="17">
        <f>SUM(F8)-C8</f>
        <v>0.38680555555555562</v>
      </c>
      <c r="H8" s="35">
        <f>SUM(G8)-E8</f>
        <v>0.35555555555555562</v>
      </c>
      <c r="I8" s="44">
        <v>295</v>
      </c>
      <c r="J8" s="46"/>
    </row>
    <row r="9" spans="2:10" x14ac:dyDescent="0.25">
      <c r="B9" s="13">
        <v>42340</v>
      </c>
      <c r="C9" s="17">
        <v>0.54166666666666663</v>
      </c>
      <c r="D9" s="17">
        <v>0.57777777777777783</v>
      </c>
      <c r="E9" s="17">
        <v>3.1944444444444449E-2</v>
      </c>
      <c r="F9" s="17">
        <v>0.92152777777777783</v>
      </c>
      <c r="G9" s="17">
        <f t="shared" ref="G9:G25" si="0">SUM(F9)-C9</f>
        <v>0.3798611111111112</v>
      </c>
      <c r="H9" s="35">
        <f t="shared" ref="H9:H25" si="1">SUM(G9)-E9</f>
        <v>0.34791666666666676</v>
      </c>
      <c r="I9" s="44">
        <v>241</v>
      </c>
      <c r="J9" s="46"/>
    </row>
    <row r="10" spans="2:10" x14ac:dyDescent="0.25">
      <c r="B10" s="13">
        <v>42341</v>
      </c>
      <c r="C10" s="17">
        <v>0.53125</v>
      </c>
      <c r="D10" s="17">
        <v>0.54166666666666663</v>
      </c>
      <c r="E10" s="17">
        <v>3.1944444444444449E-2</v>
      </c>
      <c r="F10" s="17">
        <v>0.91388888888888886</v>
      </c>
      <c r="G10" s="17">
        <f t="shared" si="0"/>
        <v>0.38263888888888886</v>
      </c>
      <c r="H10" s="35">
        <f t="shared" si="1"/>
        <v>0.35069444444444442</v>
      </c>
      <c r="I10" s="44">
        <v>135</v>
      </c>
      <c r="J10" s="46"/>
    </row>
    <row r="11" spans="2:10" x14ac:dyDescent="0.25">
      <c r="B11" s="13">
        <v>42342</v>
      </c>
      <c r="C11" s="17">
        <v>0.54166666666666663</v>
      </c>
      <c r="D11" s="17">
        <v>0.57638888888888895</v>
      </c>
      <c r="E11" s="17">
        <v>3.125E-2</v>
      </c>
      <c r="F11" s="17">
        <v>0.9604166666666667</v>
      </c>
      <c r="G11" s="17">
        <f t="shared" si="0"/>
        <v>0.41875000000000007</v>
      </c>
      <c r="H11" s="35">
        <f t="shared" si="1"/>
        <v>0.38750000000000007</v>
      </c>
      <c r="I11" s="44">
        <v>216</v>
      </c>
      <c r="J11" s="46"/>
    </row>
    <row r="12" spans="2:10" x14ac:dyDescent="0.25">
      <c r="B12" s="13">
        <v>42343</v>
      </c>
      <c r="C12" s="18"/>
      <c r="D12" s="18"/>
      <c r="E12" s="18"/>
      <c r="F12" s="18"/>
      <c r="G12" s="18"/>
      <c r="H12" s="30"/>
      <c r="I12" s="44"/>
      <c r="J12" s="46"/>
    </row>
    <row r="13" spans="2:10" x14ac:dyDescent="0.25">
      <c r="B13" s="13">
        <v>42344</v>
      </c>
      <c r="C13" s="18"/>
      <c r="D13" s="18"/>
      <c r="E13" s="18"/>
      <c r="F13" s="18"/>
      <c r="G13" s="18"/>
      <c r="H13" s="30"/>
      <c r="I13" s="44"/>
      <c r="J13" s="46"/>
    </row>
    <row r="14" spans="2:10" x14ac:dyDescent="0.25">
      <c r="B14" s="13">
        <v>42345</v>
      </c>
      <c r="C14" s="17">
        <v>0.54166666666666663</v>
      </c>
      <c r="D14" s="17">
        <v>0.54583333333333328</v>
      </c>
      <c r="E14" s="17">
        <v>3.125E-2</v>
      </c>
      <c r="F14" s="17">
        <v>0.88194444444444453</v>
      </c>
      <c r="G14" s="17">
        <f t="shared" si="0"/>
        <v>0.3402777777777779</v>
      </c>
      <c r="H14" s="36">
        <f t="shared" si="1"/>
        <v>0.3090277777777779</v>
      </c>
      <c r="I14" s="44">
        <v>200</v>
      </c>
      <c r="J14" s="46"/>
    </row>
    <row r="15" spans="2:10" x14ac:dyDescent="0.25">
      <c r="B15" s="13">
        <v>42346</v>
      </c>
      <c r="C15" s="17">
        <v>0.54166666666666663</v>
      </c>
      <c r="D15" s="17">
        <v>0.55069444444444449</v>
      </c>
      <c r="E15" s="17">
        <v>3.125E-2</v>
      </c>
      <c r="F15" s="17">
        <v>0.96736111111111101</v>
      </c>
      <c r="G15" s="17">
        <f t="shared" si="0"/>
        <v>0.42569444444444438</v>
      </c>
      <c r="H15" s="35">
        <f t="shared" si="1"/>
        <v>0.39444444444444438</v>
      </c>
      <c r="I15" s="44">
        <v>333</v>
      </c>
      <c r="J15" s="46"/>
    </row>
    <row r="16" spans="2:10" x14ac:dyDescent="0.25">
      <c r="B16" s="13">
        <v>42347</v>
      </c>
      <c r="C16" s="17">
        <v>0.52083333333333337</v>
      </c>
      <c r="D16" s="17">
        <v>0.54652777777777783</v>
      </c>
      <c r="E16" s="17">
        <v>2.0833333333333332E-2</v>
      </c>
      <c r="F16" s="17">
        <v>0.88680555555555562</v>
      </c>
      <c r="G16" s="17">
        <f t="shared" si="0"/>
        <v>0.36597222222222225</v>
      </c>
      <c r="H16" s="35">
        <f t="shared" si="1"/>
        <v>0.34513888888888894</v>
      </c>
      <c r="I16" s="44">
        <v>174</v>
      </c>
      <c r="J16" s="46"/>
    </row>
    <row r="17" spans="2:10" x14ac:dyDescent="0.25">
      <c r="B17" s="13">
        <v>42348</v>
      </c>
      <c r="C17" s="17">
        <v>0.5444444444444444</v>
      </c>
      <c r="D17" s="17">
        <v>0.5444444444444444</v>
      </c>
      <c r="E17" s="17">
        <v>2.1527777777777781E-2</v>
      </c>
      <c r="F17" s="17">
        <v>0.91319444444444453</v>
      </c>
      <c r="G17" s="17">
        <f t="shared" si="0"/>
        <v>0.36875000000000013</v>
      </c>
      <c r="H17" s="35">
        <f t="shared" si="1"/>
        <v>0.34722222222222238</v>
      </c>
      <c r="I17" s="44">
        <v>169</v>
      </c>
      <c r="J17" s="46"/>
    </row>
    <row r="18" spans="2:10" x14ac:dyDescent="0.25">
      <c r="B18" s="13">
        <v>42349</v>
      </c>
      <c r="C18" s="17">
        <v>0.54166666666666663</v>
      </c>
      <c r="D18" s="17">
        <v>0.56111111111111112</v>
      </c>
      <c r="E18" s="17">
        <v>4.1666666666666664E-2</v>
      </c>
      <c r="F18" s="17">
        <v>0.96875</v>
      </c>
      <c r="G18" s="17">
        <f t="shared" si="0"/>
        <v>0.42708333333333337</v>
      </c>
      <c r="H18" s="35">
        <f t="shared" si="1"/>
        <v>0.38541666666666669</v>
      </c>
      <c r="I18" s="44">
        <v>302</v>
      </c>
      <c r="J18" s="46"/>
    </row>
    <row r="19" spans="2:10" x14ac:dyDescent="0.25">
      <c r="B19" s="13">
        <v>42350</v>
      </c>
      <c r="C19" s="17">
        <v>0.41666666666666669</v>
      </c>
      <c r="D19" s="17">
        <v>0.42291666666666666</v>
      </c>
      <c r="E19" s="17">
        <v>0</v>
      </c>
      <c r="F19" s="17">
        <v>0.62777777777777777</v>
      </c>
      <c r="G19" s="17">
        <f t="shared" si="0"/>
        <v>0.21111111111111108</v>
      </c>
      <c r="H19" s="36">
        <f t="shared" si="1"/>
        <v>0.21111111111111108</v>
      </c>
      <c r="I19" s="44">
        <v>74</v>
      </c>
      <c r="J19" s="46"/>
    </row>
    <row r="20" spans="2:10" x14ac:dyDescent="0.25">
      <c r="B20" s="13">
        <v>42351</v>
      </c>
      <c r="C20" s="18"/>
      <c r="D20" s="18"/>
      <c r="E20" s="18"/>
      <c r="F20" s="18"/>
      <c r="G20" s="18"/>
      <c r="H20" s="30"/>
      <c r="I20" s="44"/>
      <c r="J20" s="46"/>
    </row>
    <row r="21" spans="2:10" x14ac:dyDescent="0.25">
      <c r="B21" s="13">
        <v>42352</v>
      </c>
      <c r="C21" s="17">
        <v>0.54166666666666663</v>
      </c>
      <c r="D21" s="17">
        <v>0.54791666666666672</v>
      </c>
      <c r="E21" s="17">
        <v>3.4027777777777775E-2</v>
      </c>
      <c r="F21" s="17">
        <v>0.90972222222222221</v>
      </c>
      <c r="G21" s="17">
        <f t="shared" si="0"/>
        <v>0.36805555555555558</v>
      </c>
      <c r="H21" s="35">
        <f t="shared" si="1"/>
        <v>0.33402777777777781</v>
      </c>
      <c r="I21" s="44">
        <v>185</v>
      </c>
      <c r="J21" s="46"/>
    </row>
    <row r="22" spans="2:10" x14ac:dyDescent="0.25">
      <c r="B22" s="13">
        <v>42353</v>
      </c>
      <c r="C22" s="17">
        <v>0.53125</v>
      </c>
      <c r="D22" s="17">
        <v>0.53680555555555554</v>
      </c>
      <c r="E22" s="17">
        <v>3.1944444444444449E-2</v>
      </c>
      <c r="F22" s="17">
        <v>0.96597222222222223</v>
      </c>
      <c r="G22" s="17">
        <f t="shared" si="0"/>
        <v>0.43472222222222223</v>
      </c>
      <c r="H22" s="35">
        <f t="shared" si="1"/>
        <v>0.40277777777777779</v>
      </c>
      <c r="I22" s="44">
        <v>160</v>
      </c>
      <c r="J22" s="46"/>
    </row>
    <row r="23" spans="2:10" x14ac:dyDescent="0.25">
      <c r="B23" s="13">
        <v>42354</v>
      </c>
      <c r="C23" s="17">
        <v>0.54166666666666663</v>
      </c>
      <c r="D23" s="17">
        <v>0.54305555555555551</v>
      </c>
      <c r="E23" s="17">
        <v>4.1666666666666664E-2</v>
      </c>
      <c r="F23" s="17">
        <v>0.94930555555555562</v>
      </c>
      <c r="G23" s="17">
        <f>SUM(F23)-C23</f>
        <v>0.40763888888888899</v>
      </c>
      <c r="H23" s="35">
        <f t="shared" si="1"/>
        <v>0.36597222222222231</v>
      </c>
      <c r="I23" s="44">
        <v>256</v>
      </c>
      <c r="J23" s="46"/>
    </row>
    <row r="24" spans="2:10" x14ac:dyDescent="0.25">
      <c r="B24" s="13">
        <v>42355</v>
      </c>
      <c r="C24" s="17">
        <v>0.54166666666666663</v>
      </c>
      <c r="D24" s="17">
        <v>0.54375000000000007</v>
      </c>
      <c r="E24" s="17">
        <v>4.3750000000000004E-2</v>
      </c>
      <c r="F24" s="17">
        <v>0.99930555555555556</v>
      </c>
      <c r="G24" s="17">
        <f t="shared" si="0"/>
        <v>0.45763888888888893</v>
      </c>
      <c r="H24" s="35">
        <f t="shared" si="1"/>
        <v>0.41388888888888892</v>
      </c>
      <c r="I24" s="44">
        <v>343</v>
      </c>
      <c r="J24" s="46"/>
    </row>
    <row r="25" spans="2:10" x14ac:dyDescent="0.25">
      <c r="B25" s="13">
        <v>42356</v>
      </c>
      <c r="C25" s="17">
        <v>0.54166666666666663</v>
      </c>
      <c r="D25" s="17">
        <v>0.55694444444444446</v>
      </c>
      <c r="E25" s="17">
        <v>2.0833333333333332E-2</v>
      </c>
      <c r="F25" s="17">
        <v>0.97638888888888886</v>
      </c>
      <c r="G25" s="17">
        <f t="shared" si="0"/>
        <v>0.43472222222222223</v>
      </c>
      <c r="H25" s="35">
        <f t="shared" si="1"/>
        <v>0.41388888888888892</v>
      </c>
      <c r="I25" s="44">
        <v>124</v>
      </c>
      <c r="J25" s="46"/>
    </row>
    <row r="26" spans="2:10" x14ac:dyDescent="0.25">
      <c r="B26" s="13">
        <v>42357</v>
      </c>
      <c r="C26" s="18"/>
      <c r="D26" s="18"/>
      <c r="E26" s="18"/>
      <c r="F26" s="18"/>
      <c r="G26" s="18"/>
      <c r="H26" s="30"/>
      <c r="I26" s="44"/>
      <c r="J26" s="46"/>
    </row>
    <row r="27" spans="2:10" x14ac:dyDescent="0.25">
      <c r="B27" s="13">
        <v>42358</v>
      </c>
      <c r="C27" s="18"/>
      <c r="D27" s="18"/>
      <c r="E27" s="18"/>
      <c r="F27" s="18"/>
      <c r="G27" s="18"/>
      <c r="H27" s="30"/>
      <c r="I27" s="44"/>
      <c r="J27" s="46"/>
    </row>
    <row r="28" spans="2:10" x14ac:dyDescent="0.25">
      <c r="B28" s="13">
        <v>42359</v>
      </c>
      <c r="C28" s="18" t="s">
        <v>10</v>
      </c>
      <c r="D28" s="18"/>
      <c r="E28" s="18"/>
      <c r="F28" s="18"/>
      <c r="G28" s="18"/>
      <c r="H28" s="30">
        <v>0.33333333333333331</v>
      </c>
      <c r="I28" s="44"/>
      <c r="J28" s="46"/>
    </row>
    <row r="29" spans="2:10" x14ac:dyDescent="0.25">
      <c r="B29" s="13">
        <v>42360</v>
      </c>
      <c r="C29" s="18" t="s">
        <v>10</v>
      </c>
      <c r="D29" s="18"/>
      <c r="E29" s="18"/>
      <c r="F29" s="18"/>
      <c r="G29" s="18"/>
      <c r="H29" s="30">
        <v>0.33333333333333331</v>
      </c>
      <c r="I29" s="44"/>
      <c r="J29" s="46"/>
    </row>
    <row r="30" spans="2:10" x14ac:dyDescent="0.25">
      <c r="B30" s="13">
        <v>42361</v>
      </c>
      <c r="C30" s="18" t="s">
        <v>10</v>
      </c>
      <c r="D30" s="18"/>
      <c r="E30" s="18"/>
      <c r="F30" s="18"/>
      <c r="G30" s="18"/>
      <c r="H30" s="30">
        <v>0.33333333333333331</v>
      </c>
      <c r="I30" s="44"/>
      <c r="J30" s="46"/>
    </row>
    <row r="31" spans="2:10" x14ac:dyDescent="0.25">
      <c r="B31" s="13">
        <v>42362</v>
      </c>
      <c r="C31" s="18" t="s">
        <v>10</v>
      </c>
      <c r="D31" s="18"/>
      <c r="E31" s="18"/>
      <c r="F31" s="18"/>
      <c r="G31" s="18"/>
      <c r="H31" s="30">
        <v>0.33333333333333331</v>
      </c>
      <c r="I31" s="44"/>
      <c r="J31" s="46"/>
    </row>
    <row r="32" spans="2:10" x14ac:dyDescent="0.25">
      <c r="B32" s="13">
        <v>42363</v>
      </c>
      <c r="C32" s="18" t="s">
        <v>11</v>
      </c>
      <c r="D32" s="18"/>
      <c r="E32" s="18"/>
      <c r="F32" s="18"/>
      <c r="G32" s="18"/>
      <c r="H32" s="30">
        <v>0.3125</v>
      </c>
      <c r="I32" s="44"/>
      <c r="J32" s="46"/>
    </row>
    <row r="33" spans="2:10" x14ac:dyDescent="0.25">
      <c r="B33" s="13">
        <v>42364</v>
      </c>
      <c r="C33" s="18"/>
      <c r="D33" s="18"/>
      <c r="E33" s="18"/>
      <c r="F33" s="18"/>
      <c r="G33" s="18"/>
      <c r="H33" s="30"/>
      <c r="I33" s="44"/>
      <c r="J33" s="46"/>
    </row>
    <row r="34" spans="2:10" x14ac:dyDescent="0.25">
      <c r="B34" s="13">
        <v>42365</v>
      </c>
      <c r="C34" s="18"/>
      <c r="D34" s="18"/>
      <c r="E34" s="18"/>
      <c r="F34" s="18"/>
      <c r="G34" s="18"/>
      <c r="H34" s="30"/>
      <c r="I34" s="44"/>
      <c r="J34" s="46"/>
    </row>
    <row r="35" spans="2:10" x14ac:dyDescent="0.25">
      <c r="B35" s="13">
        <v>42366</v>
      </c>
      <c r="C35" s="17">
        <v>0.54722222222222217</v>
      </c>
      <c r="D35" s="17">
        <v>0.54722222222222217</v>
      </c>
      <c r="E35" s="17">
        <v>2.0833333333333332E-2</v>
      </c>
      <c r="F35" s="17">
        <v>0.91319444444444453</v>
      </c>
      <c r="G35" s="17">
        <f>SUM(F35)-C35</f>
        <v>0.36597222222222237</v>
      </c>
      <c r="H35" s="35">
        <f>SUM(G35)-E35</f>
        <v>0.34513888888888905</v>
      </c>
      <c r="I35" s="44">
        <v>222</v>
      </c>
      <c r="J35" s="46"/>
    </row>
    <row r="36" spans="2:10" x14ac:dyDescent="0.25">
      <c r="B36" s="13">
        <v>42367</v>
      </c>
      <c r="C36" s="17">
        <v>0.53125</v>
      </c>
      <c r="D36" s="17">
        <v>0.54722222222222217</v>
      </c>
      <c r="E36" s="17">
        <v>2.0833333333333332E-2</v>
      </c>
      <c r="F36" s="17">
        <v>0.88750000000000007</v>
      </c>
      <c r="G36" s="17">
        <f>SUM(F36)-C36</f>
        <v>0.35625000000000007</v>
      </c>
      <c r="H36" s="35">
        <f>SUM(G36)-E36</f>
        <v>0.33541666666666675</v>
      </c>
      <c r="I36" s="44">
        <v>140</v>
      </c>
      <c r="J36" s="46"/>
    </row>
    <row r="37" spans="2:10" x14ac:dyDescent="0.25">
      <c r="B37" s="13">
        <v>42368</v>
      </c>
      <c r="C37" s="17">
        <v>0.53125</v>
      </c>
      <c r="D37" s="17">
        <v>0.54305555555555551</v>
      </c>
      <c r="E37" s="17">
        <v>2.0833333333333332E-2</v>
      </c>
      <c r="F37" s="17">
        <v>0.90833333333333333</v>
      </c>
      <c r="G37" s="17">
        <f>SUM(F37)-C37</f>
        <v>0.37708333333333333</v>
      </c>
      <c r="H37" s="35">
        <f>SUM(G37)-E37</f>
        <v>0.35625000000000001</v>
      </c>
      <c r="I37" s="44">
        <v>165</v>
      </c>
      <c r="J37" s="46"/>
    </row>
    <row r="38" spans="2:10" ht="15.75" thickBot="1" x14ac:dyDescent="0.3">
      <c r="B38" s="14">
        <v>42369</v>
      </c>
      <c r="C38" s="19">
        <v>0.53125</v>
      </c>
      <c r="D38" s="19">
        <v>0.54861111111111105</v>
      </c>
      <c r="E38" s="19">
        <v>0</v>
      </c>
      <c r="F38" s="19">
        <v>0.78402777777777777</v>
      </c>
      <c r="G38" s="19">
        <f>SUM(F38)-C38</f>
        <v>0.25277777777777777</v>
      </c>
      <c r="H38" s="37">
        <f>SUM(G38)-E38</f>
        <v>0.25277777777777777</v>
      </c>
      <c r="I38" s="45">
        <v>191</v>
      </c>
      <c r="J38" s="47"/>
    </row>
    <row r="39" spans="2:10" hidden="1" x14ac:dyDescent="0.25"/>
    <row r="40" spans="2:10" hidden="1" x14ac:dyDescent="0.25"/>
    <row r="41" spans="2:10" hidden="1" x14ac:dyDescent="0.25"/>
    <row r="42" spans="2:10" hidden="1" x14ac:dyDescent="0.25"/>
    <row r="43" spans="2:10" hidden="1" x14ac:dyDescent="0.25"/>
    <row r="44" spans="2:10" hidden="1" x14ac:dyDescent="0.25"/>
    <row r="45" spans="2:10" hidden="1" x14ac:dyDescent="0.25">
      <c r="F45" s="6"/>
      <c r="G45" s="6"/>
      <c r="H45" s="6"/>
      <c r="J45" s="6"/>
    </row>
    <row r="46" spans="2:10" hidden="1" x14ac:dyDescent="0.25">
      <c r="F46" s="6"/>
      <c r="G46" s="6"/>
      <c r="H46" s="6"/>
      <c r="J46" s="6"/>
    </row>
    <row r="47" spans="2:10" hidden="1" x14ac:dyDescent="0.25">
      <c r="F47" s="6"/>
      <c r="G47" s="6"/>
      <c r="H47" s="6"/>
      <c r="J47" s="6"/>
    </row>
    <row r="48" spans="2:10" hidden="1" x14ac:dyDescent="0.25">
      <c r="F48" s="6"/>
      <c r="G48" s="6"/>
      <c r="H48" s="6"/>
      <c r="J48" s="6"/>
    </row>
    <row r="49" spans="6:10" x14ac:dyDescent="0.25">
      <c r="F49" s="1"/>
      <c r="G49" s="1"/>
      <c r="H49" s="1"/>
      <c r="I49" s="1"/>
      <c r="J49" s="6"/>
    </row>
    <row r="50" spans="6:10" x14ac:dyDescent="0.25">
      <c r="F50" s="1"/>
      <c r="G50" s="1" t="s">
        <v>12</v>
      </c>
      <c r="H50" s="7">
        <f>SUM(H8:H38)</f>
        <v>8.2999999999999989</v>
      </c>
      <c r="I50" s="1">
        <f>SUM(I8:I38)</f>
        <v>3925</v>
      </c>
      <c r="J50" s="6"/>
    </row>
    <row r="51" spans="6:10" x14ac:dyDescent="0.25">
      <c r="F51" s="1"/>
      <c r="G51" s="1" t="s">
        <v>7</v>
      </c>
      <c r="H51" s="8">
        <v>0.33194444444444443</v>
      </c>
      <c r="I51" s="1"/>
      <c r="J51" s="6"/>
    </row>
    <row r="52" spans="6:10" x14ac:dyDescent="0.25">
      <c r="F52" s="1"/>
      <c r="G52" s="1" t="s">
        <v>8</v>
      </c>
      <c r="H52" s="9">
        <f>AVERAGE(H8:H38)</f>
        <v>0.34583333333333327</v>
      </c>
      <c r="I52" s="1"/>
      <c r="J52" s="6"/>
    </row>
    <row r="53" spans="6:10" x14ac:dyDescent="0.25">
      <c r="F53" s="1"/>
      <c r="G53" s="1"/>
      <c r="H53" s="1"/>
      <c r="I53" s="1"/>
      <c r="J53" s="6"/>
    </row>
    <row r="54" spans="6:10" x14ac:dyDescent="0.25">
      <c r="F54" s="1"/>
      <c r="G54" s="1"/>
      <c r="H54" s="1"/>
      <c r="I54" s="1"/>
      <c r="J54" s="6"/>
    </row>
    <row r="55" spans="6:10" x14ac:dyDescent="0.25">
      <c r="F55" s="6"/>
      <c r="G55" s="6"/>
      <c r="H55" s="6"/>
      <c r="J55" s="6"/>
    </row>
    <row r="56" spans="6:10" x14ac:dyDescent="0.25">
      <c r="F56" s="6"/>
      <c r="G56" s="6"/>
      <c r="H56" s="6"/>
      <c r="J56" s="6"/>
    </row>
    <row r="57" spans="6:10" x14ac:dyDescent="0.25">
      <c r="F57" s="5"/>
      <c r="G57" s="5"/>
    </row>
    <row r="58" spans="6:10" x14ac:dyDescent="0.25"/>
    <row r="59" spans="6:10" x14ac:dyDescent="0.25"/>
    <row r="60" spans="6:10" x14ac:dyDescent="0.25"/>
    <row r="61" spans="6:10" x14ac:dyDescent="0.25"/>
    <row r="62" spans="6:10" x14ac:dyDescent="0.25"/>
    <row r="63" spans="6:10" x14ac:dyDescent="0.25"/>
    <row r="64" spans="6:10" x14ac:dyDescent="0.25"/>
    <row r="65" x14ac:dyDescent="0.25"/>
    <row r="66" x14ac:dyDescent="0.25"/>
    <row r="67" x14ac:dyDescent="0.25"/>
    <row r="68" x14ac:dyDescent="0.25"/>
    <row r="69" x14ac:dyDescent="0.25"/>
    <row r="70" x14ac:dyDescent="0.25"/>
    <row r="71" x14ac:dyDescent="0.25"/>
    <row r="72" x14ac:dyDescent="0.25"/>
    <row r="73" x14ac:dyDescent="0.25"/>
    <row r="74" x14ac:dyDescent="0.25"/>
    <row r="75" x14ac:dyDescent="0.25"/>
    <row r="76" x14ac:dyDescent="0.25"/>
    <row r="77" x14ac:dyDescent="0.25"/>
    <row r="78" x14ac:dyDescent="0.25"/>
    <row r="79" x14ac:dyDescent="0.25"/>
    <row r="80" x14ac:dyDescent="0.25"/>
    <row r="81" x14ac:dyDescent="0.25"/>
    <row r="82" x14ac:dyDescent="0.25"/>
    <row r="83" x14ac:dyDescent="0.25"/>
  </sheetData>
  <mergeCells count="1">
    <mergeCell ref="D2:G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46"/>
  <sheetViews>
    <sheetView tabSelected="1" workbookViewId="0">
      <selection activeCell="K5" sqref="K5"/>
    </sheetView>
  </sheetViews>
  <sheetFormatPr baseColWidth="10" defaultRowHeight="15" x14ac:dyDescent="0.25"/>
  <cols>
    <col min="2" max="2" width="16.42578125" style="10" customWidth="1"/>
    <col min="3" max="9" width="16.42578125" customWidth="1"/>
    <col min="10" max="10" width="16.42578125" style="6" customWidth="1"/>
  </cols>
  <sheetData>
    <row r="1" spans="2:10" x14ac:dyDescent="0.25">
      <c r="B1" s="2"/>
      <c r="D1" s="72" t="s">
        <v>13</v>
      </c>
      <c r="E1" s="73"/>
      <c r="F1" s="73"/>
      <c r="G1" s="74"/>
    </row>
    <row r="2" spans="2:10" x14ac:dyDescent="0.25">
      <c r="B2" s="2"/>
      <c r="D2" s="75"/>
      <c r="E2" s="76"/>
      <c r="F2" s="76"/>
      <c r="G2" s="77"/>
    </row>
    <row r="3" spans="2:10" ht="15.75" thickBot="1" x14ac:dyDescent="0.3">
      <c r="B3" s="2"/>
      <c r="D3" s="78"/>
      <c r="E3" s="79"/>
      <c r="F3" s="79"/>
      <c r="G3" s="80"/>
    </row>
    <row r="4" spans="2:10" x14ac:dyDescent="0.25">
      <c r="B4" s="2"/>
      <c r="F4" s="50"/>
    </row>
    <row r="5" spans="2:10" x14ac:dyDescent="0.25">
      <c r="B5" s="2"/>
      <c r="C5" t="s">
        <v>38</v>
      </c>
      <c r="D5" t="s">
        <v>39</v>
      </c>
      <c r="E5" t="s">
        <v>40</v>
      </c>
      <c r="F5" t="s">
        <v>41</v>
      </c>
      <c r="J5" s="49"/>
    </row>
    <row r="6" spans="2:10" ht="15.75" thickBot="1" x14ac:dyDescent="0.3">
      <c r="B6" s="2"/>
      <c r="D6" s="24"/>
      <c r="F6" s="24"/>
    </row>
    <row r="7" spans="2:10" ht="15.75" thickBot="1" x14ac:dyDescent="0.3">
      <c r="B7" s="3" t="s">
        <v>0</v>
      </c>
      <c r="C7" s="4" t="s">
        <v>1</v>
      </c>
      <c r="D7" s="4" t="s">
        <v>2</v>
      </c>
      <c r="E7" s="4" t="s">
        <v>3</v>
      </c>
      <c r="F7" s="4" t="s">
        <v>4</v>
      </c>
      <c r="G7" s="28" t="s">
        <v>5</v>
      </c>
      <c r="H7" s="38" t="s">
        <v>6</v>
      </c>
      <c r="I7" s="40" t="s">
        <v>15</v>
      </c>
      <c r="J7" s="39" t="s">
        <v>16</v>
      </c>
    </row>
    <row r="8" spans="2:10" x14ac:dyDescent="0.25">
      <c r="B8" s="20"/>
      <c r="C8" s="58"/>
      <c r="D8" s="61"/>
      <c r="E8" s="51"/>
      <c r="F8" s="61"/>
      <c r="G8" s="52"/>
      <c r="H8" s="53"/>
      <c r="I8" s="41"/>
      <c r="J8" s="41"/>
    </row>
    <row r="9" spans="2:10" x14ac:dyDescent="0.25">
      <c r="B9" s="26">
        <v>42370</v>
      </c>
      <c r="C9" s="57"/>
      <c r="D9" s="62"/>
      <c r="E9" s="18"/>
      <c r="F9" s="62"/>
      <c r="G9" s="30"/>
      <c r="H9" s="29"/>
      <c r="I9" s="42"/>
      <c r="J9" s="42"/>
    </row>
    <row r="10" spans="2:10" x14ac:dyDescent="0.25">
      <c r="B10" s="21">
        <v>42371</v>
      </c>
      <c r="C10" s="22">
        <v>0.35416666666666669</v>
      </c>
      <c r="D10" s="62">
        <v>0.35555555555555557</v>
      </c>
      <c r="E10" s="24">
        <v>3.888888888888889E-2</v>
      </c>
      <c r="F10" s="62">
        <v>0.68194444444444446</v>
      </c>
      <c r="G10" s="25">
        <f>IF(SUM(F10)-C10=0,"",SUM(F10)-C10)</f>
        <v>0.32777777777777778</v>
      </c>
      <c r="H10" s="22">
        <f>IF(SUM(G10)-E10=0,"",SUM(G10)-E10)</f>
        <v>0.28888888888888886</v>
      </c>
      <c r="I10" s="54">
        <v>275</v>
      </c>
      <c r="J10" s="50">
        <f t="shared" ref="J10:J39" si="0">IF(D10+F10=0,"",IF(AND(arrivée&lt;matin,départ&gt;nuit),26.12,IF(OR(AND(arrivée&lt;matin,départ&lt;nuit,départ&gt;midi),AND(arrivée&lt;midi,départ&lt;nuit),AND(arrivée&lt;midi,départ&gt;nuit),AND(arrivée&gt;midi,départ&gt;nuit)),13.06,"")))</f>
        <v>13.06</v>
      </c>
    </row>
    <row r="11" spans="2:10" x14ac:dyDescent="0.25">
      <c r="B11" s="26">
        <v>42372</v>
      </c>
      <c r="C11" s="29"/>
      <c r="D11" s="29"/>
      <c r="E11" s="18"/>
      <c r="F11" s="18"/>
      <c r="G11" s="18"/>
      <c r="H11" s="30" t="str">
        <f t="shared" ref="H11:H30" si="1">IF(SUM(G11)-E11=0,"",SUM(G11)-E11)</f>
        <v/>
      </c>
      <c r="I11" s="55"/>
      <c r="J11" s="50" t="str">
        <f t="shared" si="0"/>
        <v/>
      </c>
    </row>
    <row r="12" spans="2:10" x14ac:dyDescent="0.25">
      <c r="B12" s="21">
        <v>42373</v>
      </c>
      <c r="C12" s="22">
        <v>0.60416666666666663</v>
      </c>
      <c r="D12" s="62">
        <v>0.62152777777777779</v>
      </c>
      <c r="E12" s="24">
        <v>2.2916666666666669E-2</v>
      </c>
      <c r="F12" s="62">
        <v>0.88680555555555562</v>
      </c>
      <c r="G12" s="25">
        <f t="shared" ref="G12:G38" si="2">IF(SUM(F12)-C12=0,"",SUM(F12)-C12)</f>
        <v>0.28263888888888899</v>
      </c>
      <c r="H12" s="22">
        <f t="shared" si="1"/>
        <v>0.2597222222222223</v>
      </c>
      <c r="I12" s="54">
        <v>192</v>
      </c>
      <c r="J12" s="50">
        <f t="shared" si="0"/>
        <v>13.06</v>
      </c>
    </row>
    <row r="13" spans="2:10" x14ac:dyDescent="0.25">
      <c r="B13" s="21">
        <v>42374</v>
      </c>
      <c r="C13" s="22">
        <v>0.53125</v>
      </c>
      <c r="D13" s="62">
        <v>0.55694444444444446</v>
      </c>
      <c r="E13" s="24">
        <v>4.2361111111111106E-2</v>
      </c>
      <c r="F13" s="62">
        <v>0.9590277777777777</v>
      </c>
      <c r="G13" s="25">
        <f t="shared" si="2"/>
        <v>0.4277777777777777</v>
      </c>
      <c r="H13" s="22">
        <f t="shared" si="1"/>
        <v>0.38541666666666657</v>
      </c>
      <c r="I13" s="54">
        <v>323</v>
      </c>
      <c r="J13" s="50">
        <f t="shared" si="0"/>
        <v>13.06</v>
      </c>
    </row>
    <row r="14" spans="2:10" x14ac:dyDescent="0.25">
      <c r="B14" s="21">
        <v>42375</v>
      </c>
      <c r="C14" s="22">
        <v>0.54166666666666663</v>
      </c>
      <c r="D14" s="62">
        <v>0.55972222222222223</v>
      </c>
      <c r="E14" s="24">
        <v>4.1666666666666664E-2</v>
      </c>
      <c r="F14" s="62">
        <v>0.9145833333333333</v>
      </c>
      <c r="G14" s="25">
        <f t="shared" si="2"/>
        <v>0.37291666666666667</v>
      </c>
      <c r="H14" s="22">
        <f t="shared" si="1"/>
        <v>0.33124999999999999</v>
      </c>
      <c r="I14" s="54">
        <v>256</v>
      </c>
      <c r="J14" s="50">
        <f t="shared" si="0"/>
        <v>13.06</v>
      </c>
    </row>
    <row r="15" spans="2:10" x14ac:dyDescent="0.25">
      <c r="B15" s="21">
        <v>42376</v>
      </c>
      <c r="C15" s="22">
        <v>0.53125</v>
      </c>
      <c r="D15" s="62">
        <v>0.54652777777777783</v>
      </c>
      <c r="E15" s="24">
        <v>4.1666666666666664E-2</v>
      </c>
      <c r="F15" s="62">
        <v>0.99722222222222223</v>
      </c>
      <c r="G15" s="25">
        <f t="shared" si="2"/>
        <v>0.46597222222222223</v>
      </c>
      <c r="H15" s="22">
        <f t="shared" si="1"/>
        <v>0.42430555555555555</v>
      </c>
      <c r="I15" s="54">
        <v>283</v>
      </c>
      <c r="J15" s="50">
        <f t="shared" si="0"/>
        <v>13.06</v>
      </c>
    </row>
    <row r="16" spans="2:10" x14ac:dyDescent="0.25">
      <c r="B16" s="21">
        <v>42377</v>
      </c>
      <c r="C16" s="22">
        <v>0.54166666666666663</v>
      </c>
      <c r="D16" s="62">
        <v>0.5493055555555556</v>
      </c>
      <c r="E16" s="24">
        <v>3.125E-2</v>
      </c>
      <c r="F16" s="62">
        <v>0.93472222222222223</v>
      </c>
      <c r="G16" s="25">
        <f t="shared" si="2"/>
        <v>0.3930555555555556</v>
      </c>
      <c r="H16" s="22">
        <f t="shared" si="1"/>
        <v>0.3618055555555556</v>
      </c>
      <c r="I16" s="54">
        <v>243</v>
      </c>
      <c r="J16" s="50">
        <f t="shared" si="0"/>
        <v>13.06</v>
      </c>
    </row>
    <row r="17" spans="2:10" x14ac:dyDescent="0.25">
      <c r="B17" s="26">
        <v>42378</v>
      </c>
      <c r="C17" s="29"/>
      <c r="D17" s="29"/>
      <c r="E17" s="18"/>
      <c r="F17" s="18"/>
      <c r="G17" s="18"/>
      <c r="H17" s="30" t="str">
        <f>IF(SUM(G17)-E17=0,"",SUM(G17)-E17)</f>
        <v/>
      </c>
      <c r="I17" s="55"/>
      <c r="J17" s="50" t="str">
        <f t="shared" si="0"/>
        <v/>
      </c>
    </row>
    <row r="18" spans="2:10" x14ac:dyDescent="0.25">
      <c r="B18" s="26">
        <v>42379</v>
      </c>
      <c r="C18" s="29"/>
      <c r="D18" s="29"/>
      <c r="E18" s="18"/>
      <c r="F18" s="18"/>
      <c r="G18" s="18"/>
      <c r="H18" s="30" t="str">
        <f t="shared" si="1"/>
        <v/>
      </c>
      <c r="I18" s="55"/>
      <c r="J18" s="50" t="str">
        <f t="shared" si="0"/>
        <v/>
      </c>
    </row>
    <row r="19" spans="2:10" x14ac:dyDescent="0.25">
      <c r="B19" s="21">
        <v>42380</v>
      </c>
      <c r="C19" s="22">
        <v>0.54166666666666663</v>
      </c>
      <c r="D19" s="62">
        <v>0.55277777777777781</v>
      </c>
      <c r="E19" s="24">
        <v>4.2361111111111106E-2</v>
      </c>
      <c r="F19" s="62">
        <v>0.94166666666666676</v>
      </c>
      <c r="G19" s="25">
        <f t="shared" si="2"/>
        <v>0.40000000000000013</v>
      </c>
      <c r="H19" s="22">
        <f>IF(SUM(G19)-E19=0,"",SUM(G19)-E19)</f>
        <v>0.35763888888888901</v>
      </c>
      <c r="I19" s="54">
        <v>235</v>
      </c>
      <c r="J19" s="50">
        <f t="shared" si="0"/>
        <v>13.06</v>
      </c>
    </row>
    <row r="20" spans="2:10" x14ac:dyDescent="0.25">
      <c r="B20" s="21">
        <v>42381</v>
      </c>
      <c r="C20" s="22">
        <v>0.53125</v>
      </c>
      <c r="D20" s="62">
        <v>0.53888888888888886</v>
      </c>
      <c r="E20" s="24">
        <v>4.3750000000000004E-2</v>
      </c>
      <c r="F20" s="62">
        <v>0.96875</v>
      </c>
      <c r="G20" s="25">
        <f t="shared" si="2"/>
        <v>0.4375</v>
      </c>
      <c r="H20" s="22">
        <f t="shared" si="1"/>
        <v>0.39374999999999999</v>
      </c>
      <c r="I20" s="54">
        <v>295</v>
      </c>
      <c r="J20" s="50">
        <f t="shared" si="0"/>
        <v>13.06</v>
      </c>
    </row>
    <row r="21" spans="2:10" x14ac:dyDescent="0.25">
      <c r="B21" s="21">
        <v>42382</v>
      </c>
      <c r="C21" s="22">
        <v>0.54166666666666663</v>
      </c>
      <c r="D21" s="62">
        <v>0.56805555555555554</v>
      </c>
      <c r="E21" s="24">
        <v>2.0833333333333332E-2</v>
      </c>
      <c r="F21" s="62">
        <v>0.90138888888888891</v>
      </c>
      <c r="G21" s="25">
        <f t="shared" si="2"/>
        <v>0.35972222222222228</v>
      </c>
      <c r="H21" s="22">
        <f t="shared" si="1"/>
        <v>0.33888888888888896</v>
      </c>
      <c r="I21" s="54">
        <v>203</v>
      </c>
      <c r="J21" s="50">
        <f t="shared" si="0"/>
        <v>13.06</v>
      </c>
    </row>
    <row r="22" spans="2:10" x14ac:dyDescent="0.25">
      <c r="B22" s="21">
        <v>42383</v>
      </c>
      <c r="C22" s="22">
        <v>0.53125</v>
      </c>
      <c r="D22" s="62">
        <v>0.55277777777777781</v>
      </c>
      <c r="E22" s="24">
        <v>2.1527777777777781E-2</v>
      </c>
      <c r="F22" s="62">
        <v>0.89444444444444438</v>
      </c>
      <c r="G22" s="25">
        <f t="shared" si="2"/>
        <v>0.36319444444444438</v>
      </c>
      <c r="H22" s="22">
        <f t="shared" si="1"/>
        <v>0.34166666666666662</v>
      </c>
      <c r="I22" s="54">
        <v>202</v>
      </c>
      <c r="J22" s="50">
        <f t="shared" si="0"/>
        <v>13.06</v>
      </c>
    </row>
    <row r="23" spans="2:10" x14ac:dyDescent="0.25">
      <c r="B23" s="21">
        <v>42384</v>
      </c>
      <c r="C23" s="22">
        <v>0.54166666666666663</v>
      </c>
      <c r="D23" s="62">
        <v>0.56458333333333333</v>
      </c>
      <c r="E23" s="24">
        <v>3.125E-2</v>
      </c>
      <c r="F23" s="62">
        <v>0.93055555555555547</v>
      </c>
      <c r="G23" s="25">
        <f t="shared" si="2"/>
        <v>0.38888888888888884</v>
      </c>
      <c r="H23" s="22">
        <f t="shared" si="1"/>
        <v>0.35763888888888884</v>
      </c>
      <c r="I23" s="54">
        <v>120</v>
      </c>
      <c r="J23" s="50">
        <f t="shared" si="0"/>
        <v>13.06</v>
      </c>
    </row>
    <row r="24" spans="2:10" x14ac:dyDescent="0.25">
      <c r="B24" s="26">
        <v>42385</v>
      </c>
      <c r="C24" s="29"/>
      <c r="D24" s="29"/>
      <c r="E24" s="18"/>
      <c r="F24" s="18"/>
      <c r="G24" s="18"/>
      <c r="H24" s="30" t="str">
        <f>IF(SUM(G24)-E24=0,"",SUM(G24)-E24)</f>
        <v/>
      </c>
      <c r="I24" s="55"/>
      <c r="J24" s="50" t="str">
        <f t="shared" si="0"/>
        <v/>
      </c>
    </row>
    <row r="25" spans="2:10" x14ac:dyDescent="0.25">
      <c r="B25" s="26">
        <v>42386</v>
      </c>
      <c r="C25" s="29"/>
      <c r="D25" s="29"/>
      <c r="E25" s="18"/>
      <c r="F25" s="18"/>
      <c r="G25" s="18"/>
      <c r="H25" s="30" t="str">
        <f t="shared" si="1"/>
        <v/>
      </c>
      <c r="I25" s="55"/>
      <c r="J25" s="50" t="str">
        <f t="shared" si="0"/>
        <v/>
      </c>
    </row>
    <row r="26" spans="2:10" x14ac:dyDescent="0.25">
      <c r="B26" s="21">
        <v>42387</v>
      </c>
      <c r="C26" s="22"/>
      <c r="D26" s="62"/>
      <c r="E26" s="24"/>
      <c r="F26" s="62"/>
      <c r="G26" s="25" t="str">
        <f t="shared" si="2"/>
        <v/>
      </c>
      <c r="H26" s="22" t="str">
        <f>IF(SUM(G26)-E26=0,"",SUM(G26)-E26)</f>
        <v/>
      </c>
      <c r="I26" s="54"/>
      <c r="J26" s="50" t="str">
        <f t="shared" si="0"/>
        <v/>
      </c>
    </row>
    <row r="27" spans="2:10" x14ac:dyDescent="0.25">
      <c r="B27" s="21">
        <v>42388</v>
      </c>
      <c r="C27" s="22"/>
      <c r="D27" s="62"/>
      <c r="E27" s="24"/>
      <c r="F27" s="62"/>
      <c r="G27" s="25" t="str">
        <f t="shared" si="2"/>
        <v/>
      </c>
      <c r="H27" s="22" t="str">
        <f t="shared" si="1"/>
        <v/>
      </c>
      <c r="I27" s="54"/>
      <c r="J27" s="50" t="str">
        <f t="shared" si="0"/>
        <v/>
      </c>
    </row>
    <row r="28" spans="2:10" x14ac:dyDescent="0.25">
      <c r="B28" s="21">
        <v>42389</v>
      </c>
      <c r="C28" s="22"/>
      <c r="D28" s="62"/>
      <c r="E28" s="24"/>
      <c r="F28" s="62"/>
      <c r="G28" s="25" t="str">
        <f t="shared" si="2"/>
        <v/>
      </c>
      <c r="H28" s="22" t="str">
        <f t="shared" si="1"/>
        <v/>
      </c>
      <c r="I28" s="54"/>
      <c r="J28" s="50" t="str">
        <f t="shared" si="0"/>
        <v/>
      </c>
    </row>
    <row r="29" spans="2:10" x14ac:dyDescent="0.25">
      <c r="B29" s="21">
        <v>42390</v>
      </c>
      <c r="C29" s="22"/>
      <c r="D29" s="62"/>
      <c r="E29" s="24"/>
      <c r="F29" s="62"/>
      <c r="G29" s="25" t="str">
        <f t="shared" si="2"/>
        <v/>
      </c>
      <c r="H29" s="22" t="str">
        <f t="shared" si="1"/>
        <v/>
      </c>
      <c r="I29" s="54"/>
      <c r="J29" s="50" t="str">
        <f t="shared" si="0"/>
        <v/>
      </c>
    </row>
    <row r="30" spans="2:10" x14ac:dyDescent="0.25">
      <c r="B30" s="21">
        <v>42391</v>
      </c>
      <c r="C30" s="22"/>
      <c r="D30" s="62"/>
      <c r="E30" s="24"/>
      <c r="F30" s="62"/>
      <c r="G30" s="25" t="str">
        <f t="shared" si="2"/>
        <v/>
      </c>
      <c r="H30" s="22" t="str">
        <f t="shared" si="1"/>
        <v/>
      </c>
      <c r="I30" s="54"/>
      <c r="J30" s="50" t="str">
        <f t="shared" si="0"/>
        <v/>
      </c>
    </row>
    <row r="31" spans="2:10" x14ac:dyDescent="0.25">
      <c r="B31" s="26">
        <v>42392</v>
      </c>
      <c r="C31" s="29"/>
      <c r="D31" s="29"/>
      <c r="E31" s="18"/>
      <c r="F31" s="18"/>
      <c r="G31" s="18"/>
      <c r="H31" s="18"/>
      <c r="I31" s="55"/>
      <c r="J31" s="50" t="str">
        <f t="shared" si="0"/>
        <v/>
      </c>
    </row>
    <row r="32" spans="2:10" x14ac:dyDescent="0.25">
      <c r="B32" s="26">
        <v>42393</v>
      </c>
      <c r="C32" s="29"/>
      <c r="D32" s="29"/>
      <c r="E32" s="18"/>
      <c r="F32" s="18"/>
      <c r="G32" s="18"/>
      <c r="H32" s="18"/>
      <c r="I32" s="55"/>
      <c r="J32" s="50" t="str">
        <f t="shared" si="0"/>
        <v/>
      </c>
    </row>
    <row r="33" spans="2:10" x14ac:dyDescent="0.25">
      <c r="B33" s="21">
        <v>42394</v>
      </c>
      <c r="C33" s="22"/>
      <c r="D33" s="62"/>
      <c r="E33" s="24"/>
      <c r="F33" s="62"/>
      <c r="G33" s="25" t="str">
        <f t="shared" si="2"/>
        <v/>
      </c>
      <c r="H33" s="22" t="str">
        <f>IF(SUM(G33)-E33=0,"",SUM(G33)-E33)</f>
        <v/>
      </c>
      <c r="I33" s="54"/>
      <c r="J33" s="50" t="str">
        <f t="shared" si="0"/>
        <v/>
      </c>
    </row>
    <row r="34" spans="2:10" x14ac:dyDescent="0.25">
      <c r="B34" s="26">
        <v>42395</v>
      </c>
      <c r="C34" s="29"/>
      <c r="D34" s="29"/>
      <c r="E34" s="18"/>
      <c r="F34" s="18"/>
      <c r="G34" s="18"/>
      <c r="H34" s="30" t="str">
        <f>IF(SUM(G34)-E34=0,"",SUM(G34)-E34)</f>
        <v/>
      </c>
      <c r="I34" s="55"/>
      <c r="J34" s="50" t="str">
        <f t="shared" si="0"/>
        <v/>
      </c>
    </row>
    <row r="35" spans="2:10" x14ac:dyDescent="0.25">
      <c r="B35" s="21">
        <v>42396</v>
      </c>
      <c r="C35" s="22"/>
      <c r="D35" s="62"/>
      <c r="E35" s="24"/>
      <c r="F35" s="62"/>
      <c r="G35" s="25" t="str">
        <f t="shared" si="2"/>
        <v/>
      </c>
      <c r="H35" s="22" t="str">
        <f>IF(SUM(G35)-E35=0,"",SUM(G35)-E35)</f>
        <v/>
      </c>
      <c r="I35" s="54"/>
      <c r="J35" s="50" t="str">
        <f t="shared" si="0"/>
        <v/>
      </c>
    </row>
    <row r="36" spans="2:10" x14ac:dyDescent="0.25">
      <c r="B36" s="21">
        <v>42397</v>
      </c>
      <c r="C36" s="22"/>
      <c r="D36" s="62"/>
      <c r="E36" s="24"/>
      <c r="F36" s="62"/>
      <c r="G36" s="25" t="str">
        <f t="shared" si="2"/>
        <v/>
      </c>
      <c r="H36" s="22" t="str">
        <f t="shared" ref="H36:H38" si="3">IF(SUM(G36)-E36=0,"",SUM(G36)-E36)</f>
        <v/>
      </c>
      <c r="I36" s="54"/>
      <c r="J36" s="50" t="str">
        <f t="shared" si="0"/>
        <v/>
      </c>
    </row>
    <row r="37" spans="2:10" x14ac:dyDescent="0.25">
      <c r="B37" s="21">
        <v>42398</v>
      </c>
      <c r="C37" s="22"/>
      <c r="D37" s="62"/>
      <c r="E37" s="24"/>
      <c r="F37" s="62"/>
      <c r="G37" s="25" t="str">
        <f t="shared" si="2"/>
        <v/>
      </c>
      <c r="H37" s="22" t="str">
        <f t="shared" si="3"/>
        <v/>
      </c>
      <c r="I37" s="54"/>
      <c r="J37" s="50" t="str">
        <f t="shared" si="0"/>
        <v/>
      </c>
    </row>
    <row r="38" spans="2:10" x14ac:dyDescent="0.25">
      <c r="B38" s="21">
        <v>42399</v>
      </c>
      <c r="C38" s="22"/>
      <c r="D38" s="62"/>
      <c r="E38" s="24"/>
      <c r="F38" s="62"/>
      <c r="G38" s="25" t="str">
        <f t="shared" si="2"/>
        <v/>
      </c>
      <c r="H38" s="22" t="str">
        <f t="shared" si="3"/>
        <v/>
      </c>
      <c r="I38" s="54"/>
      <c r="J38" s="50" t="str">
        <f t="shared" si="0"/>
        <v/>
      </c>
    </row>
    <row r="39" spans="2:10" ht="15.75" thickBot="1" x14ac:dyDescent="0.3">
      <c r="B39" s="27">
        <v>42400</v>
      </c>
      <c r="C39" s="31"/>
      <c r="D39" s="31"/>
      <c r="E39" s="32"/>
      <c r="F39" s="32"/>
      <c r="G39" s="32"/>
      <c r="H39" s="57"/>
      <c r="I39" s="56"/>
      <c r="J39" s="50" t="str">
        <f t="shared" si="0"/>
        <v/>
      </c>
    </row>
    <row r="40" spans="2:10" x14ac:dyDescent="0.25">
      <c r="B40" s="2"/>
      <c r="F40" s="1"/>
      <c r="G40" s="1"/>
      <c r="H40" s="1"/>
    </row>
    <row r="41" spans="2:10" x14ac:dyDescent="0.25">
      <c r="B41" s="2"/>
      <c r="F41" s="1"/>
      <c r="G41" s="1" t="s">
        <v>17</v>
      </c>
      <c r="H41" s="7">
        <f>SUM(H9:H39)</f>
        <v>3.8409722222222222</v>
      </c>
      <c r="I41" s="6"/>
    </row>
    <row r="42" spans="2:10" x14ac:dyDescent="0.25">
      <c r="B42" s="2"/>
      <c r="F42" s="1"/>
      <c r="G42" s="1"/>
      <c r="H42" s="1"/>
    </row>
    <row r="43" spans="2:10" x14ac:dyDescent="0.25">
      <c r="B43" s="2"/>
      <c r="F43" s="1"/>
      <c r="G43" s="1" t="s">
        <v>7</v>
      </c>
      <c r="H43" s="8">
        <v>0.35902777777777778</v>
      </c>
    </row>
    <row r="44" spans="2:10" x14ac:dyDescent="0.25">
      <c r="B44" s="2"/>
      <c r="F44" s="1"/>
      <c r="G44" s="1" t="s">
        <v>21</v>
      </c>
      <c r="H44" s="9">
        <f>AVERAGE(H9:H39)</f>
        <v>0.34917929292929295</v>
      </c>
      <c r="I44" s="48"/>
    </row>
    <row r="45" spans="2:10" x14ac:dyDescent="0.25">
      <c r="G45" s="1" t="s">
        <v>18</v>
      </c>
      <c r="H45" s="1">
        <f>SUM(I9:I39)</f>
        <v>2627</v>
      </c>
    </row>
    <row r="46" spans="2:10" x14ac:dyDescent="0.25">
      <c r="G46" s="1" t="s">
        <v>19</v>
      </c>
      <c r="H46">
        <f>SUM(J9:J39)</f>
        <v>143.66</v>
      </c>
    </row>
  </sheetData>
  <mergeCells count="1">
    <mergeCell ref="D1:G3"/>
  </mergeCells>
  <conditionalFormatting sqref="H10:H30 H33:H38">
    <cfRule type="expression" dxfId="1" priority="1">
      <formula>AND(ISNUMBER($H10),$H10&lt;$H$43)</formula>
    </cfRule>
    <cfRule type="expression" dxfId="0" priority="2">
      <formula>AND(ISNUMBER($H10),$H10&gt;=$H$43)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5"/>
  <sheetViews>
    <sheetView workbookViewId="0">
      <selection activeCell="P43" sqref="P43"/>
    </sheetView>
  </sheetViews>
  <sheetFormatPr baseColWidth="10" defaultRowHeight="15" x14ac:dyDescent="0.25"/>
  <cols>
    <col min="1" max="2" width="10.7109375" customWidth="1"/>
    <col min="3" max="3" width="10.7109375" style="59" customWidth="1"/>
    <col min="4" max="5" width="10.7109375" customWidth="1"/>
    <col min="6" max="6" width="10.7109375" style="59" customWidth="1"/>
    <col min="7" max="8" width="10.7109375" customWidth="1"/>
    <col min="9" max="9" width="10.7109375" style="59" customWidth="1"/>
    <col min="10" max="11" width="10.7109375" customWidth="1"/>
    <col min="12" max="12" width="10.7109375" style="59" customWidth="1"/>
    <col min="13" max="16" width="10.7109375" customWidth="1"/>
  </cols>
  <sheetData>
    <row r="1" spans="1:15" x14ac:dyDescent="0.25">
      <c r="A1" t="s">
        <v>26</v>
      </c>
      <c r="B1" t="s">
        <v>27</v>
      </c>
      <c r="C1" s="59" t="s">
        <v>22</v>
      </c>
      <c r="D1" t="s">
        <v>26</v>
      </c>
      <c r="E1" t="s">
        <v>27</v>
      </c>
      <c r="F1" s="59" t="s">
        <v>23</v>
      </c>
      <c r="G1" t="s">
        <v>26</v>
      </c>
      <c r="H1" t="s">
        <v>27</v>
      </c>
      <c r="I1" s="59" t="s">
        <v>24</v>
      </c>
      <c r="J1" t="s">
        <v>26</v>
      </c>
      <c r="K1" t="s">
        <v>27</v>
      </c>
      <c r="L1" s="59" t="s">
        <v>25</v>
      </c>
      <c r="M1" t="s">
        <v>26</v>
      </c>
      <c r="N1" t="s">
        <v>27</v>
      </c>
      <c r="O1" t="s">
        <v>29</v>
      </c>
    </row>
    <row r="2" spans="1:15" x14ac:dyDescent="0.25">
      <c r="A2" t="s">
        <v>26</v>
      </c>
      <c r="B2" t="s">
        <v>27</v>
      </c>
      <c r="O2">
        <v>0</v>
      </c>
    </row>
    <row r="3" spans="1:15" x14ac:dyDescent="0.25">
      <c r="A3" t="s">
        <v>26</v>
      </c>
      <c r="E3" t="s">
        <v>27</v>
      </c>
      <c r="O3">
        <v>0</v>
      </c>
    </row>
    <row r="4" spans="1:15" x14ac:dyDescent="0.25">
      <c r="A4" t="s">
        <v>26</v>
      </c>
      <c r="H4" t="s">
        <v>27</v>
      </c>
      <c r="O4">
        <v>1</v>
      </c>
    </row>
    <row r="5" spans="1:15" x14ac:dyDescent="0.25">
      <c r="A5" t="s">
        <v>26</v>
      </c>
      <c r="K5" t="s">
        <v>27</v>
      </c>
      <c r="O5">
        <v>1</v>
      </c>
    </row>
    <row r="6" spans="1:15" x14ac:dyDescent="0.25">
      <c r="A6" t="s">
        <v>26</v>
      </c>
      <c r="N6" t="s">
        <v>28</v>
      </c>
      <c r="O6">
        <v>2</v>
      </c>
    </row>
    <row r="7" spans="1:15" x14ac:dyDescent="0.25">
      <c r="D7" t="s">
        <v>26</v>
      </c>
      <c r="E7" t="s">
        <v>27</v>
      </c>
      <c r="O7">
        <v>0</v>
      </c>
    </row>
    <row r="8" spans="1:15" x14ac:dyDescent="0.25">
      <c r="D8" t="s">
        <v>26</v>
      </c>
      <c r="H8" t="s">
        <v>27</v>
      </c>
      <c r="O8">
        <v>1</v>
      </c>
    </row>
    <row r="9" spans="1:15" x14ac:dyDescent="0.25">
      <c r="D9" t="s">
        <v>26</v>
      </c>
      <c r="K9" t="s">
        <v>27</v>
      </c>
      <c r="O9">
        <v>1</v>
      </c>
    </row>
    <row r="10" spans="1:15" x14ac:dyDescent="0.25">
      <c r="D10" t="s">
        <v>26</v>
      </c>
      <c r="N10" t="s">
        <v>27</v>
      </c>
      <c r="O10">
        <v>2</v>
      </c>
    </row>
    <row r="11" spans="1:15" x14ac:dyDescent="0.25">
      <c r="G11" t="s">
        <v>26</v>
      </c>
      <c r="H11" t="s">
        <v>27</v>
      </c>
      <c r="O11">
        <v>0</v>
      </c>
    </row>
    <row r="12" spans="1:15" x14ac:dyDescent="0.25">
      <c r="G12" t="s">
        <v>26</v>
      </c>
      <c r="K12" t="s">
        <v>27</v>
      </c>
      <c r="O12">
        <v>0</v>
      </c>
    </row>
    <row r="13" spans="1:15" x14ac:dyDescent="0.25">
      <c r="G13" t="s">
        <v>26</v>
      </c>
      <c r="N13" t="s">
        <v>27</v>
      </c>
      <c r="O13">
        <v>1</v>
      </c>
    </row>
    <row r="14" spans="1:15" x14ac:dyDescent="0.25">
      <c r="J14" t="s">
        <v>26</v>
      </c>
      <c r="K14" t="s">
        <v>27</v>
      </c>
      <c r="O14">
        <v>0</v>
      </c>
    </row>
    <row r="15" spans="1:15" x14ac:dyDescent="0.25">
      <c r="J15" t="s">
        <v>26</v>
      </c>
      <c r="N15" t="s">
        <v>27</v>
      </c>
      <c r="O15">
        <v>1</v>
      </c>
    </row>
    <row r="16" spans="1:15" x14ac:dyDescent="0.25">
      <c r="M16" t="s">
        <v>26</v>
      </c>
      <c r="N16" t="s">
        <v>27</v>
      </c>
      <c r="O16">
        <v>0</v>
      </c>
    </row>
    <row r="23" spans="1:15" x14ac:dyDescent="0.25">
      <c r="A23" t="s">
        <v>26</v>
      </c>
      <c r="B23" t="s">
        <v>27</v>
      </c>
      <c r="C23" s="59" t="s">
        <v>22</v>
      </c>
      <c r="D23" t="s">
        <v>30</v>
      </c>
      <c r="E23" t="s">
        <v>31</v>
      </c>
      <c r="F23" s="59" t="s">
        <v>23</v>
      </c>
      <c r="G23" t="s">
        <v>32</v>
      </c>
      <c r="H23" t="s">
        <v>33</v>
      </c>
      <c r="I23" s="59" t="s">
        <v>24</v>
      </c>
      <c r="J23" t="s">
        <v>34</v>
      </c>
      <c r="K23" t="s">
        <v>35</v>
      </c>
      <c r="L23" s="59" t="s">
        <v>25</v>
      </c>
      <c r="M23" t="s">
        <v>36</v>
      </c>
      <c r="N23" t="s">
        <v>37</v>
      </c>
      <c r="O23" t="s">
        <v>29</v>
      </c>
    </row>
    <row r="24" spans="1:15" s="60" customFormat="1" x14ac:dyDescent="0.25">
      <c r="A24" s="60" t="s">
        <v>26</v>
      </c>
      <c r="N24" s="60" t="s">
        <v>28</v>
      </c>
      <c r="O24" s="60">
        <v>2</v>
      </c>
    </row>
    <row r="25" spans="1:15" s="60" customFormat="1" x14ac:dyDescent="0.25">
      <c r="D25" s="60" t="s">
        <v>26</v>
      </c>
      <c r="N25" s="60" t="s">
        <v>27</v>
      </c>
      <c r="O25" s="60">
        <v>2</v>
      </c>
    </row>
    <row r="26" spans="1:15" s="60" customFormat="1" x14ac:dyDescent="0.25">
      <c r="A26" s="60" t="s">
        <v>26</v>
      </c>
      <c r="H26" s="60" t="s">
        <v>27</v>
      </c>
      <c r="O26" s="60">
        <v>1</v>
      </c>
    </row>
    <row r="27" spans="1:15" s="60" customFormat="1" x14ac:dyDescent="0.25">
      <c r="A27" s="60" t="s">
        <v>26</v>
      </c>
      <c r="K27" s="60" t="s">
        <v>27</v>
      </c>
      <c r="O27" s="60">
        <v>1</v>
      </c>
    </row>
    <row r="28" spans="1:15" s="60" customFormat="1" x14ac:dyDescent="0.25">
      <c r="D28" s="60" t="s">
        <v>26</v>
      </c>
      <c r="H28" s="60" t="s">
        <v>27</v>
      </c>
      <c r="O28" s="60">
        <v>1</v>
      </c>
    </row>
    <row r="29" spans="1:15" s="60" customFormat="1" x14ac:dyDescent="0.25">
      <c r="D29" s="60" t="s">
        <v>26</v>
      </c>
      <c r="K29" s="60" t="s">
        <v>27</v>
      </c>
      <c r="O29" s="60">
        <v>1</v>
      </c>
    </row>
    <row r="30" spans="1:15" s="60" customFormat="1" x14ac:dyDescent="0.25">
      <c r="G30" s="60" t="s">
        <v>26</v>
      </c>
      <c r="N30" s="60" t="s">
        <v>27</v>
      </c>
      <c r="O30" s="60">
        <v>1</v>
      </c>
    </row>
    <row r="31" spans="1:15" s="60" customFormat="1" x14ac:dyDescent="0.25">
      <c r="J31" s="60" t="s">
        <v>26</v>
      </c>
      <c r="N31" s="60" t="s">
        <v>27</v>
      </c>
      <c r="O31" s="60">
        <v>1</v>
      </c>
    </row>
    <row r="32" spans="1:15" x14ac:dyDescent="0.25">
      <c r="A32" t="s">
        <v>26</v>
      </c>
      <c r="B32" t="s">
        <v>27</v>
      </c>
      <c r="O32">
        <v>0</v>
      </c>
    </row>
    <row r="33" spans="1:15" x14ac:dyDescent="0.25">
      <c r="A33" t="s">
        <v>26</v>
      </c>
      <c r="E33" t="s">
        <v>27</v>
      </c>
      <c r="O33">
        <v>0</v>
      </c>
    </row>
    <row r="34" spans="1:15" x14ac:dyDescent="0.25">
      <c r="D34" t="s">
        <v>26</v>
      </c>
      <c r="E34" t="s">
        <v>27</v>
      </c>
      <c r="O34">
        <v>0</v>
      </c>
    </row>
    <row r="35" spans="1:15" x14ac:dyDescent="0.25">
      <c r="G35" t="s">
        <v>26</v>
      </c>
      <c r="H35" t="s">
        <v>27</v>
      </c>
      <c r="O35">
        <v>0</v>
      </c>
    </row>
    <row r="36" spans="1:15" x14ac:dyDescent="0.25">
      <c r="G36" t="s">
        <v>26</v>
      </c>
      <c r="K36" t="s">
        <v>27</v>
      </c>
      <c r="O36">
        <v>0</v>
      </c>
    </row>
    <row r="37" spans="1:15" x14ac:dyDescent="0.25">
      <c r="J37" t="s">
        <v>26</v>
      </c>
      <c r="K37" t="s">
        <v>27</v>
      </c>
      <c r="O37">
        <v>0</v>
      </c>
    </row>
    <row r="38" spans="1:15" x14ac:dyDescent="0.25">
      <c r="M38" t="s">
        <v>26</v>
      </c>
      <c r="N38" t="s">
        <v>27</v>
      </c>
      <c r="O38">
        <v>0</v>
      </c>
    </row>
    <row r="45" spans="1:15" x14ac:dyDescent="0.25">
      <c r="A45" s="50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DEC15</vt:lpstr>
      <vt:lpstr>JAN16</vt:lpstr>
      <vt:lpstr>Feuil1</vt:lpstr>
      <vt:lpstr>arrivée</vt:lpstr>
      <vt:lpstr>départ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agatzepowr .</dc:creator>
  <cp:lastModifiedBy>J-Paul</cp:lastModifiedBy>
  <dcterms:created xsi:type="dcterms:W3CDTF">2015-12-18T09:47:03Z</dcterms:created>
  <dcterms:modified xsi:type="dcterms:W3CDTF">2016-01-17T17:30:20Z</dcterms:modified>
</cp:coreProperties>
</file>