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85BE274F-E71D-49D6-ABB0-87DB6BAA2857}" xr6:coauthVersionLast="45" xr6:coauthVersionMax="45" xr10:uidLastSave="{00000000-0000-0000-0000-000000000000}"/>
  <bookViews>
    <workbookView xWindow="15" yWindow="0" windowWidth="19185" windowHeight="14760" activeTab="1" xr2:uid="{109DF52B-3C1F-456D-B03D-64BA83C0626D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2" l="1"/>
  <c r="I3" i="2"/>
  <c r="I4" i="2"/>
  <c r="I5" i="2"/>
  <c r="D3" i="2"/>
  <c r="E3" i="2"/>
  <c r="F3" i="2"/>
  <c r="G3" i="2"/>
  <c r="H3" i="2"/>
  <c r="D4" i="2"/>
  <c r="E4" i="2"/>
  <c r="F4" i="2"/>
  <c r="G4" i="2"/>
  <c r="H4" i="2"/>
  <c r="D5" i="2"/>
  <c r="E5" i="2"/>
  <c r="F5" i="2"/>
  <c r="G5" i="2"/>
  <c r="H5" i="2"/>
  <c r="H2" i="2"/>
  <c r="E2" i="2"/>
  <c r="F2" i="2"/>
  <c r="G2" i="2"/>
  <c r="D2" i="2"/>
  <c r="J2" i="2" l="1"/>
  <c r="J5" i="2"/>
  <c r="J4" i="2"/>
  <c r="J3" i="2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<sst xmlns="http://schemas.openxmlformats.org/spreadsheetml/2006/main" count="59" uniqueCount="25">
  <si>
    <t>MOA</t>
  </si>
  <si>
    <t>LOT 10</t>
  </si>
  <si>
    <t>LOT 12</t>
  </si>
  <si>
    <t>LOT 14</t>
  </si>
  <si>
    <t>LOT 17</t>
  </si>
  <si>
    <t>LOT 23</t>
  </si>
  <si>
    <t>LOT 16</t>
  </si>
  <si>
    <t>Modification 1</t>
  </si>
  <si>
    <t>MENUISERIE</t>
  </si>
  <si>
    <t>CLOISON</t>
  </si>
  <si>
    <t>ELEC</t>
  </si>
  <si>
    <t>CVC</t>
  </si>
  <si>
    <t>METALLERIE</t>
  </si>
  <si>
    <t>LOT 03</t>
  </si>
  <si>
    <t>Modification 2</t>
  </si>
  <si>
    <t>Modification 3</t>
  </si>
  <si>
    <t>GO</t>
  </si>
  <si>
    <t>N° FTM</t>
  </si>
  <si>
    <t>Intitulé</t>
  </si>
  <si>
    <t>Demandeur</t>
  </si>
  <si>
    <t>Total</t>
  </si>
  <si>
    <t>Modification 4</t>
  </si>
  <si>
    <t>LOT</t>
  </si>
  <si>
    <t>Entreprise</t>
  </si>
  <si>
    <t>montant 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</si>
</sst>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00"/>
    <numFmt numFmtId="165" formatCode="dd/mm/yy;@"/>
    <numFmt numFmtId="166" formatCode="_-* #,##0.00\ [$€-40C]_-;\-* #,##0.00\ [$€-40C]_-;_-* &quot;-&quot;??\ [$€-40C]_-;_-@_-"/>
    <numFmt numFmtId="167" formatCode="d/m/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20"/>
      <color theme="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  <font>
      <sz val="14"/>
      <color theme="1"/>
      <name val="Arial"/>
      <family val="2"/>
    </font>
    <font>
      <b/>
      <sz val="14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</cellStyleXfs>
  <cellXfs count="50">
    <xf numFmtId="0" fontId="0" fillId="0" borderId="0" xfId="0"/>
    <xf numFmtId="1" fontId="2" fillId="0" borderId="2" xfId="2" applyNumberFormat="1" applyFont="1" applyBorder="1" applyAlignment="1">
      <alignment horizontal="left" vertical="center"/>
    </xf>
    <xf numFmtId="0" fontId="2" fillId="0" borderId="2" xfId="2" applyFont="1" applyBorder="1" applyAlignment="1">
      <alignment horizontal="left" vertical="center"/>
    </xf>
    <xf numFmtId="1" fontId="2" fillId="0" borderId="4" xfId="2" applyNumberFormat="1" applyFont="1" applyBorder="1" applyAlignment="1">
      <alignment horizontal="left" vertical="center"/>
    </xf>
    <xf numFmtId="0" fontId="2" fillId="0" borderId="4" xfId="2" applyFont="1" applyBorder="1" applyAlignment="1">
      <alignment horizontal="left" vertical="center"/>
    </xf>
    <xf numFmtId="1" fontId="2" fillId="0" borderId="6" xfId="2" applyNumberFormat="1" applyFont="1" applyBorder="1" applyAlignment="1">
      <alignment horizontal="left" vertical="center"/>
    </xf>
    <xf numFmtId="0" fontId="2" fillId="0" borderId="6" xfId="2" applyFont="1" applyBorder="1" applyAlignment="1">
      <alignment horizontal="left" vertical="center"/>
    </xf>
    <xf numFmtId="1" fontId="2" fillId="0" borderId="2" xfId="2" quotePrefix="1" applyNumberFormat="1" applyFont="1" applyBorder="1" applyAlignment="1">
      <alignment horizontal="left" vertical="center"/>
    </xf>
    <xf numFmtId="164" fontId="2" fillId="0" borderId="1" xfId="2" applyNumberFormat="1" applyFont="1" applyBorder="1" applyAlignment="1">
      <alignment horizontal="center" vertical="center"/>
    </xf>
    <xf numFmtId="44" fontId="2" fillId="0" borderId="7" xfId="1" applyFont="1" applyBorder="1" applyAlignment="1">
      <alignment horizontal="right" vertical="center"/>
    </xf>
    <xf numFmtId="164" fontId="4" fillId="0" borderId="3" xfId="0" applyNumberFormat="1" applyFont="1" applyBorder="1" applyAlignment="1">
      <alignment horizontal="center"/>
    </xf>
    <xf numFmtId="44" fontId="2" fillId="0" borderId="8" xfId="1" applyFont="1" applyBorder="1" applyAlignment="1">
      <alignment horizontal="right" vertical="center"/>
    </xf>
    <xf numFmtId="164" fontId="4" fillId="0" borderId="5" xfId="0" applyNumberFormat="1" applyFont="1" applyBorder="1" applyAlignment="1">
      <alignment horizontal="center"/>
    </xf>
    <xf numFmtId="44" fontId="2" fillId="0" borderId="9" xfId="1" applyFont="1" applyBorder="1" applyAlignment="1">
      <alignment horizontal="right" vertical="center"/>
    </xf>
    <xf numFmtId="164" fontId="4" fillId="0" borderId="1" xfId="0" applyNumberFormat="1" applyFont="1" applyBorder="1" applyAlignment="1">
      <alignment horizontal="center"/>
    </xf>
    <xf numFmtId="44" fontId="5" fillId="0" borderId="7" xfId="1" applyFont="1" applyBorder="1" applyAlignment="1">
      <alignment vertical="center" wrapText="1"/>
    </xf>
    <xf numFmtId="44" fontId="5" fillId="0" borderId="8" xfId="1" applyFont="1" applyBorder="1" applyAlignment="1">
      <alignment vertical="center" wrapText="1"/>
    </xf>
    <xf numFmtId="44" fontId="5" fillId="0" borderId="9" xfId="1" applyFont="1" applyBorder="1" applyAlignment="1">
      <alignment vertical="center" wrapText="1"/>
    </xf>
    <xf numFmtId="0" fontId="2" fillId="0" borderId="0" xfId="3" applyFont="1" applyAlignment="1">
      <alignment horizontal="center" wrapText="1"/>
    </xf>
    <xf numFmtId="0" fontId="2" fillId="0" borderId="0" xfId="3" applyFont="1"/>
    <xf numFmtId="167" fontId="2" fillId="0" borderId="0" xfId="3" applyNumberFormat="1" applyFont="1" applyAlignment="1">
      <alignment vertical="center"/>
    </xf>
    <xf numFmtId="0" fontId="2" fillId="0" borderId="0" xfId="3" applyFont="1" applyAlignment="1">
      <alignment vertical="center"/>
    </xf>
    <xf numFmtId="0" fontId="4" fillId="0" borderId="0" xfId="3" applyFont="1" applyAlignment="1">
      <alignment vertical="center"/>
    </xf>
    <xf numFmtId="0" fontId="0" fillId="0" borderId="10" xfId="0" applyBorder="1"/>
    <xf numFmtId="0" fontId="7" fillId="0" borderId="11" xfId="3" applyFont="1" applyBorder="1" applyAlignment="1" applyProtection="1">
      <alignment horizontal="center" vertical="center"/>
      <protection locked="0"/>
    </xf>
    <xf numFmtId="0" fontId="7" fillId="0" borderId="11" xfId="0" applyFont="1" applyBorder="1"/>
    <xf numFmtId="0" fontId="7" fillId="0" borderId="12" xfId="0" applyFont="1" applyBorder="1"/>
    <xf numFmtId="164" fontId="3" fillId="0" borderId="3" xfId="3" applyNumberFormat="1" applyFont="1" applyFill="1" applyBorder="1" applyAlignment="1">
      <alignment horizontal="center" vertical="center" wrapText="1"/>
    </xf>
    <xf numFmtId="165" fontId="7" fillId="0" borderId="4" xfId="3" applyNumberFormat="1" applyFont="1" applyFill="1" applyBorder="1" applyAlignment="1">
      <alignment horizontal="center" vertical="center" wrapText="1"/>
    </xf>
    <xf numFmtId="166" fontId="8" fillId="0" borderId="8" xfId="3" applyNumberFormat="1" applyFont="1" applyBorder="1" applyAlignment="1">
      <alignment vertical="center"/>
    </xf>
    <xf numFmtId="164" fontId="3" fillId="0" borderId="5" xfId="3" applyNumberFormat="1" applyFont="1" applyFill="1" applyBorder="1" applyAlignment="1">
      <alignment horizontal="center" vertical="center" wrapText="1"/>
    </xf>
    <xf numFmtId="165" fontId="7" fillId="0" borderId="6" xfId="3" applyNumberFormat="1" applyFont="1" applyFill="1" applyBorder="1" applyAlignment="1">
      <alignment horizontal="center" vertical="center" wrapText="1"/>
    </xf>
    <xf numFmtId="165" fontId="7" fillId="0" borderId="6" xfId="3" applyNumberFormat="1" applyFont="1" applyFill="1" applyBorder="1" applyAlignment="1">
      <alignment horizontal="center" vertical="center"/>
    </xf>
    <xf numFmtId="166" fontId="8" fillId="0" borderId="9" xfId="3" applyNumberFormat="1" applyFont="1" applyBorder="1" applyAlignment="1">
      <alignment vertical="center"/>
    </xf>
    <xf numFmtId="164" fontId="3" fillId="0" borderId="13" xfId="3" applyNumberFormat="1" applyFont="1" applyFill="1" applyBorder="1" applyAlignment="1">
      <alignment horizontal="center" vertical="center" wrapText="1"/>
    </xf>
    <xf numFmtId="165" fontId="7" fillId="0" borderId="14" xfId="3" applyNumberFormat="1" applyFont="1" applyFill="1" applyBorder="1" applyAlignment="1">
      <alignment horizontal="center" vertical="center" wrapText="1"/>
    </xf>
    <xf numFmtId="165" fontId="7" fillId="0" borderId="14" xfId="3" applyNumberFormat="1" applyFont="1" applyFill="1" applyBorder="1" applyAlignment="1">
      <alignment horizontal="center" vertical="center"/>
    </xf>
    <xf numFmtId="166" fontId="7" fillId="0" borderId="14" xfId="3" applyNumberFormat="1" applyFont="1" applyBorder="1" applyAlignment="1">
      <alignment horizontal="center" vertical="center"/>
    </xf>
    <xf numFmtId="166" fontId="8" fillId="0" borderId="15" xfId="3" applyNumberFormat="1" applyFont="1" applyBorder="1" applyAlignment="1">
      <alignment horizontal="center" vertical="center"/>
    </xf>
    <xf numFmtId="0" fontId="7" fillId="0" borderId="16" xfId="3" applyFont="1" applyBorder="1" applyAlignment="1" applyProtection="1">
      <alignment horizontal="center" vertical="center"/>
      <protection locked="0"/>
    </xf>
    <xf numFmtId="0" fontId="7" fillId="0" borderId="17" xfId="3" applyFont="1" applyBorder="1" applyAlignment="1" applyProtection="1">
      <alignment horizontal="center" vertical="center"/>
      <protection locked="0"/>
    </xf>
    <xf numFmtId="0" fontId="7" fillId="0" borderId="17" xfId="3" applyFont="1" applyBorder="1" applyAlignment="1">
      <alignment horizontal="center" vertical="center" wrapText="1"/>
    </xf>
    <xf numFmtId="0" fontId="8" fillId="0" borderId="17" xfId="3" applyFont="1" applyBorder="1" applyAlignment="1">
      <alignment horizontal="center" vertical="center" wrapText="1"/>
    </xf>
    <xf numFmtId="0" fontId="8" fillId="0" borderId="18" xfId="3" applyFont="1" applyBorder="1" applyAlignment="1">
      <alignment vertical="center"/>
    </xf>
    <xf numFmtId="164" fontId="3" fillId="0" borderId="2" xfId="2" applyNumberFormat="1" applyFont="1" applyFill="1" applyBorder="1" applyAlignment="1">
      <alignment horizontal="center" vertical="center" wrapText="1"/>
    </xf>
    <xf numFmtId="164" fontId="3" fillId="0" borderId="4" xfId="2" applyNumberFormat="1" applyFont="1" applyFill="1" applyBorder="1" applyAlignment="1">
      <alignment horizontal="center" vertical="center" wrapText="1"/>
    </xf>
    <xf numFmtId="164" fontId="3" fillId="0" borderId="6" xfId="2" applyNumberFormat="1" applyFont="1" applyFill="1" applyBorder="1" applyAlignment="1">
      <alignment horizontal="center" vertical="center" wrapText="1"/>
    </xf>
    <xf numFmtId="165" fontId="2" fillId="0" borderId="2" xfId="2" applyNumberFormat="1" applyFont="1" applyFill="1" applyBorder="1" applyAlignment="1">
      <alignment horizontal="center" vertical="center" wrapText="1"/>
    </xf>
    <xf numFmtId="165" fontId="2" fillId="0" borderId="4" xfId="2" applyNumberFormat="1" applyFont="1" applyFill="1" applyBorder="1" applyAlignment="1">
      <alignment horizontal="center" vertical="center" wrapText="1"/>
    </xf>
    <xf numFmtId="165" fontId="2" fillId="0" borderId="6" xfId="2" applyNumberFormat="1" applyFont="1" applyFill="1" applyBorder="1" applyAlignment="1">
      <alignment horizontal="center" vertical="center" wrapText="1"/>
    </xf>
  </cellXfs>
  <cellStyles count="4">
    <cellStyle name="Monétaire" xfId="1" builtinId="4"/>
    <cellStyle name="Normal" xfId="0" builtinId="0"/>
    <cellStyle name="Normal 2 2" xfId="2" xr:uid="{7B23F353-BC56-43E4-A406-AA40B3B94D57}"/>
    <cellStyle name="Normal 2 2 3" xfId="3" xr:uid="{33860367-B268-4410-AEC8-06B8D116B1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678B4-35CE-45E1-9460-9B2F53EF0A7F}">
  <dimension ref="A1:F18"/>
  <sheetViews>
    <sheetView workbookViewId="0">
      <selection activeCell="B3" sqref="B3:B7"/>
    </sheetView>
  </sheetViews>
  <sheetFormatPr baseColWidth="10" defaultRowHeight="15" x14ac:dyDescent="0.25"/>
  <cols>
    <col min="3" max="3" width="36.42578125" customWidth="1"/>
    <col min="5" max="5" width="24.7109375" customWidth="1"/>
    <col min="6" max="6" width="21.5703125" customWidth="1"/>
  </cols>
  <sheetData>
    <row r="1" spans="1:6" ht="15.75" thickBot="1" x14ac:dyDescent="0.3"/>
    <row r="2" spans="1:6" ht="18.75" thickBot="1" x14ac:dyDescent="0.3">
      <c r="A2" s="23"/>
      <c r="B2" s="24" t="s">
        <v>17</v>
      </c>
      <c r="C2" s="24" t="s">
        <v>18</v>
      </c>
      <c r="D2" s="25" t="s">
        <v>22</v>
      </c>
      <c r="E2" s="25" t="s">
        <v>23</v>
      </c>
      <c r="F2" s="26" t="s">
        <v>24</v>
      </c>
    </row>
    <row r="3" spans="1:6" x14ac:dyDescent="0.25">
      <c r="A3" s="8">
        <f>B3</f>
        <v>1</v>
      </c>
      <c r="B3" s="44">
        <v>1</v>
      </c>
      <c r="C3" s="47" t="s">
        <v>7</v>
      </c>
      <c r="D3" s="1" t="s">
        <v>1</v>
      </c>
      <c r="E3" s="2" t="s">
        <v>8</v>
      </c>
      <c r="F3" s="9">
        <v>7432.34</v>
      </c>
    </row>
    <row r="4" spans="1:6" x14ac:dyDescent="0.25">
      <c r="A4" s="10">
        <f>IF(AND(B4="",A3&lt;&gt;""),B3,B4)</f>
        <v>1</v>
      </c>
      <c r="B4" s="45"/>
      <c r="C4" s="48"/>
      <c r="D4" s="3" t="s">
        <v>2</v>
      </c>
      <c r="E4" s="4" t="s">
        <v>9</v>
      </c>
      <c r="F4" s="11">
        <v>-1647.03</v>
      </c>
    </row>
    <row r="5" spans="1:6" x14ac:dyDescent="0.25">
      <c r="A5" s="10">
        <f>IF(AND(B5="",A4&lt;&gt;""),A4,B5)</f>
        <v>1</v>
      </c>
      <c r="B5" s="45"/>
      <c r="C5" s="48"/>
      <c r="D5" s="3" t="s">
        <v>3</v>
      </c>
      <c r="E5" s="4" t="s">
        <v>10</v>
      </c>
      <c r="F5" s="11">
        <v>0</v>
      </c>
    </row>
    <row r="6" spans="1:6" x14ac:dyDescent="0.25">
      <c r="A6" s="10">
        <f>IF(AND(B6="",A5&lt;&gt;""),A5,B6)</f>
        <v>1</v>
      </c>
      <c r="B6" s="45"/>
      <c r="C6" s="48"/>
      <c r="D6" s="3" t="s">
        <v>4</v>
      </c>
      <c r="E6" s="4" t="s">
        <v>11</v>
      </c>
      <c r="F6" s="11">
        <v>-916.64</v>
      </c>
    </row>
    <row r="7" spans="1:6" ht="15.75" thickBot="1" x14ac:dyDescent="0.3">
      <c r="A7" s="12">
        <f>IF(AND(B7="",A6&lt;&gt;""),A6,B7)</f>
        <v>1</v>
      </c>
      <c r="B7" s="46"/>
      <c r="C7" s="49"/>
      <c r="D7" s="5" t="s">
        <v>5</v>
      </c>
      <c r="E7" s="6" t="s">
        <v>12</v>
      </c>
      <c r="F7" s="13">
        <v>72</v>
      </c>
    </row>
    <row r="8" spans="1:6" x14ac:dyDescent="0.25">
      <c r="A8" s="14">
        <f t="shared" ref="A8:A18" si="0">IF(AND(B8="",A7&lt;&gt;""),A7,B8)</f>
        <v>2</v>
      </c>
      <c r="B8" s="44">
        <v>2</v>
      </c>
      <c r="C8" s="47" t="s">
        <v>14</v>
      </c>
      <c r="D8" s="1" t="s">
        <v>1</v>
      </c>
      <c r="E8" s="2" t="s">
        <v>8</v>
      </c>
      <c r="F8" s="9">
        <v>5491.98</v>
      </c>
    </row>
    <row r="9" spans="1:6" ht="15.75" thickBot="1" x14ac:dyDescent="0.3">
      <c r="A9" s="12">
        <f t="shared" si="0"/>
        <v>2</v>
      </c>
      <c r="B9" s="46"/>
      <c r="C9" s="49"/>
      <c r="D9" s="5" t="s">
        <v>3</v>
      </c>
      <c r="E9" s="6" t="s">
        <v>10</v>
      </c>
      <c r="F9" s="13">
        <v>62033</v>
      </c>
    </row>
    <row r="10" spans="1:6" x14ac:dyDescent="0.25">
      <c r="A10" s="14">
        <f t="shared" si="0"/>
        <v>3</v>
      </c>
      <c r="B10" s="44">
        <v>3</v>
      </c>
      <c r="C10" s="47" t="s">
        <v>14</v>
      </c>
      <c r="D10" s="1" t="s">
        <v>1</v>
      </c>
      <c r="E10" s="2" t="s">
        <v>8</v>
      </c>
      <c r="F10" s="15">
        <v>5002.3100000000004</v>
      </c>
    </row>
    <row r="11" spans="1:6" x14ac:dyDescent="0.25">
      <c r="A11" s="10">
        <f t="shared" si="0"/>
        <v>3</v>
      </c>
      <c r="B11" s="45"/>
      <c r="C11" s="48"/>
      <c r="D11" s="3" t="s">
        <v>2</v>
      </c>
      <c r="E11" s="4" t="s">
        <v>9</v>
      </c>
      <c r="F11" s="16">
        <v>4168.07</v>
      </c>
    </row>
    <row r="12" spans="1:6" x14ac:dyDescent="0.25">
      <c r="A12" s="10">
        <f t="shared" si="0"/>
        <v>3</v>
      </c>
      <c r="B12" s="45"/>
      <c r="C12" s="48"/>
      <c r="D12" s="3" t="s">
        <v>3</v>
      </c>
      <c r="E12" s="4" t="s">
        <v>10</v>
      </c>
      <c r="F12" s="16">
        <v>8265.5</v>
      </c>
    </row>
    <row r="13" spans="1:6" x14ac:dyDescent="0.25">
      <c r="A13" s="10">
        <f t="shared" si="0"/>
        <v>3</v>
      </c>
      <c r="B13" s="45"/>
      <c r="C13" s="48"/>
      <c r="D13" s="3" t="s">
        <v>4</v>
      </c>
      <c r="E13" s="4" t="s">
        <v>11</v>
      </c>
      <c r="F13" s="16">
        <v>14327.2</v>
      </c>
    </row>
    <row r="14" spans="1:6" ht="15.75" thickBot="1" x14ac:dyDescent="0.3">
      <c r="A14" s="12">
        <f t="shared" si="0"/>
        <v>3</v>
      </c>
      <c r="B14" s="46"/>
      <c r="C14" s="49"/>
      <c r="D14" s="5" t="s">
        <v>6</v>
      </c>
      <c r="E14" s="6" t="s">
        <v>11</v>
      </c>
      <c r="F14" s="17">
        <v>1091.56</v>
      </c>
    </row>
    <row r="15" spans="1:6" x14ac:dyDescent="0.25">
      <c r="A15" s="14">
        <f t="shared" si="0"/>
        <v>4</v>
      </c>
      <c r="B15" s="44">
        <v>4</v>
      </c>
      <c r="C15" s="47" t="s">
        <v>15</v>
      </c>
      <c r="D15" s="7" t="s">
        <v>13</v>
      </c>
      <c r="E15" s="2" t="s">
        <v>16</v>
      </c>
      <c r="F15" s="9">
        <v>39239.31</v>
      </c>
    </row>
    <row r="16" spans="1:6" x14ac:dyDescent="0.25">
      <c r="A16" s="10">
        <f t="shared" si="0"/>
        <v>4</v>
      </c>
      <c r="B16" s="45"/>
      <c r="C16" s="48"/>
      <c r="D16" s="3" t="s">
        <v>5</v>
      </c>
      <c r="E16" s="4" t="s">
        <v>12</v>
      </c>
      <c r="F16" s="11">
        <v>23269.42</v>
      </c>
    </row>
    <row r="17" spans="1:6" x14ac:dyDescent="0.25">
      <c r="A17" s="10">
        <f t="shared" si="0"/>
        <v>4</v>
      </c>
      <c r="B17" s="45"/>
      <c r="C17" s="48"/>
      <c r="D17" s="3" t="s">
        <v>5</v>
      </c>
      <c r="E17" s="4" t="s">
        <v>12</v>
      </c>
      <c r="F17" s="11">
        <v>12795</v>
      </c>
    </row>
    <row r="18" spans="1:6" ht="15.75" thickBot="1" x14ac:dyDescent="0.3">
      <c r="A18" s="12">
        <f t="shared" si="0"/>
        <v>4</v>
      </c>
      <c r="B18" s="46"/>
      <c r="C18" s="49"/>
      <c r="D18" s="5" t="s">
        <v>3</v>
      </c>
      <c r="E18" s="6" t="s">
        <v>10</v>
      </c>
      <c r="F18" s="13">
        <v>896</v>
      </c>
    </row>
  </sheetData>
  <mergeCells count="8">
    <mergeCell ref="B3:B7"/>
    <mergeCell ref="C3:C7"/>
    <mergeCell ref="B15:B18"/>
    <mergeCell ref="C15:C18"/>
    <mergeCell ref="B8:B9"/>
    <mergeCell ref="C8:C9"/>
    <mergeCell ref="B10:B14"/>
    <mergeCell ref="C10:C14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52F94F-2967-4C35-85BD-80C2D51FA1BA}">
  <dimension ref="A1:X5"/>
  <sheetViews>
    <sheetView tabSelected="1" zoomScale="70" zoomScaleNormal="70" workbookViewId="0">
      <selection activeCell="D2" sqref="D2:I5"/>
    </sheetView>
  </sheetViews>
  <sheetFormatPr baseColWidth="10" defaultRowHeight="15" x14ac:dyDescent="0.25"/>
  <cols>
    <col min="1" max="1" width="10.5703125" bestFit="1" customWidth="1"/>
    <col min="2" max="2" width="33.7109375" bestFit="1" customWidth="1"/>
    <col min="3" max="3" width="10" bestFit="1" customWidth="1"/>
    <col min="4" max="4" width="20.7109375" customWidth="1"/>
    <col min="5" max="5" width="18.5703125" customWidth="1"/>
    <col min="6" max="6" width="19.140625" customWidth="1"/>
    <col min="7" max="10" width="17.85546875" bestFit="1" customWidth="1"/>
  </cols>
  <sheetData>
    <row r="1" spans="1:24" s="19" customFormat="1" ht="36.75" thickBot="1" x14ac:dyDescent="0.25">
      <c r="A1" s="39" t="s">
        <v>17</v>
      </c>
      <c r="B1" s="40" t="s">
        <v>18</v>
      </c>
      <c r="C1" s="41" t="s">
        <v>19</v>
      </c>
      <c r="D1" s="42" t="s">
        <v>8</v>
      </c>
      <c r="E1" s="42" t="s">
        <v>9</v>
      </c>
      <c r="F1" s="42" t="s">
        <v>10</v>
      </c>
      <c r="G1" s="42" t="s">
        <v>11</v>
      </c>
      <c r="H1" s="42" t="s">
        <v>12</v>
      </c>
      <c r="I1" s="42" t="s">
        <v>16</v>
      </c>
      <c r="J1" s="43" t="s">
        <v>20</v>
      </c>
      <c r="K1" s="18"/>
      <c r="L1" s="18"/>
      <c r="M1" s="18"/>
      <c r="N1" s="18"/>
      <c r="O1" s="18"/>
      <c r="P1" s="18"/>
      <c r="Q1" s="18"/>
      <c r="R1" s="18"/>
      <c r="S1" s="18"/>
    </row>
    <row r="2" spans="1:24" s="21" customFormat="1" ht="35.1" customHeight="1" x14ac:dyDescent="0.25">
      <c r="A2" s="34">
        <v>1</v>
      </c>
      <c r="B2" s="35" t="s">
        <v>7</v>
      </c>
      <c r="C2" s="36" t="s">
        <v>0</v>
      </c>
      <c r="D2" s="37">
        <f>SUMPRODUCT((Feuil1!$A$3:$A$18=Feuil2!$A2)*(Feuil1!$E$3:$E$18=Feuil2!D$1)*(Feuil1!$F$3:$F$18))</f>
        <v>7432.34</v>
      </c>
      <c r="E2" s="37">
        <f>SUMPRODUCT((Feuil1!$A$3:$A$18=Feuil2!$A2)*(Feuil1!$E$3:$E$18=Feuil2!E$1)*(Feuil1!$F$3:$F$18))</f>
        <v>-1647.03</v>
      </c>
      <c r="F2" s="37">
        <f>SUMPRODUCT((Feuil1!$A$3:$A$18=Feuil2!$A2)*(Feuil1!$E$3:$E$18=Feuil2!F$1)*(Feuil1!$F$3:$F$18))</f>
        <v>0</v>
      </c>
      <c r="G2" s="37">
        <f>SUMPRODUCT((Feuil1!$A$3:$A$18=Feuil2!$A2)*(Feuil1!$E$3:$E$18=Feuil2!G$1)*(Feuil1!$F$3:$F$18))</f>
        <v>-916.64</v>
      </c>
      <c r="H2" s="37">
        <f>SUMPRODUCT((Feuil1!$A$3:$A$18=Feuil2!$A2)*(Feuil1!$E$3:$E$18=Feuil2!H$1)*(Feuil1!$F$3:$F$18))</f>
        <v>72</v>
      </c>
      <c r="I2" s="37">
        <f>SUMPRODUCT((Feuil1!$A$3:$A$18=Feuil2!$A2)*(Feuil1!$E$3:$E$18=Feuil2!I$1)*(Feuil1!$F$3:$F$18))</f>
        <v>0</v>
      </c>
      <c r="J2" s="38">
        <f>SUM(D2:I2)</f>
        <v>4940.67</v>
      </c>
      <c r="K2" s="20"/>
      <c r="L2" s="20"/>
      <c r="M2" s="20"/>
      <c r="N2" s="20"/>
      <c r="O2" s="20"/>
      <c r="P2" s="20"/>
      <c r="Q2" s="20"/>
      <c r="R2" s="20"/>
      <c r="S2" s="20"/>
    </row>
    <row r="3" spans="1:24" s="21" customFormat="1" ht="26.25" x14ac:dyDescent="0.25">
      <c r="A3" s="27">
        <v>2</v>
      </c>
      <c r="B3" s="28" t="s">
        <v>14</v>
      </c>
      <c r="C3" s="28" t="s">
        <v>0</v>
      </c>
      <c r="D3" s="37">
        <f>SUMPRODUCT((Feuil1!$A$3:$A$18=Feuil2!$A3)*(Feuil1!$E$3:$E$18=Feuil2!D$1)*(Feuil1!$F$3:$F$18))</f>
        <v>5491.98</v>
      </c>
      <c r="E3" s="37">
        <f>SUMPRODUCT((Feuil1!$A$3:$A$18=Feuil2!$A3)*(Feuil1!$E$3:$E$18=Feuil2!E$1)*(Feuil1!$F$3:$F$18))</f>
        <v>0</v>
      </c>
      <c r="F3" s="37">
        <f>SUMPRODUCT((Feuil1!$A$3:$A$18=Feuil2!$A3)*(Feuil1!$E$3:$E$18=Feuil2!F$1)*(Feuil1!$F$3:$F$18))</f>
        <v>62033</v>
      </c>
      <c r="G3" s="37">
        <f>SUMPRODUCT((Feuil1!$A$3:$A$18=Feuil2!$A3)*(Feuil1!$E$3:$E$18=Feuil2!G$1)*(Feuil1!$F$3:$F$18))</f>
        <v>0</v>
      </c>
      <c r="H3" s="37">
        <f>SUMPRODUCT((Feuil1!$A$3:$A$18=Feuil2!$A3)*(Feuil1!$E$3:$E$18=Feuil2!H$1)*(Feuil1!$F$3:$F$18))</f>
        <v>0</v>
      </c>
      <c r="I3" s="37">
        <f>SUMPRODUCT((Feuil1!$A$3:$A$18=Feuil2!$A3)*(Feuil1!$E$3:$E$18=Feuil2!I$1)*(Feuil1!$F$3:$F$18))</f>
        <v>0</v>
      </c>
      <c r="J3" s="29">
        <f>SUM(D3:I3)</f>
        <v>67524.98</v>
      </c>
      <c r="N3" s="22"/>
      <c r="O3" s="22"/>
      <c r="Q3" s="22"/>
      <c r="R3" s="22"/>
      <c r="S3" s="22"/>
      <c r="T3" s="22"/>
      <c r="U3" s="22"/>
      <c r="V3" s="22"/>
      <c r="W3" s="22"/>
      <c r="X3" s="22"/>
    </row>
    <row r="4" spans="1:24" s="21" customFormat="1" ht="62.25" customHeight="1" x14ac:dyDescent="0.25">
      <c r="A4" s="27">
        <v>3</v>
      </c>
      <c r="B4" s="28" t="s">
        <v>15</v>
      </c>
      <c r="C4" s="28" t="s">
        <v>0</v>
      </c>
      <c r="D4" s="37">
        <f>SUMPRODUCT((Feuil1!$A$3:$A$18=Feuil2!$A4)*(Feuil1!$E$3:$E$18=Feuil2!D$1)*(Feuil1!$F$3:$F$18))</f>
        <v>5002.3100000000004</v>
      </c>
      <c r="E4" s="37">
        <f>SUMPRODUCT((Feuil1!$A$3:$A$18=Feuil2!$A4)*(Feuil1!$E$3:$E$18=Feuil2!E$1)*(Feuil1!$F$3:$F$18))</f>
        <v>4168.07</v>
      </c>
      <c r="F4" s="37">
        <f>SUMPRODUCT((Feuil1!$A$3:$A$18=Feuil2!$A4)*(Feuil1!$E$3:$E$18=Feuil2!F$1)*(Feuil1!$F$3:$F$18))</f>
        <v>8265.5</v>
      </c>
      <c r="G4" s="37">
        <f>SUMPRODUCT((Feuil1!$A$3:$A$18=Feuil2!$A4)*(Feuil1!$E$3:$E$18=Feuil2!G$1)*(Feuil1!$F$3:$F$18))</f>
        <v>15418.76</v>
      </c>
      <c r="H4" s="37">
        <f>SUMPRODUCT((Feuil1!$A$3:$A$18=Feuil2!$A4)*(Feuil1!$E$3:$E$18=Feuil2!H$1)*(Feuil1!$F$3:$F$18))</f>
        <v>0</v>
      </c>
      <c r="I4" s="37">
        <f>SUMPRODUCT((Feuil1!$A$3:$A$18=Feuil2!$A4)*(Feuil1!$E$3:$E$18=Feuil2!I$1)*(Feuil1!$F$3:$F$18))</f>
        <v>0</v>
      </c>
      <c r="J4" s="29">
        <f>SUM(D4:I4)</f>
        <v>32854.639999999999</v>
      </c>
      <c r="K4" s="20"/>
      <c r="L4" s="20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</row>
    <row r="5" spans="1:24" s="21" customFormat="1" ht="35.1" customHeight="1" thickBot="1" x14ac:dyDescent="0.3">
      <c r="A5" s="30">
        <v>4</v>
      </c>
      <c r="B5" s="31" t="s">
        <v>21</v>
      </c>
      <c r="C5" s="32" t="s">
        <v>0</v>
      </c>
      <c r="D5" s="37">
        <f>SUMPRODUCT((Feuil1!$A$3:$A$18=Feuil2!$A5)*(Feuil1!$E$3:$E$18=Feuil2!D$1)*(Feuil1!$F$3:$F$18))</f>
        <v>0</v>
      </c>
      <c r="E5" s="37">
        <f>SUMPRODUCT((Feuil1!$A$3:$A$18=Feuil2!$A5)*(Feuil1!$E$3:$E$18=Feuil2!E$1)*(Feuil1!$F$3:$F$18))</f>
        <v>0</v>
      </c>
      <c r="F5" s="37">
        <f>SUMPRODUCT((Feuil1!$A$3:$A$18=Feuil2!$A5)*(Feuil1!$E$3:$E$18=Feuil2!F$1)*(Feuil1!$F$3:$F$18))</f>
        <v>896</v>
      </c>
      <c r="G5" s="37">
        <f>SUMPRODUCT((Feuil1!$A$3:$A$18=Feuil2!$A5)*(Feuil1!$E$3:$E$18=Feuil2!G$1)*(Feuil1!$F$3:$F$18))</f>
        <v>0</v>
      </c>
      <c r="H5" s="37">
        <f>SUMPRODUCT((Feuil1!$A$3:$A$18=Feuil2!$A5)*(Feuil1!$E$3:$E$18=Feuil2!H$1)*(Feuil1!$F$3:$F$18))</f>
        <v>36064.42</v>
      </c>
      <c r="I5" s="37">
        <f>SUMPRODUCT((Feuil1!$A$3:$A$18=Feuil2!$A5)*(Feuil1!$E$3:$E$18=Feuil2!I$1)*(Feuil1!$F$3:$F$18))</f>
        <v>39239.31</v>
      </c>
      <c r="J5" s="33">
        <f>SUM(D5:I5)</f>
        <v>76199.73</v>
      </c>
      <c r="K5" s="20"/>
      <c r="L5" s="20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</row>
  </sheetData>
  <phoneticPr fontId="6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BUCHET Valentin</dc:creator>
  <cp:lastModifiedBy>DjiDji</cp:lastModifiedBy>
  <cp:lastPrinted>2020-06-09T17:31:09Z</cp:lastPrinted>
  <dcterms:created xsi:type="dcterms:W3CDTF">2020-06-09T16:14:04Z</dcterms:created>
  <dcterms:modified xsi:type="dcterms:W3CDTF">2020-06-09T17:51:59Z</dcterms:modified>
</cp:coreProperties>
</file>