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icfo1\prive\vlemettais\Mes documents\transports\2017\"/>
    </mc:Choice>
  </mc:AlternateContent>
  <bookViews>
    <workbookView xWindow="0" yWindow="0" windowWidth="21600" windowHeight="877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32" i="1" l="1"/>
  <c r="AC16" i="1"/>
  <c r="Z16" i="1"/>
  <c r="Y16" i="1"/>
  <c r="V16" i="1"/>
  <c r="U16" i="1"/>
  <c r="R16" i="1"/>
  <c r="Q16" i="1"/>
  <c r="N16" i="1"/>
  <c r="M16" i="1"/>
  <c r="J16" i="1"/>
  <c r="I16" i="1"/>
  <c r="F16" i="1"/>
  <c r="E16" i="1"/>
  <c r="B16" i="1"/>
  <c r="AD15" i="1"/>
  <c r="AE13" i="1"/>
  <c r="AB13" i="1"/>
  <c r="X13" i="1"/>
  <c r="T13" i="1"/>
  <c r="P13" i="1"/>
  <c r="L13" i="1"/>
  <c r="H13" i="1"/>
  <c r="D13" i="1"/>
  <c r="AD13" i="1" s="1"/>
  <c r="AE12" i="1"/>
  <c r="AB12" i="1"/>
  <c r="X12" i="1"/>
  <c r="T12" i="1"/>
  <c r="P12" i="1"/>
  <c r="L12" i="1"/>
  <c r="H12" i="1"/>
  <c r="D12" i="1"/>
  <c r="AD12" i="1" s="1"/>
  <c r="AE11" i="1"/>
  <c r="AD11" i="1"/>
  <c r="AB11" i="1"/>
  <c r="X11" i="1"/>
  <c r="T11" i="1"/>
  <c r="P11" i="1"/>
  <c r="L11" i="1"/>
  <c r="H11" i="1"/>
  <c r="D11" i="1"/>
  <c r="AE10" i="1"/>
  <c r="AE16" i="1" s="1"/>
  <c r="AB10" i="1"/>
  <c r="AB16" i="1" s="1"/>
  <c r="X10" i="1"/>
  <c r="X16" i="1" s="1"/>
  <c r="X19" i="1" s="1"/>
  <c r="T10" i="1"/>
  <c r="T16" i="1" s="1"/>
  <c r="T19" i="1" s="1"/>
  <c r="P10" i="1"/>
  <c r="P16" i="1" s="1"/>
  <c r="P19" i="1" s="1"/>
  <c r="L10" i="1"/>
  <c r="L16" i="1" s="1"/>
  <c r="L19" i="1" s="1"/>
  <c r="H10" i="1"/>
  <c r="H16" i="1" s="1"/>
  <c r="H19" i="1" s="1"/>
  <c r="D10" i="1"/>
  <c r="D16" i="1" s="1"/>
  <c r="D8" i="1"/>
  <c r="H8" i="1" s="1"/>
  <c r="L8" i="1" s="1"/>
  <c r="P8" i="1" s="1"/>
  <c r="T8" i="1" s="1"/>
  <c r="X8" i="1" s="1"/>
  <c r="AB8" i="1" s="1"/>
  <c r="D19" i="1" l="1"/>
  <c r="AD16" i="1"/>
  <c r="Z19" i="1" s="1"/>
  <c r="C16" i="1"/>
  <c r="G16" i="1"/>
  <c r="K16" i="1"/>
  <c r="O16" i="1"/>
  <c r="S16" i="1"/>
  <c r="W16" i="1"/>
  <c r="AA16" i="1"/>
  <c r="AD10" i="1"/>
  <c r="E27" i="1" l="1"/>
</calcChain>
</file>

<file path=xl/sharedStrings.xml><?xml version="1.0" encoding="utf-8"?>
<sst xmlns="http://schemas.openxmlformats.org/spreadsheetml/2006/main" count="51" uniqueCount="24">
  <si>
    <t>Avaleur</t>
  </si>
  <si>
    <t>LUNDI</t>
  </si>
  <si>
    <t>MARDI</t>
  </si>
  <si>
    <t>MERC.</t>
  </si>
  <si>
    <t>JEUDI</t>
  </si>
  <si>
    <t>VEND.</t>
  </si>
  <si>
    <t>SAMEDI</t>
  </si>
  <si>
    <t>DIM</t>
  </si>
  <si>
    <t xml:space="preserve">      TOTAUX</t>
  </si>
  <si>
    <t>C.</t>
  </si>
  <si>
    <t>KM</t>
  </si>
  <si>
    <t>PREVU</t>
  </si>
  <si>
    <t>LIVRE</t>
  </si>
  <si>
    <t>TOTAUX</t>
  </si>
  <si>
    <t xml:space="preserve"> </t>
  </si>
  <si>
    <t>Net attendu</t>
  </si>
  <si>
    <t>Tare estimee</t>
  </si>
  <si>
    <t>MOYENNE GEOGRAPHIQUE</t>
  </si>
  <si>
    <t>AV</t>
  </si>
  <si>
    <t>GO</t>
  </si>
  <si>
    <t>RAYON MOYEN SEMAINE</t>
  </si>
  <si>
    <t>LE</t>
  </si>
  <si>
    <t>LOGISTIQUE</t>
  </si>
  <si>
    <t>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</si>
</sst>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"/>
    <numFmt numFmtId="165" formatCode="0.0"/>
    <numFmt numFmtId="166" formatCode="d/m/yy\ h:mm;@"/>
  </numFmts>
  <fonts count="40" x14ac:knownFonts="1">
    <font>
      <sz val="11"/>
      <color theme="1"/>
      <name val="Calibri"/>
      <family val="2"/>
      <scheme val="minor"/>
    </font>
    <font>
      <b/>
      <sz val="3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4"/>
      <color indexed="10"/>
      <name val="Arial"/>
      <family val="2"/>
    </font>
    <font>
      <b/>
      <sz val="18"/>
      <color indexed="61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6"/>
      <color indexed="17"/>
      <name val="Arial"/>
      <family val="2"/>
    </font>
    <font>
      <b/>
      <sz val="16"/>
      <color indexed="18"/>
      <name val="Arial"/>
      <family val="2"/>
    </font>
    <font>
      <b/>
      <sz val="16"/>
      <color indexed="10"/>
      <name val="Arial"/>
      <family val="2"/>
    </font>
    <font>
      <b/>
      <sz val="18"/>
      <color indexed="17"/>
      <name val="Arial"/>
      <family val="2"/>
    </font>
    <font>
      <b/>
      <sz val="20"/>
      <color indexed="18"/>
      <name val="Arial"/>
      <family val="2"/>
    </font>
    <font>
      <b/>
      <sz val="20"/>
      <color indexed="10"/>
      <name val="Arial"/>
      <family val="2"/>
    </font>
    <font>
      <b/>
      <sz val="20"/>
      <color indexed="17"/>
      <name val="Arial"/>
      <family val="2"/>
    </font>
    <font>
      <b/>
      <sz val="20"/>
      <color indexed="9"/>
      <name val="Arial"/>
      <family val="2"/>
    </font>
    <font>
      <b/>
      <sz val="20"/>
      <color theme="5" tint="-0.249977111117893"/>
      <name val="Arial"/>
      <family val="2"/>
    </font>
    <font>
      <sz val="20"/>
      <color theme="5" tint="-0.249977111117893"/>
      <name val="Arial"/>
      <family val="2"/>
    </font>
    <font>
      <sz val="9"/>
      <name val="Arial"/>
      <family val="2"/>
    </font>
    <font>
      <sz val="20"/>
      <name val="Arial"/>
      <family val="2"/>
    </font>
    <font>
      <sz val="20"/>
      <color indexed="62"/>
      <name val="Arial"/>
      <family val="2"/>
    </font>
    <font>
      <b/>
      <sz val="20"/>
      <color indexed="62"/>
      <name val="Arial"/>
      <family val="2"/>
    </font>
    <font>
      <b/>
      <sz val="20"/>
      <color rgb="FF00B050"/>
      <name val="Arial"/>
      <family val="2"/>
    </font>
    <font>
      <sz val="20"/>
      <color rgb="FFFF0000"/>
      <name val="Arial"/>
      <family val="2"/>
    </font>
    <font>
      <b/>
      <sz val="18"/>
      <color rgb="FFFF0000"/>
      <name val="Arial"/>
      <family val="2"/>
    </font>
    <font>
      <sz val="9"/>
      <color rgb="FFFF0000"/>
      <name val="Arial"/>
      <family val="2"/>
    </font>
    <font>
      <b/>
      <sz val="17"/>
      <color theme="1"/>
      <name val="Arial"/>
      <family val="2"/>
    </font>
    <font>
      <b/>
      <sz val="16"/>
      <color indexed="62"/>
      <name val="Arial"/>
      <family val="2"/>
    </font>
    <font>
      <b/>
      <sz val="17"/>
      <color indexed="62"/>
      <name val="Arial"/>
      <family val="2"/>
    </font>
    <font>
      <b/>
      <sz val="17"/>
      <name val="Arial"/>
      <family val="2"/>
    </font>
    <font>
      <sz val="16"/>
      <name val="Arial"/>
      <family val="2"/>
    </font>
    <font>
      <b/>
      <sz val="20"/>
      <color theme="9" tint="-0.249977111117893"/>
      <name val="Arial"/>
      <family val="2"/>
    </font>
    <font>
      <b/>
      <sz val="20"/>
      <color theme="9" tint="-0.249977111117893"/>
      <name val="Calibri"/>
      <family val="2"/>
      <scheme val="minor"/>
    </font>
    <font>
      <b/>
      <sz val="18"/>
      <color rgb="FF0070C0"/>
      <name val="Arial"/>
      <family val="2"/>
    </font>
    <font>
      <sz val="18"/>
      <name val="Arial"/>
      <family val="2"/>
    </font>
    <font>
      <sz val="10"/>
      <color rgb="FFFF0000"/>
      <name val="Arial"/>
      <family val="2"/>
    </font>
    <font>
      <sz val="16"/>
      <color theme="1"/>
      <name val="Arial"/>
      <family val="2"/>
    </font>
    <font>
      <sz val="10"/>
      <name val="Arial"/>
      <family val="2"/>
    </font>
    <font>
      <sz val="18"/>
      <color theme="1"/>
      <name val="Arial"/>
      <family val="2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0" borderId="0" xfId="0" quotePrefix="1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1" fillId="0" borderId="0" xfId="0" applyFont="1"/>
    <xf numFmtId="0" fontId="2" fillId="0" borderId="0" xfId="0" applyFont="1"/>
    <xf numFmtId="0" fontId="3" fillId="0" borderId="0" xfId="0" applyFont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2" fillId="0" borderId="1" xfId="0" applyFont="1" applyBorder="1" applyProtection="1">
      <protection locked="0"/>
    </xf>
    <xf numFmtId="0" fontId="5" fillId="2" borderId="2" xfId="0" applyFont="1" applyFill="1" applyBorder="1" applyAlignment="1">
      <alignment horizontal="center"/>
    </xf>
    <xf numFmtId="0" fontId="6" fillId="0" borderId="3" xfId="0" applyFont="1" applyFill="1" applyBorder="1" applyAlignment="1" applyProtection="1">
      <alignment horizontal="right"/>
      <protection locked="0"/>
    </xf>
    <xf numFmtId="0" fontId="6" fillId="0" borderId="4" xfId="0" applyFont="1" applyFill="1" applyBorder="1" applyAlignment="1" applyProtection="1">
      <alignment horizontal="right"/>
      <protection locked="0"/>
    </xf>
    <xf numFmtId="164" fontId="6" fillId="0" borderId="4" xfId="0" applyNumberFormat="1" applyFont="1" applyFill="1" applyBorder="1" applyAlignment="1" applyProtection="1">
      <alignment horizontal="center"/>
      <protection locked="0"/>
    </xf>
    <xf numFmtId="164" fontId="6" fillId="0" borderId="5" xfId="0" applyNumberFormat="1" applyFont="1" applyFill="1" applyBorder="1" applyAlignment="1" applyProtection="1">
      <alignment horizontal="center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6" fillId="0" borderId="4" xfId="0" applyFont="1" applyFill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6" xfId="0" applyFont="1" applyFill="1" applyBorder="1" applyAlignment="1" applyProtection="1">
      <protection locked="0"/>
    </xf>
    <xf numFmtId="0" fontId="3" fillId="0" borderId="7" xfId="0" applyFont="1" applyFill="1" applyBorder="1" applyAlignment="1" applyProtection="1">
      <protection locked="0"/>
    </xf>
    <xf numFmtId="0" fontId="2" fillId="2" borderId="8" xfId="0" applyFont="1" applyFill="1" applyBorder="1" applyAlignment="1">
      <alignment horizontal="center"/>
    </xf>
    <xf numFmtId="0" fontId="7" fillId="0" borderId="9" xfId="0" applyFont="1" applyBorder="1" applyAlignment="1" applyProtection="1">
      <alignment horizontal="center"/>
      <protection locked="0"/>
    </xf>
    <xf numFmtId="0" fontId="8" fillId="0" borderId="10" xfId="0" applyFont="1" applyBorder="1" applyAlignment="1" applyProtection="1">
      <alignment horizontal="center"/>
      <protection locked="0"/>
    </xf>
    <xf numFmtId="0" fontId="9" fillId="3" borderId="10" xfId="0" applyFont="1" applyFill="1" applyBorder="1" applyAlignment="1" applyProtection="1">
      <alignment horizontal="center"/>
      <protection locked="0"/>
    </xf>
    <xf numFmtId="0" fontId="10" fillId="4" borderId="11" xfId="0" applyFont="1" applyFill="1" applyBorder="1" applyAlignment="1">
      <alignment horizontal="center"/>
    </xf>
    <xf numFmtId="0" fontId="9" fillId="3" borderId="12" xfId="0" applyFont="1" applyFill="1" applyBorder="1" applyAlignment="1" applyProtection="1">
      <alignment horizontal="center"/>
      <protection locked="0"/>
    </xf>
    <xf numFmtId="0" fontId="7" fillId="0" borderId="13" xfId="0" applyFont="1" applyFill="1" applyBorder="1" applyAlignment="1">
      <alignment horizontal="center"/>
    </xf>
    <xf numFmtId="0" fontId="6" fillId="0" borderId="14" xfId="0" applyFont="1" applyBorder="1" applyAlignment="1" applyProtection="1">
      <alignment horizontal="center"/>
      <protection locked="0"/>
    </xf>
    <xf numFmtId="165" fontId="11" fillId="0" borderId="15" xfId="0" applyNumberFormat="1" applyFont="1" applyBorder="1" applyAlignment="1" applyProtection="1">
      <alignment horizontal="center"/>
      <protection locked="0"/>
    </xf>
    <xf numFmtId="1" fontId="12" fillId="3" borderId="16" xfId="0" applyNumberFormat="1" applyFont="1" applyFill="1" applyBorder="1" applyAlignment="1" applyProtection="1">
      <alignment horizontal="center"/>
    </xf>
    <xf numFmtId="1" fontId="13" fillId="4" borderId="17" xfId="0" applyNumberFormat="1" applyFont="1" applyFill="1" applyBorder="1" applyAlignment="1" applyProtection="1">
      <alignment horizontal="center"/>
    </xf>
    <xf numFmtId="1" fontId="12" fillId="3" borderId="16" xfId="0" applyNumberFormat="1" applyFont="1" applyFill="1" applyBorder="1" applyAlignment="1" applyProtection="1">
      <alignment horizontal="center"/>
      <protection locked="0"/>
    </xf>
    <xf numFmtId="0" fontId="7" fillId="0" borderId="13" xfId="0" applyFont="1" applyFill="1" applyBorder="1" applyAlignment="1" applyProtection="1">
      <alignment horizontal="center"/>
    </xf>
    <xf numFmtId="0" fontId="14" fillId="0" borderId="15" xfId="0" applyFont="1" applyBorder="1" applyAlignment="1" applyProtection="1">
      <alignment horizontal="center"/>
      <protection locked="0"/>
    </xf>
    <xf numFmtId="0" fontId="7" fillId="0" borderId="3" xfId="0" applyFont="1" applyFill="1" applyBorder="1" applyAlignment="1">
      <alignment horizontal="center"/>
    </xf>
    <xf numFmtId="1" fontId="6" fillId="5" borderId="18" xfId="0" applyNumberFormat="1" applyFont="1" applyFill="1" applyBorder="1" applyAlignment="1" applyProtection="1">
      <alignment horizontal="center"/>
    </xf>
    <xf numFmtId="165" fontId="11" fillId="5" borderId="18" xfId="0" applyNumberFormat="1" applyFont="1" applyFill="1" applyBorder="1" applyAlignment="1" applyProtection="1">
      <alignment horizontal="center"/>
    </xf>
    <xf numFmtId="1" fontId="12" fillId="3" borderId="18" xfId="0" applyNumberFormat="1" applyFont="1" applyFill="1" applyBorder="1" applyAlignment="1" applyProtection="1">
      <alignment horizontal="center"/>
    </xf>
    <xf numFmtId="1" fontId="13" fillId="4" borderId="18" xfId="0" applyNumberFormat="1" applyFont="1" applyFill="1" applyBorder="1" applyAlignment="1" applyProtection="1">
      <alignment horizontal="center"/>
    </xf>
    <xf numFmtId="1" fontId="13" fillId="4" borderId="3" xfId="0" applyNumberFormat="1" applyFont="1" applyFill="1" applyBorder="1" applyAlignment="1" applyProtection="1">
      <alignment horizontal="center"/>
    </xf>
    <xf numFmtId="0" fontId="6" fillId="0" borderId="0" xfId="0" applyFont="1" applyProtection="1">
      <protection locked="0"/>
    </xf>
    <xf numFmtId="0" fontId="6" fillId="0" borderId="0" xfId="0" applyFont="1"/>
    <xf numFmtId="0" fontId="6" fillId="0" borderId="0" xfId="0" applyFont="1" applyBorder="1" applyAlignment="1" applyProtection="1">
      <alignment horizontal="center"/>
      <protection locked="0"/>
    </xf>
    <xf numFmtId="1" fontId="6" fillId="0" borderId="19" xfId="0" applyNumberFormat="1" applyFont="1" applyBorder="1" applyAlignment="1" applyProtection="1">
      <alignment horizontal="center"/>
    </xf>
    <xf numFmtId="0" fontId="7" fillId="0" borderId="0" xfId="0" applyFont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</xf>
    <xf numFmtId="0" fontId="15" fillId="0" borderId="0" xfId="0" applyFont="1" applyBorder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right"/>
      <protection locked="0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165" fontId="15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6" fillId="0" borderId="3" xfId="0" applyFont="1" applyBorder="1" applyAlignment="1" applyProtection="1">
      <alignment horizontal="center"/>
      <protection locked="0"/>
    </xf>
    <xf numFmtId="0" fontId="16" fillId="0" borderId="4" xfId="0" applyFont="1" applyBorder="1" applyAlignment="1" applyProtection="1">
      <alignment horizontal="center"/>
      <protection locked="0"/>
    </xf>
    <xf numFmtId="0" fontId="17" fillId="0" borderId="4" xfId="0" applyFont="1" applyBorder="1"/>
    <xf numFmtId="0" fontId="16" fillId="0" borderId="4" xfId="0" applyFont="1" applyBorder="1"/>
    <xf numFmtId="0" fontId="16" fillId="0" borderId="4" xfId="0" applyFont="1" applyBorder="1" applyProtection="1">
      <protection locked="0"/>
    </xf>
    <xf numFmtId="1" fontId="16" fillId="0" borderId="4" xfId="0" applyNumberFormat="1" applyFont="1" applyBorder="1" applyAlignment="1" applyProtection="1">
      <alignment horizontal="right"/>
      <protection locked="0"/>
    </xf>
    <xf numFmtId="1" fontId="16" fillId="0" borderId="4" xfId="0" applyNumberFormat="1" applyFont="1" applyBorder="1" applyAlignment="1" applyProtection="1">
      <protection locked="0"/>
    </xf>
    <xf numFmtId="0" fontId="16" fillId="0" borderId="4" xfId="0" applyFont="1" applyBorder="1" applyAlignment="1">
      <alignment horizontal="left"/>
    </xf>
    <xf numFmtId="0" fontId="16" fillId="0" borderId="5" xfId="0" applyFont="1" applyBorder="1"/>
    <xf numFmtId="0" fontId="18" fillId="0" borderId="0" xfId="0" applyFont="1"/>
    <xf numFmtId="0" fontId="19" fillId="0" borderId="0" xfId="0" applyFont="1"/>
    <xf numFmtId="0" fontId="19" fillId="0" borderId="0" xfId="0" applyFont="1" applyProtection="1">
      <protection locked="0"/>
    </xf>
    <xf numFmtId="0" fontId="19" fillId="0" borderId="0" xfId="0" applyFont="1" applyBorder="1"/>
    <xf numFmtId="1" fontId="6" fillId="0" borderId="0" xfId="0" applyNumberFormat="1" applyFont="1" applyBorder="1" applyAlignment="1" applyProtection="1">
      <alignment horizontal="center"/>
    </xf>
    <xf numFmtId="0" fontId="18" fillId="0" borderId="0" xfId="0" applyFont="1" applyBorder="1"/>
    <xf numFmtId="0" fontId="20" fillId="0" borderId="0" xfId="0" applyFont="1"/>
    <xf numFmtId="0" fontId="21" fillId="0" borderId="0" xfId="0" applyFont="1" applyProtection="1">
      <protection locked="0"/>
    </xf>
    <xf numFmtId="0" fontId="21" fillId="0" borderId="0" xfId="0" applyFont="1"/>
    <xf numFmtId="0" fontId="22" fillId="0" borderId="0" xfId="0" applyFont="1" applyProtection="1">
      <protection locked="0"/>
    </xf>
    <xf numFmtId="0" fontId="16" fillId="0" borderId="3" xfId="0" applyFont="1" applyBorder="1"/>
    <xf numFmtId="0" fontId="21" fillId="0" borderId="4" xfId="0" applyFont="1" applyBorder="1" applyAlignment="1" applyProtection="1">
      <alignment horizontal="center"/>
      <protection locked="0"/>
    </xf>
    <xf numFmtId="0" fontId="16" fillId="0" borderId="5" xfId="0" applyFont="1" applyBorder="1" applyAlignment="1">
      <alignment horizontal="center"/>
    </xf>
    <xf numFmtId="0" fontId="23" fillId="0" borderId="0" xfId="0" applyFon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0" fontId="23" fillId="0" borderId="0" xfId="0" applyFont="1"/>
    <xf numFmtId="1" fontId="14" fillId="0" borderId="0" xfId="0" applyNumberFormat="1" applyFont="1" applyFill="1" applyBorder="1" applyAlignment="1" applyProtection="1">
      <alignment horizontal="center"/>
    </xf>
    <xf numFmtId="0" fontId="18" fillId="0" borderId="0" xfId="0" applyFont="1" applyProtection="1">
      <protection locked="0"/>
    </xf>
    <xf numFmtId="0" fontId="24" fillId="0" borderId="0" xfId="0" applyFont="1" applyAlignment="1">
      <alignment horizontal="center"/>
    </xf>
    <xf numFmtId="0" fontId="25" fillId="0" borderId="0" xfId="0" applyFont="1" applyProtection="1">
      <protection locked="0"/>
    </xf>
    <xf numFmtId="0" fontId="24" fillId="0" borderId="0" xfId="0" applyFont="1" applyAlignment="1" applyProtection="1">
      <alignment horizontal="center"/>
      <protection locked="0"/>
    </xf>
    <xf numFmtId="1" fontId="7" fillId="0" borderId="0" xfId="0" applyNumberFormat="1" applyFont="1"/>
    <xf numFmtId="0" fontId="7" fillId="0" borderId="0" xfId="0" applyFont="1" applyProtection="1">
      <protection locked="0"/>
    </xf>
    <xf numFmtId="0" fontId="18" fillId="0" borderId="3" xfId="0" applyFont="1" applyBorder="1"/>
    <xf numFmtId="0" fontId="18" fillId="0" borderId="5" xfId="0" applyFont="1" applyBorder="1"/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1" fontId="26" fillId="0" borderId="0" xfId="0" applyNumberFormat="1" applyFont="1" applyBorder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25" fillId="0" borderId="0" xfId="0" applyFont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27" fillId="0" borderId="0" xfId="0" applyFont="1" applyBorder="1"/>
    <xf numFmtId="1" fontId="28" fillId="0" borderId="0" xfId="0" applyNumberFormat="1" applyFont="1" applyBorder="1" applyAlignment="1" applyProtection="1">
      <alignment horizontal="center"/>
    </xf>
    <xf numFmtId="1" fontId="29" fillId="0" borderId="0" xfId="0" applyNumberFormat="1" applyFont="1" applyBorder="1" applyAlignment="1" applyProtection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30" fillId="0" borderId="2" xfId="0" applyFont="1" applyBorder="1" applyAlignment="1">
      <alignment horizontal="center"/>
    </xf>
    <xf numFmtId="0" fontId="30" fillId="0" borderId="20" xfId="0" applyFont="1" applyBorder="1" applyAlignment="1">
      <alignment horizontal="center"/>
    </xf>
    <xf numFmtId="0" fontId="31" fillId="6" borderId="2" xfId="0" applyFont="1" applyFill="1" applyBorder="1" applyAlignment="1">
      <alignment horizontal="center" vertical="center"/>
    </xf>
    <xf numFmtId="0" fontId="32" fillId="6" borderId="19" xfId="0" applyFont="1" applyFill="1" applyBorder="1" applyAlignment="1">
      <alignment horizontal="center" vertical="center"/>
    </xf>
    <xf numFmtId="0" fontId="32" fillId="6" borderId="20" xfId="0" applyFont="1" applyFill="1" applyBorder="1" applyAlignment="1">
      <alignment horizontal="center" vertical="center"/>
    </xf>
    <xf numFmtId="0" fontId="33" fillId="0" borderId="0" xfId="0" applyFont="1"/>
    <xf numFmtId="0" fontId="34" fillId="0" borderId="0" xfId="0" applyFont="1" applyProtection="1">
      <protection locked="0"/>
    </xf>
    <xf numFmtId="0" fontId="7" fillId="0" borderId="13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21" xfId="0" applyFont="1" applyBorder="1" applyAlignment="1">
      <alignment horizontal="center"/>
    </xf>
    <xf numFmtId="0" fontId="32" fillId="6" borderId="13" xfId="0" applyFont="1" applyFill="1" applyBorder="1" applyAlignment="1">
      <alignment horizontal="center" vertical="center"/>
    </xf>
    <xf numFmtId="0" fontId="32" fillId="6" borderId="0" xfId="0" applyFont="1" applyFill="1" applyAlignment="1">
      <alignment horizontal="center" vertical="center"/>
    </xf>
    <xf numFmtId="0" fontId="32" fillId="6" borderId="21" xfId="0" applyFont="1" applyFill="1" applyBorder="1" applyAlignment="1">
      <alignment horizontal="center" vertical="center"/>
    </xf>
    <xf numFmtId="0" fontId="35" fillId="0" borderId="0" xfId="0" applyFont="1" applyProtection="1">
      <protection hidden="1"/>
    </xf>
    <xf numFmtId="165" fontId="31" fillId="5" borderId="22" xfId="0" applyNumberFormat="1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36" fillId="0" borderId="13" xfId="0" applyFont="1" applyBorder="1" applyAlignment="1" applyProtection="1">
      <alignment horizontal="center"/>
      <protection locked="0"/>
    </xf>
    <xf numFmtId="0" fontId="36" fillId="0" borderId="21" xfId="0" applyFont="1" applyBorder="1" applyAlignment="1" applyProtection="1">
      <alignment horizontal="center"/>
      <protection locked="0"/>
    </xf>
    <xf numFmtId="0" fontId="27" fillId="0" borderId="0" xfId="0" applyFont="1" applyBorder="1" applyAlignment="1">
      <alignment horizontal="left"/>
    </xf>
    <xf numFmtId="1" fontId="26" fillId="0" borderId="0" xfId="0" applyNumberFormat="1" applyFont="1" applyBorder="1" applyAlignment="1" applyProtection="1">
      <alignment horizontal="center"/>
    </xf>
    <xf numFmtId="0" fontId="3" fillId="0" borderId="0" xfId="0" applyFont="1" applyProtection="1">
      <protection locked="0"/>
    </xf>
    <xf numFmtId="0" fontId="7" fillId="0" borderId="8" xfId="0" applyFont="1" applyBorder="1" applyProtection="1">
      <protection locked="0"/>
    </xf>
    <xf numFmtId="0" fontId="35" fillId="0" borderId="23" xfId="0" applyFont="1" applyBorder="1" applyProtection="1">
      <protection locked="0"/>
    </xf>
    <xf numFmtId="0" fontId="37" fillId="0" borderId="8" xfId="0" applyFont="1" applyBorder="1" applyProtection="1">
      <protection locked="0"/>
    </xf>
    <xf numFmtId="0" fontId="0" fillId="0" borderId="23" xfId="0" applyBorder="1" applyProtection="1">
      <protection locked="0"/>
    </xf>
    <xf numFmtId="0" fontId="32" fillId="6" borderId="8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/>
    </xf>
    <xf numFmtId="0" fontId="32" fillId="6" borderId="23" xfId="0" applyFont="1" applyFill="1" applyBorder="1" applyAlignment="1">
      <alignment horizontal="center" vertical="center"/>
    </xf>
    <xf numFmtId="0" fontId="27" fillId="0" borderId="0" xfId="0" applyFont="1" applyBorder="1" applyProtection="1"/>
    <xf numFmtId="0" fontId="35" fillId="0" borderId="0" xfId="0" applyFont="1" applyProtection="1">
      <protection locked="0"/>
    </xf>
    <xf numFmtId="0" fontId="37" fillId="0" borderId="0" xfId="0" applyFont="1" applyProtection="1">
      <protection locked="0"/>
    </xf>
    <xf numFmtId="0" fontId="0" fillId="0" borderId="0" xfId="0" applyBorder="1"/>
    <xf numFmtId="0" fontId="34" fillId="0" borderId="0" xfId="0" applyFont="1"/>
    <xf numFmtId="0" fontId="38" fillId="0" borderId="0" xfId="0" applyFont="1" applyProtection="1">
      <protection locked="0"/>
    </xf>
    <xf numFmtId="0" fontId="35" fillId="0" borderId="0" xfId="0" applyFont="1"/>
    <xf numFmtId="166" fontId="39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tude%20prevision%20hebdo%207%20sur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1"/>
      <sheetName val="SEM2"/>
      <sheetName val="SEM3"/>
      <sheetName val="SEM4"/>
      <sheetName val="SEM5"/>
      <sheetName val="SEM6"/>
      <sheetName val="SEM7"/>
      <sheetName val="SEM8"/>
      <sheetName val="SEM9"/>
      <sheetName val="SEM10"/>
      <sheetName val="SEM11"/>
      <sheetName val="SEM12"/>
      <sheetName val="SEM13"/>
      <sheetName val="SEM14"/>
      <sheetName val="SEM15"/>
      <sheetName val="source"/>
      <sheetName val="avisse"/>
      <sheetName val="gosselin"/>
      <sheetName val="leleu"/>
      <sheetName val="pot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E32"/>
  <sheetViews>
    <sheetView tabSelected="1" topLeftCell="A4" workbookViewId="0">
      <selection activeCell="D10" sqref="D10"/>
    </sheetView>
  </sheetViews>
  <sheetFormatPr baseColWidth="10" defaultRowHeight="15" x14ac:dyDescent="0.25"/>
  <sheetData>
    <row r="5" spans="1:31" ht="45" x14ac:dyDescent="0.6">
      <c r="A5" s="1"/>
      <c r="B5" s="2"/>
      <c r="C5" s="2"/>
      <c r="D5" s="2"/>
      <c r="E5" s="3"/>
      <c r="F5" s="2"/>
      <c r="G5" s="2"/>
      <c r="H5" s="2"/>
      <c r="I5" s="3"/>
      <c r="J5" s="2"/>
      <c r="K5" s="2"/>
      <c r="L5" s="2"/>
      <c r="M5" s="3"/>
      <c r="N5" s="2"/>
      <c r="O5" s="2"/>
      <c r="P5" s="2"/>
      <c r="Q5" s="3"/>
      <c r="R5" s="2"/>
      <c r="S5" s="2"/>
      <c r="T5" s="2"/>
      <c r="U5" s="3"/>
      <c r="V5" s="2"/>
      <c r="W5" s="2"/>
      <c r="X5" s="2"/>
      <c r="Y5" s="3"/>
      <c r="Z5" s="3"/>
      <c r="AA5" s="3"/>
      <c r="AB5" s="3"/>
      <c r="AC5" s="3"/>
      <c r="AD5" s="3"/>
      <c r="AE5" s="3"/>
    </row>
    <row r="6" spans="1:31" ht="23.25" x14ac:dyDescent="0.35">
      <c r="A6" s="4"/>
      <c r="B6" s="5"/>
      <c r="C6" s="5"/>
      <c r="D6" s="6"/>
      <c r="E6" s="6"/>
      <c r="F6" s="7"/>
      <c r="G6" s="8"/>
      <c r="H6" s="7"/>
      <c r="I6" s="4"/>
      <c r="J6" s="7"/>
      <c r="K6" s="7"/>
      <c r="L6" s="7"/>
      <c r="M6" s="4"/>
      <c r="N6" s="7"/>
      <c r="O6" s="7"/>
      <c r="P6" s="7"/>
      <c r="Q6" s="4"/>
      <c r="R6" s="7"/>
      <c r="S6" s="7"/>
      <c r="T6" s="7"/>
      <c r="U6" s="4"/>
      <c r="V6" s="7"/>
      <c r="W6" s="7"/>
      <c r="X6" s="7"/>
      <c r="Y6" s="4"/>
      <c r="Z6" s="4"/>
      <c r="AA6" s="4"/>
      <c r="AB6" s="4"/>
      <c r="AC6" s="4"/>
      <c r="AD6" s="4"/>
      <c r="AE6" s="4"/>
    </row>
    <row r="7" spans="1:31" ht="18.75" thickBot="1" x14ac:dyDescent="0.3">
      <c r="A7" s="4"/>
      <c r="B7" s="7"/>
      <c r="C7" s="7"/>
      <c r="D7" s="7"/>
      <c r="E7" s="4"/>
      <c r="F7" s="7"/>
      <c r="G7" s="7"/>
      <c r="H7" s="7"/>
      <c r="I7" s="4"/>
      <c r="J7" s="7"/>
      <c r="K7" s="7"/>
      <c r="L7" s="7"/>
      <c r="M7" s="4"/>
      <c r="N7" s="7"/>
      <c r="O7" s="7"/>
      <c r="P7" s="9"/>
      <c r="Q7" s="4"/>
      <c r="R7" s="7"/>
      <c r="S7" s="7"/>
      <c r="T7" s="7"/>
      <c r="U7" s="4"/>
      <c r="V7" s="7"/>
      <c r="W7" s="7"/>
      <c r="X7" s="9"/>
      <c r="Y7" s="4"/>
      <c r="Z7" s="4"/>
      <c r="AA7" s="4"/>
      <c r="AB7" s="4"/>
      <c r="AC7" s="4"/>
      <c r="AD7" s="4"/>
      <c r="AE7" s="4"/>
    </row>
    <row r="8" spans="1:31" ht="27" thickBot="1" x14ac:dyDescent="0.45">
      <c r="A8" s="10" t="s">
        <v>0</v>
      </c>
      <c r="B8" s="11" t="s">
        <v>1</v>
      </c>
      <c r="C8" s="12"/>
      <c r="D8" s="13">
        <f>[1]SEM6!D8:E8+7</f>
        <v>7</v>
      </c>
      <c r="E8" s="14"/>
      <c r="F8" s="11" t="s">
        <v>2</v>
      </c>
      <c r="G8" s="12"/>
      <c r="H8" s="13">
        <f>D8+1</f>
        <v>8</v>
      </c>
      <c r="I8" s="14"/>
      <c r="J8" s="11" t="s">
        <v>3</v>
      </c>
      <c r="K8" s="12"/>
      <c r="L8" s="13">
        <f>H8+1</f>
        <v>9</v>
      </c>
      <c r="M8" s="14"/>
      <c r="N8" s="11" t="s">
        <v>4</v>
      </c>
      <c r="O8" s="12"/>
      <c r="P8" s="13">
        <f>L8+1</f>
        <v>10</v>
      </c>
      <c r="Q8" s="14"/>
      <c r="R8" s="11" t="s">
        <v>5</v>
      </c>
      <c r="S8" s="12"/>
      <c r="T8" s="13">
        <f>P8+1</f>
        <v>11</v>
      </c>
      <c r="U8" s="14"/>
      <c r="V8" s="15" t="s">
        <v>6</v>
      </c>
      <c r="W8" s="16"/>
      <c r="X8" s="13">
        <f>T8+1</f>
        <v>12</v>
      </c>
      <c r="Y8" s="14"/>
      <c r="Z8" s="17" t="s">
        <v>7</v>
      </c>
      <c r="AA8" s="18"/>
      <c r="AB8" s="19">
        <f>+X8+1</f>
        <v>13</v>
      </c>
      <c r="AC8" s="20"/>
      <c r="AD8" s="21" t="s">
        <v>8</v>
      </c>
      <c r="AE8" s="22"/>
    </row>
    <row r="9" spans="1:31" ht="21" thickBot="1" x14ac:dyDescent="0.35">
      <c r="A9" s="23"/>
      <c r="B9" s="24" t="s">
        <v>9</v>
      </c>
      <c r="C9" s="25" t="s">
        <v>10</v>
      </c>
      <c r="D9" s="26" t="s">
        <v>11</v>
      </c>
      <c r="E9" s="27" t="s">
        <v>12</v>
      </c>
      <c r="F9" s="24" t="s">
        <v>9</v>
      </c>
      <c r="G9" s="25" t="s">
        <v>10</v>
      </c>
      <c r="H9" s="26" t="s">
        <v>11</v>
      </c>
      <c r="I9" s="27" t="s">
        <v>12</v>
      </c>
      <c r="J9" s="24" t="s">
        <v>9</v>
      </c>
      <c r="K9" s="25" t="s">
        <v>10</v>
      </c>
      <c r="L9" s="26" t="s">
        <v>11</v>
      </c>
      <c r="M9" s="27" t="s">
        <v>12</v>
      </c>
      <c r="N9" s="24" t="s">
        <v>9</v>
      </c>
      <c r="O9" s="25" t="s">
        <v>10</v>
      </c>
      <c r="P9" s="26" t="s">
        <v>11</v>
      </c>
      <c r="Q9" s="27" t="s">
        <v>12</v>
      </c>
      <c r="R9" s="24" t="s">
        <v>9</v>
      </c>
      <c r="S9" s="25" t="s">
        <v>10</v>
      </c>
      <c r="T9" s="26" t="s">
        <v>11</v>
      </c>
      <c r="U9" s="27" t="s">
        <v>12</v>
      </c>
      <c r="V9" s="24" t="s">
        <v>9</v>
      </c>
      <c r="W9" s="25" t="s">
        <v>10</v>
      </c>
      <c r="X9" s="26" t="s">
        <v>11</v>
      </c>
      <c r="Y9" s="27" t="s">
        <v>12</v>
      </c>
      <c r="Z9" s="24" t="s">
        <v>9</v>
      </c>
      <c r="AA9" s="25" t="s">
        <v>10</v>
      </c>
      <c r="AB9" s="26" t="s">
        <v>11</v>
      </c>
      <c r="AC9" s="27" t="s">
        <v>12</v>
      </c>
      <c r="AD9" s="28" t="s">
        <v>11</v>
      </c>
      <c r="AE9" s="27" t="s">
        <v>12</v>
      </c>
    </row>
    <row r="10" spans="1:31" ht="26.25" x14ac:dyDescent="0.4">
      <c r="A10" s="29">
        <v>1</v>
      </c>
      <c r="B10" s="30">
        <v>13</v>
      </c>
      <c r="C10" s="31">
        <v>50.4</v>
      </c>
      <c r="D10" s="32">
        <f>IF(B10="R","",(B10*AD24)*(AA24*LN(C10)+AB24))</f>
        <v>2702.9121659172597</v>
      </c>
      <c r="E10" s="33">
        <v>3060</v>
      </c>
      <c r="F10" s="30">
        <v>13</v>
      </c>
      <c r="G10" s="31">
        <v>52.7</v>
      </c>
      <c r="H10" s="32">
        <f>IF(F10="R","",(F10*AD24)*(AA24*LN(G10)+AB24))</f>
        <v>2599.3348029599792</v>
      </c>
      <c r="I10" s="33">
        <v>3037</v>
      </c>
      <c r="J10" s="30">
        <v>14</v>
      </c>
      <c r="K10" s="31">
        <v>49.2</v>
      </c>
      <c r="L10" s="32">
        <f>IF(J10="r","",(J10*$AF$33)*($AC24*LN(K10)+$AD24))</f>
        <v>0</v>
      </c>
      <c r="M10" s="33">
        <v>3032</v>
      </c>
      <c r="N10" s="30">
        <v>14</v>
      </c>
      <c r="O10" s="31">
        <v>55.8</v>
      </c>
      <c r="P10" s="32">
        <f>IF(N10="r","",(N10*$AF$33)*($AC24*LN(O10)+$AD24))</f>
        <v>0</v>
      </c>
      <c r="Q10" s="33">
        <v>2796</v>
      </c>
      <c r="R10" s="30">
        <v>14</v>
      </c>
      <c r="S10" s="31">
        <v>61.9</v>
      </c>
      <c r="T10" s="32">
        <f>IF(R10="r","",(R10*$AF$33)*($AC24*LN(S10)+$AD24))</f>
        <v>0</v>
      </c>
      <c r="U10" s="33">
        <v>2433</v>
      </c>
      <c r="V10" s="30">
        <v>15</v>
      </c>
      <c r="W10" s="31">
        <v>65</v>
      </c>
      <c r="X10" s="32">
        <f>IF(V10="r","",(V10*$AF$33)*($AC24*LN(W10)+$AD24))</f>
        <v>0</v>
      </c>
      <c r="Y10" s="33">
        <v>1172</v>
      </c>
      <c r="Z10" s="30">
        <v>15</v>
      </c>
      <c r="AA10" s="31">
        <v>65</v>
      </c>
      <c r="AB10" s="32">
        <f>IF(Z10="r","",(Z10*$AF$33)*($AC24*LN(AA10)+$AD24))</f>
        <v>0</v>
      </c>
      <c r="AC10" s="33"/>
      <c r="AD10" s="34">
        <f t="shared" ref="AD10:AE13" si="0">SUM(D10,H10,L10,P10,T10,X10)</f>
        <v>5302.2469688772389</v>
      </c>
      <c r="AE10" s="33">
        <f t="shared" si="0"/>
        <v>15530</v>
      </c>
    </row>
    <row r="11" spans="1:31" ht="26.25" x14ac:dyDescent="0.4">
      <c r="A11" s="29">
        <v>2</v>
      </c>
      <c r="B11" s="30">
        <v>13</v>
      </c>
      <c r="C11" s="31">
        <v>50.9</v>
      </c>
      <c r="D11" s="32">
        <f t="shared" ref="D11:D13" si="1">IF(B11="R","",(B11*AD25)*(AA25*LN(C11)+AB25))</f>
        <v>2784.8095731128014</v>
      </c>
      <c r="E11" s="33">
        <v>2961</v>
      </c>
      <c r="F11" s="30">
        <v>13</v>
      </c>
      <c r="G11" s="31">
        <v>52.4</v>
      </c>
      <c r="H11" s="32">
        <f t="shared" ref="H11:H13" si="2">IF(F11="R","",(F11*AD25)*(AA25*LN(G11)+AB25))</f>
        <v>2733.9250070584599</v>
      </c>
      <c r="I11" s="33">
        <v>2790</v>
      </c>
      <c r="J11" s="30">
        <v>14</v>
      </c>
      <c r="K11" s="31">
        <v>58.6</v>
      </c>
      <c r="L11" s="32">
        <f t="shared" ref="L11:L13" si="3">IF(J11="r","",(J11*$AF$33)*($AC25*LN(K11)+$AD25))</f>
        <v>0</v>
      </c>
      <c r="M11" s="33">
        <v>2781</v>
      </c>
      <c r="N11" s="30">
        <v>14</v>
      </c>
      <c r="O11" s="31">
        <v>57.3</v>
      </c>
      <c r="P11" s="32">
        <f t="shared" ref="P11:P13" si="4">IF(N11="r","",(N11*$AF$33)*($AC25*LN(O11)+$AD25))</f>
        <v>0</v>
      </c>
      <c r="Q11" s="33">
        <v>2754</v>
      </c>
      <c r="R11" s="30">
        <v>14</v>
      </c>
      <c r="S11" s="31">
        <v>51.7</v>
      </c>
      <c r="T11" s="32">
        <f t="shared" ref="T11:T13" si="5">IF(R11="r","",(R11*$AF$33)*($AC25*LN(S11)+$AD25))</f>
        <v>0</v>
      </c>
      <c r="U11" s="33">
        <v>2484</v>
      </c>
      <c r="V11" s="30">
        <v>14</v>
      </c>
      <c r="W11" s="31">
        <v>49.7</v>
      </c>
      <c r="X11" s="32">
        <f t="shared" ref="X11:X13" si="6">IF(V11="r","",(V11*$AF$33)*($AC25*LN(W11)+$AD25))</f>
        <v>0</v>
      </c>
      <c r="Y11" s="33">
        <v>1080</v>
      </c>
      <c r="Z11" s="30">
        <v>14</v>
      </c>
      <c r="AA11" s="31">
        <v>49.7</v>
      </c>
      <c r="AB11" s="32">
        <f t="shared" ref="AB11:AB13" si="7">IF(Z11="r","",(Z11*$AF$33)*($AC25*LN(AA11)+$AD25))</f>
        <v>0</v>
      </c>
      <c r="AC11" s="33"/>
      <c r="AD11" s="34">
        <f t="shared" si="0"/>
        <v>5518.7345801712618</v>
      </c>
      <c r="AE11" s="33">
        <f t="shared" si="0"/>
        <v>14850</v>
      </c>
    </row>
    <row r="12" spans="1:31" ht="26.25" x14ac:dyDescent="0.4">
      <c r="A12" s="29">
        <v>3</v>
      </c>
      <c r="B12" s="30">
        <v>9</v>
      </c>
      <c r="C12" s="31">
        <v>27.5</v>
      </c>
      <c r="D12" s="32">
        <f t="shared" si="1"/>
        <v>2786.1765239150704</v>
      </c>
      <c r="E12" s="33">
        <v>2632</v>
      </c>
      <c r="F12" s="30">
        <v>9</v>
      </c>
      <c r="G12" s="31">
        <v>23.9</v>
      </c>
      <c r="H12" s="32">
        <f t="shared" si="2"/>
        <v>2981.884449363677</v>
      </c>
      <c r="I12" s="33">
        <v>3036</v>
      </c>
      <c r="J12" s="30">
        <v>9</v>
      </c>
      <c r="K12" s="31">
        <v>26.2</v>
      </c>
      <c r="L12" s="32">
        <f t="shared" si="3"/>
        <v>0</v>
      </c>
      <c r="M12" s="33">
        <v>3108</v>
      </c>
      <c r="N12" s="30">
        <v>8</v>
      </c>
      <c r="O12" s="31">
        <v>17.399999999999999</v>
      </c>
      <c r="P12" s="32">
        <f t="shared" si="4"/>
        <v>0</v>
      </c>
      <c r="Q12" s="33">
        <v>3205</v>
      </c>
      <c r="R12" s="30">
        <v>9</v>
      </c>
      <c r="S12" s="31">
        <v>20.2</v>
      </c>
      <c r="T12" s="32">
        <f t="shared" si="5"/>
        <v>0</v>
      </c>
      <c r="U12" s="33">
        <v>3476</v>
      </c>
      <c r="V12" s="30">
        <v>8</v>
      </c>
      <c r="W12" s="31">
        <v>19.8</v>
      </c>
      <c r="X12" s="32">
        <f t="shared" si="6"/>
        <v>0</v>
      </c>
      <c r="Y12" s="33">
        <v>1687</v>
      </c>
      <c r="Z12" s="30">
        <v>8</v>
      </c>
      <c r="AA12" s="31">
        <v>19.8</v>
      </c>
      <c r="AB12" s="32">
        <f t="shared" si="7"/>
        <v>0</v>
      </c>
      <c r="AC12" s="33"/>
      <c r="AD12" s="34">
        <f t="shared" si="0"/>
        <v>5768.060973278747</v>
      </c>
      <c r="AE12" s="33">
        <f t="shared" si="0"/>
        <v>17144</v>
      </c>
    </row>
    <row r="13" spans="1:31" ht="26.25" x14ac:dyDescent="0.4">
      <c r="A13" s="29">
        <v>4</v>
      </c>
      <c r="B13" s="30">
        <v>6</v>
      </c>
      <c r="C13" s="31">
        <v>12.3</v>
      </c>
      <c r="D13" s="32">
        <f t="shared" si="1"/>
        <v>3089.1481932785887</v>
      </c>
      <c r="E13" s="33">
        <v>3237</v>
      </c>
      <c r="F13" s="30">
        <v>6</v>
      </c>
      <c r="G13" s="31">
        <v>17.399999999999999</v>
      </c>
      <c r="H13" s="32">
        <f t="shared" si="2"/>
        <v>2524.8492665072035</v>
      </c>
      <c r="I13" s="33">
        <v>3142</v>
      </c>
      <c r="J13" s="30">
        <v>7</v>
      </c>
      <c r="K13" s="31">
        <v>17.3</v>
      </c>
      <c r="L13" s="32">
        <f t="shared" si="3"/>
        <v>0</v>
      </c>
      <c r="M13" s="33">
        <v>3124</v>
      </c>
      <c r="N13" s="30">
        <v>8</v>
      </c>
      <c r="O13" s="31">
        <v>17</v>
      </c>
      <c r="P13" s="32">
        <f t="shared" si="4"/>
        <v>0</v>
      </c>
      <c r="Q13" s="33">
        <v>3960</v>
      </c>
      <c r="R13" s="30">
        <v>7</v>
      </c>
      <c r="S13" s="31">
        <v>16</v>
      </c>
      <c r="T13" s="32">
        <f t="shared" si="5"/>
        <v>0</v>
      </c>
      <c r="U13" s="33">
        <v>3876</v>
      </c>
      <c r="V13" s="30">
        <v>7</v>
      </c>
      <c r="W13" s="31">
        <v>10.3</v>
      </c>
      <c r="X13" s="32">
        <f t="shared" si="6"/>
        <v>0</v>
      </c>
      <c r="Y13" s="33">
        <v>1451</v>
      </c>
      <c r="Z13" s="30">
        <v>7</v>
      </c>
      <c r="AA13" s="31">
        <v>10.3</v>
      </c>
      <c r="AB13" s="32">
        <f t="shared" si="7"/>
        <v>0</v>
      </c>
      <c r="AC13" s="33"/>
      <c r="AD13" s="34">
        <f t="shared" si="0"/>
        <v>5613.9974597857927</v>
      </c>
      <c r="AE13" s="33">
        <f t="shared" si="0"/>
        <v>18790</v>
      </c>
    </row>
    <row r="14" spans="1:31" ht="26.25" x14ac:dyDescent="0.4">
      <c r="A14" s="29"/>
      <c r="B14" s="30"/>
      <c r="C14" s="31"/>
      <c r="D14" s="32"/>
      <c r="E14" s="33"/>
      <c r="F14" s="30"/>
      <c r="G14" s="31"/>
      <c r="H14" s="32"/>
      <c r="I14" s="33"/>
      <c r="J14" s="30"/>
      <c r="K14" s="31"/>
      <c r="L14" s="32"/>
      <c r="M14" s="33"/>
      <c r="N14" s="30"/>
      <c r="O14" s="31"/>
      <c r="P14" s="32"/>
      <c r="Q14" s="33"/>
      <c r="R14" s="30"/>
      <c r="S14" s="31"/>
      <c r="T14" s="32"/>
      <c r="U14" s="33"/>
      <c r="V14" s="30"/>
      <c r="W14" s="31"/>
      <c r="X14" s="32"/>
      <c r="Y14" s="33"/>
      <c r="Z14" s="30"/>
      <c r="AA14" s="31"/>
      <c r="AB14" s="32"/>
      <c r="AC14" s="33"/>
      <c r="AD14" s="34"/>
      <c r="AE14" s="33"/>
    </row>
    <row r="15" spans="1:31" ht="27" thickBot="1" x14ac:dyDescent="0.45">
      <c r="A15" s="35"/>
      <c r="B15" s="30"/>
      <c r="C15" s="31"/>
      <c r="D15" s="32"/>
      <c r="E15" s="33"/>
      <c r="F15" s="30"/>
      <c r="G15" s="31"/>
      <c r="H15" s="32"/>
      <c r="I15" s="33"/>
      <c r="J15" s="30"/>
      <c r="K15" s="31"/>
      <c r="L15" s="32"/>
      <c r="M15" s="33"/>
      <c r="N15" s="30"/>
      <c r="O15" s="31"/>
      <c r="P15" s="32"/>
      <c r="Q15" s="33"/>
      <c r="R15" s="30"/>
      <c r="S15" s="31"/>
      <c r="T15" s="32"/>
      <c r="U15" s="33"/>
      <c r="V15" s="30"/>
      <c r="W15" s="36"/>
      <c r="X15" s="34"/>
      <c r="Y15" s="33"/>
      <c r="Z15" s="30"/>
      <c r="AA15" s="36"/>
      <c r="AB15" s="34"/>
      <c r="AC15" s="33"/>
      <c r="AD15" s="34">
        <f>SUM(D15,H15,L15,P15,T15,X15)</f>
        <v>0</v>
      </c>
      <c r="AE15" s="33"/>
    </row>
    <row r="16" spans="1:31" ht="27" thickBot="1" x14ac:dyDescent="0.45">
      <c r="A16" s="37" t="s">
        <v>13</v>
      </c>
      <c r="B16" s="38">
        <f>SUM(B10:B15)</f>
        <v>41</v>
      </c>
      <c r="C16" s="39">
        <f>SUM((D10*C10)+(D11*C11)+(D12*C12)+(D13*C13)+(D14*C14)+(D15*C15))/D16</f>
        <v>34.549709809875402</v>
      </c>
      <c r="D16" s="40">
        <f>SUM(D10:D15)</f>
        <v>11363.046456223719</v>
      </c>
      <c r="E16" s="41">
        <f>SUM(E10:E15)</f>
        <v>11890</v>
      </c>
      <c r="F16" s="38">
        <f>SUM(F10:F15)</f>
        <v>41</v>
      </c>
      <c r="G16" s="39">
        <f>SUM((H10*G10)+(H11*G11)+(H12*G12)+(H13*G13)+(H14*G14)+(H15*G15))/H16</f>
        <v>36.479913859582233</v>
      </c>
      <c r="H16" s="40">
        <f>SUM(H10:H15)</f>
        <v>10839.99352588932</v>
      </c>
      <c r="I16" s="41">
        <f>SUM(I10:I15)</f>
        <v>12005</v>
      </c>
      <c r="J16" s="38">
        <f>SUM(J10:J15)</f>
        <v>44</v>
      </c>
      <c r="K16" s="39" t="e">
        <f>SUM((L10*K10)+(L11*K11)+(L12*K12)+(L13*K13)+(L14*K14)+(L15*K15))/L16</f>
        <v>#DIV/0!</v>
      </c>
      <c r="L16" s="40">
        <f>SUM(L10:L15)</f>
        <v>0</v>
      </c>
      <c r="M16" s="41">
        <f>SUM(M10:M15)</f>
        <v>12045</v>
      </c>
      <c r="N16" s="38">
        <f>SUM(N10:N15)</f>
        <v>44</v>
      </c>
      <c r="O16" s="39" t="e">
        <f>SUM((P10*O10)+(P11*O11)+(P12*O12)+(P13*O13)+(P14*O14)+(P15*O15))/P16</f>
        <v>#DIV/0!</v>
      </c>
      <c r="P16" s="40">
        <f>SUM(P10:P15)</f>
        <v>0</v>
      </c>
      <c r="Q16" s="41">
        <f>SUM(Q10:Q15)</f>
        <v>12715</v>
      </c>
      <c r="R16" s="38">
        <f>SUM(R10:R15)</f>
        <v>44</v>
      </c>
      <c r="S16" s="39" t="e">
        <f>SUM((T10*S10)+(T11*S11)+(T12*S12)+(T13*S13)+(T14*S14)+(T15*S15))/T16</f>
        <v>#DIV/0!</v>
      </c>
      <c r="T16" s="40">
        <f>SUM(T10:T15)</f>
        <v>0</v>
      </c>
      <c r="U16" s="41">
        <f>SUM(U10:U15)</f>
        <v>12269</v>
      </c>
      <c r="V16" s="38">
        <f>SUM(V10:V15)</f>
        <v>44</v>
      </c>
      <c r="W16" s="39" t="e">
        <f>SUM((X10*W10)+(X11*W11)+(X12*W12)+(X13*W13)+(X14*W14)+(X15*W15))/X16</f>
        <v>#DIV/0!</v>
      </c>
      <c r="X16" s="40">
        <f>SUM(X10:X15)</f>
        <v>0</v>
      </c>
      <c r="Y16" s="42">
        <f>SUM(Y10:Y15)</f>
        <v>5390</v>
      </c>
      <c r="Z16" s="38">
        <f>SUM(Z10:Z15)</f>
        <v>44</v>
      </c>
      <c r="AA16" s="39" t="e">
        <f>SUM((AB10*AA10)+(AB11*AA11)+(AB12*AA12)+(AB13*AA13)+(AB14*AA14)+(AB15*AA15))/AB16</f>
        <v>#DIV/0!</v>
      </c>
      <c r="AB16" s="40">
        <f>SUM(AB10:AB15)</f>
        <v>0</v>
      </c>
      <c r="AC16" s="42">
        <f>SUM(AC10:AC15)</f>
        <v>0</v>
      </c>
      <c r="AD16" s="40">
        <f>SUM(D16,H16,L16,P16,T16,X16)</f>
        <v>22203.039982113041</v>
      </c>
      <c r="AE16" s="41">
        <f>SUM(AE10:AE15)</f>
        <v>66314</v>
      </c>
    </row>
    <row r="17" spans="1:31" ht="26.25" x14ac:dyDescent="0.4">
      <c r="A17" s="4"/>
      <c r="B17" s="43"/>
      <c r="C17" s="43"/>
      <c r="D17" s="43"/>
      <c r="E17" s="44"/>
      <c r="F17" s="43"/>
      <c r="G17" s="43"/>
      <c r="H17" s="43"/>
      <c r="I17" s="45"/>
      <c r="J17" s="43"/>
      <c r="K17" s="43"/>
      <c r="L17" s="43"/>
      <c r="M17" s="44"/>
      <c r="N17" s="43"/>
      <c r="O17" s="43"/>
      <c r="P17" s="43"/>
      <c r="Q17" s="44"/>
      <c r="R17" s="43"/>
      <c r="S17" s="43"/>
      <c r="T17" s="43"/>
      <c r="U17" s="44"/>
      <c r="V17" s="43"/>
      <c r="W17" s="46"/>
      <c r="X17" s="43"/>
      <c r="Y17" s="44"/>
      <c r="Z17" s="4"/>
      <c r="AA17" s="4"/>
      <c r="AB17" s="4"/>
      <c r="AC17" s="4"/>
      <c r="AD17" s="4"/>
      <c r="AE17" s="4"/>
    </row>
    <row r="18" spans="1:31" ht="27" thickBot="1" x14ac:dyDescent="0.45">
      <c r="A18" s="47"/>
      <c r="B18" s="48"/>
      <c r="C18" s="49"/>
      <c r="D18" s="50"/>
      <c r="E18" s="51"/>
      <c r="F18" s="48"/>
      <c r="G18" s="49"/>
      <c r="H18" s="49"/>
      <c r="I18" s="52"/>
      <c r="J18" s="48"/>
      <c r="K18" s="49"/>
      <c r="L18" s="49"/>
      <c r="M18" s="52"/>
      <c r="N18" s="48"/>
      <c r="O18" s="49"/>
      <c r="P18" s="49"/>
      <c r="Q18" s="52"/>
      <c r="R18" s="48"/>
      <c r="S18" s="49"/>
      <c r="T18" s="49"/>
      <c r="U18" s="53"/>
      <c r="V18" s="48"/>
      <c r="W18" s="49"/>
      <c r="X18" s="54" t="s">
        <v>14</v>
      </c>
      <c r="Y18" s="55"/>
      <c r="Z18" s="56"/>
      <c r="AA18" s="55"/>
      <c r="AB18" s="56"/>
      <c r="AC18" s="56"/>
      <c r="AD18" s="56"/>
      <c r="AE18" s="56"/>
    </row>
    <row r="19" spans="1:31" ht="27" thickBot="1" x14ac:dyDescent="0.45">
      <c r="A19" s="57" t="s">
        <v>15</v>
      </c>
      <c r="B19" s="58"/>
      <c r="C19" s="59"/>
      <c r="D19" s="60">
        <f>+D16*(100-$G$31)/100</f>
        <v>11363.046456223719</v>
      </c>
      <c r="E19" s="60"/>
      <c r="F19" s="60"/>
      <c r="G19" s="61"/>
      <c r="H19" s="60">
        <f>+H16*(100-$G$31)/100</f>
        <v>10839.99352588932</v>
      </c>
      <c r="I19" s="60"/>
      <c r="J19" s="61"/>
      <c r="K19" s="61"/>
      <c r="L19" s="60">
        <f>+L16*(100-$G$31)/100</f>
        <v>0</v>
      </c>
      <c r="M19" s="60"/>
      <c r="N19" s="62"/>
      <c r="O19" s="63"/>
      <c r="P19" s="60">
        <f>+P16*(100-$G$31)/100</f>
        <v>0</v>
      </c>
      <c r="Q19" s="64"/>
      <c r="R19" s="61"/>
      <c r="S19" s="61"/>
      <c r="T19" s="60">
        <f>+T16*(100-$G$31)/100</f>
        <v>0</v>
      </c>
      <c r="U19" s="60"/>
      <c r="V19" s="61"/>
      <c r="W19" s="61"/>
      <c r="X19" s="60">
        <f>+X16*(100-$G$31)/100</f>
        <v>0</v>
      </c>
      <c r="Y19" s="60"/>
      <c r="Z19" s="65">
        <f>+AD16*(100-$G$31)/100</f>
        <v>22203.039982113041</v>
      </c>
      <c r="AA19" s="66"/>
      <c r="AB19" s="66"/>
      <c r="AC19" s="66"/>
      <c r="AD19" s="66"/>
      <c r="AE19" s="66"/>
    </row>
    <row r="20" spans="1:31" ht="26.25" x14ac:dyDescent="0.4">
      <c r="A20" s="67"/>
      <c r="B20" s="67"/>
      <c r="C20" s="67"/>
      <c r="D20" s="67"/>
      <c r="E20" s="67"/>
      <c r="F20" s="67"/>
      <c r="G20" s="68"/>
      <c r="H20" s="68"/>
      <c r="I20" s="67"/>
      <c r="J20" s="68"/>
      <c r="K20" s="68"/>
      <c r="L20" s="68"/>
      <c r="M20" s="67"/>
      <c r="N20" s="68"/>
      <c r="O20" s="68"/>
      <c r="P20" s="68"/>
      <c r="Q20" s="67"/>
      <c r="R20" s="68"/>
      <c r="S20" s="68"/>
      <c r="T20" s="68"/>
      <c r="U20" s="67"/>
      <c r="V20" s="68"/>
      <c r="W20" s="68"/>
      <c r="X20" s="68"/>
      <c r="Y20" s="69"/>
      <c r="Z20" s="70"/>
      <c r="AA20" s="71"/>
      <c r="AB20" s="66"/>
      <c r="AC20" s="66"/>
      <c r="AD20" s="66"/>
      <c r="AE20" s="66"/>
    </row>
    <row r="21" spans="1:31" ht="27" thickBot="1" x14ac:dyDescent="0.45">
      <c r="A21" s="72"/>
      <c r="B21" s="73"/>
      <c r="C21" s="73"/>
      <c r="D21" s="73"/>
      <c r="E21" s="74"/>
      <c r="F21" s="75"/>
      <c r="G21" s="68"/>
      <c r="H21" s="68"/>
      <c r="I21" s="67"/>
      <c r="J21" s="68"/>
      <c r="K21" s="68"/>
      <c r="L21" s="68"/>
      <c r="M21" s="67"/>
      <c r="N21" s="68"/>
      <c r="O21" s="68"/>
      <c r="P21" s="68"/>
      <c r="Q21" s="67"/>
      <c r="R21" s="68"/>
      <c r="S21" s="68"/>
      <c r="T21" s="68"/>
      <c r="U21" s="67"/>
      <c r="V21" s="68"/>
      <c r="W21" s="68"/>
      <c r="X21" s="68"/>
      <c r="Y21" s="69"/>
      <c r="Z21" s="70"/>
      <c r="AA21" s="71"/>
      <c r="AB21" s="66"/>
      <c r="AC21" s="66"/>
      <c r="AD21" s="66"/>
      <c r="AE21" s="66"/>
    </row>
    <row r="22" spans="1:31" ht="27" thickBot="1" x14ac:dyDescent="0.45">
      <c r="A22" s="76" t="s">
        <v>16</v>
      </c>
      <c r="B22" s="77"/>
      <c r="C22" s="77"/>
      <c r="D22" s="77"/>
      <c r="E22" s="78">
        <v>14.2</v>
      </c>
      <c r="F22" s="54"/>
      <c r="G22" s="79"/>
      <c r="H22" s="80"/>
      <c r="I22" s="81"/>
      <c r="J22" s="80"/>
      <c r="K22" s="68"/>
      <c r="L22" s="68"/>
      <c r="M22" s="67"/>
      <c r="N22" s="68"/>
      <c r="O22" s="68"/>
      <c r="P22" s="68"/>
      <c r="Q22" s="67"/>
      <c r="R22" s="68"/>
      <c r="S22" s="68"/>
      <c r="T22" s="68"/>
      <c r="U22" s="67"/>
      <c r="V22" s="68"/>
      <c r="W22" s="68"/>
      <c r="X22" s="68"/>
      <c r="Y22" s="69"/>
      <c r="Z22" s="70"/>
      <c r="AA22" s="71"/>
      <c r="AB22" s="66"/>
      <c r="AC22" s="66"/>
      <c r="AD22" s="66"/>
      <c r="AE22" s="66"/>
    </row>
    <row r="23" spans="1:31" ht="27" thickBot="1" x14ac:dyDescent="0.45">
      <c r="A23" s="66"/>
      <c r="B23" s="66"/>
      <c r="C23" s="66"/>
      <c r="D23" s="82"/>
      <c r="E23" s="66"/>
      <c r="F23" s="83"/>
      <c r="G23" s="84"/>
      <c r="H23" s="84"/>
      <c r="I23" s="84"/>
      <c r="J23" s="85"/>
      <c r="K23" s="83"/>
      <c r="L23" s="83"/>
      <c r="M23" s="66"/>
      <c r="N23" s="83"/>
      <c r="O23" s="86"/>
      <c r="P23" s="86"/>
      <c r="Q23" s="86"/>
      <c r="R23" s="83"/>
      <c r="S23" s="83"/>
      <c r="T23" s="83"/>
      <c r="U23" s="66"/>
      <c r="V23" s="83"/>
      <c r="W23" s="83"/>
      <c r="X23" s="83"/>
      <c r="Y23" s="71"/>
      <c r="Z23" s="71"/>
      <c r="AA23" s="71"/>
      <c r="AB23" s="66"/>
      <c r="AC23" s="66"/>
      <c r="AD23" s="66"/>
      <c r="AE23" s="66"/>
    </row>
    <row r="24" spans="1:31" ht="24" thickBot="1" x14ac:dyDescent="0.4">
      <c r="A24" s="66"/>
      <c r="B24" s="66"/>
      <c r="C24" s="66"/>
      <c r="D24" s="83"/>
      <c r="E24" s="87"/>
      <c r="F24" s="88"/>
      <c r="G24" s="66"/>
      <c r="H24" s="66"/>
      <c r="I24" s="89"/>
      <c r="J24" s="90"/>
      <c r="K24" s="91" t="s">
        <v>10</v>
      </c>
      <c r="L24" s="92"/>
      <c r="M24" s="93" t="s">
        <v>17</v>
      </c>
      <c r="N24" s="94"/>
      <c r="O24" s="94"/>
      <c r="P24" s="95"/>
      <c r="Q24" s="88"/>
      <c r="R24" s="83"/>
      <c r="S24" s="83"/>
      <c r="T24" s="83"/>
      <c r="U24" s="66"/>
      <c r="V24" s="83"/>
      <c r="W24" s="83"/>
      <c r="X24" s="83"/>
      <c r="Y24" s="96" t="s">
        <v>18</v>
      </c>
      <c r="Z24" s="97">
        <v>1</v>
      </c>
      <c r="AA24" s="98">
        <v>-5.9180000000000001</v>
      </c>
      <c r="AB24" s="98">
        <v>30.09</v>
      </c>
      <c r="AC24" s="99"/>
      <c r="AD24" s="100">
        <v>30.17</v>
      </c>
      <c r="AE24" s="66"/>
    </row>
    <row r="25" spans="1:31" ht="23.25" x14ac:dyDescent="0.35">
      <c r="A25" s="101"/>
      <c r="B25" s="102"/>
      <c r="C25" s="102"/>
      <c r="D25" s="103"/>
      <c r="E25" s="103"/>
      <c r="F25" s="66"/>
      <c r="G25" s="66"/>
      <c r="H25" s="66"/>
      <c r="I25" s="104">
        <v>1</v>
      </c>
      <c r="J25" s="105"/>
      <c r="K25" s="106">
        <v>55.1</v>
      </c>
      <c r="L25" s="107"/>
      <c r="M25" s="108">
        <v>40.9</v>
      </c>
      <c r="N25" s="109"/>
      <c r="O25" s="109"/>
      <c r="P25" s="110"/>
      <c r="Q25" s="88"/>
      <c r="R25" s="83"/>
      <c r="S25" s="83"/>
      <c r="T25" s="83"/>
      <c r="U25" s="66"/>
      <c r="V25" s="83"/>
      <c r="W25" s="83"/>
      <c r="X25" s="83"/>
      <c r="Y25" s="96" t="s">
        <v>19</v>
      </c>
      <c r="Z25" s="97">
        <v>2</v>
      </c>
      <c r="AA25" s="98">
        <v>-4.4669999999999996</v>
      </c>
      <c r="AB25" s="98">
        <v>24.655000000000001</v>
      </c>
      <c r="AC25" s="99"/>
      <c r="AD25" s="100">
        <v>30.17</v>
      </c>
      <c r="AE25" s="66"/>
    </row>
    <row r="26" spans="1:31" ht="24" thickBot="1" x14ac:dyDescent="0.4">
      <c r="A26" s="111" t="s">
        <v>20</v>
      </c>
      <c r="B26" s="112"/>
      <c r="C26" s="112"/>
      <c r="D26" s="103"/>
      <c r="E26" s="103"/>
      <c r="F26" s="66"/>
      <c r="G26" s="66"/>
      <c r="H26" s="66"/>
      <c r="I26" s="113">
        <v>2</v>
      </c>
      <c r="J26" s="114"/>
      <c r="K26" s="115">
        <v>53.4</v>
      </c>
      <c r="L26" s="116"/>
      <c r="M26" s="117"/>
      <c r="N26" s="118"/>
      <c r="O26" s="118"/>
      <c r="P26" s="119"/>
      <c r="Q26" s="88"/>
      <c r="R26" s="83"/>
      <c r="S26" s="83"/>
      <c r="T26" s="83"/>
      <c r="U26" s="66"/>
      <c r="V26" s="83"/>
      <c r="W26" s="83"/>
      <c r="X26" s="83"/>
      <c r="Y26" s="96" t="s">
        <v>21</v>
      </c>
      <c r="Z26" s="97">
        <v>3</v>
      </c>
      <c r="AA26" s="98">
        <v>-5.1369999999999996</v>
      </c>
      <c r="AB26" s="98">
        <v>27.286000000000001</v>
      </c>
      <c r="AC26" s="120"/>
      <c r="AD26" s="100">
        <v>30.17</v>
      </c>
      <c r="AE26" s="66"/>
    </row>
    <row r="27" spans="1:31" ht="27" thickBot="1" x14ac:dyDescent="0.45">
      <c r="A27" s="111" t="s">
        <v>22</v>
      </c>
      <c r="B27" s="112"/>
      <c r="C27" s="112"/>
      <c r="D27" s="103"/>
      <c r="E27" s="121" t="e">
        <f>SUM((C16*D16)+(G16*H16)+(K16*L16)+(O16*P16)+(S16*T16)+(W16*X16))/AD16</f>
        <v>#DIV/0!</v>
      </c>
      <c r="F27" s="122"/>
      <c r="G27" s="122"/>
      <c r="H27" s="122"/>
      <c r="I27" s="113">
        <v>3</v>
      </c>
      <c r="J27" s="114"/>
      <c r="K27" s="123">
        <v>22.5</v>
      </c>
      <c r="L27" s="124"/>
      <c r="M27" s="117"/>
      <c r="N27" s="118"/>
      <c r="O27" s="118"/>
      <c r="P27" s="119"/>
      <c r="Q27" s="88"/>
      <c r="R27" s="122"/>
      <c r="S27" s="122"/>
      <c r="T27" s="122"/>
      <c r="V27" s="122"/>
      <c r="W27" s="122"/>
      <c r="X27" s="122"/>
      <c r="Y27" s="96" t="s">
        <v>23</v>
      </c>
      <c r="Z27" s="97">
        <v>4</v>
      </c>
      <c r="AA27" s="98">
        <v>-8.9870000000000001</v>
      </c>
      <c r="AB27" s="98">
        <v>39.619</v>
      </c>
      <c r="AC27" s="99"/>
      <c r="AD27" s="100">
        <v>30.17</v>
      </c>
    </row>
    <row r="28" spans="1:31" ht="21.75" x14ac:dyDescent="0.3">
      <c r="A28" s="101"/>
      <c r="B28" s="102"/>
      <c r="C28" s="102"/>
      <c r="D28" s="103"/>
      <c r="E28" s="103"/>
      <c r="F28" s="122"/>
      <c r="G28" s="122"/>
      <c r="H28" s="122"/>
      <c r="I28" s="113">
        <v>4</v>
      </c>
      <c r="J28" s="114"/>
      <c r="K28" s="123">
        <v>15</v>
      </c>
      <c r="L28" s="124"/>
      <c r="M28" s="117"/>
      <c r="N28" s="118"/>
      <c r="O28" s="118"/>
      <c r="P28" s="119"/>
      <c r="Q28" s="88"/>
      <c r="R28" s="122"/>
      <c r="S28" s="122"/>
      <c r="T28" s="122"/>
      <c r="V28" s="122"/>
      <c r="W28" s="122"/>
      <c r="X28" s="122"/>
    </row>
    <row r="29" spans="1:31" ht="24" thickBot="1" x14ac:dyDescent="0.4">
      <c r="A29" s="125"/>
      <c r="B29" s="102"/>
      <c r="C29" s="102"/>
      <c r="D29" s="103"/>
      <c r="E29" s="103"/>
      <c r="F29" s="126"/>
      <c r="G29" s="127"/>
      <c r="H29" s="88"/>
      <c r="I29" s="128"/>
      <c r="J29" s="129"/>
      <c r="K29" s="130"/>
      <c r="L29" s="131"/>
      <c r="M29" s="132"/>
      <c r="N29" s="133"/>
      <c r="O29" s="133"/>
      <c r="P29" s="134"/>
      <c r="Q29" s="88"/>
      <c r="R29" s="122"/>
      <c r="S29" s="122"/>
      <c r="T29" s="122"/>
      <c r="V29" s="122"/>
      <c r="W29" s="122"/>
      <c r="X29" s="122"/>
    </row>
    <row r="30" spans="1:31" ht="23.25" x14ac:dyDescent="0.35">
      <c r="A30" s="135"/>
      <c r="B30" s="102"/>
      <c r="C30" s="102"/>
      <c r="D30" s="103"/>
      <c r="E30" s="103"/>
      <c r="F30" s="126"/>
      <c r="G30" s="127"/>
      <c r="H30" s="88"/>
      <c r="I30" s="88"/>
      <c r="J30" s="136"/>
      <c r="K30" s="137"/>
      <c r="L30" s="122"/>
      <c r="N30" s="122"/>
      <c r="O30" s="127"/>
      <c r="P30" s="88"/>
      <c r="Q30" s="88"/>
      <c r="R30" s="122"/>
      <c r="S30" s="122"/>
      <c r="T30" s="122"/>
      <c r="V30" s="122"/>
      <c r="W30" s="122"/>
      <c r="X30" s="122"/>
    </row>
    <row r="31" spans="1:31" ht="23.25" x14ac:dyDescent="0.35">
      <c r="A31" s="138"/>
      <c r="B31" s="112"/>
      <c r="C31" s="112"/>
      <c r="D31" s="112"/>
      <c r="E31" s="139"/>
      <c r="F31" s="140"/>
      <c r="G31" s="136"/>
      <c r="H31" s="136"/>
      <c r="I31" s="141"/>
      <c r="J31" s="136"/>
      <c r="K31" s="137"/>
      <c r="L31" s="122"/>
      <c r="N31" s="122"/>
      <c r="O31" s="122"/>
      <c r="P31" s="122"/>
      <c r="R31" s="122"/>
      <c r="S31" s="122"/>
      <c r="T31" s="122"/>
      <c r="V31" s="122"/>
      <c r="W31" s="122"/>
      <c r="X31" s="122"/>
    </row>
    <row r="32" spans="1:31" ht="23.25" x14ac:dyDescent="0.35">
      <c r="B32" s="112"/>
      <c r="C32" s="112"/>
      <c r="D32" s="112"/>
      <c r="E32" s="139"/>
      <c r="F32" s="112"/>
      <c r="G32" s="136"/>
      <c r="H32" s="136"/>
      <c r="I32" s="141"/>
      <c r="J32" s="136"/>
      <c r="K32" s="137"/>
      <c r="L32" s="122"/>
      <c r="N32" s="122"/>
      <c r="O32" s="122"/>
      <c r="P32" s="122"/>
      <c r="R32" s="122"/>
      <c r="S32" s="122"/>
      <c r="T32" s="122"/>
      <c r="V32" s="122"/>
      <c r="W32" s="122"/>
      <c r="X32" s="122"/>
      <c r="Z32" s="142">
        <f ca="1">NOW()</f>
        <v>42703.614263657408</v>
      </c>
      <c r="AA32" s="142"/>
      <c r="AB32" s="142"/>
      <c r="AC32" s="142"/>
    </row>
  </sheetData>
  <mergeCells count="32">
    <mergeCell ref="K27:L27"/>
    <mergeCell ref="I28:J28"/>
    <mergeCell ref="K28:L28"/>
    <mergeCell ref="Z32:AC32"/>
    <mergeCell ref="G23:I23"/>
    <mergeCell ref="O23:Q23"/>
    <mergeCell ref="K24:L24"/>
    <mergeCell ref="M24:P24"/>
    <mergeCell ref="I25:J25"/>
    <mergeCell ref="K25:L25"/>
    <mergeCell ref="M25:P29"/>
    <mergeCell ref="I26:J26"/>
    <mergeCell ref="K26:L26"/>
    <mergeCell ref="I27:J27"/>
    <mergeCell ref="V8:W8"/>
    <mergeCell ref="X8:Y8"/>
    <mergeCell ref="Z8:AA8"/>
    <mergeCell ref="AB8:AC8"/>
    <mergeCell ref="AD8:AE8"/>
    <mergeCell ref="A19:B19"/>
    <mergeCell ref="J8:K8"/>
    <mergeCell ref="L8:M8"/>
    <mergeCell ref="N8:O8"/>
    <mergeCell ref="P8:Q8"/>
    <mergeCell ref="R8:S8"/>
    <mergeCell ref="T8:U8"/>
    <mergeCell ref="B6:C6"/>
    <mergeCell ref="D6:E6"/>
    <mergeCell ref="B8:C8"/>
    <mergeCell ref="D8:E8"/>
    <mergeCell ref="F8:G8"/>
    <mergeCell ref="H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LEMETTAIS Vincent</dc:creator>
  <cp:lastModifiedBy>LEMETTAIS Vincent</cp:lastModifiedBy>
  <dcterms:created xsi:type="dcterms:W3CDTF">2016-11-29T13:43:49Z</dcterms:created>
  <dcterms:modified xsi:type="dcterms:W3CDTF">2016-11-29T13:46:00Z</dcterms:modified>
</cp:coreProperties>
</file>