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30" windowWidth="20730" windowHeight="10050" tabRatio="789"/>
  </bookViews>
  <sheets>
    <sheet name="Synthèse" sheetId="2" r:id="rId1"/>
    <sheet name="1" sheetId="1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3" r:id="rId22"/>
    <sheet name="22" sheetId="24" r:id="rId23"/>
    <sheet name="23" sheetId="25" r:id="rId24"/>
    <sheet name="24" sheetId="26" r:id="rId25"/>
    <sheet name="25" sheetId="27" r:id="rId26"/>
    <sheet name="26" sheetId="28" r:id="rId27"/>
    <sheet name="27" sheetId="29" r:id="rId28"/>
    <sheet name="28" sheetId="30" r:id="rId29"/>
    <sheet name="29" sheetId="31" r:id="rId30"/>
    <sheet name="30" sheetId="32" r:id="rId31"/>
    <sheet name="31" sheetId="33" r:id="rId32"/>
    <sheet name="Feuil3" sheetId="3" r:id="rId33"/>
  </sheets>
  <calcPr calcId="152511"/>
</workbook>
</file>

<file path=xl/calcChain.xml><?xml version="1.0" encoding="utf-8"?>
<calcChain xmlns="http://schemas.openxmlformats.org/spreadsheetml/2006/main">
  <c r="D29" i="27" l="1"/>
  <c r="C11" i="2"/>
  <c r="E11" i="2"/>
  <c r="G11" i="2"/>
  <c r="I11" i="2"/>
  <c r="K11" i="2"/>
  <c r="M11" i="2"/>
  <c r="O11" i="2"/>
  <c r="Q11" i="2"/>
  <c r="S11" i="2"/>
  <c r="U11" i="2"/>
  <c r="W11" i="2"/>
  <c r="Y11" i="2"/>
  <c r="AA11" i="2"/>
  <c r="AC11" i="2"/>
  <c r="AE11" i="2"/>
  <c r="D11" i="2"/>
  <c r="F11" i="2"/>
  <c r="H11" i="2"/>
  <c r="J11" i="2"/>
  <c r="L11" i="2"/>
  <c r="N11" i="2"/>
  <c r="P11" i="2"/>
  <c r="R11" i="2"/>
  <c r="T11" i="2"/>
  <c r="V11" i="2"/>
  <c r="X11" i="2"/>
  <c r="Z11" i="2"/>
  <c r="AB11" i="2"/>
  <c r="AD11" i="2"/>
  <c r="AF11" i="2"/>
  <c r="B11" i="2"/>
  <c r="D8" i="2"/>
  <c r="F8" i="2"/>
  <c r="H8" i="2"/>
  <c r="J8" i="2"/>
  <c r="L8" i="2"/>
  <c r="N8" i="2"/>
  <c r="P8" i="2"/>
  <c r="R8" i="2"/>
  <c r="T8" i="2"/>
  <c r="V8" i="2"/>
  <c r="X8" i="2"/>
  <c r="Z8" i="2"/>
  <c r="AB8" i="2"/>
  <c r="AD8" i="2"/>
  <c r="AF8" i="2"/>
  <c r="E8" i="2"/>
  <c r="G8" i="2"/>
  <c r="I8" i="2"/>
  <c r="K8" i="2"/>
  <c r="M8" i="2"/>
  <c r="O8" i="2"/>
  <c r="Q8" i="2"/>
  <c r="S8" i="2"/>
  <c r="U8" i="2"/>
  <c r="W8" i="2"/>
  <c r="Y8" i="2"/>
  <c r="AA8" i="2"/>
  <c r="AC8" i="2"/>
  <c r="AE8" i="2"/>
  <c r="C8" i="2"/>
  <c r="C17" i="18" l="1"/>
  <c r="C13" i="19" l="1"/>
  <c r="C14" i="8" l="1"/>
  <c r="I27" i="4"/>
  <c r="I27" i="5"/>
  <c r="I27" i="6"/>
  <c r="I27" i="7"/>
  <c r="I27" i="8"/>
  <c r="I27" i="9"/>
  <c r="I27" i="10"/>
  <c r="I27" i="11"/>
  <c r="I27" i="12"/>
  <c r="I27" i="13"/>
  <c r="I27" i="14"/>
  <c r="I27" i="15"/>
  <c r="I27" i="16"/>
  <c r="I27" i="17"/>
  <c r="I27" i="18"/>
  <c r="I27" i="19"/>
  <c r="I27" i="20"/>
  <c r="I27" i="21"/>
  <c r="I27" i="22"/>
  <c r="I27" i="23"/>
  <c r="I27" i="24"/>
  <c r="I27" i="25"/>
  <c r="I27" i="26"/>
  <c r="I27" i="27"/>
  <c r="I27" i="28"/>
  <c r="I27" i="29"/>
  <c r="I27" i="30"/>
  <c r="I27" i="31"/>
  <c r="I27" i="32"/>
  <c r="I27" i="33"/>
  <c r="I27" i="1"/>
  <c r="H27" i="4"/>
  <c r="H28" i="4" s="1"/>
  <c r="H27" i="5"/>
  <c r="H27" i="6"/>
  <c r="H28" i="6" s="1"/>
  <c r="H27" i="7"/>
  <c r="H28" i="7" s="1"/>
  <c r="H27" i="8"/>
  <c r="H28" i="8" s="1"/>
  <c r="H27" i="9"/>
  <c r="H28" i="9" s="1"/>
  <c r="H27" i="10"/>
  <c r="H28" i="10" s="1"/>
  <c r="H27" i="11"/>
  <c r="H28" i="11" s="1"/>
  <c r="H27" i="12"/>
  <c r="H28" i="12" s="1"/>
  <c r="H27" i="13"/>
  <c r="H28" i="13" s="1"/>
  <c r="H27" i="14"/>
  <c r="H28" i="14" s="1"/>
  <c r="H27" i="15"/>
  <c r="H28" i="15" s="1"/>
  <c r="H27" i="16"/>
  <c r="H28" i="16" s="1"/>
  <c r="H27" i="17"/>
  <c r="H28" i="17" s="1"/>
  <c r="H27" i="18"/>
  <c r="H28" i="18" s="1"/>
  <c r="H27" i="19"/>
  <c r="H28" i="19" s="1"/>
  <c r="H27" i="20"/>
  <c r="H28" i="20" s="1"/>
  <c r="H27" i="21"/>
  <c r="H28" i="21" s="1"/>
  <c r="H27" i="22"/>
  <c r="H28" i="22" s="1"/>
  <c r="H27" i="23"/>
  <c r="H28" i="23" s="1"/>
  <c r="J27" i="23" s="1"/>
  <c r="H27" i="24"/>
  <c r="H28" i="24" s="1"/>
  <c r="H27" i="25"/>
  <c r="H28" i="25" s="1"/>
  <c r="J27" i="25" s="1"/>
  <c r="H27" i="26"/>
  <c r="H28" i="26" s="1"/>
  <c r="H27" i="27"/>
  <c r="H28" i="27" s="1"/>
  <c r="J27" i="27" s="1"/>
  <c r="H27" i="28"/>
  <c r="H28" i="28" s="1"/>
  <c r="H27" i="29"/>
  <c r="H28" i="29" s="1"/>
  <c r="J27" i="29" s="1"/>
  <c r="H27" i="30"/>
  <c r="H28" i="30" s="1"/>
  <c r="H27" i="31"/>
  <c r="H28" i="31" s="1"/>
  <c r="J27" i="31" s="1"/>
  <c r="H27" i="32"/>
  <c r="H28" i="32" s="1"/>
  <c r="H27" i="33"/>
  <c r="H27" i="1"/>
  <c r="H28" i="1" s="1"/>
  <c r="H28" i="5"/>
  <c r="J27" i="5" s="1"/>
  <c r="H28" i="33"/>
  <c r="J27" i="33" s="1"/>
  <c r="J27" i="21" l="1"/>
  <c r="J27" i="19"/>
  <c r="J27" i="17"/>
  <c r="J27" i="15"/>
  <c r="J27" i="13"/>
  <c r="J27" i="11"/>
  <c r="J27" i="7"/>
  <c r="J27" i="1"/>
  <c r="J27" i="30"/>
  <c r="J27" i="10"/>
  <c r="J27" i="32"/>
  <c r="J27" i="28"/>
  <c r="J27" i="26"/>
  <c r="J27" i="24"/>
  <c r="J27" i="22"/>
  <c r="J27" i="20"/>
  <c r="J27" i="18"/>
  <c r="J27" i="16"/>
  <c r="J27" i="14"/>
  <c r="J27" i="12"/>
  <c r="J27" i="9"/>
  <c r="J27" i="8"/>
  <c r="J27" i="6"/>
  <c r="J27" i="4"/>
  <c r="C13" i="22"/>
  <c r="C15" i="2"/>
  <c r="I15" i="2"/>
  <c r="K15" i="2"/>
  <c r="O15" i="2"/>
  <c r="W15" i="2"/>
  <c r="B15" i="2"/>
  <c r="D15" i="2"/>
  <c r="F15" i="2"/>
  <c r="H15" i="2"/>
  <c r="J15" i="2"/>
  <c r="L15" i="2"/>
  <c r="N15" i="2"/>
  <c r="P15" i="2"/>
  <c r="R15" i="2"/>
  <c r="T15" i="2"/>
  <c r="V15" i="2"/>
  <c r="X15" i="2"/>
  <c r="Y15" i="2"/>
  <c r="Z15" i="2"/>
  <c r="AA15" i="2"/>
  <c r="AB15" i="2"/>
  <c r="AD15" i="2"/>
  <c r="AF15" i="2"/>
  <c r="AE15" i="2" l="1"/>
  <c r="AC15" i="2"/>
  <c r="G15" i="2"/>
  <c r="E15" i="2"/>
  <c r="M15" i="2"/>
  <c r="Q15" i="2"/>
  <c r="S15" i="2"/>
  <c r="U15" i="2"/>
  <c r="J28" i="27"/>
  <c r="AG15" i="2" l="1"/>
  <c r="E17" i="24" l="1"/>
  <c r="E17" i="15"/>
  <c r="L14" i="4"/>
  <c r="L14" i="5"/>
  <c r="L14" i="6"/>
  <c r="L14" i="7"/>
  <c r="L14" i="8"/>
  <c r="L14" i="9"/>
  <c r="L14" i="10"/>
  <c r="L14" i="11"/>
  <c r="L14" i="12"/>
  <c r="L14" i="13"/>
  <c r="L14" i="14"/>
  <c r="L14" i="15"/>
  <c r="L14" i="16"/>
  <c r="L14" i="17"/>
  <c r="L14" i="18"/>
  <c r="L14" i="19"/>
  <c r="L14" i="20"/>
  <c r="L14" i="21"/>
  <c r="L14" i="22"/>
  <c r="L14" i="23"/>
  <c r="L14" i="24"/>
  <c r="L14" i="25"/>
  <c r="L14" i="26"/>
  <c r="L14" i="27"/>
  <c r="L14" i="28"/>
  <c r="L14" i="29"/>
  <c r="L14" i="30"/>
  <c r="L14" i="31"/>
  <c r="L14" i="32"/>
  <c r="L14" i="33"/>
  <c r="L14" i="1"/>
  <c r="E17" i="27"/>
  <c r="C12" i="23"/>
  <c r="E17" i="21"/>
  <c r="D28" i="4"/>
  <c r="D29" i="4"/>
  <c r="D28" i="5"/>
  <c r="D29" i="5"/>
  <c r="D28" i="6"/>
  <c r="D29" i="6"/>
  <c r="D28" i="7"/>
  <c r="D29" i="7"/>
  <c r="D28" i="8"/>
  <c r="D29" i="8"/>
  <c r="D28" i="9"/>
  <c r="D29" i="9"/>
  <c r="D28" i="10"/>
  <c r="D29" i="10"/>
  <c r="D28" i="11"/>
  <c r="D29" i="11"/>
  <c r="D28" i="12"/>
  <c r="D29" i="12"/>
  <c r="D28" i="13"/>
  <c r="D29" i="13"/>
  <c r="D28" i="14"/>
  <c r="D29" i="14"/>
  <c r="D28" i="15"/>
  <c r="D29" i="15"/>
  <c r="D28" i="16"/>
  <c r="D29" i="16"/>
  <c r="D28" i="17"/>
  <c r="D29" i="17"/>
  <c r="D28" i="18"/>
  <c r="D29" i="18"/>
  <c r="D28" i="19"/>
  <c r="D29" i="19"/>
  <c r="D28" i="20"/>
  <c r="D29" i="20"/>
  <c r="D28" i="21"/>
  <c r="D29" i="21"/>
  <c r="D28" i="22"/>
  <c r="D29" i="22"/>
  <c r="D28" i="23"/>
  <c r="D29" i="23"/>
  <c r="D28" i="24"/>
  <c r="D29" i="24"/>
  <c r="D28" i="25"/>
  <c r="D29" i="25"/>
  <c r="D28" i="26"/>
  <c r="D29" i="26"/>
  <c r="D28" i="27"/>
  <c r="D28" i="28"/>
  <c r="D29" i="28"/>
  <c r="D28" i="29"/>
  <c r="D29" i="29"/>
  <c r="D28" i="30"/>
  <c r="D29" i="30"/>
  <c r="D28" i="31"/>
  <c r="D29" i="31"/>
  <c r="D28" i="32"/>
  <c r="D29" i="32"/>
  <c r="D28" i="33"/>
  <c r="D29" i="33"/>
  <c r="D28" i="1"/>
  <c r="D29" i="1"/>
  <c r="D27" i="4"/>
  <c r="D27" i="5"/>
  <c r="D27" i="6"/>
  <c r="D27" i="7"/>
  <c r="D27" i="8"/>
  <c r="D27" i="9"/>
  <c r="D27" i="10"/>
  <c r="D27" i="11"/>
  <c r="D27" i="12"/>
  <c r="D27" i="13"/>
  <c r="D27" i="14"/>
  <c r="D27" i="15"/>
  <c r="D27" i="16"/>
  <c r="D27" i="17"/>
  <c r="D27" i="18"/>
  <c r="D27" i="19"/>
  <c r="D27" i="20"/>
  <c r="D27" i="21"/>
  <c r="D27" i="22"/>
  <c r="D27" i="23"/>
  <c r="D27" i="24"/>
  <c r="D27" i="25"/>
  <c r="D27" i="26"/>
  <c r="D27" i="27"/>
  <c r="D27" i="28"/>
  <c r="D27" i="29"/>
  <c r="D27" i="30"/>
  <c r="D27" i="31"/>
  <c r="D27" i="32"/>
  <c r="D27" i="33"/>
  <c r="D27" i="1"/>
  <c r="C15" i="8" l="1"/>
  <c r="L12" i="4" l="1"/>
  <c r="L12" i="5"/>
  <c r="L12" i="6"/>
  <c r="L12" i="7"/>
  <c r="L12" i="8"/>
  <c r="L12" i="9"/>
  <c r="L12" i="10"/>
  <c r="L12" i="11"/>
  <c r="L12" i="12"/>
  <c r="L12" i="13"/>
  <c r="L12" i="14"/>
  <c r="L12" i="15"/>
  <c r="L12" i="16"/>
  <c r="L12" i="17"/>
  <c r="L12" i="18"/>
  <c r="L12" i="19"/>
  <c r="L12" i="20"/>
  <c r="L12" i="21"/>
  <c r="L12" i="22"/>
  <c r="L12" i="23"/>
  <c r="L12" i="24"/>
  <c r="L12" i="25"/>
  <c r="L12" i="26"/>
  <c r="L12" i="27"/>
  <c r="L12" i="28"/>
  <c r="L12" i="29"/>
  <c r="L12" i="30"/>
  <c r="L12" i="31"/>
  <c r="L12" i="32"/>
  <c r="L12" i="33"/>
  <c r="L12" i="1"/>
  <c r="C23" i="4"/>
  <c r="C23" i="5"/>
  <c r="C23" i="6"/>
  <c r="C23" i="7"/>
  <c r="C23" i="8"/>
  <c r="C23" i="9"/>
  <c r="C23" i="10"/>
  <c r="C23" i="11"/>
  <c r="C23" i="12"/>
  <c r="C23" i="13"/>
  <c r="C23" i="14"/>
  <c r="C23" i="15"/>
  <c r="C23" i="16"/>
  <c r="C23" i="17"/>
  <c r="C23" i="18"/>
  <c r="C23" i="19"/>
  <c r="C23" i="20"/>
  <c r="C23" i="21"/>
  <c r="C23" i="22"/>
  <c r="C23" i="23"/>
  <c r="C23" i="24"/>
  <c r="C23" i="25"/>
  <c r="C23" i="26"/>
  <c r="C23" i="27"/>
  <c r="C23" i="28"/>
  <c r="C23" i="29"/>
  <c r="C23" i="30"/>
  <c r="C23" i="31"/>
  <c r="C23" i="32"/>
  <c r="C23" i="33"/>
  <c r="C23" i="1"/>
  <c r="E17" i="22"/>
  <c r="E17" i="12"/>
  <c r="E17" i="8"/>
  <c r="E24" i="9" l="1"/>
  <c r="E24" i="7"/>
  <c r="E24" i="5"/>
  <c r="E24" i="1"/>
  <c r="E24" i="10"/>
  <c r="E24" i="8"/>
  <c r="E24" i="6"/>
  <c r="E24" i="4"/>
  <c r="E24" i="22"/>
  <c r="U13" i="2"/>
  <c r="E24" i="33"/>
  <c r="AF13" i="2"/>
  <c r="E24" i="29"/>
  <c r="AB13" i="2"/>
  <c r="E24" i="25"/>
  <c r="X13" i="2"/>
  <c r="E24" i="21"/>
  <c r="T13" i="2"/>
  <c r="E24" i="17"/>
  <c r="P13" i="2"/>
  <c r="E24" i="13"/>
  <c r="L13" i="2"/>
  <c r="E24" i="30"/>
  <c r="AC13" i="2"/>
  <c r="E24" i="31"/>
  <c r="AD13" i="2"/>
  <c r="E24" i="27"/>
  <c r="Z13" i="2"/>
  <c r="E24" i="23"/>
  <c r="V13" i="2"/>
  <c r="E24" i="19"/>
  <c r="R13" i="2"/>
  <c r="E24" i="15"/>
  <c r="N13" i="2"/>
  <c r="E24" i="11"/>
  <c r="J13" i="2"/>
  <c r="E24" i="26"/>
  <c r="Y13" i="2"/>
  <c r="E24" i="18"/>
  <c r="Q13" i="2"/>
  <c r="E24" i="14"/>
  <c r="M13" i="2"/>
  <c r="E24" i="32"/>
  <c r="AE13" i="2"/>
  <c r="E24" i="28"/>
  <c r="AA13" i="2"/>
  <c r="E24" i="24"/>
  <c r="W13" i="2"/>
  <c r="E24" i="20"/>
  <c r="S13" i="2"/>
  <c r="E24" i="16"/>
  <c r="O13" i="2"/>
  <c r="E24" i="12"/>
  <c r="K13" i="2"/>
  <c r="H13" i="2"/>
  <c r="I13" i="2"/>
  <c r="F13" i="2"/>
  <c r="D13" i="2"/>
  <c r="G13" i="2"/>
  <c r="E13" i="2"/>
  <c r="C13" i="2"/>
  <c r="B13" i="2"/>
  <c r="E17" i="4"/>
  <c r="E17" i="1"/>
  <c r="AG13" i="2" l="1"/>
  <c r="E17" i="32"/>
  <c r="L17" i="29"/>
  <c r="E17" i="16"/>
  <c r="E17" i="11"/>
  <c r="E17" i="10"/>
  <c r="L17" i="9"/>
  <c r="E17" i="7"/>
  <c r="C16" i="10" l="1"/>
  <c r="E17" i="31"/>
  <c r="E17" i="23"/>
  <c r="E17" i="20" l="1"/>
  <c r="E17" i="19"/>
  <c r="E18" i="18"/>
  <c r="E17" i="18"/>
  <c r="E17" i="17"/>
  <c r="E17" i="13" l="1"/>
  <c r="E17" i="9"/>
  <c r="E17" i="6"/>
  <c r="E17" i="5"/>
  <c r="G18" i="18"/>
  <c r="Q26" i="2" s="1"/>
  <c r="E17" i="30" l="1"/>
  <c r="E17" i="29"/>
  <c r="E17" i="28"/>
  <c r="E17" i="26"/>
  <c r="E17" i="25"/>
  <c r="C34" i="10"/>
  <c r="C34" i="1"/>
  <c r="Y33" i="2" l="1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Z33" i="2"/>
  <c r="AA33" i="2"/>
  <c r="AB33" i="2"/>
  <c r="AC33" i="2"/>
  <c r="AD33" i="2"/>
  <c r="AE33" i="2"/>
  <c r="AF33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C16" i="4"/>
  <c r="C17" i="4"/>
  <c r="C18" i="4"/>
  <c r="C16" i="5"/>
  <c r="C17" i="5"/>
  <c r="C18" i="5"/>
  <c r="C16" i="6"/>
  <c r="C17" i="6"/>
  <c r="C18" i="6"/>
  <c r="C16" i="7"/>
  <c r="C17" i="7"/>
  <c r="C18" i="7"/>
  <c r="C16" i="8"/>
  <c r="C17" i="8"/>
  <c r="C18" i="8"/>
  <c r="C16" i="9"/>
  <c r="C17" i="9"/>
  <c r="C18" i="9"/>
  <c r="C17" i="10"/>
  <c r="C18" i="10"/>
  <c r="C16" i="11"/>
  <c r="C17" i="11"/>
  <c r="C18" i="11"/>
  <c r="C16" i="12"/>
  <c r="C17" i="12"/>
  <c r="C18" i="12"/>
  <c r="C16" i="13"/>
  <c r="C17" i="13"/>
  <c r="C18" i="13"/>
  <c r="C16" i="14"/>
  <c r="C17" i="14"/>
  <c r="C18" i="14"/>
  <c r="C16" i="15"/>
  <c r="C17" i="15"/>
  <c r="C18" i="15"/>
  <c r="C16" i="16"/>
  <c r="C17" i="16"/>
  <c r="C18" i="16"/>
  <c r="C16" i="17"/>
  <c r="C17" i="17"/>
  <c r="C18" i="17"/>
  <c r="C16" i="18"/>
  <c r="C18" i="18"/>
  <c r="C16" i="19"/>
  <c r="C17" i="19"/>
  <c r="C18" i="19"/>
  <c r="C16" i="20"/>
  <c r="C17" i="20"/>
  <c r="C18" i="20"/>
  <c r="C16" i="21"/>
  <c r="C17" i="21"/>
  <c r="C18" i="21"/>
  <c r="C16" i="22"/>
  <c r="C17" i="22"/>
  <c r="C18" i="22"/>
  <c r="C16" i="23"/>
  <c r="C17" i="23"/>
  <c r="C18" i="23"/>
  <c r="C16" i="24"/>
  <c r="C17" i="24"/>
  <c r="C18" i="24"/>
  <c r="C16" i="25"/>
  <c r="C17" i="25"/>
  <c r="C18" i="25"/>
  <c r="C16" i="26"/>
  <c r="C17" i="26"/>
  <c r="C18" i="26"/>
  <c r="C16" i="27"/>
  <c r="C17" i="27"/>
  <c r="C18" i="27"/>
  <c r="C16" i="28"/>
  <c r="C17" i="28"/>
  <c r="C18" i="28"/>
  <c r="C16" i="29"/>
  <c r="C17" i="29"/>
  <c r="C18" i="29"/>
  <c r="C16" i="30"/>
  <c r="C17" i="30"/>
  <c r="C18" i="30"/>
  <c r="C16" i="31"/>
  <c r="C17" i="31"/>
  <c r="C18" i="31"/>
  <c r="C16" i="32"/>
  <c r="C17" i="32"/>
  <c r="C18" i="32"/>
  <c r="C16" i="33"/>
  <c r="C17" i="33"/>
  <c r="C18" i="33"/>
  <c r="C16" i="1"/>
  <c r="C17" i="1"/>
  <c r="C18" i="1"/>
  <c r="B19" i="4"/>
  <c r="B19" i="5"/>
  <c r="B19" i="6"/>
  <c r="B19" i="7"/>
  <c r="B19" i="8"/>
  <c r="B19" i="9"/>
  <c r="B19" i="10"/>
  <c r="B19" i="11"/>
  <c r="B19" i="12"/>
  <c r="B19" i="13"/>
  <c r="B19" i="14"/>
  <c r="B19" i="15"/>
  <c r="B19" i="16"/>
  <c r="B19" i="17"/>
  <c r="B19" i="19"/>
  <c r="B19" i="20"/>
  <c r="B19" i="21"/>
  <c r="B19" i="22"/>
  <c r="B19" i="23"/>
  <c r="B19" i="24"/>
  <c r="B19" i="25"/>
  <c r="B19" i="26"/>
  <c r="B19" i="27"/>
  <c r="B19" i="28"/>
  <c r="B19" i="29"/>
  <c r="B19" i="30"/>
  <c r="B19" i="31"/>
  <c r="B19" i="32"/>
  <c r="B19" i="33"/>
  <c r="B19" i="1"/>
  <c r="K19" i="4"/>
  <c r="K19" i="5"/>
  <c r="K19" i="6"/>
  <c r="K19" i="7"/>
  <c r="K19" i="8"/>
  <c r="K19" i="9"/>
  <c r="K19" i="10"/>
  <c r="K19" i="11"/>
  <c r="K19" i="12"/>
  <c r="K19" i="13"/>
  <c r="K19" i="14"/>
  <c r="K19" i="15"/>
  <c r="K19" i="16"/>
  <c r="K19" i="17"/>
  <c r="K19" i="19"/>
  <c r="K19" i="20"/>
  <c r="K19" i="21"/>
  <c r="K19" i="22"/>
  <c r="K19" i="23"/>
  <c r="K19" i="24"/>
  <c r="K19" i="25"/>
  <c r="K19" i="26"/>
  <c r="K19" i="27"/>
  <c r="K19" i="28"/>
  <c r="K19" i="29"/>
  <c r="K19" i="30"/>
  <c r="K19" i="31"/>
  <c r="K19" i="32"/>
  <c r="K19" i="33"/>
  <c r="K19" i="1"/>
  <c r="AG34" i="2" l="1"/>
  <c r="AG30" i="2"/>
  <c r="E29" i="2"/>
  <c r="D29" i="2"/>
  <c r="C29" i="2"/>
  <c r="B33" i="2"/>
  <c r="AG33" i="2" s="1"/>
  <c r="B29" i="2"/>
  <c r="C34" i="27"/>
  <c r="C34" i="4"/>
  <c r="C34" i="6"/>
  <c r="C34" i="5"/>
  <c r="AG35" i="2" l="1"/>
  <c r="AG29" i="2"/>
  <c r="AG31" i="2" s="1"/>
  <c r="G14" i="27"/>
  <c r="C34" i="23" l="1"/>
  <c r="C15" i="22" l="1"/>
  <c r="C34" i="20" l="1"/>
  <c r="C14" i="18" l="1"/>
  <c r="C13" i="7" l="1"/>
  <c r="C34" i="30" l="1"/>
  <c r="C34" i="28"/>
  <c r="C34" i="16"/>
  <c r="C34" i="26" l="1"/>
  <c r="C34" i="18" l="1"/>
  <c r="G34" i="10" l="1"/>
  <c r="C34" i="13" l="1"/>
  <c r="G14" i="13"/>
  <c r="C34" i="24" l="1"/>
  <c r="H34" i="1" l="1"/>
  <c r="B39" i="2" s="1"/>
  <c r="H34" i="4"/>
  <c r="C39" i="2" s="1"/>
  <c r="H34" i="5"/>
  <c r="D39" i="2" s="1"/>
  <c r="H34" i="6"/>
  <c r="E39" i="2" s="1"/>
  <c r="H34" i="7"/>
  <c r="F39" i="2" s="1"/>
  <c r="H34" i="8"/>
  <c r="G39" i="2" s="1"/>
  <c r="H34" i="9"/>
  <c r="H39" i="2" s="1"/>
  <c r="H34" i="10"/>
  <c r="I39" i="2" s="1"/>
  <c r="H34" i="11"/>
  <c r="J39" i="2" s="1"/>
  <c r="H34" i="13"/>
  <c r="L39" i="2" s="1"/>
  <c r="H34" i="14"/>
  <c r="M39" i="2" s="1"/>
  <c r="H34" i="15"/>
  <c r="N39" i="2" s="1"/>
  <c r="H34" i="16"/>
  <c r="O39" i="2" s="1"/>
  <c r="H34" i="17"/>
  <c r="P39" i="2" s="1"/>
  <c r="H34" i="18"/>
  <c r="Q39" i="2" s="1"/>
  <c r="H34" i="19"/>
  <c r="R39" i="2" s="1"/>
  <c r="H34" i="20"/>
  <c r="S39" i="2" s="1"/>
  <c r="H34" i="21"/>
  <c r="T39" i="2" s="1"/>
  <c r="H34" i="22"/>
  <c r="U39" i="2" s="1"/>
  <c r="H34" i="23"/>
  <c r="V39" i="2" s="1"/>
  <c r="H34" i="24"/>
  <c r="W39" i="2" s="1"/>
  <c r="H34" i="25"/>
  <c r="X39" i="2" s="1"/>
  <c r="H34" i="26"/>
  <c r="Y39" i="2" s="1"/>
  <c r="H34" i="27"/>
  <c r="Z39" i="2" s="1"/>
  <c r="H34" i="28"/>
  <c r="AA39" i="2" s="1"/>
  <c r="H34" i="29"/>
  <c r="AB39" i="2" s="1"/>
  <c r="H34" i="30"/>
  <c r="AC39" i="2" s="1"/>
  <c r="H34" i="31"/>
  <c r="AD39" i="2" s="1"/>
  <c r="H34" i="32"/>
  <c r="AE39" i="2" s="1"/>
  <c r="H34" i="33"/>
  <c r="AF39" i="2" s="1"/>
  <c r="H34" i="12"/>
  <c r="K39" i="2" s="1"/>
  <c r="G34" i="12"/>
  <c r="K38" i="2" s="1"/>
  <c r="G34" i="33"/>
  <c r="AF38" i="2" s="1"/>
  <c r="G34" i="32"/>
  <c r="AE38" i="2" s="1"/>
  <c r="G34" i="31"/>
  <c r="AD38" i="2" s="1"/>
  <c r="G34" i="30"/>
  <c r="G34" i="29"/>
  <c r="AB38" i="2" s="1"/>
  <c r="G34" i="28"/>
  <c r="AA38" i="2" s="1"/>
  <c r="G34" i="27"/>
  <c r="Z38" i="2" s="1"/>
  <c r="G34" i="26"/>
  <c r="Y38" i="2" s="1"/>
  <c r="G34" i="25"/>
  <c r="X38" i="2" s="1"/>
  <c r="G34" i="24"/>
  <c r="W38" i="2" s="1"/>
  <c r="G34" i="23"/>
  <c r="V38" i="2" s="1"/>
  <c r="G34" i="22"/>
  <c r="U38" i="2" s="1"/>
  <c r="G34" i="21"/>
  <c r="T38" i="2" s="1"/>
  <c r="G34" i="20"/>
  <c r="S38" i="2" s="1"/>
  <c r="G34" i="19"/>
  <c r="R38" i="2" s="1"/>
  <c r="G34" i="18"/>
  <c r="Q38" i="2" s="1"/>
  <c r="G34" i="17"/>
  <c r="P38" i="2" s="1"/>
  <c r="G34" i="16"/>
  <c r="O38" i="2" s="1"/>
  <c r="G34" i="15"/>
  <c r="N38" i="2" s="1"/>
  <c r="G34" i="14"/>
  <c r="M38" i="2" s="1"/>
  <c r="G34" i="13"/>
  <c r="G34" i="11"/>
  <c r="J38" i="2" s="1"/>
  <c r="I38" i="2"/>
  <c r="G34" i="9"/>
  <c r="H38" i="2" s="1"/>
  <c r="G34" i="8"/>
  <c r="G38" i="2" s="1"/>
  <c r="G34" i="7"/>
  <c r="F38" i="2" s="1"/>
  <c r="G34" i="6"/>
  <c r="E38" i="2" s="1"/>
  <c r="G34" i="5"/>
  <c r="D38" i="2" s="1"/>
  <c r="G34" i="4"/>
  <c r="C38" i="2" s="1"/>
  <c r="G34" i="1"/>
  <c r="B38" i="2" s="1"/>
  <c r="E40" i="2" l="1"/>
  <c r="I40" i="2"/>
  <c r="C40" i="2"/>
  <c r="F40" i="2"/>
  <c r="AE40" i="2"/>
  <c r="G40" i="2"/>
  <c r="M40" i="2"/>
  <c r="B40" i="2"/>
  <c r="K40" i="2"/>
  <c r="AG39" i="2"/>
  <c r="U40" i="2"/>
  <c r="O40" i="2"/>
  <c r="H40" i="2"/>
  <c r="J40" i="2"/>
  <c r="D40" i="2"/>
  <c r="L38" i="2"/>
  <c r="L40" i="2" s="1"/>
  <c r="T40" i="2"/>
  <c r="X40" i="2"/>
  <c r="Z40" i="2"/>
  <c r="AB40" i="2"/>
  <c r="G35" i="11"/>
  <c r="G35" i="9"/>
  <c r="G35" i="5"/>
  <c r="G35" i="12"/>
  <c r="G35" i="10"/>
  <c r="G35" i="8"/>
  <c r="G35" i="6"/>
  <c r="G35" i="4"/>
  <c r="AF40" i="2"/>
  <c r="G35" i="33"/>
  <c r="G35" i="32"/>
  <c r="AD40" i="2"/>
  <c r="G35" i="30"/>
  <c r="AC38" i="2"/>
  <c r="AC40" i="2" s="1"/>
  <c r="G35" i="31"/>
  <c r="AA40" i="2"/>
  <c r="G35" i="28"/>
  <c r="G35" i="27"/>
  <c r="Y40" i="2"/>
  <c r="G35" i="26"/>
  <c r="G35" i="25"/>
  <c r="W40" i="2"/>
  <c r="G35" i="24"/>
  <c r="V40" i="2"/>
  <c r="G35" i="23"/>
  <c r="G35" i="21"/>
  <c r="G35" i="22"/>
  <c r="S40" i="2"/>
  <c r="G35" i="20"/>
  <c r="R40" i="2"/>
  <c r="G35" i="19"/>
  <c r="Q40" i="2"/>
  <c r="G35" i="18"/>
  <c r="P40" i="2"/>
  <c r="G35" i="17"/>
  <c r="G35" i="16"/>
  <c r="N40" i="2"/>
  <c r="G35" i="15"/>
  <c r="G35" i="14"/>
  <c r="AG38" i="2" l="1"/>
  <c r="AG40" i="2"/>
  <c r="G14" i="4" l="1"/>
  <c r="G14" i="5"/>
  <c r="G14" i="6"/>
  <c r="G14" i="7"/>
  <c r="G14" i="8"/>
  <c r="G14" i="9"/>
  <c r="G14" i="10"/>
  <c r="G14" i="11"/>
  <c r="G14" i="12"/>
  <c r="G14" i="14"/>
  <c r="G14" i="15"/>
  <c r="G14" i="16"/>
  <c r="G14" i="17"/>
  <c r="G14" i="18"/>
  <c r="G14" i="19"/>
  <c r="G14" i="20"/>
  <c r="G14" i="21"/>
  <c r="G14" i="22"/>
  <c r="G14" i="23"/>
  <c r="G14" i="24"/>
  <c r="G14" i="25"/>
  <c r="G14" i="26"/>
  <c r="G14" i="28"/>
  <c r="G14" i="29"/>
  <c r="G14" i="30"/>
  <c r="G14" i="31"/>
  <c r="G14" i="32"/>
  <c r="G14" i="33"/>
  <c r="G14" i="1"/>
  <c r="G19" i="4"/>
  <c r="C27" i="2" s="1"/>
  <c r="G19" i="5"/>
  <c r="D27" i="2" s="1"/>
  <c r="G19" i="6"/>
  <c r="E27" i="2" s="1"/>
  <c r="G19" i="7"/>
  <c r="F27" i="2" s="1"/>
  <c r="G19" i="8"/>
  <c r="G27" i="2" s="1"/>
  <c r="G19" i="9"/>
  <c r="H27" i="2" s="1"/>
  <c r="G19" i="10"/>
  <c r="I27" i="2" s="1"/>
  <c r="G19" i="11"/>
  <c r="J27" i="2" s="1"/>
  <c r="G19" i="12"/>
  <c r="K27" i="2" s="1"/>
  <c r="G19" i="13"/>
  <c r="L27" i="2" s="1"/>
  <c r="G19" i="14"/>
  <c r="M27" i="2" s="1"/>
  <c r="G19" i="15"/>
  <c r="N27" i="2" s="1"/>
  <c r="G19" i="16"/>
  <c r="O27" i="2" s="1"/>
  <c r="G19" i="17"/>
  <c r="P27" i="2" s="1"/>
  <c r="G19" i="18"/>
  <c r="Q27" i="2" s="1"/>
  <c r="G19" i="19"/>
  <c r="R27" i="2" s="1"/>
  <c r="G19" i="20"/>
  <c r="S27" i="2" s="1"/>
  <c r="G19" i="21"/>
  <c r="T27" i="2" s="1"/>
  <c r="G19" i="22"/>
  <c r="U27" i="2" s="1"/>
  <c r="G19" i="23"/>
  <c r="V27" i="2" s="1"/>
  <c r="G19" i="24"/>
  <c r="W27" i="2" s="1"/>
  <c r="G19" i="25"/>
  <c r="X27" i="2" s="1"/>
  <c r="G19" i="26"/>
  <c r="Y27" i="2" s="1"/>
  <c r="G19" i="27"/>
  <c r="Z27" i="2" s="1"/>
  <c r="G19" i="28"/>
  <c r="AA27" i="2" s="1"/>
  <c r="G19" i="29"/>
  <c r="AB27" i="2" s="1"/>
  <c r="G19" i="30"/>
  <c r="AC27" i="2" s="1"/>
  <c r="G19" i="31"/>
  <c r="AD27" i="2" s="1"/>
  <c r="G19" i="32"/>
  <c r="AE27" i="2" s="1"/>
  <c r="G19" i="33"/>
  <c r="AF27" i="2" s="1"/>
  <c r="G19" i="1"/>
  <c r="B27" i="2" s="1"/>
  <c r="G18" i="4"/>
  <c r="C26" i="2" s="1"/>
  <c r="G18" i="5"/>
  <c r="D26" i="2" s="1"/>
  <c r="G18" i="6"/>
  <c r="E26" i="2" s="1"/>
  <c r="G18" i="7"/>
  <c r="F26" i="2" s="1"/>
  <c r="G18" i="8"/>
  <c r="G26" i="2" s="1"/>
  <c r="G18" i="9"/>
  <c r="H26" i="2" s="1"/>
  <c r="G18" i="10"/>
  <c r="I26" i="2" s="1"/>
  <c r="G18" i="11"/>
  <c r="J26" i="2" s="1"/>
  <c r="G18" i="12"/>
  <c r="K26" i="2" s="1"/>
  <c r="G18" i="13"/>
  <c r="L26" i="2" s="1"/>
  <c r="G18" i="14"/>
  <c r="M26" i="2" s="1"/>
  <c r="G18" i="15"/>
  <c r="N26" i="2" s="1"/>
  <c r="G18" i="16"/>
  <c r="O26" i="2" s="1"/>
  <c r="G18" i="17"/>
  <c r="P26" i="2" s="1"/>
  <c r="G18" i="19"/>
  <c r="R26" i="2" s="1"/>
  <c r="G18" i="20"/>
  <c r="S26" i="2" s="1"/>
  <c r="G18" i="21"/>
  <c r="T26" i="2" s="1"/>
  <c r="G18" i="22"/>
  <c r="U26" i="2" s="1"/>
  <c r="G18" i="23"/>
  <c r="V26" i="2" s="1"/>
  <c r="G18" i="24"/>
  <c r="W26" i="2" s="1"/>
  <c r="G18" i="25"/>
  <c r="X26" i="2" s="1"/>
  <c r="G18" i="26"/>
  <c r="Y26" i="2" s="1"/>
  <c r="G18" i="27"/>
  <c r="Z26" i="2" s="1"/>
  <c r="G18" i="28"/>
  <c r="AA26" i="2" s="1"/>
  <c r="G18" i="29"/>
  <c r="AB26" i="2" s="1"/>
  <c r="G18" i="30"/>
  <c r="AC26" i="2" s="1"/>
  <c r="G18" i="31"/>
  <c r="AD26" i="2" s="1"/>
  <c r="G18" i="32"/>
  <c r="AE26" i="2" s="1"/>
  <c r="G18" i="33"/>
  <c r="AF26" i="2" s="1"/>
  <c r="G18" i="1"/>
  <c r="B26" i="2" s="1"/>
  <c r="V19" i="2"/>
  <c r="AG26" i="2" l="1"/>
  <c r="AG27" i="2"/>
  <c r="S19" i="2" l="1"/>
  <c r="C19" i="2" l="1"/>
  <c r="D19" i="2"/>
  <c r="E19" i="2"/>
  <c r="C34" i="7"/>
  <c r="F19" i="2" s="1"/>
  <c r="C34" i="8"/>
  <c r="G19" i="2" s="1"/>
  <c r="C34" i="9"/>
  <c r="H19" i="2" s="1"/>
  <c r="I19" i="2"/>
  <c r="C34" i="11"/>
  <c r="J19" i="2" s="1"/>
  <c r="C34" i="12"/>
  <c r="K19" i="2" s="1"/>
  <c r="L19" i="2"/>
  <c r="C34" i="14"/>
  <c r="M19" i="2" s="1"/>
  <c r="C34" i="15"/>
  <c r="N19" i="2" s="1"/>
  <c r="O19" i="2"/>
  <c r="C34" i="17"/>
  <c r="P19" i="2" s="1"/>
  <c r="Q19" i="2"/>
  <c r="C34" i="19"/>
  <c r="R19" i="2" s="1"/>
  <c r="C34" i="21"/>
  <c r="T19" i="2" s="1"/>
  <c r="C34" i="22"/>
  <c r="U19" i="2" s="1"/>
  <c r="W19" i="2"/>
  <c r="C34" i="25"/>
  <c r="X19" i="2" s="1"/>
  <c r="Y19" i="2"/>
  <c r="Z19" i="2"/>
  <c r="AA19" i="2"/>
  <c r="C34" i="29"/>
  <c r="AB19" i="2" s="1"/>
  <c r="AC19" i="2"/>
  <c r="C34" i="31"/>
  <c r="AD19" i="2" s="1"/>
  <c r="C34" i="32"/>
  <c r="AE19" i="2" s="1"/>
  <c r="C34" i="33"/>
  <c r="AF19" i="2" s="1"/>
  <c r="B19" i="2"/>
  <c r="AG19" i="2" l="1"/>
  <c r="L18" i="4"/>
  <c r="L18" i="5"/>
  <c r="L18" i="6"/>
  <c r="L18" i="7"/>
  <c r="L18" i="8"/>
  <c r="L18" i="9"/>
  <c r="L18" i="10"/>
  <c r="L18" i="11"/>
  <c r="L18" i="12"/>
  <c r="L18" i="13"/>
  <c r="L18" i="14"/>
  <c r="L18" i="15"/>
  <c r="L18" i="16"/>
  <c r="L18" i="17"/>
  <c r="L18" i="19"/>
  <c r="L18" i="20"/>
  <c r="L18" i="21"/>
  <c r="L18" i="22"/>
  <c r="L18" i="23"/>
  <c r="L18" i="24"/>
  <c r="L18" i="25"/>
  <c r="L18" i="26"/>
  <c r="L18" i="27"/>
  <c r="L18" i="28"/>
  <c r="L18" i="29"/>
  <c r="L18" i="30"/>
  <c r="L18" i="31"/>
  <c r="L18" i="32"/>
  <c r="L18" i="33"/>
  <c r="L18" i="1"/>
  <c r="C15" i="28" l="1"/>
  <c r="D19" i="4" l="1"/>
  <c r="D19" i="5"/>
  <c r="D19" i="6"/>
  <c r="D19" i="7"/>
  <c r="D19" i="8"/>
  <c r="D19" i="9"/>
  <c r="D19" i="10"/>
  <c r="D19" i="11"/>
  <c r="D19" i="12"/>
  <c r="D19" i="13"/>
  <c r="D19" i="14"/>
  <c r="D19" i="15"/>
  <c r="D19" i="16"/>
  <c r="D19" i="17"/>
  <c r="D19" i="18"/>
  <c r="D19" i="19"/>
  <c r="D19" i="20"/>
  <c r="D19" i="21"/>
  <c r="D19" i="22"/>
  <c r="D19" i="23"/>
  <c r="D19" i="24"/>
  <c r="D19" i="25"/>
  <c r="D19" i="26"/>
  <c r="D19" i="27"/>
  <c r="D19" i="28"/>
  <c r="D19" i="29"/>
  <c r="D19" i="30"/>
  <c r="D19" i="31"/>
  <c r="D19" i="32"/>
  <c r="D19" i="33"/>
  <c r="E13" i="4"/>
  <c r="E14" i="4"/>
  <c r="E15" i="4"/>
  <c r="E16" i="4"/>
  <c r="E18" i="4"/>
  <c r="E13" i="5"/>
  <c r="E14" i="5"/>
  <c r="E15" i="5"/>
  <c r="E16" i="5"/>
  <c r="E18" i="5"/>
  <c r="E13" i="6"/>
  <c r="E14" i="6"/>
  <c r="E15" i="6"/>
  <c r="E16" i="6"/>
  <c r="E18" i="6"/>
  <c r="E13" i="7"/>
  <c r="E14" i="7"/>
  <c r="E15" i="7"/>
  <c r="E16" i="7"/>
  <c r="E18" i="7"/>
  <c r="E13" i="8"/>
  <c r="E14" i="8"/>
  <c r="E15" i="8"/>
  <c r="E16" i="8"/>
  <c r="E18" i="8"/>
  <c r="E13" i="9"/>
  <c r="E14" i="9"/>
  <c r="E15" i="9"/>
  <c r="E16" i="9"/>
  <c r="E18" i="9"/>
  <c r="E13" i="10"/>
  <c r="E14" i="10"/>
  <c r="E15" i="10"/>
  <c r="E16" i="10"/>
  <c r="E18" i="10"/>
  <c r="E13" i="11"/>
  <c r="E14" i="11"/>
  <c r="E15" i="11"/>
  <c r="E16" i="11"/>
  <c r="E18" i="11"/>
  <c r="E13" i="12"/>
  <c r="E14" i="12"/>
  <c r="E15" i="12"/>
  <c r="E16" i="12"/>
  <c r="E18" i="12"/>
  <c r="E13" i="13"/>
  <c r="E14" i="13"/>
  <c r="E15" i="13"/>
  <c r="E16" i="13"/>
  <c r="E18" i="13"/>
  <c r="E13" i="14"/>
  <c r="E14" i="14"/>
  <c r="E15" i="14"/>
  <c r="E16" i="14"/>
  <c r="E18" i="14"/>
  <c r="E13" i="15"/>
  <c r="E14" i="15"/>
  <c r="E15" i="15"/>
  <c r="E16" i="15"/>
  <c r="E18" i="15"/>
  <c r="E13" i="16"/>
  <c r="E14" i="16"/>
  <c r="E15" i="16"/>
  <c r="E16" i="16"/>
  <c r="E18" i="16"/>
  <c r="E13" i="17"/>
  <c r="E14" i="17"/>
  <c r="E15" i="17"/>
  <c r="E16" i="17"/>
  <c r="E18" i="17"/>
  <c r="E13" i="18"/>
  <c r="E14" i="18"/>
  <c r="E15" i="18"/>
  <c r="E16" i="18"/>
  <c r="E13" i="19"/>
  <c r="E14" i="19"/>
  <c r="E15" i="19"/>
  <c r="E16" i="19"/>
  <c r="E18" i="19"/>
  <c r="E13" i="20"/>
  <c r="E14" i="20"/>
  <c r="E15" i="20"/>
  <c r="E16" i="20"/>
  <c r="E18" i="20"/>
  <c r="E13" i="21"/>
  <c r="E14" i="21"/>
  <c r="E15" i="21"/>
  <c r="E16" i="21"/>
  <c r="E18" i="21"/>
  <c r="E13" i="22"/>
  <c r="E14" i="22"/>
  <c r="E15" i="22"/>
  <c r="E16" i="22"/>
  <c r="E18" i="22"/>
  <c r="E13" i="23"/>
  <c r="E14" i="23"/>
  <c r="E15" i="23"/>
  <c r="E16" i="23"/>
  <c r="E18" i="23"/>
  <c r="E13" i="24"/>
  <c r="E14" i="24"/>
  <c r="E15" i="24"/>
  <c r="E16" i="24"/>
  <c r="E18" i="24"/>
  <c r="E13" i="25"/>
  <c r="E14" i="25"/>
  <c r="E15" i="25"/>
  <c r="E16" i="25"/>
  <c r="E18" i="25"/>
  <c r="E13" i="26"/>
  <c r="E14" i="26"/>
  <c r="E15" i="26"/>
  <c r="E16" i="26"/>
  <c r="E18" i="26"/>
  <c r="E13" i="27"/>
  <c r="E14" i="27"/>
  <c r="E15" i="27"/>
  <c r="E16" i="27"/>
  <c r="E18" i="27"/>
  <c r="E13" i="28"/>
  <c r="E14" i="28"/>
  <c r="E15" i="28"/>
  <c r="E16" i="28"/>
  <c r="E18" i="28"/>
  <c r="E13" i="29"/>
  <c r="E14" i="29"/>
  <c r="E15" i="29"/>
  <c r="E16" i="29"/>
  <c r="E18" i="29"/>
  <c r="E13" i="30"/>
  <c r="E14" i="30"/>
  <c r="E15" i="30"/>
  <c r="E16" i="30"/>
  <c r="E18" i="30"/>
  <c r="E13" i="31"/>
  <c r="E14" i="31"/>
  <c r="E15" i="31"/>
  <c r="E16" i="31"/>
  <c r="E18" i="31"/>
  <c r="E13" i="32"/>
  <c r="E14" i="32"/>
  <c r="E15" i="32"/>
  <c r="E16" i="32"/>
  <c r="E18" i="32"/>
  <c r="E13" i="33"/>
  <c r="E14" i="33"/>
  <c r="E15" i="33"/>
  <c r="E16" i="33"/>
  <c r="E18" i="33"/>
  <c r="E13" i="1"/>
  <c r="E14" i="1"/>
  <c r="E15" i="1"/>
  <c r="E16" i="1"/>
  <c r="E18" i="1"/>
  <c r="E12" i="4"/>
  <c r="E12" i="5"/>
  <c r="E12" i="6"/>
  <c r="E12" i="7"/>
  <c r="E12" i="8"/>
  <c r="E12" i="9"/>
  <c r="E12" i="10"/>
  <c r="E12" i="11"/>
  <c r="E12" i="12"/>
  <c r="E12" i="13"/>
  <c r="E12" i="14"/>
  <c r="E12" i="15"/>
  <c r="E12" i="16"/>
  <c r="E12" i="17"/>
  <c r="E12" i="18"/>
  <c r="E12" i="19"/>
  <c r="E12" i="20"/>
  <c r="E12" i="21"/>
  <c r="E12" i="22"/>
  <c r="E12" i="23"/>
  <c r="E12" i="24"/>
  <c r="E12" i="25"/>
  <c r="E12" i="26"/>
  <c r="E12" i="27"/>
  <c r="E12" i="28"/>
  <c r="E12" i="29"/>
  <c r="E12" i="30"/>
  <c r="E12" i="31"/>
  <c r="E12" i="32"/>
  <c r="E12" i="33"/>
  <c r="E12" i="1"/>
  <c r="H14" i="4"/>
  <c r="C23" i="2" s="1"/>
  <c r="H14" i="5"/>
  <c r="D23" i="2" s="1"/>
  <c r="H14" i="6"/>
  <c r="E23" i="2" s="1"/>
  <c r="H14" i="7"/>
  <c r="H14" i="8"/>
  <c r="G23" i="2" s="1"/>
  <c r="H14" i="9"/>
  <c r="H23" i="2" s="1"/>
  <c r="H14" i="10"/>
  <c r="I23" i="2" s="1"/>
  <c r="H14" i="11"/>
  <c r="J23" i="2" s="1"/>
  <c r="H14" i="12"/>
  <c r="K23" i="2" s="1"/>
  <c r="H14" i="13"/>
  <c r="H14" i="14"/>
  <c r="M23" i="2" s="1"/>
  <c r="H14" i="15"/>
  <c r="N23" i="2" s="1"/>
  <c r="H14" i="16"/>
  <c r="O23" i="2" s="1"/>
  <c r="H14" i="17"/>
  <c r="P23" i="2" s="1"/>
  <c r="H14" i="18"/>
  <c r="Q23" i="2" s="1"/>
  <c r="H14" i="19"/>
  <c r="R23" i="2" s="1"/>
  <c r="H14" i="20"/>
  <c r="S23" i="2" s="1"/>
  <c r="H14" i="21"/>
  <c r="T23" i="2" s="1"/>
  <c r="H14" i="22"/>
  <c r="U23" i="2" s="1"/>
  <c r="H14" i="23"/>
  <c r="V23" i="2" s="1"/>
  <c r="H14" i="24"/>
  <c r="W23" i="2" s="1"/>
  <c r="H14" i="25"/>
  <c r="X23" i="2" s="1"/>
  <c r="H14" i="26"/>
  <c r="Y23" i="2" s="1"/>
  <c r="H14" i="27"/>
  <c r="Z23" i="2" s="1"/>
  <c r="H14" i="28"/>
  <c r="AA23" i="2" s="1"/>
  <c r="H14" i="29"/>
  <c r="AB23" i="2" s="1"/>
  <c r="H14" i="30"/>
  <c r="H14" i="31"/>
  <c r="AD23" i="2" s="1"/>
  <c r="H14" i="32"/>
  <c r="AE23" i="2" s="1"/>
  <c r="H14" i="33"/>
  <c r="AF23" i="2" s="1"/>
  <c r="H14" i="1"/>
  <c r="J47" i="2"/>
  <c r="J48" i="2"/>
  <c r="C13" i="4"/>
  <c r="C14" i="4"/>
  <c r="C15" i="4"/>
  <c r="C13" i="5"/>
  <c r="C14" i="5"/>
  <c r="C15" i="5"/>
  <c r="C13" i="6"/>
  <c r="C14" i="6"/>
  <c r="C15" i="6"/>
  <c r="C14" i="7"/>
  <c r="C15" i="7"/>
  <c r="C13" i="8"/>
  <c r="C13" i="9"/>
  <c r="C14" i="9"/>
  <c r="C15" i="9"/>
  <c r="C13" i="10"/>
  <c r="C14" i="10"/>
  <c r="C15" i="10"/>
  <c r="C13" i="11"/>
  <c r="C14" i="11"/>
  <c r="C15" i="11"/>
  <c r="C13" i="12"/>
  <c r="C14" i="12"/>
  <c r="C15" i="12"/>
  <c r="C13" i="13"/>
  <c r="C14" i="13"/>
  <c r="C15" i="13"/>
  <c r="C13" i="14"/>
  <c r="C14" i="14"/>
  <c r="C15" i="14"/>
  <c r="C13" i="15"/>
  <c r="C14" i="15"/>
  <c r="C15" i="15"/>
  <c r="C13" i="16"/>
  <c r="C14" i="16"/>
  <c r="C15" i="16"/>
  <c r="C13" i="17"/>
  <c r="C14" i="17"/>
  <c r="C15" i="17"/>
  <c r="C13" i="18"/>
  <c r="C15" i="18"/>
  <c r="C14" i="19"/>
  <c r="C15" i="19"/>
  <c r="C13" i="20"/>
  <c r="C14" i="20"/>
  <c r="C15" i="20"/>
  <c r="C13" i="21"/>
  <c r="C14" i="21"/>
  <c r="C15" i="21"/>
  <c r="C14" i="22"/>
  <c r="C13" i="23"/>
  <c r="C14" i="23"/>
  <c r="C15" i="23"/>
  <c r="C13" i="24"/>
  <c r="C14" i="24"/>
  <c r="C15" i="24"/>
  <c r="C13" i="25"/>
  <c r="C14" i="25"/>
  <c r="C15" i="25"/>
  <c r="C13" i="26"/>
  <c r="C14" i="26"/>
  <c r="C15" i="26"/>
  <c r="C13" i="27"/>
  <c r="C14" i="27"/>
  <c r="C15" i="27"/>
  <c r="C13" i="28"/>
  <c r="C14" i="28"/>
  <c r="C13" i="29"/>
  <c r="C14" i="29"/>
  <c r="C15" i="29"/>
  <c r="C13" i="30"/>
  <c r="C14" i="30"/>
  <c r="C15" i="30"/>
  <c r="C13" i="31"/>
  <c r="C14" i="31"/>
  <c r="C15" i="31"/>
  <c r="C13" i="32"/>
  <c r="C14" i="32"/>
  <c r="C15" i="32"/>
  <c r="C13" i="33"/>
  <c r="C14" i="33"/>
  <c r="C15" i="33"/>
  <c r="C13" i="1"/>
  <c r="C14" i="1"/>
  <c r="C15" i="1"/>
  <c r="C12" i="4"/>
  <c r="C12" i="5"/>
  <c r="C12" i="6"/>
  <c r="C12" i="7"/>
  <c r="C12" i="8"/>
  <c r="C12" i="9"/>
  <c r="C12" i="10"/>
  <c r="C12" i="11"/>
  <c r="C12" i="12"/>
  <c r="C12" i="13"/>
  <c r="C12" i="14"/>
  <c r="C12" i="15"/>
  <c r="C12" i="16"/>
  <c r="C12" i="17"/>
  <c r="C12" i="18"/>
  <c r="C12" i="19"/>
  <c r="C12" i="20"/>
  <c r="C12" i="21"/>
  <c r="C12" i="22"/>
  <c r="C12" i="24"/>
  <c r="C12" i="25"/>
  <c r="C12" i="26"/>
  <c r="C12" i="27"/>
  <c r="C12" i="28"/>
  <c r="C12" i="29"/>
  <c r="C12" i="30"/>
  <c r="C12" i="31"/>
  <c r="C12" i="32"/>
  <c r="C12" i="33"/>
  <c r="C12" i="1"/>
  <c r="L13" i="4"/>
  <c r="L15" i="4"/>
  <c r="L16" i="4"/>
  <c r="L13" i="5"/>
  <c r="L15" i="5"/>
  <c r="L16" i="5"/>
  <c r="L13" i="6"/>
  <c r="L15" i="6"/>
  <c r="L16" i="6"/>
  <c r="L13" i="7"/>
  <c r="L15" i="7"/>
  <c r="L16" i="7"/>
  <c r="L13" i="8"/>
  <c r="L15" i="8"/>
  <c r="L16" i="8"/>
  <c r="L13" i="9"/>
  <c r="L15" i="9"/>
  <c r="L16" i="9"/>
  <c r="L13" i="10"/>
  <c r="L15" i="10"/>
  <c r="L16" i="10"/>
  <c r="L13" i="11"/>
  <c r="L15" i="11"/>
  <c r="L16" i="11"/>
  <c r="L13" i="12"/>
  <c r="L15" i="12"/>
  <c r="L16" i="12"/>
  <c r="L13" i="13"/>
  <c r="L15" i="13"/>
  <c r="L16" i="13"/>
  <c r="L13" i="14"/>
  <c r="L15" i="14"/>
  <c r="L16" i="14"/>
  <c r="L13" i="15"/>
  <c r="L15" i="15"/>
  <c r="L16" i="15"/>
  <c r="L13" i="16"/>
  <c r="L15" i="16"/>
  <c r="L16" i="16"/>
  <c r="L13" i="17"/>
  <c r="L15" i="17"/>
  <c r="L16" i="17"/>
  <c r="L13" i="18"/>
  <c r="L15" i="18"/>
  <c r="L16" i="18"/>
  <c r="L13" i="19"/>
  <c r="L15" i="19"/>
  <c r="L16" i="19"/>
  <c r="L13" i="20"/>
  <c r="L15" i="20"/>
  <c r="L16" i="20"/>
  <c r="L13" i="21"/>
  <c r="L15" i="21"/>
  <c r="L16" i="21"/>
  <c r="L13" i="22"/>
  <c r="L15" i="22"/>
  <c r="L16" i="22"/>
  <c r="L13" i="23"/>
  <c r="L15" i="23"/>
  <c r="L16" i="23"/>
  <c r="L13" i="24"/>
  <c r="L15" i="24"/>
  <c r="L16" i="24"/>
  <c r="L13" i="25"/>
  <c r="L15" i="25"/>
  <c r="L16" i="25"/>
  <c r="L13" i="26"/>
  <c r="L15" i="26"/>
  <c r="L16" i="26"/>
  <c r="L13" i="27"/>
  <c r="L15" i="27"/>
  <c r="L16" i="27"/>
  <c r="L13" i="28"/>
  <c r="L15" i="28"/>
  <c r="L16" i="28"/>
  <c r="L13" i="29"/>
  <c r="L15" i="29"/>
  <c r="L16" i="29"/>
  <c r="L13" i="30"/>
  <c r="L15" i="30"/>
  <c r="L16" i="30"/>
  <c r="L13" i="31"/>
  <c r="L15" i="31"/>
  <c r="L16" i="31"/>
  <c r="L13" i="32"/>
  <c r="L15" i="32"/>
  <c r="L16" i="32"/>
  <c r="L13" i="33"/>
  <c r="L15" i="33"/>
  <c r="L16" i="33"/>
  <c r="L13" i="1"/>
  <c r="L15" i="1"/>
  <c r="L16" i="1"/>
  <c r="L19" i="4"/>
  <c r="C43" i="2" s="1"/>
  <c r="L19" i="5"/>
  <c r="D43" i="2" s="1"/>
  <c r="L19" i="6"/>
  <c r="E43" i="2" s="1"/>
  <c r="L19" i="7"/>
  <c r="F43" i="2" s="1"/>
  <c r="L19" i="9"/>
  <c r="H43" i="2" s="1"/>
  <c r="L19" i="10"/>
  <c r="I43" i="2" s="1"/>
  <c r="L19" i="11"/>
  <c r="J43" i="2" s="1"/>
  <c r="L19" i="12"/>
  <c r="K43" i="2" s="1"/>
  <c r="L19" i="13"/>
  <c r="L43" i="2" s="1"/>
  <c r="L19" i="14"/>
  <c r="M43" i="2" s="1"/>
  <c r="L19" i="15"/>
  <c r="N43" i="2" s="1"/>
  <c r="L19" i="16"/>
  <c r="O43" i="2" s="1"/>
  <c r="L19" i="17"/>
  <c r="P43" i="2" s="1"/>
  <c r="K19" i="18"/>
  <c r="L19" i="18" s="1"/>
  <c r="Q43" i="2" s="1"/>
  <c r="L19" i="19"/>
  <c r="R43" i="2" s="1"/>
  <c r="L19" i="20"/>
  <c r="S43" i="2" s="1"/>
  <c r="L19" i="21"/>
  <c r="T43" i="2" s="1"/>
  <c r="L19" i="22"/>
  <c r="U43" i="2" s="1"/>
  <c r="L19" i="23"/>
  <c r="V43" i="2" s="1"/>
  <c r="L19" i="25"/>
  <c r="X43" i="2" s="1"/>
  <c r="L19" i="26"/>
  <c r="Y43" i="2" s="1"/>
  <c r="L19" i="27"/>
  <c r="Z43" i="2" s="1"/>
  <c r="L19" i="29"/>
  <c r="AB43" i="2" s="1"/>
  <c r="L19" i="30"/>
  <c r="AC43" i="2" s="1"/>
  <c r="L19" i="31"/>
  <c r="AD43" i="2" s="1"/>
  <c r="L19" i="32"/>
  <c r="AE43" i="2" s="1"/>
  <c r="L19" i="33"/>
  <c r="AF43" i="2" s="1"/>
  <c r="L19" i="1"/>
  <c r="B43" i="2" s="1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B22" i="2"/>
  <c r="L19" i="8"/>
  <c r="G43" i="2" s="1"/>
  <c r="L19" i="24"/>
  <c r="W43" i="2" s="1"/>
  <c r="L19" i="28"/>
  <c r="AA43" i="2" s="1"/>
  <c r="E40" i="33"/>
  <c r="E39" i="33"/>
  <c r="E38" i="33"/>
  <c r="AF46" i="2" s="1"/>
  <c r="E40" i="32"/>
  <c r="E39" i="32"/>
  <c r="E38" i="32"/>
  <c r="AE46" i="2" s="1"/>
  <c r="E40" i="31"/>
  <c r="E39" i="31"/>
  <c r="E38" i="31"/>
  <c r="AD46" i="2" s="1"/>
  <c r="E40" i="30"/>
  <c r="AC48" i="2" s="1"/>
  <c r="E39" i="30"/>
  <c r="AC47" i="2" s="1"/>
  <c r="E38" i="30"/>
  <c r="E40" i="29"/>
  <c r="E39" i="29"/>
  <c r="E38" i="29"/>
  <c r="AB46" i="2" s="1"/>
  <c r="E40" i="28"/>
  <c r="E39" i="28"/>
  <c r="E38" i="28"/>
  <c r="E40" i="27"/>
  <c r="E39" i="27"/>
  <c r="E38" i="27"/>
  <c r="Z46" i="2" s="1"/>
  <c r="E40" i="26"/>
  <c r="E39" i="26"/>
  <c r="E38" i="26"/>
  <c r="Y46" i="2" s="1"/>
  <c r="E40" i="25"/>
  <c r="X48" i="2" s="1"/>
  <c r="E39" i="25"/>
  <c r="X47" i="2" s="1"/>
  <c r="E38" i="25"/>
  <c r="G38" i="25" s="1"/>
  <c r="E40" i="24"/>
  <c r="E39" i="24"/>
  <c r="E38" i="24"/>
  <c r="E40" i="23"/>
  <c r="E39" i="23"/>
  <c r="E38" i="23"/>
  <c r="V46" i="2" s="1"/>
  <c r="E40" i="22"/>
  <c r="E39" i="22"/>
  <c r="E38" i="22"/>
  <c r="E40" i="21"/>
  <c r="E39" i="21"/>
  <c r="E38" i="21"/>
  <c r="E40" i="20"/>
  <c r="E39" i="20"/>
  <c r="E38" i="20"/>
  <c r="E40" i="19"/>
  <c r="E39" i="19"/>
  <c r="E38" i="19"/>
  <c r="R46" i="2" s="1"/>
  <c r="E40" i="18"/>
  <c r="E39" i="18"/>
  <c r="E38" i="18"/>
  <c r="Q46" i="2" s="1"/>
  <c r="B19" i="18"/>
  <c r="E40" i="17"/>
  <c r="E39" i="17"/>
  <c r="E38" i="17"/>
  <c r="E39" i="4"/>
  <c r="C47" i="2" s="1"/>
  <c r="E40" i="4"/>
  <c r="E39" i="5"/>
  <c r="D47" i="2" s="1"/>
  <c r="E40" i="5"/>
  <c r="D48" i="2" s="1"/>
  <c r="E39" i="6"/>
  <c r="G39" i="6" s="1"/>
  <c r="E40" i="6"/>
  <c r="G40" i="6" s="1"/>
  <c r="E39" i="7"/>
  <c r="F47" i="2" s="1"/>
  <c r="E40" i="7"/>
  <c r="F48" i="2" s="1"/>
  <c r="E39" i="8"/>
  <c r="G47" i="2" s="1"/>
  <c r="E40" i="8"/>
  <c r="E39" i="9"/>
  <c r="H47" i="2" s="1"/>
  <c r="E40" i="9"/>
  <c r="E39" i="10"/>
  <c r="G39" i="10" s="1"/>
  <c r="E40" i="10"/>
  <c r="G40" i="10" s="1"/>
  <c r="G39" i="11"/>
  <c r="G40" i="11"/>
  <c r="E39" i="12"/>
  <c r="E40" i="12"/>
  <c r="E39" i="13"/>
  <c r="L47" i="2" s="1"/>
  <c r="E40" i="13"/>
  <c r="L48" i="2" s="1"/>
  <c r="E39" i="14"/>
  <c r="M47" i="2" s="1"/>
  <c r="E40" i="14"/>
  <c r="E39" i="15"/>
  <c r="E40" i="15"/>
  <c r="E39" i="16"/>
  <c r="O47" i="2" s="1"/>
  <c r="E40" i="16"/>
  <c r="E39" i="1"/>
  <c r="B47" i="2" s="1"/>
  <c r="E40" i="1"/>
  <c r="B48" i="2" s="1"/>
  <c r="E38" i="4"/>
  <c r="E38" i="5"/>
  <c r="D46" i="2" s="1"/>
  <c r="E38" i="6"/>
  <c r="G38" i="6" s="1"/>
  <c r="E38" i="7"/>
  <c r="F46" i="2" s="1"/>
  <c r="E38" i="8"/>
  <c r="E38" i="9"/>
  <c r="E38" i="10"/>
  <c r="G38" i="10" s="1"/>
  <c r="E38" i="11"/>
  <c r="J46" i="2" s="1"/>
  <c r="E38" i="12"/>
  <c r="E38" i="13"/>
  <c r="E38" i="14"/>
  <c r="M46" i="2" s="1"/>
  <c r="E38" i="15"/>
  <c r="N46" i="2" s="1"/>
  <c r="E38" i="16"/>
  <c r="E38" i="1"/>
  <c r="B46" i="2" s="1"/>
  <c r="G39" i="4" l="1"/>
  <c r="AE24" i="2"/>
  <c r="C24" i="2"/>
  <c r="S24" i="2"/>
  <c r="W24" i="2"/>
  <c r="G40" i="13"/>
  <c r="G39" i="16"/>
  <c r="C19" i="10"/>
  <c r="G40" i="7"/>
  <c r="L23" i="2"/>
  <c r="L24" i="2" s="1"/>
  <c r="G15" i="13"/>
  <c r="B23" i="2"/>
  <c r="B24" i="2" s="1"/>
  <c r="G15" i="1"/>
  <c r="F23" i="2"/>
  <c r="G15" i="7"/>
  <c r="Q24" i="2"/>
  <c r="M24" i="2"/>
  <c r="C19" i="26"/>
  <c r="I24" i="2"/>
  <c r="E24" i="2"/>
  <c r="C19" i="31"/>
  <c r="E19" i="33"/>
  <c r="E19" i="31"/>
  <c r="G21" i="31" s="1"/>
  <c r="E19" i="27"/>
  <c r="E19" i="25"/>
  <c r="E19" i="19"/>
  <c r="E19" i="15"/>
  <c r="E19" i="13"/>
  <c r="E19" i="11"/>
  <c r="E19" i="9"/>
  <c r="E19" i="7"/>
  <c r="E19" i="5"/>
  <c r="AC23" i="2"/>
  <c r="AC24" i="2" s="1"/>
  <c r="G15" i="30"/>
  <c r="C19" i="6"/>
  <c r="AG22" i="2"/>
  <c r="K24" i="2"/>
  <c r="G24" i="2"/>
  <c r="E19" i="1"/>
  <c r="E19" i="32"/>
  <c r="E19" i="30"/>
  <c r="E19" i="20"/>
  <c r="E19" i="10"/>
  <c r="E19" i="4"/>
  <c r="E19" i="28"/>
  <c r="AA24" i="2"/>
  <c r="Y24" i="2"/>
  <c r="E19" i="24"/>
  <c r="U24" i="2"/>
  <c r="O24" i="2"/>
  <c r="AF24" i="2"/>
  <c r="AD24" i="2"/>
  <c r="AB24" i="2"/>
  <c r="X24" i="2"/>
  <c r="V24" i="2"/>
  <c r="T24" i="2"/>
  <c r="R24" i="2"/>
  <c r="P24" i="2"/>
  <c r="N24" i="2"/>
  <c r="J24" i="2"/>
  <c r="D24" i="2"/>
  <c r="E19" i="14"/>
  <c r="E19" i="12"/>
  <c r="H24" i="2"/>
  <c r="E19" i="8"/>
  <c r="G38" i="7"/>
  <c r="E19" i="6"/>
  <c r="G21" i="6" s="1"/>
  <c r="I46" i="2"/>
  <c r="I47" i="2"/>
  <c r="G39" i="8"/>
  <c r="I48" i="2"/>
  <c r="E19" i="29"/>
  <c r="Z24" i="2"/>
  <c r="E19" i="26"/>
  <c r="G21" i="26" s="1"/>
  <c r="E19" i="23"/>
  <c r="E19" i="22"/>
  <c r="E19" i="21"/>
  <c r="C19" i="18"/>
  <c r="E19" i="18"/>
  <c r="AG43" i="2"/>
  <c r="E19" i="16"/>
  <c r="E19" i="17"/>
  <c r="G38" i="15"/>
  <c r="G38" i="11"/>
  <c r="G15" i="32"/>
  <c r="G15" i="28"/>
  <c r="G15" i="26"/>
  <c r="G15" i="24"/>
  <c r="G15" i="22"/>
  <c r="G15" i="20"/>
  <c r="G15" i="18"/>
  <c r="G15" i="16"/>
  <c r="G15" i="14"/>
  <c r="G15" i="12"/>
  <c r="G15" i="10"/>
  <c r="G15" i="8"/>
  <c r="G15" i="6"/>
  <c r="G15" i="4"/>
  <c r="G15" i="33"/>
  <c r="G15" i="31"/>
  <c r="G15" i="27"/>
  <c r="G15" i="25"/>
  <c r="G15" i="23"/>
  <c r="G15" i="21"/>
  <c r="G15" i="19"/>
  <c r="G15" i="17"/>
  <c r="G15" i="15"/>
  <c r="G15" i="11"/>
  <c r="G15" i="9"/>
  <c r="G15" i="5"/>
  <c r="G41" i="10"/>
  <c r="I51" i="2" s="1"/>
  <c r="G41" i="6"/>
  <c r="E51" i="2" s="1"/>
  <c r="G40" i="1"/>
  <c r="G38" i="16"/>
  <c r="O46" i="2"/>
  <c r="G38" i="12"/>
  <c r="K46" i="2"/>
  <c r="G38" i="8"/>
  <c r="G46" i="2"/>
  <c r="C46" i="2"/>
  <c r="G38" i="4"/>
  <c r="G39" i="15"/>
  <c r="N47" i="2"/>
  <c r="G39" i="12"/>
  <c r="K47" i="2"/>
  <c r="G38" i="17"/>
  <c r="P46" i="2"/>
  <c r="G40" i="17"/>
  <c r="P48" i="2"/>
  <c r="G40" i="18"/>
  <c r="Q48" i="2"/>
  <c r="G39" i="19"/>
  <c r="R47" i="2"/>
  <c r="G38" i="20"/>
  <c r="S46" i="2"/>
  <c r="G40" i="20"/>
  <c r="S48" i="2"/>
  <c r="G39" i="21"/>
  <c r="T47" i="2"/>
  <c r="G38" i="22"/>
  <c r="U46" i="2"/>
  <c r="G40" i="22"/>
  <c r="U48" i="2"/>
  <c r="G39" i="23"/>
  <c r="V47" i="2"/>
  <c r="G38" i="24"/>
  <c r="W46" i="2"/>
  <c r="G40" i="24"/>
  <c r="W48" i="2"/>
  <c r="G39" i="25"/>
  <c r="G40" i="25"/>
  <c r="G40" i="26"/>
  <c r="Y48" i="2"/>
  <c r="G39" i="27"/>
  <c r="Z47" i="2"/>
  <c r="G38" i="28"/>
  <c r="AA46" i="2"/>
  <c r="G40" i="28"/>
  <c r="AA48" i="2"/>
  <c r="G39" i="29"/>
  <c r="AB47" i="2"/>
  <c r="E41" i="30"/>
  <c r="AC49" i="2" s="1"/>
  <c r="AC46" i="2"/>
  <c r="G39" i="31"/>
  <c r="AD47" i="2"/>
  <c r="G40" i="32"/>
  <c r="AE48" i="2"/>
  <c r="G39" i="33"/>
  <c r="AF47" i="2"/>
  <c r="G38" i="14"/>
  <c r="E47" i="2"/>
  <c r="G38" i="13"/>
  <c r="L46" i="2"/>
  <c r="G38" i="9"/>
  <c r="H46" i="2"/>
  <c r="G40" i="16"/>
  <c r="O48" i="2"/>
  <c r="G40" i="15"/>
  <c r="N48" i="2"/>
  <c r="G40" i="14"/>
  <c r="M48" i="2"/>
  <c r="G40" i="12"/>
  <c r="K48" i="2"/>
  <c r="G40" i="9"/>
  <c r="H48" i="2"/>
  <c r="G40" i="8"/>
  <c r="G48" i="2"/>
  <c r="G39" i="17"/>
  <c r="P47" i="2"/>
  <c r="G39" i="18"/>
  <c r="Q47" i="2"/>
  <c r="G40" i="19"/>
  <c r="R48" i="2"/>
  <c r="G39" i="20"/>
  <c r="S47" i="2"/>
  <c r="G38" i="21"/>
  <c r="T46" i="2"/>
  <c r="G40" i="21"/>
  <c r="T48" i="2"/>
  <c r="G39" i="22"/>
  <c r="U47" i="2"/>
  <c r="G40" i="23"/>
  <c r="V48" i="2"/>
  <c r="G39" i="24"/>
  <c r="W47" i="2"/>
  <c r="E41" i="25"/>
  <c r="X49" i="2" s="1"/>
  <c r="X46" i="2"/>
  <c r="G39" i="26"/>
  <c r="Y47" i="2"/>
  <c r="G40" i="27"/>
  <c r="Z48" i="2"/>
  <c r="G39" i="28"/>
  <c r="AA47" i="2"/>
  <c r="G40" i="29"/>
  <c r="AB48" i="2"/>
  <c r="G38" i="30"/>
  <c r="G39" i="30"/>
  <c r="G40" i="30"/>
  <c r="G40" i="31"/>
  <c r="AD48" i="2"/>
  <c r="G39" i="32"/>
  <c r="AE47" i="2"/>
  <c r="G40" i="33"/>
  <c r="AF48" i="2"/>
  <c r="G39" i="14"/>
  <c r="C19" i="33"/>
  <c r="C21" i="33" s="1"/>
  <c r="E46" i="2"/>
  <c r="E48" i="2"/>
  <c r="E41" i="32"/>
  <c r="AE49" i="2" s="1"/>
  <c r="G38" i="1"/>
  <c r="G38" i="5"/>
  <c r="E41" i="5"/>
  <c r="D49" i="2" s="1"/>
  <c r="G40" i="5"/>
  <c r="E41" i="13"/>
  <c r="L49" i="2" s="1"/>
  <c r="E41" i="7"/>
  <c r="F49" i="2" s="1"/>
  <c r="E41" i="19"/>
  <c r="R49" i="2" s="1"/>
  <c r="C19" i="28"/>
  <c r="C21" i="28" s="1"/>
  <c r="C19" i="29"/>
  <c r="C21" i="29" s="1"/>
  <c r="G38" i="32"/>
  <c r="E41" i="15"/>
  <c r="N49" i="2" s="1"/>
  <c r="C19" i="17"/>
  <c r="G38" i="19"/>
  <c r="C19" i="21"/>
  <c r="E41" i="23"/>
  <c r="V49" i="2" s="1"/>
  <c r="E41" i="11"/>
  <c r="J49" i="2" s="1"/>
  <c r="G38" i="23"/>
  <c r="C19" i="19"/>
  <c r="C19" i="25"/>
  <c r="C19" i="27"/>
  <c r="C21" i="27" s="1"/>
  <c r="E41" i="27"/>
  <c r="Z49" i="2" s="1"/>
  <c r="G38" i="27"/>
  <c r="C19" i="30"/>
  <c r="C19" i="32"/>
  <c r="C21" i="32" s="1"/>
  <c r="G39" i="1"/>
  <c r="G39" i="13"/>
  <c r="G39" i="7"/>
  <c r="G39" i="5"/>
  <c r="E41" i="1"/>
  <c r="B49" i="2" s="1"/>
  <c r="G40" i="4"/>
  <c r="C48" i="2"/>
  <c r="E41" i="18"/>
  <c r="Q49" i="2" s="1"/>
  <c r="G38" i="18"/>
  <c r="C19" i="23"/>
  <c r="C21" i="23" s="1"/>
  <c r="E41" i="26"/>
  <c r="Y49" i="2" s="1"/>
  <c r="G38" i="26"/>
  <c r="E41" i="29"/>
  <c r="AB49" i="2" s="1"/>
  <c r="G38" i="29"/>
  <c r="E41" i="31"/>
  <c r="AD49" i="2" s="1"/>
  <c r="G38" i="31"/>
  <c r="E41" i="33"/>
  <c r="AF49" i="2" s="1"/>
  <c r="G38" i="33"/>
  <c r="C19" i="20"/>
  <c r="C19" i="22"/>
  <c r="C19" i="24"/>
  <c r="C21" i="24" s="1"/>
  <c r="E41" i="28"/>
  <c r="AA49" i="2" s="1"/>
  <c r="E41" i="24"/>
  <c r="W49" i="2" s="1"/>
  <c r="E41" i="22"/>
  <c r="U49" i="2" s="1"/>
  <c r="E41" i="21"/>
  <c r="T49" i="2" s="1"/>
  <c r="E41" i="20"/>
  <c r="S49" i="2" s="1"/>
  <c r="E41" i="17"/>
  <c r="P49" i="2" s="1"/>
  <c r="E41" i="9"/>
  <c r="H49" i="2" s="1"/>
  <c r="G39" i="9"/>
  <c r="E41" i="16"/>
  <c r="O49" i="2" s="1"/>
  <c r="E41" i="14"/>
  <c r="M49" i="2" s="1"/>
  <c r="E41" i="12"/>
  <c r="K49" i="2" s="1"/>
  <c r="E41" i="10"/>
  <c r="I49" i="2" s="1"/>
  <c r="E41" i="8"/>
  <c r="G49" i="2" s="1"/>
  <c r="E41" i="6"/>
  <c r="E49" i="2" s="1"/>
  <c r="E41" i="4"/>
  <c r="C49" i="2" s="1"/>
  <c r="C19" i="16"/>
  <c r="C19" i="14"/>
  <c r="C19" i="12"/>
  <c r="C19" i="8"/>
  <c r="C19" i="1"/>
  <c r="C19" i="15"/>
  <c r="C19" i="13"/>
  <c r="C19" i="11"/>
  <c r="C19" i="9"/>
  <c r="C19" i="7"/>
  <c r="C19" i="4"/>
  <c r="C19" i="5"/>
  <c r="G21" i="10" l="1"/>
  <c r="G21" i="18"/>
  <c r="G21" i="17"/>
  <c r="G21" i="22"/>
  <c r="G21" i="29"/>
  <c r="G21" i="14"/>
  <c r="G21" i="24"/>
  <c r="G21" i="4"/>
  <c r="G21" i="20"/>
  <c r="G21" i="32"/>
  <c r="G21" i="5"/>
  <c r="G21" i="9"/>
  <c r="D20" i="13"/>
  <c r="G21" i="13"/>
  <c r="G21" i="19"/>
  <c r="G21" i="27"/>
  <c r="G21" i="33"/>
  <c r="G21" i="16"/>
  <c r="G21" i="21"/>
  <c r="G21" i="23"/>
  <c r="G21" i="8"/>
  <c r="G21" i="12"/>
  <c r="G21" i="28"/>
  <c r="G21" i="30"/>
  <c r="G21" i="1"/>
  <c r="G21" i="7"/>
  <c r="G21" i="11"/>
  <c r="G21" i="15"/>
  <c r="G21" i="25"/>
  <c r="C21" i="22"/>
  <c r="C21" i="25"/>
  <c r="C21" i="20"/>
  <c r="C21" i="17"/>
  <c r="C21" i="30"/>
  <c r="C21" i="21"/>
  <c r="C21" i="19"/>
  <c r="C21" i="18"/>
  <c r="D20" i="21"/>
  <c r="AD7" i="2"/>
  <c r="C21" i="31"/>
  <c r="D20" i="17"/>
  <c r="B20" i="26"/>
  <c r="C21" i="26"/>
  <c r="C21" i="1"/>
  <c r="D20" i="23"/>
  <c r="D20" i="29"/>
  <c r="C21" i="16"/>
  <c r="C21" i="15"/>
  <c r="C21" i="14"/>
  <c r="C21" i="13"/>
  <c r="C21" i="12"/>
  <c r="C21" i="11"/>
  <c r="C21" i="10"/>
  <c r="C21" i="9"/>
  <c r="C21" i="8"/>
  <c r="C21" i="7"/>
  <c r="E7" i="2"/>
  <c r="C21" i="6"/>
  <c r="C21" i="5"/>
  <c r="C21" i="4"/>
  <c r="D20" i="26"/>
  <c r="D20" i="20"/>
  <c r="D20" i="19"/>
  <c r="D20" i="33"/>
  <c r="D20" i="18"/>
  <c r="D20" i="6"/>
  <c r="D20" i="12"/>
  <c r="D20" i="10"/>
  <c r="D20" i="1"/>
  <c r="D20" i="7"/>
  <c r="D20" i="15"/>
  <c r="D20" i="31"/>
  <c r="D20" i="22"/>
  <c r="D20" i="24"/>
  <c r="D20" i="4"/>
  <c r="D20" i="32"/>
  <c r="D20" i="5"/>
  <c r="D20" i="27"/>
  <c r="D20" i="14"/>
  <c r="D20" i="9"/>
  <c r="D20" i="16"/>
  <c r="D20" i="8"/>
  <c r="D20" i="28"/>
  <c r="D20" i="30"/>
  <c r="D20" i="11"/>
  <c r="D20" i="25"/>
  <c r="Z10" i="2"/>
  <c r="AF10" i="2"/>
  <c r="B20" i="31"/>
  <c r="X10" i="2"/>
  <c r="R10" i="2"/>
  <c r="AG23" i="2"/>
  <c r="AG24" i="2" s="1"/>
  <c r="F24" i="2"/>
  <c r="I10" i="2"/>
  <c r="C10" i="2"/>
  <c r="K10" i="2"/>
  <c r="Y7" i="2"/>
  <c r="N10" i="2"/>
  <c r="F10" i="2"/>
  <c r="B10" i="2"/>
  <c r="J10" i="2"/>
  <c r="AE10" i="2"/>
  <c r="AD10" i="2"/>
  <c r="L10" i="2"/>
  <c r="H10" i="2"/>
  <c r="D10" i="2"/>
  <c r="B20" i="15"/>
  <c r="B20" i="18"/>
  <c r="B20" i="4"/>
  <c r="B20" i="6"/>
  <c r="S10" i="2"/>
  <c r="G10" i="2"/>
  <c r="M10" i="2"/>
  <c r="W10" i="2"/>
  <c r="AC10" i="2"/>
  <c r="AA10" i="2"/>
  <c r="G41" i="7"/>
  <c r="F51" i="2" s="1"/>
  <c r="E10" i="2"/>
  <c r="Q10" i="2"/>
  <c r="B20" i="5"/>
  <c r="D7" i="2"/>
  <c r="B20" i="7"/>
  <c r="F7" i="2"/>
  <c r="F17" i="2" s="1"/>
  <c r="B20" i="11"/>
  <c r="J7" i="2"/>
  <c r="J17" i="2" s="1"/>
  <c r="B20" i="8"/>
  <c r="G7" i="2"/>
  <c r="B20" i="12"/>
  <c r="K7" i="2"/>
  <c r="B20" i="33"/>
  <c r="AF7" i="2"/>
  <c r="B20" i="9"/>
  <c r="H7" i="2"/>
  <c r="H17" i="2" s="1"/>
  <c r="B20" i="13"/>
  <c r="L7" i="2"/>
  <c r="B20" i="10"/>
  <c r="I7" i="2"/>
  <c r="B20" i="14"/>
  <c r="M7" i="2"/>
  <c r="M17" i="2" s="1"/>
  <c r="B20" i="32"/>
  <c r="AE7" i="2"/>
  <c r="B20" i="30"/>
  <c r="AC7" i="2"/>
  <c r="AC17" i="2" s="1"/>
  <c r="AB10" i="2"/>
  <c r="B20" i="29"/>
  <c r="AB7" i="2"/>
  <c r="B20" i="28"/>
  <c r="AA7" i="2"/>
  <c r="AA17" i="2" s="1"/>
  <c r="B20" i="27"/>
  <c r="Z7" i="2"/>
  <c r="Y10" i="2"/>
  <c r="B20" i="25"/>
  <c r="X7" i="2"/>
  <c r="B20" i="24"/>
  <c r="W7" i="2"/>
  <c r="V10" i="2"/>
  <c r="B20" i="23"/>
  <c r="V7" i="2"/>
  <c r="V17" i="2" s="1"/>
  <c r="U10" i="2"/>
  <c r="B20" i="22"/>
  <c r="U7" i="2"/>
  <c r="T10" i="2"/>
  <c r="B20" i="21"/>
  <c r="T7" i="2"/>
  <c r="T17" i="2" s="1"/>
  <c r="B20" i="20"/>
  <c r="S7" i="2"/>
  <c r="B20" i="19"/>
  <c r="R7" i="2"/>
  <c r="Q7" i="2"/>
  <c r="Q17" i="2" s="1"/>
  <c r="O10" i="2"/>
  <c r="B20" i="16"/>
  <c r="O7" i="2"/>
  <c r="O17" i="2" s="1"/>
  <c r="P10" i="2"/>
  <c r="B20" i="17"/>
  <c r="P7" i="2"/>
  <c r="P17" i="2" s="1"/>
  <c r="N7" i="2"/>
  <c r="N17" i="2" s="1"/>
  <c r="C7" i="2"/>
  <c r="C17" i="2" s="1"/>
  <c r="B7" i="2"/>
  <c r="B17" i="2" s="1"/>
  <c r="B20" i="1"/>
  <c r="G41" i="15"/>
  <c r="N51" i="2" s="1"/>
  <c r="G41" i="25"/>
  <c r="X51" i="2" s="1"/>
  <c r="G41" i="8"/>
  <c r="G51" i="2" s="1"/>
  <c r="G41" i="11"/>
  <c r="J51" i="2" s="1"/>
  <c r="G41" i="18"/>
  <c r="Q51" i="2" s="1"/>
  <c r="G41" i="23"/>
  <c r="V51" i="2" s="1"/>
  <c r="G41" i="30"/>
  <c r="AC51" i="2" s="1"/>
  <c r="G41" i="21"/>
  <c r="T51" i="2" s="1"/>
  <c r="G41" i="33"/>
  <c r="AF51" i="2" s="1"/>
  <c r="G41" i="31"/>
  <c r="AD51" i="2" s="1"/>
  <c r="G41" i="29"/>
  <c r="AB51" i="2" s="1"/>
  <c r="G41" i="26"/>
  <c r="Y51" i="2" s="1"/>
  <c r="G41" i="27"/>
  <c r="Z51" i="2" s="1"/>
  <c r="G41" i="19"/>
  <c r="R51" i="2" s="1"/>
  <c r="G41" i="32"/>
  <c r="AE51" i="2" s="1"/>
  <c r="G41" i="5"/>
  <c r="AG46" i="2"/>
  <c r="G41" i="9"/>
  <c r="H51" i="2" s="1"/>
  <c r="G41" i="13"/>
  <c r="L51" i="2" s="1"/>
  <c r="G41" i="14"/>
  <c r="M51" i="2" s="1"/>
  <c r="G41" i="28"/>
  <c r="AA51" i="2" s="1"/>
  <c r="G41" i="24"/>
  <c r="W51" i="2" s="1"/>
  <c r="G41" i="22"/>
  <c r="U51" i="2" s="1"/>
  <c r="G41" i="20"/>
  <c r="S51" i="2" s="1"/>
  <c r="G41" i="17"/>
  <c r="P51" i="2" s="1"/>
  <c r="G41" i="4"/>
  <c r="C51" i="2" s="1"/>
  <c r="G41" i="12"/>
  <c r="K51" i="2" s="1"/>
  <c r="G41" i="16"/>
  <c r="O51" i="2" s="1"/>
  <c r="G41" i="1"/>
  <c r="B51" i="2" s="1"/>
  <c r="AG47" i="2"/>
  <c r="AG48" i="2"/>
  <c r="AG49" i="2"/>
  <c r="B8" i="2"/>
  <c r="AF17" i="2" l="1"/>
  <c r="K17" i="2"/>
  <c r="U17" i="2"/>
  <c r="W17" i="2"/>
  <c r="L17" i="2"/>
  <c r="I17" i="2"/>
  <c r="AE17" i="2"/>
  <c r="AB17" i="2"/>
  <c r="R17" i="2"/>
  <c r="S17" i="2"/>
  <c r="X17" i="2"/>
  <c r="Z17" i="2"/>
  <c r="G17" i="2"/>
  <c r="D17" i="2"/>
  <c r="Y17" i="2"/>
  <c r="E17" i="2"/>
  <c r="AD17" i="2"/>
  <c r="AG11" i="2"/>
  <c r="D51" i="2"/>
  <c r="AG51" i="2" s="1"/>
  <c r="AG10" i="2"/>
  <c r="AG8" i="2"/>
  <c r="AG7" i="2"/>
  <c r="AG17" i="2" l="1"/>
</calcChain>
</file>

<file path=xl/sharedStrings.xml><?xml version="1.0" encoding="utf-8"?>
<sst xmlns="http://schemas.openxmlformats.org/spreadsheetml/2006/main" count="5932" uniqueCount="152">
  <si>
    <t>Fiche journalière d'exploitation</t>
  </si>
  <si>
    <t>Dumper Tony</t>
  </si>
  <si>
    <t>tonnage</t>
  </si>
  <si>
    <t>tonnage du jour</t>
  </si>
  <si>
    <t>Carrière de KOSSIOUEIN</t>
  </si>
  <si>
    <t>numéro du tir</t>
  </si>
  <si>
    <t>Nombre de trou forés</t>
  </si>
  <si>
    <t>Date:</t>
  </si>
  <si>
    <t>Tir de mine:</t>
  </si>
  <si>
    <t>pétardage:</t>
  </si>
  <si>
    <t>Exploitation:</t>
  </si>
  <si>
    <t>nombre de tours</t>
  </si>
  <si>
    <t>Commentaire sur la journée:</t>
  </si>
  <si>
    <t>Foration:</t>
  </si>
  <si>
    <t>jour</t>
  </si>
  <si>
    <t>nuit</t>
  </si>
  <si>
    <t>Total</t>
  </si>
  <si>
    <t>DU1</t>
  </si>
  <si>
    <t>DU2</t>
  </si>
  <si>
    <t>DU3</t>
  </si>
  <si>
    <t>DU4</t>
  </si>
  <si>
    <t>DU5</t>
  </si>
  <si>
    <t>TOTAL</t>
  </si>
  <si>
    <t>heure jour</t>
  </si>
  <si>
    <t>t/h</t>
  </si>
  <si>
    <t>Synthèse de l'exploitation</t>
  </si>
  <si>
    <t>trou/heure</t>
  </si>
  <si>
    <t>cr10</t>
  </si>
  <si>
    <t>cr11</t>
  </si>
  <si>
    <t>cr13</t>
  </si>
  <si>
    <t>Colonne1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</si>
  <si>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</si>
  <si>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</si>
  <si>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</si>
  <si>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</si>
  <si>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</si>
  <si>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</si>
  <si>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</si>
  <si>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</si>
  <si>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</si>
  <si>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</si>
  <si>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</si>
  <si>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</si>
  <si>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</si>
  <si>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</si>
  <si>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</si>
  <si>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</si>
  <si>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</si>
  <si>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</si>
  <si>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</si>
  <si>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</si>
  <si>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</si>
  <si>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</si>
  <si>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</si>
  <si>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</si>
  <si>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</si>
  <si>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</si>
  <si>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</si>
  <si>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</si>
  <si>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</si>
  <si>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</si>
  <si>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</si>
  <si>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Découverte:</t>
  </si>
  <si>
    <t>Total m3</t>
  </si>
  <si>
    <t>heure de fonctionnement</t>
  </si>
  <si>
    <t>heure en charge</t>
  </si>
  <si>
    <t>rendement</t>
  </si>
  <si>
    <t>concasseur:</t>
  </si>
  <si>
    <t>rendement concasseur</t>
  </si>
  <si>
    <t>découverte:</t>
  </si>
  <si>
    <t>m3</t>
  </si>
  <si>
    <t>nb de tours</t>
  </si>
  <si>
    <t>tonnage nuit</t>
  </si>
  <si>
    <t>débit en t/h nuit</t>
  </si>
  <si>
    <t>débit en t/h jour</t>
  </si>
  <si>
    <t>JOUR</t>
  </si>
  <si>
    <t>NUIT</t>
  </si>
  <si>
    <t>Tonnage Total</t>
  </si>
  <si>
    <t>Moyenne</t>
  </si>
  <si>
    <t>Nombre de trou</t>
  </si>
  <si>
    <t>et boules</t>
  </si>
  <si>
    <t>Attention tonnage jour faux au départ avant le 13 car pas les tonnages nuit</t>
  </si>
  <si>
    <t xml:space="preserve">  </t>
  </si>
  <si>
    <t>0/17</t>
  </si>
  <si>
    <t>tours</t>
  </si>
  <si>
    <t xml:space="preserve"> </t>
  </si>
  <si>
    <t>Heures concasseur</t>
  </si>
  <si>
    <t>charge</t>
  </si>
  <si>
    <t>heures fonctionnement</t>
  </si>
  <si>
    <t>heures en charge</t>
  </si>
  <si>
    <t>oui</t>
  </si>
  <si>
    <t>T2</t>
  </si>
  <si>
    <t>Jour</t>
  </si>
  <si>
    <t>moyenne</t>
  </si>
  <si>
    <t>heures fonctionnement jours</t>
  </si>
  <si>
    <t>possible</t>
  </si>
  <si>
    <t>heures fonctionnement nuits</t>
  </si>
  <si>
    <t>Colonne2</t>
  </si>
  <si>
    <t>DU13</t>
  </si>
  <si>
    <t>DU14</t>
  </si>
  <si>
    <t>heure concasseur</t>
  </si>
  <si>
    <t>L4</t>
  </si>
  <si>
    <t>débit</t>
  </si>
  <si>
    <t>BELL</t>
  </si>
  <si>
    <t>Tonnage total</t>
  </si>
  <si>
    <t>B1</t>
  </si>
  <si>
    <t>B2</t>
  </si>
  <si>
    <t>C1</t>
  </si>
  <si>
    <t>H marches</t>
  </si>
  <si>
    <t>H fnct</t>
  </si>
  <si>
    <t>K1</t>
  </si>
  <si>
    <t>maroc</t>
  </si>
  <si>
    <t>TROMMEL</t>
  </si>
  <si>
    <t>total</t>
  </si>
  <si>
    <t>heure</t>
  </si>
  <si>
    <t>total tonne</t>
  </si>
  <si>
    <t>Cote en mm</t>
  </si>
  <si>
    <t>CR14</t>
  </si>
  <si>
    <t>CR15</t>
  </si>
  <si>
    <t>CR16</t>
  </si>
  <si>
    <t>dumper</t>
  </si>
  <si>
    <t>OUI OU NON</t>
  </si>
  <si>
    <t>HEURE DEPART</t>
  </si>
  <si>
    <t>HEURE FIN</t>
  </si>
  <si>
    <t>CHAUFFEUR</t>
  </si>
  <si>
    <t>CHARGEUSES</t>
  </si>
  <si>
    <t>CH9</t>
  </si>
  <si>
    <t>CH10</t>
  </si>
  <si>
    <t>CH11</t>
  </si>
  <si>
    <t>CH17</t>
  </si>
  <si>
    <t>CH18</t>
  </si>
  <si>
    <t>CH19</t>
  </si>
  <si>
    <t>DU15 bell</t>
  </si>
  <si>
    <t>DU16 bell</t>
  </si>
  <si>
    <t>DU18 cat</t>
  </si>
  <si>
    <t>DU19 cat</t>
  </si>
  <si>
    <t>DU20 cat</t>
  </si>
  <si>
    <t>DU22 BELL</t>
  </si>
  <si>
    <t>PELLES</t>
  </si>
  <si>
    <t>FOREUSES</t>
  </si>
  <si>
    <t>PR12</t>
  </si>
  <si>
    <t>PR13</t>
  </si>
  <si>
    <t>PR14</t>
  </si>
  <si>
    <t>PR15 mart</t>
  </si>
  <si>
    <t>PR19</t>
  </si>
  <si>
    <t>PR21 conc</t>
  </si>
  <si>
    <t>PR22</t>
  </si>
  <si>
    <t>PR23</t>
  </si>
  <si>
    <t>PR24</t>
  </si>
  <si>
    <t>PR25 mart</t>
  </si>
  <si>
    <t>PR26 komt</t>
  </si>
  <si>
    <t>PR27 komt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</si>
</sst>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/>
    <xf numFmtId="17" fontId="4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/>
    <xf numFmtId="0" fontId="0" fillId="0" borderId="4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NumberFormat="1"/>
    <xf numFmtId="164" fontId="1" fillId="0" borderId="1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1" fontId="0" fillId="0" borderId="0" xfId="0" applyNumberFormat="1"/>
    <xf numFmtId="0" fontId="3" fillId="0" borderId="1" xfId="0" applyFont="1" applyBorder="1" applyAlignment="1"/>
    <xf numFmtId="0" fontId="9" fillId="0" borderId="0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0" fillId="0" borderId="0" xfId="0" applyNumberFormat="1"/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9" fontId="0" fillId="0" borderId="0" xfId="2" applyFont="1"/>
    <xf numFmtId="1" fontId="0" fillId="0" borderId="4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/>
    </xf>
    <xf numFmtId="1" fontId="0" fillId="0" borderId="0" xfId="2" applyNumberFormat="1" applyFont="1"/>
    <xf numFmtId="0" fontId="0" fillId="0" borderId="0" xfId="0" applyFill="1"/>
    <xf numFmtId="0" fontId="7" fillId="0" borderId="0" xfId="0" applyFont="1" applyFill="1"/>
    <xf numFmtId="0" fontId="0" fillId="0" borderId="0" xfId="0" applyNumberFormat="1" applyFill="1"/>
    <xf numFmtId="1" fontId="0" fillId="0" borderId="0" xfId="0" applyNumberFormat="1" applyFill="1"/>
    <xf numFmtId="9" fontId="0" fillId="0" borderId="0" xfId="0" applyNumberFormat="1" applyFill="1"/>
    <xf numFmtId="9" fontId="0" fillId="0" borderId="0" xfId="2" applyFont="1" applyFill="1"/>
    <xf numFmtId="0" fontId="0" fillId="0" borderId="0" xfId="2" applyNumberFormat="1" applyFont="1" applyFill="1"/>
    <xf numFmtId="1" fontId="0" fillId="0" borderId="0" xfId="2" applyNumberFormat="1" applyFont="1" applyFill="1"/>
    <xf numFmtId="2" fontId="0" fillId="0" borderId="0" xfId="0" applyNumberFormat="1" applyFill="1"/>
    <xf numFmtId="0" fontId="12" fillId="0" borderId="0" xfId="0" applyFont="1" applyFill="1"/>
    <xf numFmtId="0" fontId="0" fillId="0" borderId="1" xfId="0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/>
    <xf numFmtId="9" fontId="0" fillId="0" borderId="1" xfId="2" applyFont="1" applyBorder="1"/>
    <xf numFmtId="0" fontId="0" fillId="0" borderId="1" xfId="2" applyNumberFormat="1" applyFont="1" applyBorder="1"/>
    <xf numFmtId="2" fontId="0" fillId="0" borderId="1" xfId="0" applyNumberFormat="1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" fontId="16" fillId="0" borderId="1" xfId="0" applyNumberFormat="1" applyFont="1" applyBorder="1" applyAlignment="1">
      <alignment horizontal="center"/>
    </xf>
    <xf numFmtId="1" fontId="17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1" fontId="14" fillId="0" borderId="1" xfId="0" applyNumberFormat="1" applyFont="1" applyBorder="1" applyAlignment="1">
      <alignment horizontal="center"/>
    </xf>
    <xf numFmtId="1" fontId="15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6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" fontId="17" fillId="0" borderId="0" xfId="0" applyNumberFormat="1" applyFont="1" applyBorder="1" applyAlignment="1">
      <alignment horizontal="center"/>
    </xf>
    <xf numFmtId="9" fontId="3" fillId="0" borderId="1" xfId="2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13" fillId="2" borderId="1" xfId="0" applyFont="1" applyFill="1" applyBorder="1" applyAlignment="1">
      <alignment wrapText="1"/>
    </xf>
    <xf numFmtId="1" fontId="13" fillId="2" borderId="0" xfId="0" applyNumberFormat="1" applyFont="1" applyFill="1"/>
    <xf numFmtId="0" fontId="13" fillId="2" borderId="0" xfId="0" applyFont="1" applyFill="1"/>
    <xf numFmtId="1" fontId="3" fillId="0" borderId="16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/>
    <xf numFmtId="0" fontId="18" fillId="0" borderId="0" xfId="0" applyFont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9" fontId="4" fillId="0" borderId="3" xfId="2" applyFont="1" applyBorder="1" applyAlignment="1">
      <alignment horizontal="center"/>
    </xf>
    <xf numFmtId="9" fontId="4" fillId="0" borderId="2" xfId="2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9" fontId="11" fillId="0" borderId="3" xfId="2" applyFont="1" applyBorder="1" applyAlignment="1">
      <alignment horizontal="center"/>
    </xf>
    <xf numFmtId="9" fontId="11" fillId="0" borderId="2" xfId="2" applyFont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2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5:AH54" totalsRowShown="0">
  <autoFilter ref="A5:AH54"/>
  <tableColumns count="34">
    <tableColumn id="1" name="Colonne1" dataDxfId="20"/>
    <tableColumn id="2" name="1" dataDxfId="19">
      <calculatedColumnFormula>'1'!B19</calculatedColumnFormula>
    </tableColumn>
    <tableColumn id="3" name="2" dataDxfId="18"/>
    <tableColumn id="4" name="3" dataDxfId="17"/>
    <tableColumn id="5" name="4" dataDxfId="16"/>
    <tableColumn id="6" name="5" dataDxfId="15"/>
    <tableColumn id="7" name="6" dataDxfId="14"/>
    <tableColumn id="8" name="7" dataDxfId="13"/>
    <tableColumn id="9" name="8" dataDxfId="12"/>
    <tableColumn id="10" name="9" dataDxfId="11"/>
    <tableColumn id="11" name="10" dataDxfId="10"/>
    <tableColumn id="12" name="11" dataDxfId="9"/>
    <tableColumn id="13" name="12" dataDxfId="8"/>
    <tableColumn id="14" name="13" dataDxfId="7"/>
    <tableColumn id="15" name="14" dataDxfId="6"/>
    <tableColumn id="16" name="15" dataDxfId="5"/>
    <tableColumn id="17" name="16" dataDxfId="4"/>
    <tableColumn id="18" name="17" dataDxfId="3"/>
    <tableColumn id="19" name="18" dataDxfId="2"/>
    <tableColumn id="20" name="19"/>
    <tableColumn id="21" name="20" dataDxfId="1"/>
    <tableColumn id="22" name="21"/>
    <tableColumn id="23" name="22"/>
    <tableColumn id="24" name="23"/>
    <tableColumn id="25" name="24"/>
    <tableColumn id="26" name="25"/>
    <tableColumn id="27" name="26"/>
    <tableColumn id="28" name="27"/>
    <tableColumn id="29" name="28"/>
    <tableColumn id="30" name="29"/>
    <tableColumn id="31" name="30"/>
    <tableColumn id="32" name="31"/>
    <tableColumn id="33" name="TOTAL" dataDxfId="0"/>
    <tableColumn id="34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9"/>
  <sheetViews>
    <sheetView tabSelected="1" topLeftCell="A13" zoomScale="80" zoomScaleNormal="80" workbookViewId="0">
      <selection activeCell="C39" sqref="C39"/>
    </sheetView>
  </sheetViews>
  <sheetFormatPr baseColWidth="10" defaultRowHeight="15" x14ac:dyDescent="0.25"/>
  <cols>
    <col min="1" max="1" width="24.42578125" customWidth="1"/>
    <col min="2" max="2" width="13.42578125" style="46" customWidth="1"/>
    <col min="3" max="19" width="11.42578125" style="46"/>
    <col min="21" max="21" width="11.42578125" style="46"/>
    <col min="33" max="33" width="18.42578125" customWidth="1"/>
  </cols>
  <sheetData>
    <row r="1" spans="1:34" ht="23.25" x14ac:dyDescent="0.35">
      <c r="D1" s="47" t="s">
        <v>25</v>
      </c>
    </row>
    <row r="5" spans="1:34" x14ac:dyDescent="0.25">
      <c r="A5" t="s">
        <v>30</v>
      </c>
      <c r="B5" s="46" t="s">
        <v>31</v>
      </c>
      <c r="C5" s="46" t="s">
        <v>32</v>
      </c>
      <c r="D5" s="46" t="s">
        <v>33</v>
      </c>
      <c r="E5" s="46" t="s">
        <v>34</v>
      </c>
      <c r="F5" s="46" t="s">
        <v>35</v>
      </c>
      <c r="G5" s="46" t="s">
        <v>36</v>
      </c>
      <c r="H5" s="46" t="s">
        <v>37</v>
      </c>
      <c r="I5" s="46" t="s">
        <v>38</v>
      </c>
      <c r="J5" s="46" t="s">
        <v>39</v>
      </c>
      <c r="K5" s="46" t="s">
        <v>40</v>
      </c>
      <c r="L5" s="46" t="s">
        <v>41</v>
      </c>
      <c r="M5" s="46" t="s">
        <v>42</v>
      </c>
      <c r="N5" s="46" t="s">
        <v>43</v>
      </c>
      <c r="O5" s="46" t="s">
        <v>44</v>
      </c>
      <c r="P5" s="46" t="s">
        <v>45</v>
      </c>
      <c r="Q5" s="46" t="s">
        <v>46</v>
      </c>
      <c r="R5" s="46" t="s">
        <v>47</v>
      </c>
      <c r="S5" s="46" t="s">
        <v>48</v>
      </c>
      <c r="T5" t="s">
        <v>49</v>
      </c>
      <c r="U5" s="46" t="s">
        <v>50</v>
      </c>
      <c r="V5" t="s">
        <v>51</v>
      </c>
      <c r="W5" t="s">
        <v>52</v>
      </c>
      <c r="X5" t="s">
        <v>53</v>
      </c>
      <c r="Y5" t="s">
        <v>54</v>
      </c>
      <c r="Z5" t="s">
        <v>55</v>
      </c>
      <c r="AA5" t="s">
        <v>56</v>
      </c>
      <c r="AB5" t="s">
        <v>57</v>
      </c>
      <c r="AC5" t="s">
        <v>58</v>
      </c>
      <c r="AD5" t="s">
        <v>59</v>
      </c>
      <c r="AE5" t="s">
        <v>60</v>
      </c>
      <c r="AF5" t="s">
        <v>61</v>
      </c>
      <c r="AG5" t="s">
        <v>22</v>
      </c>
      <c r="AH5" t="s">
        <v>97</v>
      </c>
    </row>
    <row r="6" spans="1:34" x14ac:dyDescent="0.25">
      <c r="A6" s="60" t="s">
        <v>75</v>
      </c>
      <c r="B6" s="48"/>
      <c r="C6" s="48"/>
      <c r="D6" s="48"/>
      <c r="E6" s="48"/>
      <c r="AG6" s="2"/>
    </row>
    <row r="7" spans="1:34" x14ac:dyDescent="0.25">
      <c r="A7" s="9" t="s">
        <v>2</v>
      </c>
      <c r="B7" s="46">
        <f>'1'!C19</f>
        <v>18900</v>
      </c>
      <c r="C7" s="46">
        <f>'2'!C19</f>
        <v>0</v>
      </c>
      <c r="D7" s="46">
        <f>'3'!C19</f>
        <v>0</v>
      </c>
      <c r="E7" s="46">
        <f>'4'!C19</f>
        <v>0</v>
      </c>
      <c r="F7" s="46">
        <f>'5'!C19</f>
        <v>0</v>
      </c>
      <c r="G7" s="46">
        <f>'6'!C19</f>
        <v>0</v>
      </c>
      <c r="H7" s="46">
        <f>'7'!C19</f>
        <v>0</v>
      </c>
      <c r="I7" s="46">
        <f>'8'!C19</f>
        <v>0</v>
      </c>
      <c r="J7" s="46">
        <f>'9'!C19</f>
        <v>0</v>
      </c>
      <c r="K7" s="46">
        <f>'10'!C19</f>
        <v>0</v>
      </c>
      <c r="L7" s="46">
        <f>'11'!C19</f>
        <v>0</v>
      </c>
      <c r="M7" s="46">
        <f>'12'!C19</f>
        <v>0</v>
      </c>
      <c r="N7" s="46">
        <f>'13'!C19</f>
        <v>0</v>
      </c>
      <c r="O7" s="46">
        <f>'14'!C19</f>
        <v>0</v>
      </c>
      <c r="P7" s="46">
        <f>'15'!C19</f>
        <v>0</v>
      </c>
      <c r="Q7" s="46">
        <f>'16'!C19</f>
        <v>0</v>
      </c>
      <c r="R7" s="46">
        <f>'17'!C19</f>
        <v>0</v>
      </c>
      <c r="S7" s="46">
        <f>'18'!C19</f>
        <v>0</v>
      </c>
      <c r="T7">
        <f>'19'!C19</f>
        <v>0</v>
      </c>
      <c r="U7" s="46">
        <f>'20'!C19</f>
        <v>0</v>
      </c>
      <c r="V7">
        <f>'21'!C19</f>
        <v>0</v>
      </c>
      <c r="W7">
        <f>'22'!C19</f>
        <v>0</v>
      </c>
      <c r="X7">
        <f>'23'!C19</f>
        <v>0</v>
      </c>
      <c r="Y7">
        <f>'24'!C19</f>
        <v>0</v>
      </c>
      <c r="Z7">
        <f>'25'!C19</f>
        <v>0</v>
      </c>
      <c r="AA7">
        <f>'26'!C19</f>
        <v>0</v>
      </c>
      <c r="AB7">
        <f>'27'!C19</f>
        <v>0</v>
      </c>
      <c r="AC7">
        <f>'28'!C19</f>
        <v>0</v>
      </c>
      <c r="AD7">
        <f>'29'!C19</f>
        <v>0</v>
      </c>
      <c r="AE7">
        <f>'30'!C19</f>
        <v>0</v>
      </c>
      <c r="AF7">
        <f>'31'!C19</f>
        <v>0</v>
      </c>
      <c r="AG7" s="2">
        <f>SUM(Tableau2[[#This Row],[1]:[31]])</f>
        <v>18900</v>
      </c>
    </row>
    <row r="8" spans="1:34" x14ac:dyDescent="0.25">
      <c r="A8" s="9" t="s">
        <v>24</v>
      </c>
      <c r="B8" s="46">
        <f ca="1">INDIRECT(B$5&amp;"!$B$20")</f>
        <v>1575</v>
      </c>
      <c r="C8" s="46" t="e">
        <f ca="1">INDIRECT(C$5&amp;"!$B$20")</f>
        <v>#DIV/0!</v>
      </c>
      <c r="D8" s="46" t="e">
        <f t="shared" ref="D8:AF8" ca="1" si="0">INDIRECT(D$5&amp;"!$B$20")</f>
        <v>#DIV/0!</v>
      </c>
      <c r="E8" s="46" t="e">
        <f t="shared" ca="1" si="0"/>
        <v>#DIV/0!</v>
      </c>
      <c r="F8" s="46" t="e">
        <f t="shared" ca="1" si="0"/>
        <v>#DIV/0!</v>
      </c>
      <c r="G8" s="46" t="e">
        <f t="shared" ca="1" si="0"/>
        <v>#DIV/0!</v>
      </c>
      <c r="H8" s="46" t="e">
        <f t="shared" ca="1" si="0"/>
        <v>#DIV/0!</v>
      </c>
      <c r="I8" s="46" t="e">
        <f t="shared" ca="1" si="0"/>
        <v>#DIV/0!</v>
      </c>
      <c r="J8" s="46" t="e">
        <f t="shared" ca="1" si="0"/>
        <v>#DIV/0!</v>
      </c>
      <c r="K8" s="46" t="e">
        <f t="shared" ca="1" si="0"/>
        <v>#DIV/0!</v>
      </c>
      <c r="L8" s="46" t="e">
        <f t="shared" ca="1" si="0"/>
        <v>#DIV/0!</v>
      </c>
      <c r="M8" s="46" t="e">
        <f t="shared" ca="1" si="0"/>
        <v>#DIV/0!</v>
      </c>
      <c r="N8" s="46" t="e">
        <f t="shared" ca="1" si="0"/>
        <v>#DIV/0!</v>
      </c>
      <c r="O8" s="46" t="e">
        <f t="shared" ca="1" si="0"/>
        <v>#DIV/0!</v>
      </c>
      <c r="P8" s="46" t="e">
        <f t="shared" ca="1" si="0"/>
        <v>#DIV/0!</v>
      </c>
      <c r="Q8" s="46" t="e">
        <f t="shared" ca="1" si="0"/>
        <v>#DIV/0!</v>
      </c>
      <c r="R8" s="46" t="e">
        <f t="shared" ca="1" si="0"/>
        <v>#DIV/0!</v>
      </c>
      <c r="S8" s="46" t="e">
        <f t="shared" ca="1" si="0"/>
        <v>#DIV/0!</v>
      </c>
      <c r="T8" s="46" t="e">
        <f t="shared" ca="1" si="0"/>
        <v>#DIV/0!</v>
      </c>
      <c r="U8" s="46" t="e">
        <f t="shared" ca="1" si="0"/>
        <v>#DIV/0!</v>
      </c>
      <c r="V8" s="46" t="e">
        <f t="shared" ca="1" si="0"/>
        <v>#DIV/0!</v>
      </c>
      <c r="W8" s="46" t="e">
        <f t="shared" ca="1" si="0"/>
        <v>#DIV/0!</v>
      </c>
      <c r="X8" s="46" t="e">
        <f t="shared" ca="1" si="0"/>
        <v>#DIV/0!</v>
      </c>
      <c r="Y8" s="46" t="e">
        <f t="shared" ca="1" si="0"/>
        <v>#DIV/0!</v>
      </c>
      <c r="Z8" s="46" t="e">
        <f t="shared" ca="1" si="0"/>
        <v>#DIV/0!</v>
      </c>
      <c r="AA8" s="46" t="e">
        <f t="shared" ca="1" si="0"/>
        <v>#DIV/0!</v>
      </c>
      <c r="AB8" s="46" t="e">
        <f t="shared" ca="1" si="0"/>
        <v>#DIV/0!</v>
      </c>
      <c r="AC8" s="46" t="e">
        <f t="shared" ca="1" si="0"/>
        <v>#DIV/0!</v>
      </c>
      <c r="AD8" s="46" t="e">
        <f t="shared" ca="1" si="0"/>
        <v>#DIV/0!</v>
      </c>
      <c r="AE8" s="46" t="e">
        <f t="shared" ca="1" si="0"/>
        <v>#DIV/0!</v>
      </c>
      <c r="AF8" s="46" t="e">
        <f t="shared" ca="1" si="0"/>
        <v>#DIV/0!</v>
      </c>
      <c r="AG8" s="63">
        <f ca="1">AVERAGEIF(Tableau2[[#This Row],[1]:[31]],"&gt;0")</f>
        <v>1575</v>
      </c>
    </row>
    <row r="9" spans="1:34" x14ac:dyDescent="0.25">
      <c r="A9" s="60" t="s">
        <v>76</v>
      </c>
      <c r="B9" s="48"/>
      <c r="C9" s="48"/>
      <c r="D9" s="48"/>
      <c r="E9" s="48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AG9" s="2"/>
    </row>
    <row r="10" spans="1:34" x14ac:dyDescent="0.25">
      <c r="A10" s="9" t="s">
        <v>2</v>
      </c>
      <c r="B10" s="49">
        <f>'1'!E19</f>
        <v>9450</v>
      </c>
      <c r="C10" s="49">
        <f>'2'!E19</f>
        <v>0</v>
      </c>
      <c r="D10" s="49">
        <f>'3'!E19</f>
        <v>0</v>
      </c>
      <c r="E10" s="49">
        <f>'4'!E19</f>
        <v>0</v>
      </c>
      <c r="F10" s="49">
        <f>'5'!E19</f>
        <v>0</v>
      </c>
      <c r="G10" s="49">
        <f>'6'!E19</f>
        <v>0</v>
      </c>
      <c r="H10" s="49">
        <f>'7'!E19</f>
        <v>0</v>
      </c>
      <c r="I10" s="49">
        <f>'8'!E19</f>
        <v>0</v>
      </c>
      <c r="J10" s="49">
        <f>'9'!E19</f>
        <v>0</v>
      </c>
      <c r="K10" s="49">
        <f>'10'!E19</f>
        <v>0</v>
      </c>
      <c r="L10" s="49">
        <f>'11'!E19</f>
        <v>0</v>
      </c>
      <c r="M10" s="49">
        <f>'12'!E19</f>
        <v>0</v>
      </c>
      <c r="N10" s="49">
        <f>'13'!E19</f>
        <v>0</v>
      </c>
      <c r="O10" s="49">
        <f>'14'!E19</f>
        <v>0</v>
      </c>
      <c r="P10" s="49">
        <f>'15'!E19</f>
        <v>0</v>
      </c>
      <c r="Q10" s="49">
        <f>'16'!E19</f>
        <v>0</v>
      </c>
      <c r="R10" s="49">
        <f>'17'!E19</f>
        <v>0</v>
      </c>
      <c r="S10" s="49">
        <f>'18'!E19</f>
        <v>0</v>
      </c>
      <c r="T10" s="31">
        <f>'19'!E19</f>
        <v>0</v>
      </c>
      <c r="U10" s="49">
        <f>'20'!E19</f>
        <v>0</v>
      </c>
      <c r="V10" s="31">
        <f>'21'!E19</f>
        <v>0</v>
      </c>
      <c r="W10" s="31">
        <f>'22'!E19</f>
        <v>0</v>
      </c>
      <c r="X10" s="31">
        <f>'23'!E19</f>
        <v>0</v>
      </c>
      <c r="Y10" s="31">
        <f>'24'!E19</f>
        <v>0</v>
      </c>
      <c r="Z10" s="31">
        <f>'25'!E19</f>
        <v>0</v>
      </c>
      <c r="AA10" s="31">
        <f>'26'!E19</f>
        <v>0</v>
      </c>
      <c r="AB10" s="31">
        <f>'27'!E19</f>
        <v>0</v>
      </c>
      <c r="AC10" s="31">
        <f>'28'!E19</f>
        <v>0</v>
      </c>
      <c r="AD10" s="31">
        <f>'29'!E19</f>
        <v>0</v>
      </c>
      <c r="AE10" s="31">
        <f>'30'!E19</f>
        <v>0</v>
      </c>
      <c r="AF10" s="31">
        <f>'31'!E19</f>
        <v>0</v>
      </c>
      <c r="AG10" s="2">
        <f>SUM(Tableau2[[#This Row],[1]:[31]])</f>
        <v>9450</v>
      </c>
    </row>
    <row r="11" spans="1:34" x14ac:dyDescent="0.25">
      <c r="A11" s="9" t="s">
        <v>24</v>
      </c>
      <c r="B11" s="46">
        <f ca="1">INDIRECT(B$5&amp;"!$d$20")</f>
        <v>1181.25</v>
      </c>
      <c r="C11" s="46" t="e">
        <f t="shared" ref="C11:AF11" ca="1" si="1">INDIRECT(C$5&amp;"!$d$20")</f>
        <v>#DIV/0!</v>
      </c>
      <c r="D11" s="46" t="e">
        <f t="shared" ca="1" si="1"/>
        <v>#DIV/0!</v>
      </c>
      <c r="E11" s="46" t="e">
        <f t="shared" ca="1" si="1"/>
        <v>#DIV/0!</v>
      </c>
      <c r="F11" s="46" t="e">
        <f t="shared" ca="1" si="1"/>
        <v>#DIV/0!</v>
      </c>
      <c r="G11" s="46" t="e">
        <f t="shared" ca="1" si="1"/>
        <v>#DIV/0!</v>
      </c>
      <c r="H11" s="46" t="e">
        <f t="shared" ca="1" si="1"/>
        <v>#DIV/0!</v>
      </c>
      <c r="I11" s="46" t="e">
        <f t="shared" ca="1" si="1"/>
        <v>#DIV/0!</v>
      </c>
      <c r="J11" s="46" t="e">
        <f t="shared" ca="1" si="1"/>
        <v>#DIV/0!</v>
      </c>
      <c r="K11" s="46" t="e">
        <f t="shared" ca="1" si="1"/>
        <v>#DIV/0!</v>
      </c>
      <c r="L11" s="46" t="e">
        <f t="shared" ca="1" si="1"/>
        <v>#DIV/0!</v>
      </c>
      <c r="M11" s="46" t="e">
        <f t="shared" ca="1" si="1"/>
        <v>#DIV/0!</v>
      </c>
      <c r="N11" s="46" t="e">
        <f t="shared" ca="1" si="1"/>
        <v>#DIV/0!</v>
      </c>
      <c r="O11" s="46" t="e">
        <f t="shared" ca="1" si="1"/>
        <v>#DIV/0!</v>
      </c>
      <c r="P11" s="46" t="e">
        <f t="shared" ca="1" si="1"/>
        <v>#DIV/0!</v>
      </c>
      <c r="Q11" s="46" t="e">
        <f t="shared" ca="1" si="1"/>
        <v>#DIV/0!</v>
      </c>
      <c r="R11" s="46" t="e">
        <f t="shared" ca="1" si="1"/>
        <v>#DIV/0!</v>
      </c>
      <c r="S11" s="46" t="e">
        <f t="shared" ca="1" si="1"/>
        <v>#DIV/0!</v>
      </c>
      <c r="T11" s="46" t="e">
        <f t="shared" ca="1" si="1"/>
        <v>#DIV/0!</v>
      </c>
      <c r="U11" s="46" t="e">
        <f t="shared" ca="1" si="1"/>
        <v>#DIV/0!</v>
      </c>
      <c r="V11" s="46" t="e">
        <f t="shared" ca="1" si="1"/>
        <v>#DIV/0!</v>
      </c>
      <c r="W11" s="46" t="e">
        <f t="shared" ca="1" si="1"/>
        <v>#DIV/0!</v>
      </c>
      <c r="X11" s="46" t="e">
        <f t="shared" ca="1" si="1"/>
        <v>#DIV/0!</v>
      </c>
      <c r="Y11" s="46" t="e">
        <f t="shared" ca="1" si="1"/>
        <v>#DIV/0!</v>
      </c>
      <c r="Z11" s="46" t="e">
        <f t="shared" ca="1" si="1"/>
        <v>#DIV/0!</v>
      </c>
      <c r="AA11" s="46" t="e">
        <f t="shared" ca="1" si="1"/>
        <v>#DIV/0!</v>
      </c>
      <c r="AB11" s="46" t="e">
        <f t="shared" ca="1" si="1"/>
        <v>#DIV/0!</v>
      </c>
      <c r="AC11" s="46" t="e">
        <f t="shared" ca="1" si="1"/>
        <v>#DIV/0!</v>
      </c>
      <c r="AD11" s="46" t="e">
        <f t="shared" ca="1" si="1"/>
        <v>#DIV/0!</v>
      </c>
      <c r="AE11" s="46" t="e">
        <f t="shared" ca="1" si="1"/>
        <v>#DIV/0!</v>
      </c>
      <c r="AF11" s="46" t="e">
        <f t="shared" ca="1" si="1"/>
        <v>#DIV/0!</v>
      </c>
      <c r="AG11" s="63">
        <f ca="1">AVERAGEIF(Tableau2[[#This Row],[1]:[31]],"&gt;0")</f>
        <v>1181.25</v>
      </c>
    </row>
    <row r="12" spans="1:34" x14ac:dyDescent="0.25">
      <c r="A12" s="9"/>
      <c r="B12" s="48"/>
      <c r="C12" s="48"/>
      <c r="D12" s="48"/>
      <c r="E12" s="48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AG12" s="2"/>
    </row>
    <row r="13" spans="1:34" x14ac:dyDescent="0.25">
      <c r="A13" s="9" t="s">
        <v>101</v>
      </c>
      <c r="B13" s="48">
        <f>'1'!C23</f>
        <v>1215</v>
      </c>
      <c r="C13" s="48">
        <f>'2'!C23</f>
        <v>0</v>
      </c>
      <c r="D13" s="48">
        <f>'3'!C23</f>
        <v>0</v>
      </c>
      <c r="E13" s="48">
        <f>'4'!C23</f>
        <v>0</v>
      </c>
      <c r="F13" s="49">
        <f>'5'!C23</f>
        <v>0</v>
      </c>
      <c r="G13" s="49">
        <f>'6'!C23</f>
        <v>0</v>
      </c>
      <c r="H13" s="49">
        <f>'7'!C23</f>
        <v>0</v>
      </c>
      <c r="I13" s="49">
        <f>'8'!C23</f>
        <v>0</v>
      </c>
      <c r="J13" s="49">
        <f>'9'!C23</f>
        <v>0</v>
      </c>
      <c r="K13" s="49">
        <f>'10'!C23</f>
        <v>0</v>
      </c>
      <c r="L13" s="49">
        <f>'11'!C23</f>
        <v>0</v>
      </c>
      <c r="M13" s="49">
        <f>'12'!C23</f>
        <v>0</v>
      </c>
      <c r="N13" s="49">
        <f>'13'!C23</f>
        <v>0</v>
      </c>
      <c r="O13" s="49">
        <f>'14'!C23</f>
        <v>0</v>
      </c>
      <c r="P13" s="49">
        <f>'15'!C23</f>
        <v>0</v>
      </c>
      <c r="Q13" s="49">
        <f>'16'!C23</f>
        <v>0</v>
      </c>
      <c r="R13" s="46">
        <f>'17'!C23</f>
        <v>0</v>
      </c>
      <c r="S13" s="46">
        <f>'18'!C23</f>
        <v>0</v>
      </c>
      <c r="T13">
        <f>'19'!C23</f>
        <v>0</v>
      </c>
      <c r="U13" s="46">
        <f>'20'!C23</f>
        <v>0</v>
      </c>
      <c r="V13">
        <f>'21'!C23</f>
        <v>0</v>
      </c>
      <c r="W13">
        <f>'22'!C23</f>
        <v>0</v>
      </c>
      <c r="X13">
        <f>'23'!C23</f>
        <v>0</v>
      </c>
      <c r="Y13">
        <f>'24'!C23</f>
        <v>0</v>
      </c>
      <c r="Z13">
        <f>'25'!C23</f>
        <v>0</v>
      </c>
      <c r="AA13">
        <f>'26'!C23</f>
        <v>0</v>
      </c>
      <c r="AB13">
        <f>'27'!C23</f>
        <v>0</v>
      </c>
      <c r="AC13">
        <f>'28'!C23</f>
        <v>0</v>
      </c>
      <c r="AD13">
        <f>'29'!C23</f>
        <v>0</v>
      </c>
      <c r="AE13">
        <f>'30'!C23</f>
        <v>0</v>
      </c>
      <c r="AF13">
        <f>'31'!C23</f>
        <v>0</v>
      </c>
      <c r="AG13" s="2">
        <f>SUM(Tableau2[[#This Row],[1]:[31]])</f>
        <v>1215</v>
      </c>
    </row>
    <row r="14" spans="1:34" x14ac:dyDescent="0.25">
      <c r="A14" s="9"/>
      <c r="B14" s="48"/>
      <c r="C14" s="48"/>
      <c r="D14" s="48"/>
      <c r="E14" s="48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AG14" s="2"/>
    </row>
    <row r="15" spans="1:34" x14ac:dyDescent="0.25">
      <c r="A15" s="9" t="s">
        <v>112</v>
      </c>
      <c r="B15" s="48">
        <f>'1'!H28</f>
        <v>1782</v>
      </c>
      <c r="C15" s="48">
        <f>'2'!H28</f>
        <v>0</v>
      </c>
      <c r="D15" s="48">
        <f>'3'!H28</f>
        <v>0</v>
      </c>
      <c r="E15" s="48">
        <f>'4'!H28</f>
        <v>0</v>
      </c>
      <c r="F15" s="49">
        <f>'5'!H28</f>
        <v>0</v>
      </c>
      <c r="G15" s="49">
        <f>'6'!H28</f>
        <v>0</v>
      </c>
      <c r="H15" s="49">
        <f>'7'!H28</f>
        <v>0</v>
      </c>
      <c r="I15" s="49">
        <f>'8'!H28</f>
        <v>0</v>
      </c>
      <c r="J15" s="49">
        <f>'9'!H28</f>
        <v>0</v>
      </c>
      <c r="K15" s="49">
        <f>'10'!H28</f>
        <v>0</v>
      </c>
      <c r="L15" s="49">
        <f>'11'!H28</f>
        <v>0</v>
      </c>
      <c r="M15" s="49">
        <f>'12'!H28</f>
        <v>0</v>
      </c>
      <c r="N15" s="49">
        <f>'13'!H28</f>
        <v>0</v>
      </c>
      <c r="O15" s="49">
        <f>'14'!H28</f>
        <v>0</v>
      </c>
      <c r="P15" s="49">
        <f>'15'!H28</f>
        <v>0</v>
      </c>
      <c r="Q15" s="49">
        <f>'16'!H28</f>
        <v>0</v>
      </c>
      <c r="R15" s="46">
        <f>'17'!H28</f>
        <v>0</v>
      </c>
      <c r="S15" s="46">
        <f>'18'!H28</f>
        <v>0</v>
      </c>
      <c r="T15">
        <f>'19'!H28</f>
        <v>0</v>
      </c>
      <c r="U15" s="46">
        <f>'20'!H28</f>
        <v>0</v>
      </c>
      <c r="V15">
        <f>'21'!H28</f>
        <v>0</v>
      </c>
      <c r="W15">
        <f>'22'!H28</f>
        <v>0</v>
      </c>
      <c r="X15">
        <f>'23'!H28</f>
        <v>0</v>
      </c>
      <c r="Y15">
        <f>'24'!H28</f>
        <v>0</v>
      </c>
      <c r="Z15">
        <f>'25'!H28</f>
        <v>0</v>
      </c>
      <c r="AA15">
        <f>'26'!H28</f>
        <v>0</v>
      </c>
      <c r="AB15">
        <f>'27'!H28</f>
        <v>0</v>
      </c>
      <c r="AC15">
        <f>'28'!H28</f>
        <v>0</v>
      </c>
      <c r="AD15">
        <f>'29'!H28</f>
        <v>0</v>
      </c>
      <c r="AE15">
        <f>'30'!H28</f>
        <v>0</v>
      </c>
      <c r="AF15">
        <f>'31'!H28</f>
        <v>0</v>
      </c>
      <c r="AG15" s="2">
        <f>SUM(Tableau2[[#This Row],[1]:[31]])</f>
        <v>1782</v>
      </c>
    </row>
    <row r="16" spans="1:34" x14ac:dyDescent="0.25">
      <c r="A16" s="9"/>
      <c r="B16" s="48"/>
      <c r="C16" s="48"/>
      <c r="D16" s="48"/>
      <c r="E16" s="48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AG16" s="2"/>
    </row>
    <row r="17" spans="1:34" s="106" customFormat="1" ht="57" x14ac:dyDescent="0.45">
      <c r="A17" s="104" t="s">
        <v>77</v>
      </c>
      <c r="B17" s="105">
        <f>B7+B10+B13+B15</f>
        <v>31347</v>
      </c>
      <c r="C17" s="105">
        <f t="shared" ref="C17:AG17" si="2">C7+C10+C13+C15</f>
        <v>0</v>
      </c>
      <c r="D17" s="105">
        <f t="shared" si="2"/>
        <v>0</v>
      </c>
      <c r="E17" s="105">
        <f t="shared" si="2"/>
        <v>0</v>
      </c>
      <c r="F17" s="105">
        <f t="shared" si="2"/>
        <v>0</v>
      </c>
      <c r="G17" s="105">
        <f t="shared" si="2"/>
        <v>0</v>
      </c>
      <c r="H17" s="105">
        <f t="shared" si="2"/>
        <v>0</v>
      </c>
      <c r="I17" s="105">
        <f t="shared" si="2"/>
        <v>0</v>
      </c>
      <c r="J17" s="105">
        <f t="shared" si="2"/>
        <v>0</v>
      </c>
      <c r="K17" s="105">
        <f t="shared" si="2"/>
        <v>0</v>
      </c>
      <c r="L17" s="105">
        <f t="shared" si="2"/>
        <v>0</v>
      </c>
      <c r="M17" s="105">
        <f t="shared" si="2"/>
        <v>0</v>
      </c>
      <c r="N17" s="105">
        <f t="shared" si="2"/>
        <v>0</v>
      </c>
      <c r="O17" s="105">
        <f t="shared" si="2"/>
        <v>0</v>
      </c>
      <c r="P17" s="105">
        <f t="shared" si="2"/>
        <v>0</v>
      </c>
      <c r="Q17" s="105">
        <f t="shared" si="2"/>
        <v>0</v>
      </c>
      <c r="R17" s="105">
        <f t="shared" si="2"/>
        <v>0</v>
      </c>
      <c r="S17" s="105">
        <f t="shared" si="2"/>
        <v>0</v>
      </c>
      <c r="T17" s="105">
        <f t="shared" si="2"/>
        <v>0</v>
      </c>
      <c r="U17" s="105">
        <f t="shared" si="2"/>
        <v>0</v>
      </c>
      <c r="V17" s="105">
        <f t="shared" si="2"/>
        <v>0</v>
      </c>
      <c r="W17" s="105">
        <f t="shared" si="2"/>
        <v>0</v>
      </c>
      <c r="X17" s="105">
        <f t="shared" si="2"/>
        <v>0</v>
      </c>
      <c r="Y17" s="105">
        <f t="shared" si="2"/>
        <v>0</v>
      </c>
      <c r="Z17" s="105">
        <f t="shared" si="2"/>
        <v>0</v>
      </c>
      <c r="AA17" s="105">
        <f t="shared" si="2"/>
        <v>0</v>
      </c>
      <c r="AB17" s="105">
        <f t="shared" si="2"/>
        <v>0</v>
      </c>
      <c r="AC17" s="105">
        <f t="shared" si="2"/>
        <v>0</v>
      </c>
      <c r="AD17" s="105">
        <f t="shared" si="2"/>
        <v>0</v>
      </c>
      <c r="AE17" s="105">
        <f t="shared" si="2"/>
        <v>0</v>
      </c>
      <c r="AF17" s="105">
        <f t="shared" si="2"/>
        <v>0</v>
      </c>
      <c r="AG17" s="105">
        <f t="shared" si="2"/>
        <v>31347</v>
      </c>
    </row>
    <row r="18" spans="1:34" x14ac:dyDescent="0.25">
      <c r="A18" s="9"/>
      <c r="B18" s="48"/>
      <c r="C18" s="48"/>
      <c r="D18" s="48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AG18" s="2"/>
    </row>
    <row r="19" spans="1:34" x14ac:dyDescent="0.25">
      <c r="A19" s="9" t="s">
        <v>83</v>
      </c>
      <c r="B19" s="48">
        <f>'1'!C34</f>
        <v>255</v>
      </c>
      <c r="C19" s="48">
        <f>'2'!C34</f>
        <v>0</v>
      </c>
      <c r="D19" s="48">
        <f>'3'!C34</f>
        <v>0</v>
      </c>
      <c r="E19" s="48">
        <f>'4'!C34</f>
        <v>0</v>
      </c>
      <c r="F19" s="49">
        <f>'5'!C34</f>
        <v>0</v>
      </c>
      <c r="G19" s="49">
        <f>'6'!C34</f>
        <v>0</v>
      </c>
      <c r="H19" s="49">
        <f>'7'!C34</f>
        <v>0</v>
      </c>
      <c r="I19" s="49">
        <f>'8'!C34</f>
        <v>0</v>
      </c>
      <c r="J19" s="49">
        <f>'9'!C34</f>
        <v>0</v>
      </c>
      <c r="K19" s="49">
        <f>'10'!C34</f>
        <v>0</v>
      </c>
      <c r="L19" s="49">
        <f>'11'!C34</f>
        <v>0</v>
      </c>
      <c r="M19" s="49">
        <f>'12'!C34</f>
        <v>0</v>
      </c>
      <c r="N19" s="49">
        <f>'13'!C34</f>
        <v>0</v>
      </c>
      <c r="O19" s="49">
        <f>'14'!C34</f>
        <v>0</v>
      </c>
      <c r="P19" s="49">
        <f>'15'!C34</f>
        <v>0</v>
      </c>
      <c r="Q19" s="49">
        <f>'16'!C34</f>
        <v>0</v>
      </c>
      <c r="R19" s="46">
        <f>'17'!C34</f>
        <v>0</v>
      </c>
      <c r="S19" s="46">
        <f>'18'!C34</f>
        <v>0</v>
      </c>
      <c r="T19">
        <f>'19'!C34</f>
        <v>0</v>
      </c>
      <c r="U19" s="46">
        <f>'20'!C34</f>
        <v>0</v>
      </c>
      <c r="V19">
        <f>'21'!C34</f>
        <v>0</v>
      </c>
      <c r="W19">
        <f>'22'!C34</f>
        <v>0</v>
      </c>
      <c r="X19">
        <f>'23'!C34</f>
        <v>0</v>
      </c>
      <c r="Y19">
        <f>'24'!C34</f>
        <v>0</v>
      </c>
      <c r="Z19">
        <f>'25'!C34</f>
        <v>0</v>
      </c>
      <c r="AA19">
        <f>'26'!C34</f>
        <v>0</v>
      </c>
      <c r="AB19">
        <f>'27'!C34</f>
        <v>0</v>
      </c>
      <c r="AC19">
        <f>'28'!C34</f>
        <v>0</v>
      </c>
      <c r="AD19">
        <f>'29'!C34</f>
        <v>0</v>
      </c>
      <c r="AE19">
        <f>'30'!C34</f>
        <v>0</v>
      </c>
      <c r="AF19">
        <f>'31'!C34</f>
        <v>0</v>
      </c>
      <c r="AG19" s="2">
        <f>SUM(Tableau2[[#This Row],[1]:[31]])</f>
        <v>255</v>
      </c>
    </row>
    <row r="20" spans="1:34" x14ac:dyDescent="0.25">
      <c r="A20" s="9"/>
      <c r="B20" s="48"/>
      <c r="C20" s="48"/>
      <c r="D20" s="48"/>
      <c r="E20" s="48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AG20" s="2"/>
    </row>
    <row r="21" spans="1:34" x14ac:dyDescent="0.25">
      <c r="A21" s="60" t="s">
        <v>68</v>
      </c>
      <c r="B21" s="48"/>
      <c r="C21" s="48"/>
      <c r="D21" s="48"/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AG21" s="2"/>
    </row>
    <row r="22" spans="1:34" x14ac:dyDescent="0.25">
      <c r="A22" s="9" t="s">
        <v>14</v>
      </c>
      <c r="B22" s="50">
        <f>'1'!G14</f>
        <v>0.66666666666666663</v>
      </c>
      <c r="C22" s="50" t="e">
        <f>'2'!G14</f>
        <v>#DIV/0!</v>
      </c>
      <c r="D22" s="50" t="e">
        <f>'3'!G14</f>
        <v>#DIV/0!</v>
      </c>
      <c r="E22" s="50" t="e">
        <f>'4'!G14</f>
        <v>#DIV/0!</v>
      </c>
      <c r="F22" s="50" t="e">
        <f>'5'!G14</f>
        <v>#DIV/0!</v>
      </c>
      <c r="G22" s="50" t="e">
        <f>'6'!G14</f>
        <v>#DIV/0!</v>
      </c>
      <c r="H22" s="50" t="e">
        <f>'7'!G14</f>
        <v>#DIV/0!</v>
      </c>
      <c r="I22" s="50" t="e">
        <f>'8'!G14</f>
        <v>#DIV/0!</v>
      </c>
      <c r="J22" s="50" t="e">
        <f>'9'!G14</f>
        <v>#DIV/0!</v>
      </c>
      <c r="K22" s="50" t="e">
        <f>'10'!G14</f>
        <v>#DIV/0!</v>
      </c>
      <c r="L22" s="50" t="e">
        <f>'11'!G14</f>
        <v>#DIV/0!</v>
      </c>
      <c r="M22" s="50" t="e">
        <f>'12'!G14</f>
        <v>#DIV/0!</v>
      </c>
      <c r="N22" s="50" t="e">
        <f>'13'!G14</f>
        <v>#DIV/0!</v>
      </c>
      <c r="O22" s="50" t="e">
        <f>'14'!G14</f>
        <v>#DIV/0!</v>
      </c>
      <c r="P22" s="50" t="e">
        <f>'15'!G14</f>
        <v>#DIV/0!</v>
      </c>
      <c r="Q22" s="50" t="e">
        <f>'16'!G14</f>
        <v>#DIV/0!</v>
      </c>
      <c r="R22" s="50" t="e">
        <f>'17'!G14</f>
        <v>#DIV/0!</v>
      </c>
      <c r="S22" s="50" t="e">
        <f>'18'!G14</f>
        <v>#DIV/0!</v>
      </c>
      <c r="T22" s="35" t="e">
        <f>'19'!G14</f>
        <v>#DIV/0!</v>
      </c>
      <c r="U22" s="50" t="e">
        <f>'20'!G14</f>
        <v>#DIV/0!</v>
      </c>
      <c r="V22" s="35" t="e">
        <f>'21'!G14</f>
        <v>#DIV/0!</v>
      </c>
      <c r="W22" s="35" t="e">
        <f>'22'!G14</f>
        <v>#DIV/0!</v>
      </c>
      <c r="X22" s="35" t="e">
        <f>'23'!G14</f>
        <v>#DIV/0!</v>
      </c>
      <c r="Y22" s="35" t="e">
        <f>'24'!G14</f>
        <v>#DIV/0!</v>
      </c>
      <c r="Z22" s="35" t="e">
        <f>'25'!G14</f>
        <v>#DIV/0!</v>
      </c>
      <c r="AA22" s="35" t="e">
        <f>'26'!G14</f>
        <v>#DIV/0!</v>
      </c>
      <c r="AB22" s="35" t="e">
        <f>'27'!G14</f>
        <v>#DIV/0!</v>
      </c>
      <c r="AC22" s="35" t="e">
        <f>'28'!G14</f>
        <v>#DIV/0!</v>
      </c>
      <c r="AD22" s="35" t="e">
        <f>'29'!G14</f>
        <v>#DIV/0!</v>
      </c>
      <c r="AE22" s="35" t="e">
        <f>'30'!G14</f>
        <v>#DIV/0!</v>
      </c>
      <c r="AF22" s="35" t="e">
        <f>'31'!G14</f>
        <v>#DIV/0!</v>
      </c>
      <c r="AG22" s="64">
        <f>AVERAGEIF(Tableau2[[#This Row],[1]:[31]],"&gt;0")</f>
        <v>0.66666666666666663</v>
      </c>
    </row>
    <row r="23" spans="1:34" x14ac:dyDescent="0.25">
      <c r="A23" s="9" t="s">
        <v>15</v>
      </c>
      <c r="B23" s="50">
        <f>'1'!H14</f>
        <v>0.75</v>
      </c>
      <c r="C23" s="50" t="e">
        <f>'2'!H14</f>
        <v>#DIV/0!</v>
      </c>
      <c r="D23" s="50" t="e">
        <f>'3'!H14</f>
        <v>#DIV/0!</v>
      </c>
      <c r="E23" s="50" t="e">
        <f>'4'!H14</f>
        <v>#DIV/0!</v>
      </c>
      <c r="F23" s="50" t="e">
        <f>'5'!H14</f>
        <v>#DIV/0!</v>
      </c>
      <c r="G23" s="50" t="e">
        <f>'6'!H14</f>
        <v>#DIV/0!</v>
      </c>
      <c r="H23" s="50" t="e">
        <f>'7'!H14</f>
        <v>#DIV/0!</v>
      </c>
      <c r="I23" s="50" t="e">
        <f>'8'!H14</f>
        <v>#DIV/0!</v>
      </c>
      <c r="J23" s="50" t="e">
        <f>'9'!H14</f>
        <v>#DIV/0!</v>
      </c>
      <c r="K23" s="50" t="e">
        <f>'10'!H14</f>
        <v>#DIV/0!</v>
      </c>
      <c r="L23" s="50" t="e">
        <f>'11'!H14</f>
        <v>#DIV/0!</v>
      </c>
      <c r="M23" s="50" t="e">
        <f>'12'!H14</f>
        <v>#DIV/0!</v>
      </c>
      <c r="N23" s="50" t="e">
        <f>'13'!H14</f>
        <v>#DIV/0!</v>
      </c>
      <c r="O23" s="50" t="e">
        <f>'14'!H14</f>
        <v>#DIV/0!</v>
      </c>
      <c r="P23" s="50" t="e">
        <f>'15'!H14</f>
        <v>#DIV/0!</v>
      </c>
      <c r="Q23" s="50" t="e">
        <f>'16'!H14</f>
        <v>#DIV/0!</v>
      </c>
      <c r="R23" s="50" t="e">
        <f>'17'!H14</f>
        <v>#DIV/0!</v>
      </c>
      <c r="S23" s="50" t="e">
        <f>'18'!H14</f>
        <v>#DIV/0!</v>
      </c>
      <c r="T23" s="35" t="e">
        <f>'19'!H14</f>
        <v>#DIV/0!</v>
      </c>
      <c r="U23" s="50" t="e">
        <f>'20'!H14</f>
        <v>#DIV/0!</v>
      </c>
      <c r="V23" s="35" t="e">
        <f>'21'!H14</f>
        <v>#DIV/0!</v>
      </c>
      <c r="W23" s="35" t="e">
        <f>'22'!H14</f>
        <v>#DIV/0!</v>
      </c>
      <c r="X23" s="35" t="e">
        <f>'23'!H14</f>
        <v>#DIV/0!</v>
      </c>
      <c r="Y23" s="35" t="e">
        <f>'24'!H14</f>
        <v>#DIV/0!</v>
      </c>
      <c r="Z23" s="35" t="e">
        <f>'25'!H14</f>
        <v>#DIV/0!</v>
      </c>
      <c r="AA23" s="35" t="e">
        <f>'26'!H14</f>
        <v>#DIV/0!</v>
      </c>
      <c r="AB23" s="35" t="e">
        <f>'27'!H14</f>
        <v>#DIV/0!</v>
      </c>
      <c r="AC23" s="35" t="e">
        <f>'28'!H14</f>
        <v>#DIV/0!</v>
      </c>
      <c r="AD23" s="35" t="e">
        <f>'29'!H14</f>
        <v>#DIV/0!</v>
      </c>
      <c r="AE23" s="35" t="e">
        <f>'30'!H14</f>
        <v>#DIV/0!</v>
      </c>
      <c r="AF23" s="35" t="e">
        <f>'31'!H14</f>
        <v>#DIV/0!</v>
      </c>
      <c r="AG23" s="64">
        <f>AVERAGEIF(Tableau2[[#This Row],[1]:[31]],"&gt;0")</f>
        <v>0.75</v>
      </c>
    </row>
    <row r="24" spans="1:34" x14ac:dyDescent="0.25">
      <c r="A24" s="9" t="s">
        <v>78</v>
      </c>
      <c r="B24" s="51">
        <f>AVERAGEIF(B22:B23,"&gt;0")</f>
        <v>0.70833333333333326</v>
      </c>
      <c r="C24" s="51" t="e">
        <f>AVERAGEIF(C22:C23,"&gt;0")</f>
        <v>#DIV/0!</v>
      </c>
      <c r="D24" s="51" t="e">
        <f t="shared" ref="D24:I24" si="3">AVERAGEIF(D22:D23,"&gt;0")</f>
        <v>#DIV/0!</v>
      </c>
      <c r="E24" s="51" t="e">
        <f t="shared" si="3"/>
        <v>#DIV/0!</v>
      </c>
      <c r="F24" s="51" t="e">
        <f t="shared" si="3"/>
        <v>#DIV/0!</v>
      </c>
      <c r="G24" s="51" t="e">
        <f t="shared" si="3"/>
        <v>#DIV/0!</v>
      </c>
      <c r="H24" s="51" t="e">
        <f t="shared" si="3"/>
        <v>#DIV/0!</v>
      </c>
      <c r="I24" s="51" t="e">
        <f t="shared" si="3"/>
        <v>#DIV/0!</v>
      </c>
      <c r="J24" s="51" t="e">
        <f t="shared" ref="J24:AG24" si="4">AVERAGEIF(J22:J23,"&gt;0")</f>
        <v>#DIV/0!</v>
      </c>
      <c r="K24" s="51" t="e">
        <f t="shared" si="4"/>
        <v>#DIV/0!</v>
      </c>
      <c r="L24" s="51" t="e">
        <f t="shared" si="4"/>
        <v>#DIV/0!</v>
      </c>
      <c r="M24" s="51" t="e">
        <f t="shared" si="4"/>
        <v>#DIV/0!</v>
      </c>
      <c r="N24" s="51" t="e">
        <f t="shared" si="4"/>
        <v>#DIV/0!</v>
      </c>
      <c r="O24" s="51" t="e">
        <f t="shared" si="4"/>
        <v>#DIV/0!</v>
      </c>
      <c r="P24" s="51" t="e">
        <f t="shared" si="4"/>
        <v>#DIV/0!</v>
      </c>
      <c r="Q24" s="51" t="e">
        <f t="shared" si="4"/>
        <v>#DIV/0!</v>
      </c>
      <c r="R24" s="51" t="e">
        <f t="shared" si="4"/>
        <v>#DIV/0!</v>
      </c>
      <c r="S24" s="51" t="e">
        <f t="shared" si="4"/>
        <v>#DIV/0!</v>
      </c>
      <c r="T24" s="38" t="e">
        <f t="shared" si="4"/>
        <v>#DIV/0!</v>
      </c>
      <c r="U24" s="51" t="e">
        <f t="shared" si="4"/>
        <v>#DIV/0!</v>
      </c>
      <c r="V24" s="38" t="e">
        <f t="shared" si="4"/>
        <v>#DIV/0!</v>
      </c>
      <c r="W24" s="38" t="e">
        <f t="shared" si="4"/>
        <v>#DIV/0!</v>
      </c>
      <c r="X24" s="38" t="e">
        <f t="shared" si="4"/>
        <v>#DIV/0!</v>
      </c>
      <c r="Y24" s="38" t="e">
        <f t="shared" si="4"/>
        <v>#DIV/0!</v>
      </c>
      <c r="Z24" s="38" t="e">
        <f t="shared" si="4"/>
        <v>#DIV/0!</v>
      </c>
      <c r="AA24" s="38" t="e">
        <f t="shared" si="4"/>
        <v>#DIV/0!</v>
      </c>
      <c r="AB24" s="38" t="e">
        <f t="shared" si="4"/>
        <v>#DIV/0!</v>
      </c>
      <c r="AC24" s="38" t="e">
        <f t="shared" si="4"/>
        <v>#DIV/0!</v>
      </c>
      <c r="AD24" s="38" t="e">
        <f t="shared" si="4"/>
        <v>#DIV/0!</v>
      </c>
      <c r="AE24" s="38" t="e">
        <f t="shared" si="4"/>
        <v>#DIV/0!</v>
      </c>
      <c r="AF24" s="38" t="e">
        <f t="shared" si="4"/>
        <v>#DIV/0!</v>
      </c>
      <c r="AG24" s="64">
        <f t="shared" si="4"/>
        <v>0.70833333333333326</v>
      </c>
    </row>
    <row r="25" spans="1:34" x14ac:dyDescent="0.25">
      <c r="A25" s="9"/>
      <c r="B25" s="52"/>
      <c r="C25" s="52"/>
      <c r="D25" s="52"/>
      <c r="E25" s="52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38"/>
      <c r="U25" s="51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64"/>
    </row>
    <row r="26" spans="1:34" x14ac:dyDescent="0.25">
      <c r="A26" s="9" t="s">
        <v>88</v>
      </c>
      <c r="B26" s="53">
        <f>'1'!G18</f>
        <v>20</v>
      </c>
      <c r="C26" s="53">
        <f>'2'!G18</f>
        <v>0</v>
      </c>
      <c r="D26" s="53">
        <f>'3'!G18</f>
        <v>0</v>
      </c>
      <c r="E26" s="53">
        <f>'4'!G18</f>
        <v>0</v>
      </c>
      <c r="F26" s="52">
        <f>'5'!G18</f>
        <v>0</v>
      </c>
      <c r="G26" s="52">
        <f>'6'!G18</f>
        <v>0</v>
      </c>
      <c r="H26" s="53">
        <f>'7'!G18</f>
        <v>0</v>
      </c>
      <c r="I26" s="53">
        <f>'8'!G18</f>
        <v>0</v>
      </c>
      <c r="J26" s="53">
        <f>'9'!G18</f>
        <v>0</v>
      </c>
      <c r="K26" s="53">
        <f>'10'!G18</f>
        <v>0</v>
      </c>
      <c r="L26" s="53">
        <f>'11'!G18</f>
        <v>0</v>
      </c>
      <c r="M26" s="53">
        <f>'12'!G18</f>
        <v>0</v>
      </c>
      <c r="N26" s="53">
        <f>'13'!G18</f>
        <v>0</v>
      </c>
      <c r="O26" s="53">
        <f>'14'!G18</f>
        <v>0</v>
      </c>
      <c r="P26" s="53">
        <f>'15'!G18</f>
        <v>0</v>
      </c>
      <c r="Q26" s="53">
        <f>'16'!G18</f>
        <v>0</v>
      </c>
      <c r="R26" s="53">
        <f>'17'!G18</f>
        <v>0</v>
      </c>
      <c r="S26" s="53">
        <f>'18'!G18</f>
        <v>0</v>
      </c>
      <c r="T26" s="45">
        <f>'19'!G18</f>
        <v>0</v>
      </c>
      <c r="U26" s="53">
        <f>'20'!G18</f>
        <v>0</v>
      </c>
      <c r="V26" s="45">
        <f>'21'!G18</f>
        <v>0</v>
      </c>
      <c r="W26" s="45">
        <f>'22'!G18</f>
        <v>0</v>
      </c>
      <c r="X26" s="45">
        <f>'23'!G18</f>
        <v>0</v>
      </c>
      <c r="Y26" s="45">
        <f>'24'!G18</f>
        <v>0</v>
      </c>
      <c r="Z26" s="45">
        <f>'25'!G18</f>
        <v>0</v>
      </c>
      <c r="AA26" s="45">
        <f>'26'!G18</f>
        <v>0</v>
      </c>
      <c r="AB26" s="45">
        <f>'27'!G18</f>
        <v>0</v>
      </c>
      <c r="AC26" s="45">
        <f>'28'!G18</f>
        <v>0</v>
      </c>
      <c r="AD26" s="45">
        <f>'29'!G18</f>
        <v>0</v>
      </c>
      <c r="AE26" s="45">
        <f>'30'!G18</f>
        <v>0</v>
      </c>
      <c r="AF26" s="45">
        <f>'31'!G18</f>
        <v>0</v>
      </c>
      <c r="AG26" s="65">
        <f>SUM(Tableau2[[#This Row],[1]:[31]])</f>
        <v>20</v>
      </c>
    </row>
    <row r="27" spans="1:34" x14ac:dyDescent="0.25">
      <c r="A27" s="9" t="s">
        <v>89</v>
      </c>
      <c r="B27" s="53">
        <f>'1'!G19</f>
        <v>14</v>
      </c>
      <c r="C27" s="53">
        <f>'2'!G19</f>
        <v>0</v>
      </c>
      <c r="D27" s="53">
        <f>'3'!G19</f>
        <v>0</v>
      </c>
      <c r="E27" s="53">
        <f>'4'!G19</f>
        <v>0</v>
      </c>
      <c r="F27" s="52">
        <f>'5'!G19</f>
        <v>0</v>
      </c>
      <c r="G27" s="52">
        <f>'6'!G19</f>
        <v>0</v>
      </c>
      <c r="H27" s="53">
        <f>'7'!G19</f>
        <v>0</v>
      </c>
      <c r="I27" s="53">
        <f>'8'!G19</f>
        <v>0</v>
      </c>
      <c r="J27" s="53">
        <f>'9'!G19</f>
        <v>0</v>
      </c>
      <c r="K27" s="53">
        <f>'10'!G19</f>
        <v>0</v>
      </c>
      <c r="L27" s="53">
        <f>'11'!G19</f>
        <v>0</v>
      </c>
      <c r="M27" s="53">
        <f>'12'!G19</f>
        <v>0</v>
      </c>
      <c r="N27" s="53">
        <f>'13'!G19</f>
        <v>0</v>
      </c>
      <c r="O27" s="53">
        <f>'14'!G19</f>
        <v>0</v>
      </c>
      <c r="P27" s="53">
        <f>'15'!G19</f>
        <v>0</v>
      </c>
      <c r="Q27" s="53">
        <f>'16'!G19</f>
        <v>0</v>
      </c>
      <c r="R27" s="53">
        <f>'17'!G19</f>
        <v>0</v>
      </c>
      <c r="S27" s="53">
        <f>'18'!G19</f>
        <v>0</v>
      </c>
      <c r="T27" s="45">
        <f>'19'!G19</f>
        <v>0</v>
      </c>
      <c r="U27" s="53">
        <f>'20'!G19</f>
        <v>0</v>
      </c>
      <c r="V27" s="45">
        <f>'21'!G19</f>
        <v>0</v>
      </c>
      <c r="W27" s="45">
        <f>'22'!G19</f>
        <v>0</v>
      </c>
      <c r="X27" s="45">
        <f>'23'!G19</f>
        <v>0</v>
      </c>
      <c r="Y27" s="45">
        <f>'24'!G19</f>
        <v>0</v>
      </c>
      <c r="Z27" s="45">
        <f>'25'!G19</f>
        <v>0</v>
      </c>
      <c r="AA27" s="45">
        <f>'26'!G19</f>
        <v>0</v>
      </c>
      <c r="AB27" s="45">
        <f>'27'!G19</f>
        <v>0</v>
      </c>
      <c r="AC27" s="45">
        <f>'28'!G19</f>
        <v>0</v>
      </c>
      <c r="AD27" s="45">
        <f>'29'!G19</f>
        <v>0</v>
      </c>
      <c r="AE27" s="45">
        <f>'30'!G19</f>
        <v>0</v>
      </c>
      <c r="AF27" s="45">
        <f>'31'!G19</f>
        <v>0</v>
      </c>
      <c r="AG27" s="65">
        <f>SUM(Tableau2[[#This Row],[1]:[31]])</f>
        <v>14</v>
      </c>
    </row>
    <row r="28" spans="1:34" x14ac:dyDescent="0.25">
      <c r="A28" s="9"/>
      <c r="B28" s="52"/>
      <c r="C28" s="52"/>
      <c r="D28" s="52"/>
      <c r="E28" s="52"/>
      <c r="F28" s="52"/>
      <c r="G28" s="52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45"/>
      <c r="U28" s="53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65"/>
    </row>
    <row r="29" spans="1:34" ht="30" x14ac:dyDescent="0.25">
      <c r="A29" s="9" t="s">
        <v>94</v>
      </c>
      <c r="B29" s="53">
        <f>'1'!G12</f>
        <v>12</v>
      </c>
      <c r="C29" s="53">
        <f>'2'!G12</f>
        <v>0</v>
      </c>
      <c r="D29" s="53">
        <f>'3'!G12</f>
        <v>0</v>
      </c>
      <c r="E29" s="53">
        <f>'4'!G12</f>
        <v>0</v>
      </c>
      <c r="F29" s="53">
        <f>'5'!G12</f>
        <v>0</v>
      </c>
      <c r="G29" s="53">
        <f>'6'!G12</f>
        <v>0</v>
      </c>
      <c r="H29" s="53">
        <f>'7'!G12</f>
        <v>0</v>
      </c>
      <c r="I29" s="53">
        <f>'8'!G12</f>
        <v>0</v>
      </c>
      <c r="J29" s="53">
        <f>'9'!G12</f>
        <v>0</v>
      </c>
      <c r="K29" s="53">
        <f>'10'!G12</f>
        <v>0</v>
      </c>
      <c r="L29" s="53">
        <f>'11'!G12</f>
        <v>0</v>
      </c>
      <c r="M29" s="53">
        <f>'12'!G12</f>
        <v>0</v>
      </c>
      <c r="N29" s="53">
        <f>'13'!G12</f>
        <v>0</v>
      </c>
      <c r="O29" s="53">
        <f>'14'!G12</f>
        <v>0</v>
      </c>
      <c r="P29" s="53">
        <f>'15'!G12</f>
        <v>0</v>
      </c>
      <c r="Q29" s="53">
        <f>'16'!G12</f>
        <v>0</v>
      </c>
      <c r="R29" s="53">
        <f>'17'!G12</f>
        <v>0</v>
      </c>
      <c r="S29" s="53">
        <f>'18'!G12</f>
        <v>0</v>
      </c>
      <c r="T29" s="45">
        <f>'19'!G12</f>
        <v>0</v>
      </c>
      <c r="U29" s="53">
        <f>'20'!G12</f>
        <v>0</v>
      </c>
      <c r="V29" s="45">
        <f>'21'!G12</f>
        <v>0</v>
      </c>
      <c r="W29" s="45">
        <f>'22'!G12</f>
        <v>0</v>
      </c>
      <c r="X29" s="45">
        <f>'23'!G12</f>
        <v>0</v>
      </c>
      <c r="Y29" s="45">
        <f>'24'!G12</f>
        <v>0</v>
      </c>
      <c r="Z29" s="45">
        <f>'25'!G12</f>
        <v>0</v>
      </c>
      <c r="AA29" s="45">
        <f>'26'!G12</f>
        <v>0</v>
      </c>
      <c r="AB29" s="45">
        <f>'27'!G12</f>
        <v>0</v>
      </c>
      <c r="AC29" s="45">
        <f>'28'!G12</f>
        <v>0</v>
      </c>
      <c r="AD29" s="45">
        <f>'29'!G12</f>
        <v>0</v>
      </c>
      <c r="AE29" s="45">
        <f>'30'!G12</f>
        <v>0</v>
      </c>
      <c r="AF29" s="45">
        <f>'31'!G12</f>
        <v>0</v>
      </c>
      <c r="AG29" s="65">
        <f>SUM(Tableau2[[#This Row],[1]:[31]])</f>
        <v>12</v>
      </c>
    </row>
    <row r="30" spans="1:34" x14ac:dyDescent="0.25">
      <c r="A30" s="9" t="s">
        <v>95</v>
      </c>
      <c r="B30" s="52">
        <v>11</v>
      </c>
      <c r="C30" s="52">
        <v>11</v>
      </c>
      <c r="D30" s="52">
        <v>11</v>
      </c>
      <c r="E30" s="52">
        <v>11</v>
      </c>
      <c r="F30" s="52">
        <v>11</v>
      </c>
      <c r="G30" s="52">
        <v>8</v>
      </c>
      <c r="H30" s="53">
        <v>11</v>
      </c>
      <c r="I30" s="53">
        <v>11</v>
      </c>
      <c r="J30" s="53">
        <v>11</v>
      </c>
      <c r="K30" s="53">
        <v>11</v>
      </c>
      <c r="L30" s="53">
        <v>11</v>
      </c>
      <c r="M30" s="53">
        <v>11</v>
      </c>
      <c r="N30" s="52">
        <v>8</v>
      </c>
      <c r="O30" s="53">
        <v>11</v>
      </c>
      <c r="P30" s="53">
        <v>11</v>
      </c>
      <c r="Q30" s="53">
        <v>11</v>
      </c>
      <c r="R30" s="53">
        <v>11</v>
      </c>
      <c r="S30" s="53">
        <v>11</v>
      </c>
      <c r="T30" s="53">
        <v>11</v>
      </c>
      <c r="U30" s="52">
        <v>8</v>
      </c>
      <c r="V30" s="53">
        <v>11</v>
      </c>
      <c r="W30" s="53">
        <v>11</v>
      </c>
      <c r="X30" s="53">
        <v>11</v>
      </c>
      <c r="Y30" s="53">
        <v>11</v>
      </c>
      <c r="Z30" s="53">
        <v>11</v>
      </c>
      <c r="AA30" s="53">
        <v>11</v>
      </c>
      <c r="AB30" s="52">
        <v>8</v>
      </c>
      <c r="AC30" s="53">
        <v>11</v>
      </c>
      <c r="AD30" s="53">
        <v>11</v>
      </c>
      <c r="AE30" s="53">
        <v>11</v>
      </c>
      <c r="AF30" s="53">
        <v>0</v>
      </c>
      <c r="AG30" s="65">
        <f>SUM(Tableau2[[#This Row],[1]:[31]])</f>
        <v>318</v>
      </c>
      <c r="AH30" s="53"/>
    </row>
    <row r="31" spans="1:34" x14ac:dyDescent="0.25">
      <c r="A31" s="9"/>
      <c r="B31" s="52"/>
      <c r="C31" s="52"/>
      <c r="D31" s="52"/>
      <c r="E31" s="52"/>
      <c r="F31" s="52"/>
      <c r="G31" s="52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45"/>
      <c r="U31" s="53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4">
        <f>AG29/AG30</f>
        <v>3.7735849056603772E-2</v>
      </c>
    </row>
    <row r="32" spans="1:34" x14ac:dyDescent="0.25">
      <c r="A32" s="9"/>
      <c r="B32" s="52"/>
      <c r="C32" s="52"/>
      <c r="D32" s="52"/>
      <c r="E32" s="52"/>
      <c r="F32" s="52"/>
      <c r="G32" s="52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45"/>
      <c r="U32" s="53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5"/>
    </row>
    <row r="33" spans="1:33" ht="30" x14ac:dyDescent="0.25">
      <c r="A33" s="9" t="s">
        <v>96</v>
      </c>
      <c r="B33" s="52">
        <f>'1'!H12</f>
        <v>8</v>
      </c>
      <c r="C33" s="52">
        <f>'2'!H12</f>
        <v>0</v>
      </c>
      <c r="D33" s="52">
        <f>'3'!H12</f>
        <v>0</v>
      </c>
      <c r="E33" s="52">
        <f>'4'!H12</f>
        <v>0</v>
      </c>
      <c r="F33" s="52">
        <f>'5'!H12</f>
        <v>0</v>
      </c>
      <c r="G33" s="52">
        <f>'6'!H12</f>
        <v>0</v>
      </c>
      <c r="H33" s="53">
        <f>'7'!H12</f>
        <v>0</v>
      </c>
      <c r="I33" s="53">
        <f>'8'!H12</f>
        <v>0</v>
      </c>
      <c r="J33" s="53">
        <f>'9'!H12</f>
        <v>0</v>
      </c>
      <c r="K33" s="53">
        <f>'10'!H12</f>
        <v>0</v>
      </c>
      <c r="L33" s="53">
        <f>'11'!H12</f>
        <v>0</v>
      </c>
      <c r="M33" s="53">
        <f>'12'!H12</f>
        <v>0</v>
      </c>
      <c r="N33" s="53">
        <f>'13'!H12</f>
        <v>0</v>
      </c>
      <c r="O33" s="53">
        <f>'14'!H12</f>
        <v>0</v>
      </c>
      <c r="P33" s="53">
        <f>'15'!H12</f>
        <v>0</v>
      </c>
      <c r="Q33" s="53">
        <f>'16'!H12</f>
        <v>0</v>
      </c>
      <c r="R33" s="53">
        <f>'17'!H12</f>
        <v>0</v>
      </c>
      <c r="S33" s="53">
        <f>'18'!H12</f>
        <v>0</v>
      </c>
      <c r="T33" s="45">
        <f>'19'!H12</f>
        <v>0</v>
      </c>
      <c r="U33" s="53">
        <f>'20'!H12</f>
        <v>0</v>
      </c>
      <c r="V33" s="45">
        <f>'21'!H12</f>
        <v>0</v>
      </c>
      <c r="W33" s="45">
        <f>'22'!H12</f>
        <v>0</v>
      </c>
      <c r="X33" s="45">
        <f>'23'!H12</f>
        <v>0</v>
      </c>
      <c r="Y33" s="45">
        <f>'24'!H12</f>
        <v>0</v>
      </c>
      <c r="Z33" s="45">
        <f>'25'!H12</f>
        <v>0</v>
      </c>
      <c r="AA33" s="45">
        <f>'26'!H12</f>
        <v>0</v>
      </c>
      <c r="AB33" s="45">
        <f>'27'!H12</f>
        <v>0</v>
      </c>
      <c r="AC33" s="45">
        <f>'28'!H12</f>
        <v>0</v>
      </c>
      <c r="AD33" s="45">
        <f>'29'!H12</f>
        <v>0</v>
      </c>
      <c r="AE33" s="45">
        <f>'30'!H12</f>
        <v>0</v>
      </c>
      <c r="AF33" s="45">
        <f>'31'!H12</f>
        <v>0</v>
      </c>
      <c r="AG33" s="65">
        <f>SUM(Tableau2[[#This Row],[1]:[31]])</f>
        <v>8</v>
      </c>
    </row>
    <row r="34" spans="1:33" x14ac:dyDescent="0.25">
      <c r="A34" s="9" t="s">
        <v>95</v>
      </c>
      <c r="B34" s="52">
        <v>13</v>
      </c>
      <c r="C34" s="52">
        <v>13</v>
      </c>
      <c r="D34" s="52">
        <v>13</v>
      </c>
      <c r="E34" s="52">
        <v>13</v>
      </c>
      <c r="F34" s="52">
        <v>13</v>
      </c>
      <c r="G34" s="52">
        <v>8</v>
      </c>
      <c r="H34" s="53">
        <v>13</v>
      </c>
      <c r="I34" s="53">
        <v>13</v>
      </c>
      <c r="J34" s="53">
        <v>13</v>
      </c>
      <c r="K34" s="53">
        <v>13</v>
      </c>
      <c r="L34" s="53">
        <v>13</v>
      </c>
      <c r="M34" s="53">
        <v>13</v>
      </c>
      <c r="N34" s="53">
        <v>8</v>
      </c>
      <c r="O34" s="53">
        <v>13</v>
      </c>
      <c r="P34" s="53">
        <v>13</v>
      </c>
      <c r="Q34" s="53">
        <v>13</v>
      </c>
      <c r="R34" s="53">
        <v>13</v>
      </c>
      <c r="S34" s="53">
        <v>13</v>
      </c>
      <c r="T34" s="45">
        <v>13</v>
      </c>
      <c r="U34" s="53">
        <v>8</v>
      </c>
      <c r="V34" s="45">
        <v>13</v>
      </c>
      <c r="W34" s="45">
        <v>13</v>
      </c>
      <c r="X34" s="45">
        <v>13</v>
      </c>
      <c r="Y34" s="45">
        <v>13</v>
      </c>
      <c r="Z34" s="45">
        <v>13</v>
      </c>
      <c r="AA34" s="45">
        <v>13</v>
      </c>
      <c r="AB34" s="45">
        <v>8</v>
      </c>
      <c r="AC34" s="45">
        <v>13</v>
      </c>
      <c r="AD34" s="45">
        <v>13</v>
      </c>
      <c r="AE34" s="45">
        <v>13</v>
      </c>
      <c r="AF34" s="45">
        <v>0</v>
      </c>
      <c r="AG34" s="65">
        <f>SUM(Tableau2[[#This Row],[1]:[31]])</f>
        <v>370</v>
      </c>
    </row>
    <row r="35" spans="1:33" x14ac:dyDescent="0.25">
      <c r="A35" s="9"/>
      <c r="B35" s="52"/>
      <c r="C35" s="52"/>
      <c r="D35" s="52"/>
      <c r="E35" s="52"/>
      <c r="F35" s="52"/>
      <c r="G35" s="52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45"/>
      <c r="U35" s="53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64">
        <f>AG33/AG34</f>
        <v>2.1621621621621623E-2</v>
      </c>
    </row>
    <row r="36" spans="1:33" x14ac:dyDescent="0.25">
      <c r="A36" s="9"/>
      <c r="B36" s="52"/>
      <c r="C36" s="52"/>
      <c r="D36" s="52"/>
      <c r="E36" s="52"/>
      <c r="F36" s="52"/>
      <c r="G36" s="52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45"/>
      <c r="U36" s="53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65"/>
    </row>
    <row r="37" spans="1:33" x14ac:dyDescent="0.25">
      <c r="A37" s="60" t="s">
        <v>91</v>
      </c>
      <c r="B37" s="52"/>
      <c r="C37" s="52"/>
      <c r="D37" s="52"/>
      <c r="E37" s="52"/>
      <c r="F37" s="52"/>
      <c r="G37" s="52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45"/>
      <c r="U37" s="53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65"/>
    </row>
    <row r="38" spans="1:33" x14ac:dyDescent="0.25">
      <c r="A38" s="9" t="s">
        <v>92</v>
      </c>
      <c r="B38" s="51">
        <f>'1'!G34</f>
        <v>0.97560975609756095</v>
      </c>
      <c r="C38" s="51" t="e">
        <f>'2'!G34</f>
        <v>#DIV/0!</v>
      </c>
      <c r="D38" s="51" t="e">
        <f>'3'!G34</f>
        <v>#DIV/0!</v>
      </c>
      <c r="E38" s="51" t="e">
        <f>'4'!G34</f>
        <v>#DIV/0!</v>
      </c>
      <c r="F38" s="51" t="e">
        <f>'5'!G34</f>
        <v>#DIV/0!</v>
      </c>
      <c r="G38" s="51" t="e">
        <f>'6'!G34</f>
        <v>#DIV/0!</v>
      </c>
      <c r="H38" s="51" t="e">
        <f>'7'!G34</f>
        <v>#DIV/0!</v>
      </c>
      <c r="I38" s="51" t="e">
        <f>'8'!G34</f>
        <v>#DIV/0!</v>
      </c>
      <c r="J38" s="51" t="e">
        <f>'9'!G34</f>
        <v>#DIV/0!</v>
      </c>
      <c r="K38" s="51" t="e">
        <f>'10'!G34</f>
        <v>#DIV/0!</v>
      </c>
      <c r="L38" s="51" t="e">
        <f>'11'!G34</f>
        <v>#DIV/0!</v>
      </c>
      <c r="M38" s="51" t="e">
        <f>'12'!G34</f>
        <v>#DIV/0!</v>
      </c>
      <c r="N38" s="51" t="e">
        <f>'13'!G34</f>
        <v>#DIV/0!</v>
      </c>
      <c r="O38" s="51" t="e">
        <f>'14'!G34</f>
        <v>#DIV/0!</v>
      </c>
      <c r="P38" s="51" t="e">
        <f>'15'!G34</f>
        <v>#DIV/0!</v>
      </c>
      <c r="Q38" s="51" t="e">
        <f>'16'!G34</f>
        <v>#DIV/0!</v>
      </c>
      <c r="R38" s="51" t="e">
        <f>'17'!G34</f>
        <v>#DIV/0!</v>
      </c>
      <c r="S38" s="51" t="e">
        <f>'18'!G34</f>
        <v>#DIV/0!</v>
      </c>
      <c r="T38" s="38" t="e">
        <f>'19'!G34</f>
        <v>#DIV/0!</v>
      </c>
      <c r="U38" s="51" t="e">
        <f>'20'!G34</f>
        <v>#DIV/0!</v>
      </c>
      <c r="V38" s="38" t="e">
        <f>'21'!G34</f>
        <v>#DIV/0!</v>
      </c>
      <c r="W38" s="38" t="e">
        <f>'22'!G34</f>
        <v>#DIV/0!</v>
      </c>
      <c r="X38" s="38" t="e">
        <f>'23'!G34</f>
        <v>#DIV/0!</v>
      </c>
      <c r="Y38" s="38" t="e">
        <f>'24'!G34</f>
        <v>#DIV/0!</v>
      </c>
      <c r="Z38" s="38" t="e">
        <f>'25'!G34</f>
        <v>#DIV/0!</v>
      </c>
      <c r="AA38" s="38" t="e">
        <f>'26'!G34</f>
        <v>#DIV/0!</v>
      </c>
      <c r="AB38" s="38" t="e">
        <f>'27'!G34</f>
        <v>#DIV/0!</v>
      </c>
      <c r="AC38" s="38" t="e">
        <f>'28'!G34</f>
        <v>#DIV/0!</v>
      </c>
      <c r="AD38" s="38" t="e">
        <f>'29'!G34</f>
        <v>#DIV/0!</v>
      </c>
      <c r="AE38" s="38" t="e">
        <f>'30'!G34</f>
        <v>#DIV/0!</v>
      </c>
      <c r="AF38" s="38" t="e">
        <f>'31'!G34</f>
        <v>#DIV/0!</v>
      </c>
      <c r="AG38" s="64">
        <f>AVERAGEIF(Tableau2[[#This Row],[1]:[31]],"&gt;0")</f>
        <v>0.97560975609756095</v>
      </c>
    </row>
    <row r="39" spans="1:33" x14ac:dyDescent="0.25">
      <c r="A39" s="9" t="s">
        <v>15</v>
      </c>
      <c r="B39" s="51">
        <f>'1'!H34</f>
        <v>1</v>
      </c>
      <c r="C39" s="51" t="e">
        <f>'2'!H34</f>
        <v>#DIV/0!</v>
      </c>
      <c r="D39" s="51" t="e">
        <f>'3'!H34</f>
        <v>#DIV/0!</v>
      </c>
      <c r="E39" s="51" t="e">
        <f>'4'!H34</f>
        <v>#DIV/0!</v>
      </c>
      <c r="F39" s="51" t="e">
        <f>'5'!H34</f>
        <v>#DIV/0!</v>
      </c>
      <c r="G39" s="51" t="e">
        <f>'6'!H34</f>
        <v>#DIV/0!</v>
      </c>
      <c r="H39" s="51" t="e">
        <f>'7'!H34</f>
        <v>#DIV/0!</v>
      </c>
      <c r="I39" s="51" t="e">
        <f>'8'!H34</f>
        <v>#DIV/0!</v>
      </c>
      <c r="J39" s="51" t="e">
        <f>'9'!H34</f>
        <v>#DIV/0!</v>
      </c>
      <c r="K39" s="51" t="e">
        <f>'10'!H34</f>
        <v>#DIV/0!</v>
      </c>
      <c r="L39" s="51" t="e">
        <f>'11'!H34</f>
        <v>#DIV/0!</v>
      </c>
      <c r="M39" s="51" t="e">
        <f>'12'!H34</f>
        <v>#DIV/0!</v>
      </c>
      <c r="N39" s="51" t="e">
        <f>'13'!H34</f>
        <v>#DIV/0!</v>
      </c>
      <c r="O39" s="51" t="e">
        <f>'14'!H34</f>
        <v>#DIV/0!</v>
      </c>
      <c r="P39" s="51" t="e">
        <f>'15'!H34</f>
        <v>#DIV/0!</v>
      </c>
      <c r="Q39" s="51" t="e">
        <f>'16'!H34</f>
        <v>#DIV/0!</v>
      </c>
      <c r="R39" s="51" t="e">
        <f>'17'!H34</f>
        <v>#DIV/0!</v>
      </c>
      <c r="S39" s="51" t="e">
        <f>'18'!H34</f>
        <v>#DIV/0!</v>
      </c>
      <c r="T39" s="38" t="e">
        <f>'19'!H34</f>
        <v>#DIV/0!</v>
      </c>
      <c r="U39" s="51" t="e">
        <f>'20'!H34</f>
        <v>#DIV/0!</v>
      </c>
      <c r="V39" s="38" t="e">
        <f>'21'!H34</f>
        <v>#DIV/0!</v>
      </c>
      <c r="W39" s="38" t="e">
        <f>'22'!H34</f>
        <v>#DIV/0!</v>
      </c>
      <c r="X39" s="38" t="e">
        <f>'23'!H34</f>
        <v>#DIV/0!</v>
      </c>
      <c r="Y39" s="38" t="e">
        <f>'24'!H34</f>
        <v>#DIV/0!</v>
      </c>
      <c r="Z39" s="38" t="e">
        <f>'25'!H34</f>
        <v>#DIV/0!</v>
      </c>
      <c r="AA39" s="38" t="e">
        <f>'26'!H34</f>
        <v>#DIV/0!</v>
      </c>
      <c r="AB39" s="38" t="e">
        <f>'27'!H34</f>
        <v>#DIV/0!</v>
      </c>
      <c r="AC39" s="38" t="e">
        <f>'28'!H34</f>
        <v>#DIV/0!</v>
      </c>
      <c r="AD39" s="38" t="e">
        <f>'29'!H34</f>
        <v>#DIV/0!</v>
      </c>
      <c r="AE39" s="38" t="e">
        <f>'30'!H34</f>
        <v>#DIV/0!</v>
      </c>
      <c r="AF39" s="38" t="e">
        <f>'31'!H34</f>
        <v>#DIV/0!</v>
      </c>
      <c r="AG39" s="64">
        <f>AVERAGEIF(Tableau2[[#This Row],[1]:[31]],"&gt;0")</f>
        <v>1</v>
      </c>
    </row>
    <row r="40" spans="1:33" x14ac:dyDescent="0.25">
      <c r="A40" s="9" t="s">
        <v>93</v>
      </c>
      <c r="B40" s="51">
        <f>AVERAGEIF(B38:B39,"&gt;0")</f>
        <v>0.98780487804878048</v>
      </c>
      <c r="C40" s="51" t="e">
        <f t="shared" ref="C40:AF40" si="5">AVERAGEIF(C38:C39,"&gt;0")</f>
        <v>#DIV/0!</v>
      </c>
      <c r="D40" s="51" t="e">
        <f t="shared" si="5"/>
        <v>#DIV/0!</v>
      </c>
      <c r="E40" s="51" t="e">
        <f t="shared" si="5"/>
        <v>#DIV/0!</v>
      </c>
      <c r="F40" s="51" t="e">
        <f t="shared" si="5"/>
        <v>#DIV/0!</v>
      </c>
      <c r="G40" s="51" t="e">
        <f t="shared" si="5"/>
        <v>#DIV/0!</v>
      </c>
      <c r="H40" s="51" t="e">
        <f t="shared" si="5"/>
        <v>#DIV/0!</v>
      </c>
      <c r="I40" s="51" t="e">
        <f t="shared" si="5"/>
        <v>#DIV/0!</v>
      </c>
      <c r="J40" s="51" t="e">
        <f t="shared" si="5"/>
        <v>#DIV/0!</v>
      </c>
      <c r="K40" s="51" t="e">
        <f t="shared" si="5"/>
        <v>#DIV/0!</v>
      </c>
      <c r="L40" s="51" t="e">
        <f t="shared" si="5"/>
        <v>#DIV/0!</v>
      </c>
      <c r="M40" s="51" t="e">
        <f t="shared" si="5"/>
        <v>#DIV/0!</v>
      </c>
      <c r="N40" s="51" t="e">
        <f t="shared" si="5"/>
        <v>#DIV/0!</v>
      </c>
      <c r="O40" s="51" t="e">
        <f t="shared" si="5"/>
        <v>#DIV/0!</v>
      </c>
      <c r="P40" s="51" t="e">
        <f t="shared" si="5"/>
        <v>#DIV/0!</v>
      </c>
      <c r="Q40" s="51" t="e">
        <f t="shared" si="5"/>
        <v>#DIV/0!</v>
      </c>
      <c r="R40" s="51" t="e">
        <f t="shared" si="5"/>
        <v>#DIV/0!</v>
      </c>
      <c r="S40" s="51" t="e">
        <f t="shared" si="5"/>
        <v>#DIV/0!</v>
      </c>
      <c r="T40" s="51" t="e">
        <f t="shared" si="5"/>
        <v>#DIV/0!</v>
      </c>
      <c r="U40" s="51" t="e">
        <f t="shared" si="5"/>
        <v>#DIV/0!</v>
      </c>
      <c r="V40" s="51" t="e">
        <f t="shared" si="5"/>
        <v>#DIV/0!</v>
      </c>
      <c r="W40" s="51" t="e">
        <f t="shared" si="5"/>
        <v>#DIV/0!</v>
      </c>
      <c r="X40" s="51" t="e">
        <f t="shared" si="5"/>
        <v>#DIV/0!</v>
      </c>
      <c r="Y40" s="51" t="e">
        <f t="shared" si="5"/>
        <v>#DIV/0!</v>
      </c>
      <c r="Z40" s="51" t="e">
        <f t="shared" si="5"/>
        <v>#DIV/0!</v>
      </c>
      <c r="AA40" s="51" t="e">
        <f t="shared" si="5"/>
        <v>#DIV/0!</v>
      </c>
      <c r="AB40" s="51" t="e">
        <f t="shared" si="5"/>
        <v>#DIV/0!</v>
      </c>
      <c r="AC40" s="51" t="e">
        <f t="shared" si="5"/>
        <v>#DIV/0!</v>
      </c>
      <c r="AD40" s="51" t="e">
        <f t="shared" si="5"/>
        <v>#DIV/0!</v>
      </c>
      <c r="AE40" s="51" t="e">
        <f t="shared" si="5"/>
        <v>#DIV/0!</v>
      </c>
      <c r="AF40" s="51" t="e">
        <f t="shared" si="5"/>
        <v>#DIV/0!</v>
      </c>
      <c r="AG40" s="64">
        <f>AVERAGEIF(Tableau2[[#This Row],[1]:[31]],"&gt;0")</f>
        <v>0.98780487804878048</v>
      </c>
    </row>
    <row r="41" spans="1:33" x14ac:dyDescent="0.25">
      <c r="A41" s="9"/>
      <c r="B41" s="48"/>
      <c r="C41" s="48"/>
      <c r="D41" s="48"/>
      <c r="E41" s="48"/>
      <c r="F41" s="50"/>
      <c r="G41" s="50"/>
      <c r="H41" s="50"/>
      <c r="I41" s="50"/>
      <c r="J41" s="50"/>
      <c r="K41" s="50"/>
      <c r="L41" s="50"/>
      <c r="M41" s="50"/>
      <c r="N41" s="50"/>
      <c r="AG41" s="2"/>
    </row>
    <row r="42" spans="1:33" x14ac:dyDescent="0.25">
      <c r="A42" s="36" t="s">
        <v>69</v>
      </c>
      <c r="B42" s="48"/>
      <c r="C42" s="48"/>
      <c r="D42" s="48"/>
      <c r="E42" s="48"/>
      <c r="F42" s="50"/>
      <c r="G42" s="50"/>
      <c r="H42" s="50"/>
      <c r="I42" s="50"/>
      <c r="J42" s="50"/>
      <c r="K42" s="50"/>
      <c r="L42" s="50"/>
      <c r="M42" s="50"/>
      <c r="N42" s="50"/>
      <c r="AG42" s="2"/>
    </row>
    <row r="43" spans="1:33" x14ac:dyDescent="0.25">
      <c r="A43" s="37" t="s">
        <v>70</v>
      </c>
      <c r="B43" s="48">
        <f>'1'!L19</f>
        <v>0</v>
      </c>
      <c r="C43" s="48">
        <f>'2'!L19</f>
        <v>0</v>
      </c>
      <c r="D43" s="48">
        <f>'3'!L19</f>
        <v>0</v>
      </c>
      <c r="E43" s="48">
        <f>'4'!L19</f>
        <v>0</v>
      </c>
      <c r="F43" s="48">
        <f>'5'!L19</f>
        <v>0</v>
      </c>
      <c r="G43" s="48">
        <f>'6'!L19</f>
        <v>0</v>
      </c>
      <c r="H43" s="48">
        <f>'7'!L19</f>
        <v>0</v>
      </c>
      <c r="I43" s="48">
        <f>'8'!L19</f>
        <v>0</v>
      </c>
      <c r="J43" s="48">
        <f>'9'!L19</f>
        <v>0</v>
      </c>
      <c r="K43" s="48">
        <f>'10'!L19</f>
        <v>0</v>
      </c>
      <c r="L43" s="48">
        <f>'11'!L19</f>
        <v>0</v>
      </c>
      <c r="M43" s="48">
        <f>'12'!L19</f>
        <v>0</v>
      </c>
      <c r="N43" s="48">
        <f>'13'!L19</f>
        <v>0</v>
      </c>
      <c r="O43" s="48">
        <f>'14'!L19</f>
        <v>0</v>
      </c>
      <c r="P43" s="48">
        <f>'15'!L19</f>
        <v>0</v>
      </c>
      <c r="Q43" s="48">
        <f>'16'!L19</f>
        <v>0</v>
      </c>
      <c r="R43" s="48">
        <f>'17'!L19</f>
        <v>0</v>
      </c>
      <c r="S43" s="48">
        <f>'18'!L19</f>
        <v>0</v>
      </c>
      <c r="T43" s="17">
        <f>'19'!L19</f>
        <v>0</v>
      </c>
      <c r="U43" s="48">
        <f>'20'!L19</f>
        <v>0</v>
      </c>
      <c r="V43" s="17">
        <f>'21'!L19</f>
        <v>0</v>
      </c>
      <c r="W43" s="17">
        <f>'22'!L19</f>
        <v>0</v>
      </c>
      <c r="X43" s="17">
        <f>'23'!L19</f>
        <v>0</v>
      </c>
      <c r="Y43" s="17">
        <f>'24'!L19</f>
        <v>0</v>
      </c>
      <c r="Z43" s="17">
        <f>'25'!L19</f>
        <v>0</v>
      </c>
      <c r="AA43" s="17">
        <f>'26'!L19</f>
        <v>0</v>
      </c>
      <c r="AB43" s="17">
        <f>'27'!L19</f>
        <v>0</v>
      </c>
      <c r="AC43" s="17">
        <f>'28'!L19</f>
        <v>0</v>
      </c>
      <c r="AD43" s="17">
        <f>'29'!L19</f>
        <v>0</v>
      </c>
      <c r="AE43" s="17">
        <f>'30'!L19</f>
        <v>0</v>
      </c>
      <c r="AF43" s="17">
        <f>'31'!L19</f>
        <v>0</v>
      </c>
      <c r="AG43" s="2">
        <f>SUM(Tableau2[[#This Row],[1]:[31]])</f>
        <v>0</v>
      </c>
    </row>
    <row r="44" spans="1:33" x14ac:dyDescent="0.25">
      <c r="A44" s="9"/>
      <c r="B44" s="48"/>
      <c r="C44" s="48"/>
      <c r="D44" s="48"/>
      <c r="E44" s="48"/>
      <c r="AG44" s="2"/>
    </row>
    <row r="45" spans="1:33" x14ac:dyDescent="0.25">
      <c r="A45" s="1" t="s">
        <v>79</v>
      </c>
      <c r="AG45" s="2"/>
    </row>
    <row r="46" spans="1:33" x14ac:dyDescent="0.25">
      <c r="A46" s="9" t="s">
        <v>27</v>
      </c>
      <c r="B46" s="46">
        <f>'1'!E38</f>
        <v>260</v>
      </c>
      <c r="C46" s="46">
        <f>'2'!E38</f>
        <v>0</v>
      </c>
      <c r="D46" s="46">
        <f>'3'!E38</f>
        <v>0</v>
      </c>
      <c r="E46" s="46">
        <f>'4'!E38</f>
        <v>0</v>
      </c>
      <c r="F46" s="46">
        <f>'5'!E38</f>
        <v>0</v>
      </c>
      <c r="G46" s="46">
        <f>'6'!E38</f>
        <v>0</v>
      </c>
      <c r="H46" s="46">
        <f>'7'!E38</f>
        <v>0</v>
      </c>
      <c r="I46" s="46">
        <f>'8'!E38</f>
        <v>0</v>
      </c>
      <c r="J46" s="46">
        <f>'9'!E38</f>
        <v>0</v>
      </c>
      <c r="K46" s="46">
        <f>'10'!E38</f>
        <v>0</v>
      </c>
      <c r="L46" s="46">
        <f>'11'!E38</f>
        <v>0</v>
      </c>
      <c r="M46" s="46">
        <f>'12'!E38</f>
        <v>0</v>
      </c>
      <c r="N46" s="46">
        <f>'13'!E38</f>
        <v>0</v>
      </c>
      <c r="O46" s="46">
        <f>'14'!E38</f>
        <v>0</v>
      </c>
      <c r="P46" s="46">
        <f>'15'!E38</f>
        <v>0</v>
      </c>
      <c r="Q46" s="46">
        <f>'16'!E38</f>
        <v>0</v>
      </c>
      <c r="R46" s="46">
        <f>'17'!E38</f>
        <v>0</v>
      </c>
      <c r="S46" s="46">
        <f>'18'!E38</f>
        <v>0</v>
      </c>
      <c r="T46">
        <f>'19'!E38</f>
        <v>0</v>
      </c>
      <c r="U46" s="46">
        <f>'20'!E38</f>
        <v>0</v>
      </c>
      <c r="V46">
        <f>'21'!E38</f>
        <v>0</v>
      </c>
      <c r="W46">
        <f>'22'!E38</f>
        <v>0</v>
      </c>
      <c r="X46">
        <f>'23'!E38</f>
        <v>0</v>
      </c>
      <c r="Y46">
        <f>'24'!E38</f>
        <v>0</v>
      </c>
      <c r="Z46">
        <f>'25'!E38</f>
        <v>0</v>
      </c>
      <c r="AA46">
        <f>'26'!E38</f>
        <v>0</v>
      </c>
      <c r="AB46">
        <f>'27'!E38</f>
        <v>0</v>
      </c>
      <c r="AC46">
        <f>'28'!E38</f>
        <v>0</v>
      </c>
      <c r="AD46">
        <f>'29'!E38</f>
        <v>0</v>
      </c>
      <c r="AE46">
        <f>'30'!E38</f>
        <v>0</v>
      </c>
      <c r="AF46">
        <f>'31'!E38</f>
        <v>0</v>
      </c>
      <c r="AG46" s="2">
        <f>SUM(Tableau2[[#This Row],[1]:[31]])</f>
        <v>260</v>
      </c>
    </row>
    <row r="47" spans="1:33" x14ac:dyDescent="0.25">
      <c r="A47" s="9" t="s">
        <v>28</v>
      </c>
      <c r="B47" s="46">
        <f>'1'!E39</f>
        <v>260</v>
      </c>
      <c r="C47" s="46">
        <f>'2'!E39</f>
        <v>0</v>
      </c>
      <c r="D47" s="46">
        <f>'3'!E39</f>
        <v>0</v>
      </c>
      <c r="E47" s="46">
        <f>'4'!E39</f>
        <v>0</v>
      </c>
      <c r="F47" s="46">
        <f>'5'!E39</f>
        <v>0</v>
      </c>
      <c r="G47" s="46">
        <f>'6'!E39</f>
        <v>0</v>
      </c>
      <c r="H47" s="46">
        <f>'7'!E39</f>
        <v>0</v>
      </c>
      <c r="I47" s="46">
        <f>'8'!E39</f>
        <v>0</v>
      </c>
      <c r="J47" s="46">
        <f>'9'!E39</f>
        <v>10</v>
      </c>
      <c r="K47" s="46">
        <f>'10'!E39</f>
        <v>0</v>
      </c>
      <c r="L47" s="46">
        <f>'11'!E39</f>
        <v>0</v>
      </c>
      <c r="M47" s="46">
        <f>'12'!E39</f>
        <v>0</v>
      </c>
      <c r="N47" s="46">
        <f>'13'!E39</f>
        <v>0</v>
      </c>
      <c r="O47" s="46">
        <f>'14'!E39</f>
        <v>0</v>
      </c>
      <c r="P47" s="46">
        <f>'15'!E39</f>
        <v>0</v>
      </c>
      <c r="Q47" s="46">
        <f>'16'!E39</f>
        <v>0</v>
      </c>
      <c r="R47" s="46">
        <f>'17'!E39</f>
        <v>0</v>
      </c>
      <c r="S47" s="46">
        <f>'18'!E39</f>
        <v>0</v>
      </c>
      <c r="T47">
        <f>'19'!E39</f>
        <v>0</v>
      </c>
      <c r="U47" s="46">
        <f>'20'!E39</f>
        <v>0</v>
      </c>
      <c r="V47">
        <f>'21'!E39</f>
        <v>0</v>
      </c>
      <c r="W47">
        <f>'22'!E39</f>
        <v>0</v>
      </c>
      <c r="X47">
        <f>'23'!E39</f>
        <v>0</v>
      </c>
      <c r="Y47">
        <f>'24'!E39</f>
        <v>0</v>
      </c>
      <c r="Z47">
        <f>'25'!E39</f>
        <v>0</v>
      </c>
      <c r="AA47">
        <f>'26'!E39</f>
        <v>0</v>
      </c>
      <c r="AB47">
        <f>'27'!E39</f>
        <v>0</v>
      </c>
      <c r="AC47">
        <f>'28'!E39</f>
        <v>0</v>
      </c>
      <c r="AD47">
        <f>'29'!E39</f>
        <v>0</v>
      </c>
      <c r="AE47">
        <f>'30'!E39</f>
        <v>0</v>
      </c>
      <c r="AF47">
        <f>'31'!E39</f>
        <v>0</v>
      </c>
      <c r="AG47" s="2">
        <f>SUM(Tableau2[[#This Row],[1]:[31]])</f>
        <v>270</v>
      </c>
    </row>
    <row r="48" spans="1:33" x14ac:dyDescent="0.25">
      <c r="A48" s="9" t="s">
        <v>29</v>
      </c>
      <c r="B48" s="46">
        <f>'1'!E40</f>
        <v>260</v>
      </c>
      <c r="C48" s="46">
        <f>'2'!E40</f>
        <v>0</v>
      </c>
      <c r="D48" s="46">
        <f>'3'!E40</f>
        <v>0</v>
      </c>
      <c r="E48" s="46">
        <f>'4'!E40</f>
        <v>0</v>
      </c>
      <c r="F48" s="46">
        <f>'5'!E40</f>
        <v>0</v>
      </c>
      <c r="G48" s="46">
        <f>'6'!E40</f>
        <v>0</v>
      </c>
      <c r="H48" s="46">
        <f>'7'!E40</f>
        <v>0</v>
      </c>
      <c r="I48" s="46">
        <f>'8'!E40</f>
        <v>0</v>
      </c>
      <c r="J48" s="46">
        <f>'9'!E40</f>
        <v>14</v>
      </c>
      <c r="K48" s="46">
        <f>'10'!E40</f>
        <v>0</v>
      </c>
      <c r="L48" s="46">
        <f>'11'!E40</f>
        <v>0</v>
      </c>
      <c r="M48" s="46">
        <f>'12'!E40</f>
        <v>0</v>
      </c>
      <c r="N48" s="46">
        <f>'13'!E40</f>
        <v>0</v>
      </c>
      <c r="O48" s="46">
        <f>'14'!E40</f>
        <v>0</v>
      </c>
      <c r="P48" s="46">
        <f>'15'!E40</f>
        <v>0</v>
      </c>
      <c r="Q48" s="46">
        <f>'16'!E40</f>
        <v>0</v>
      </c>
      <c r="R48" s="46">
        <f>'17'!E40</f>
        <v>0</v>
      </c>
      <c r="S48" s="46">
        <f>'18'!E40</f>
        <v>0</v>
      </c>
      <c r="T48">
        <f>'19'!E40</f>
        <v>0</v>
      </c>
      <c r="U48" s="46">
        <f>'20'!E40</f>
        <v>0</v>
      </c>
      <c r="V48">
        <f>'21'!E40</f>
        <v>0</v>
      </c>
      <c r="W48">
        <f>'22'!E40</f>
        <v>0</v>
      </c>
      <c r="X48">
        <f>'23'!E40</f>
        <v>0</v>
      </c>
      <c r="Y48">
        <f>'24'!E40</f>
        <v>0</v>
      </c>
      <c r="Z48">
        <f>'25'!E40</f>
        <v>0</v>
      </c>
      <c r="AA48">
        <f>'26'!E40</f>
        <v>0</v>
      </c>
      <c r="AB48">
        <f>'27'!E40</f>
        <v>0</v>
      </c>
      <c r="AC48">
        <f>'28'!E40</f>
        <v>0</v>
      </c>
      <c r="AD48">
        <f>'29'!E40</f>
        <v>0</v>
      </c>
      <c r="AE48">
        <f>'30'!E40</f>
        <v>0</v>
      </c>
      <c r="AF48">
        <f>'31'!E40</f>
        <v>0</v>
      </c>
      <c r="AG48" s="2">
        <f>SUM(Tableau2[[#This Row],[1]:[31]])</f>
        <v>274</v>
      </c>
    </row>
    <row r="49" spans="1:33" x14ac:dyDescent="0.25">
      <c r="A49" s="9" t="s">
        <v>22</v>
      </c>
      <c r="B49" s="46">
        <f>'1'!E41</f>
        <v>780</v>
      </c>
      <c r="C49" s="46">
        <f>'2'!E41</f>
        <v>0</v>
      </c>
      <c r="D49" s="46">
        <f>'3'!E41</f>
        <v>0</v>
      </c>
      <c r="E49" s="46">
        <f>'4'!E41</f>
        <v>0</v>
      </c>
      <c r="F49" s="46">
        <f>'5'!E41</f>
        <v>0</v>
      </c>
      <c r="G49" s="46">
        <f>'6'!E41</f>
        <v>0</v>
      </c>
      <c r="H49" s="46">
        <f>'7'!E41</f>
        <v>0</v>
      </c>
      <c r="I49" s="46">
        <f>'8'!E41</f>
        <v>0</v>
      </c>
      <c r="J49" s="46">
        <f>'9'!E41</f>
        <v>24</v>
      </c>
      <c r="K49" s="46">
        <f>'10'!E41</f>
        <v>0</v>
      </c>
      <c r="L49" s="46">
        <f>'11'!E41</f>
        <v>0</v>
      </c>
      <c r="M49" s="46">
        <f>'12'!E41</f>
        <v>0</v>
      </c>
      <c r="N49" s="46">
        <f>'13'!E41</f>
        <v>0</v>
      </c>
      <c r="O49" s="46">
        <f>'14'!E41</f>
        <v>0</v>
      </c>
      <c r="P49" s="46">
        <f>'15'!E41</f>
        <v>0</v>
      </c>
      <c r="Q49" s="46">
        <f>'16'!E41</f>
        <v>0</v>
      </c>
      <c r="R49" s="46">
        <f>'17'!E41</f>
        <v>0</v>
      </c>
      <c r="S49" s="46">
        <f>'18'!E41</f>
        <v>0</v>
      </c>
      <c r="T49">
        <f>'19'!E41</f>
        <v>0</v>
      </c>
      <c r="U49" s="46">
        <f>'20'!E41</f>
        <v>0</v>
      </c>
      <c r="V49">
        <f>'21'!E41</f>
        <v>0</v>
      </c>
      <c r="W49">
        <f>'22'!E41</f>
        <v>0</v>
      </c>
      <c r="X49">
        <f>'23'!E41</f>
        <v>0</v>
      </c>
      <c r="Y49">
        <f>'24'!E41</f>
        <v>0</v>
      </c>
      <c r="Z49">
        <f>'25'!E41</f>
        <v>0</v>
      </c>
      <c r="AA49">
        <f>'26'!E41</f>
        <v>0</v>
      </c>
      <c r="AB49">
        <f>'27'!E41</f>
        <v>0</v>
      </c>
      <c r="AC49">
        <f>'28'!E41</f>
        <v>0</v>
      </c>
      <c r="AD49">
        <f>'29'!E41</f>
        <v>0</v>
      </c>
      <c r="AE49">
        <f>'30'!E41</f>
        <v>0</v>
      </c>
      <c r="AF49">
        <f>'31'!E41</f>
        <v>0</v>
      </c>
      <c r="AG49" s="2">
        <f>SUM(Tableau2[[#This Row],[1]:[31]])</f>
        <v>804</v>
      </c>
    </row>
    <row r="50" spans="1:33" x14ac:dyDescent="0.25">
      <c r="A50" s="9"/>
      <c r="AG50" s="2"/>
    </row>
    <row r="51" spans="1:33" x14ac:dyDescent="0.25">
      <c r="A51" s="9" t="s">
        <v>26</v>
      </c>
      <c r="B51" s="46">
        <f>'1'!G41</f>
        <v>26.666666666666668</v>
      </c>
      <c r="C51" s="46" t="e">
        <f>'2'!G41</f>
        <v>#DIV/0!</v>
      </c>
      <c r="D51" s="46" t="e">
        <f>'2'!G41</f>
        <v>#DIV/0!</v>
      </c>
      <c r="E51" s="46" t="e">
        <f>'4'!G41</f>
        <v>#DIV/0!</v>
      </c>
      <c r="F51" s="46" t="e">
        <f>'5'!G41</f>
        <v>#DIV/0!</v>
      </c>
      <c r="G51" s="46" t="e">
        <f>'6'!G41</f>
        <v>#DIV/0!</v>
      </c>
      <c r="H51" s="46" t="e">
        <f>'7'!G41</f>
        <v>#DIV/0!</v>
      </c>
      <c r="I51" s="46" t="e">
        <f>'8'!G41</f>
        <v>#DIV/0!</v>
      </c>
      <c r="J51" s="46" t="e">
        <f>'9'!G41</f>
        <v>#DIV/0!</v>
      </c>
      <c r="K51" s="46" t="e">
        <f>'10'!G41</f>
        <v>#DIV/0!</v>
      </c>
      <c r="L51" s="46" t="e">
        <f>'11'!G41</f>
        <v>#DIV/0!</v>
      </c>
      <c r="M51" s="54" t="e">
        <f>'12'!G41</f>
        <v>#DIV/0!</v>
      </c>
      <c r="N51" s="46" t="e">
        <f>'13'!G41</f>
        <v>#DIV/0!</v>
      </c>
      <c r="O51" s="46" t="e">
        <f>'14'!G41</f>
        <v>#DIV/0!</v>
      </c>
      <c r="P51" s="46" t="e">
        <f>'15'!G41</f>
        <v>#DIV/0!</v>
      </c>
      <c r="Q51" s="46" t="e">
        <f>'16'!G41</f>
        <v>#DIV/0!</v>
      </c>
      <c r="R51" s="46" t="e">
        <f>'17'!G41</f>
        <v>#DIV/0!</v>
      </c>
      <c r="S51" s="46" t="e">
        <f>'18'!G41</f>
        <v>#DIV/0!</v>
      </c>
      <c r="T51" t="e">
        <f>'19'!G41</f>
        <v>#DIV/0!</v>
      </c>
      <c r="U51" s="46" t="e">
        <f>'20'!G41</f>
        <v>#DIV/0!</v>
      </c>
      <c r="V51" t="e">
        <f>'21'!G41</f>
        <v>#DIV/0!</v>
      </c>
      <c r="W51" t="e">
        <f>'22'!G41</f>
        <v>#DIV/0!</v>
      </c>
      <c r="X51" t="e">
        <f>'23'!G41</f>
        <v>#DIV/0!</v>
      </c>
      <c r="Y51" t="e">
        <f>'24'!G41</f>
        <v>#DIV/0!</v>
      </c>
      <c r="Z51" t="e">
        <f>'25'!G41</f>
        <v>#DIV/0!</v>
      </c>
      <c r="AA51" t="e">
        <f>'26'!G41</f>
        <v>#DIV/0!</v>
      </c>
      <c r="AB51" t="e">
        <f>'27'!G41</f>
        <v>#DIV/0!</v>
      </c>
      <c r="AC51" t="e">
        <f>'28'!G41</f>
        <v>#DIV/0!</v>
      </c>
      <c r="AD51" t="e">
        <f>'29'!G41</f>
        <v>#DIV/0!</v>
      </c>
      <c r="AE51" t="e">
        <f>'30'!G41</f>
        <v>#DIV/0!</v>
      </c>
      <c r="AF51" t="e">
        <f>'31'!G41</f>
        <v>#DIV/0!</v>
      </c>
      <c r="AG51" s="66">
        <f>AVERAGEIF(Tableau2[[#This Row],[1]:[31]],"&gt;0")</f>
        <v>26.666666666666668</v>
      </c>
    </row>
    <row r="52" spans="1:33" x14ac:dyDescent="0.25">
      <c r="AG52" s="2"/>
    </row>
    <row r="53" spans="1:33" x14ac:dyDescent="0.25">
      <c r="A53" s="9"/>
      <c r="AG53" s="2"/>
    </row>
    <row r="54" spans="1:33" x14ac:dyDescent="0.25">
      <c r="A54" s="9"/>
      <c r="AG54" s="2"/>
    </row>
    <row r="59" spans="1:33" ht="31.5" x14ac:dyDescent="0.5">
      <c r="E59" s="55" t="s">
        <v>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7" workbookViewId="0">
      <selection activeCell="G45" sqref="G45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9" max="9" width="15.14062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0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>
        <v>100</v>
      </c>
      <c r="C12" s="8">
        <f>27*B12</f>
        <v>2700</v>
      </c>
      <c r="D12" s="8">
        <v>50</v>
      </c>
      <c r="E12" s="8">
        <f>27*D12</f>
        <v>1350</v>
      </c>
      <c r="F12" s="8" t="s">
        <v>64</v>
      </c>
      <c r="G12" s="39">
        <v>12</v>
      </c>
      <c r="H12" s="8">
        <v>8</v>
      </c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112">
        <v>100</v>
      </c>
      <c r="C13" s="8">
        <f t="shared" ref="C13:C18" si="0">27*B13</f>
        <v>2700</v>
      </c>
      <c r="D13" s="112">
        <v>50</v>
      </c>
      <c r="E13" s="8">
        <f t="shared" ref="E13:E18" si="1">27*D13</f>
        <v>1350</v>
      </c>
      <c r="F13" s="8" t="s">
        <v>65</v>
      </c>
      <c r="G13" s="21">
        <v>8</v>
      </c>
      <c r="H13" s="8">
        <v>6</v>
      </c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112">
        <v>100</v>
      </c>
      <c r="C14" s="8">
        <f t="shared" si="0"/>
        <v>2700</v>
      </c>
      <c r="D14" s="112">
        <v>50</v>
      </c>
      <c r="E14" s="8">
        <f t="shared" si="1"/>
        <v>1350</v>
      </c>
      <c r="F14" s="8" t="s">
        <v>66</v>
      </c>
      <c r="G14" s="34">
        <f>G13/G12</f>
        <v>0.66666666666666663</v>
      </c>
      <c r="H14" s="34">
        <f>H13/H12</f>
        <v>0.75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112">
        <v>100</v>
      </c>
      <c r="C15" s="8">
        <f t="shared" si="0"/>
        <v>2700</v>
      </c>
      <c r="D15" s="112">
        <v>50</v>
      </c>
      <c r="E15" s="8">
        <f t="shared" si="1"/>
        <v>1350</v>
      </c>
      <c r="G15" s="116">
        <f>AVERAGE(G14:H14)</f>
        <v>0.70833333333333326</v>
      </c>
      <c r="H15" s="117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112">
        <v>100</v>
      </c>
      <c r="C16" s="62">
        <f t="shared" si="0"/>
        <v>2700</v>
      </c>
      <c r="D16" s="112">
        <v>50</v>
      </c>
      <c r="E16" s="8">
        <f t="shared" si="1"/>
        <v>1350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112">
        <v>100</v>
      </c>
      <c r="C17" s="62">
        <f t="shared" si="0"/>
        <v>2700</v>
      </c>
      <c r="D17" s="112">
        <v>50</v>
      </c>
      <c r="E17" s="62">
        <f t="shared" si="1"/>
        <v>1350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112">
        <v>100</v>
      </c>
      <c r="C18" s="62">
        <f t="shared" si="0"/>
        <v>2700</v>
      </c>
      <c r="D18" s="112">
        <v>50</v>
      </c>
      <c r="E18" s="8">
        <f t="shared" si="1"/>
        <v>1350</v>
      </c>
      <c r="F18" s="44" t="s">
        <v>86</v>
      </c>
      <c r="G18" s="21">
        <f>SUM(G12:H12)</f>
        <v>20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700</v>
      </c>
      <c r="C19" s="23">
        <f>SUM(C12:C18)</f>
        <v>18900</v>
      </c>
      <c r="D19" s="112">
        <v>50</v>
      </c>
      <c r="E19" s="26">
        <f>SUM(E12:E18)</f>
        <v>9450</v>
      </c>
      <c r="F19" s="44" t="s">
        <v>87</v>
      </c>
      <c r="G19" s="21">
        <f>SUM(G13:H13)</f>
        <v>14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>
        <f>C19/(G12)</f>
        <v>1575</v>
      </c>
      <c r="C20" s="8" t="s">
        <v>73</v>
      </c>
      <c r="D20" s="40">
        <f>E19/H12</f>
        <v>1181.25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28350</v>
      </c>
      <c r="F21" s="58" t="s">
        <v>104</v>
      </c>
      <c r="G21" s="75">
        <f>C23+E19+C19+H28</f>
        <v>31347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2" t="s">
        <v>11</v>
      </c>
      <c r="C22" s="79" t="s">
        <v>2</v>
      </c>
      <c r="D22" s="87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5" t="s">
        <v>101</v>
      </c>
      <c r="B23" s="27">
        <v>45</v>
      </c>
      <c r="C23" s="77">
        <f>27*B23</f>
        <v>1215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43"/>
      <c r="B24" s="80"/>
      <c r="C24" s="81"/>
      <c r="D24" s="82"/>
      <c r="E24" s="94">
        <f>C23/B27</f>
        <v>9.7200000000000006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43"/>
      <c r="B25" s="80"/>
      <c r="C25" s="81"/>
      <c r="D25" s="82"/>
      <c r="E25" s="13"/>
      <c r="G25" s="98" t="s">
        <v>14</v>
      </c>
      <c r="H25" s="67">
        <v>45</v>
      </c>
      <c r="I25" s="67">
        <v>12</v>
      </c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43"/>
      <c r="B26" s="27" t="s">
        <v>108</v>
      </c>
      <c r="C26" s="77" t="s">
        <v>109</v>
      </c>
      <c r="D26" s="40" t="s">
        <v>66</v>
      </c>
      <c r="E26" s="13"/>
      <c r="G26" s="98" t="s">
        <v>15</v>
      </c>
      <c r="H26" s="67">
        <v>21</v>
      </c>
      <c r="I26" s="67">
        <v>11</v>
      </c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10" t="s">
        <v>110</v>
      </c>
      <c r="B27" s="27">
        <v>125</v>
      </c>
      <c r="C27" s="77">
        <v>120</v>
      </c>
      <c r="D27" s="90">
        <f>C27/B27</f>
        <v>0.96</v>
      </c>
      <c r="E27" s="94" t="s">
        <v>116</v>
      </c>
      <c r="G27" s="98" t="s">
        <v>113</v>
      </c>
      <c r="H27" s="67">
        <f>SUM(H25:H26)</f>
        <v>66</v>
      </c>
      <c r="I27" s="67">
        <f>SUM(I25:I26)</f>
        <v>23</v>
      </c>
      <c r="J27" s="99">
        <f>H28/I27</f>
        <v>77.478260869565219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10" t="s">
        <v>105</v>
      </c>
      <c r="B28" s="27">
        <v>130</v>
      </c>
      <c r="C28" s="77">
        <v>130</v>
      </c>
      <c r="D28" s="90">
        <f>C28/B28</f>
        <v>1</v>
      </c>
      <c r="E28" s="94"/>
      <c r="G28" s="100" t="s">
        <v>115</v>
      </c>
      <c r="H28" s="101">
        <f>H27*27</f>
        <v>1782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10" t="s">
        <v>106</v>
      </c>
      <c r="B29" s="27">
        <v>120</v>
      </c>
      <c r="C29" s="77">
        <v>120</v>
      </c>
      <c r="D29" s="90">
        <f>C29/B29</f>
        <v>1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10" t="s">
        <v>107</v>
      </c>
      <c r="B30" s="91">
        <v>10</v>
      </c>
      <c r="C30" s="77">
        <v>5</v>
      </c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10" t="s">
        <v>107</v>
      </c>
      <c r="B31" s="91">
        <v>56</v>
      </c>
      <c r="C31" s="77">
        <v>45</v>
      </c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>
        <v>123</v>
      </c>
      <c r="H32" s="56">
        <v>110</v>
      </c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>
        <v>120</v>
      </c>
      <c r="H33" s="56">
        <v>110</v>
      </c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>
        <v>15</v>
      </c>
      <c r="C34" s="42">
        <f>(B34*17)</f>
        <v>255</v>
      </c>
      <c r="D34" s="3"/>
      <c r="E34" s="13"/>
      <c r="F34" s="3"/>
      <c r="G34" s="57">
        <f>G33/G32</f>
        <v>0.97560975609756095</v>
      </c>
      <c r="H34" s="57">
        <f>H33/H32</f>
        <v>1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/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>
        <v>120</v>
      </c>
      <c r="D38" s="8">
        <v>140</v>
      </c>
      <c r="E38" s="8">
        <f>C38+D38</f>
        <v>260</v>
      </c>
      <c r="F38" s="8">
        <v>13</v>
      </c>
      <c r="G38" s="8">
        <f>E38/F38</f>
        <v>20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112">
        <v>120</v>
      </c>
      <c r="D39" s="112">
        <v>140</v>
      </c>
      <c r="E39" s="8">
        <f>C39+D39</f>
        <v>260</v>
      </c>
      <c r="F39" s="8">
        <v>13</v>
      </c>
      <c r="G39" s="20">
        <f>E39/F39</f>
        <v>20</v>
      </c>
      <c r="H39" s="3"/>
      <c r="I39" s="11"/>
      <c r="J39" s="11"/>
      <c r="T39" s="110" t="s">
        <v>76</v>
      </c>
    </row>
    <row r="40" spans="1:26" x14ac:dyDescent="0.25">
      <c r="A40" s="3"/>
      <c r="B40" s="8" t="s">
        <v>119</v>
      </c>
      <c r="C40" s="112">
        <v>120</v>
      </c>
      <c r="D40" s="112">
        <v>140</v>
      </c>
      <c r="E40" s="8">
        <f>C40+D40</f>
        <v>260</v>
      </c>
      <c r="F40" s="8">
        <v>6.5</v>
      </c>
      <c r="G40" s="20">
        <f>E40/F40</f>
        <v>40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780</v>
      </c>
      <c r="F41" s="3"/>
      <c r="G41" s="20">
        <f>AVERAGEIF(G38:G40,"&gt;0")</f>
        <v>26.666666666666668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45" fitToWidth="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8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1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1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1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1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1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18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1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16">
        <f>SUM(B12:B18)</f>
        <v>0</v>
      </c>
      <c r="C19" s="22">
        <f>SUM(C12:C18)</f>
        <v>0</v>
      </c>
      <c r="D19" s="25">
        <f>SUM(D12:D18)</f>
        <v>0</v>
      </c>
      <c r="E19" s="25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78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16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16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10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1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M12" s="28"/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1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M13" s="28"/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1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M14" s="28"/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1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M15" s="28"/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1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M16" s="28"/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18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M17" s="28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1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M18" s="28"/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16">
        <f>SUM(B12:B18)</f>
        <v>0</v>
      </c>
      <c r="C19" s="24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M19" s="28"/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78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7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1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1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1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1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1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18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1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16">
        <f>SUM(B12:B18)</f>
        <v>0</v>
      </c>
      <c r="C19" s="24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78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7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 t="shared" ref="C12:C18" si="0"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si="0"/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AVERAGE(G14:H14)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>
        <v>0.2666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6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30.75" customHeight="1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>27*B14</f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7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>
        <f>K17*18</f>
        <v>0</v>
      </c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4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70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4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v>10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v>14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24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10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AVERAGE(G14:H14)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>
        <v>0.25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7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 t="s">
        <v>90</v>
      </c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/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 t="s">
        <v>85</v>
      </c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19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4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27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9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0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0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0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27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0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0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 t="s">
        <v>80</v>
      </c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3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10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 t="s">
        <v>90</v>
      </c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27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9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0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0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0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27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0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0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7" workbookViewId="0">
      <selection sqref="A1:Z68"/>
    </sheetView>
  </sheetViews>
  <sheetFormatPr baseColWidth="10" defaultRowHeight="15" x14ac:dyDescent="0.25"/>
  <cols>
    <col min="1" max="1" width="17.28515625" customWidth="1"/>
    <col min="2" max="2" width="18.710937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69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93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>27*B14</f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62"/>
      <c r="C18" s="62">
        <f t="shared" si="0"/>
        <v>0</v>
      </c>
      <c r="D18" s="62"/>
      <c r="E18" s="62">
        <f t="shared" si="1"/>
        <v>0</v>
      </c>
      <c r="F18" s="67" t="s">
        <v>100</v>
      </c>
      <c r="G18" s="68">
        <f>SUM(G12+H12)</f>
        <v>0</v>
      </c>
      <c r="J18" s="62" t="s">
        <v>99</v>
      </c>
      <c r="K18" s="62"/>
      <c r="L18" s="14"/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27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9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0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0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0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27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0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0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61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4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0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0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9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4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9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 t="shared" ref="C12:C18" si="0"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si="0"/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4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7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4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6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ht="15.75" x14ac:dyDescent="0.25">
      <c r="B32" s="107"/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3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 t="e">
        <f>H28/I28</f>
        <v>#DIV/0!</v>
      </c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9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 t="shared" ref="C12:C18" si="0"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si="0"/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4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/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>
        <f>K17*18</f>
        <v>0</v>
      </c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>
        <v>0.46039999999999998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9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AVERAGE(G14:H14)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(B34*17)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>
        <f t="shared" si="1"/>
        <v>0</v>
      </c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 t="s">
        <v>82</v>
      </c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"/>
  <sheetViews>
    <sheetView topLeftCell="A7" workbookViewId="0">
      <selection sqref="A1:Z68"/>
    </sheetView>
  </sheetViews>
  <sheetFormatPr baseColWidth="10" defaultRowHeight="15" x14ac:dyDescent="0.25"/>
  <cols>
    <col min="1" max="1" width="17.28515625" customWidth="1"/>
    <col min="2" max="2" width="16.42578125" customWidth="1"/>
    <col min="3" max="3" width="20.28515625" customWidth="1"/>
    <col min="4" max="4" width="18" customWidth="1"/>
    <col min="5" max="5" width="17.28515625" customWidth="1"/>
    <col min="6" max="6" width="26.42578125" customWidth="1"/>
    <col min="7" max="7" width="24.28515625" customWidth="1"/>
    <col min="8" max="8" width="18.85546875" customWidth="1"/>
    <col min="10" max="10" width="14.5703125" customWidth="1"/>
    <col min="11" max="11" width="15.7109375" customWidth="1"/>
  </cols>
  <sheetData>
    <row r="1" spans="1:26" ht="26.25" x14ac:dyDescent="0.4">
      <c r="A1" s="3"/>
      <c r="B1" s="3"/>
      <c r="C1" s="3"/>
      <c r="D1" s="4" t="s">
        <v>0</v>
      </c>
      <c r="E1" s="3"/>
      <c r="F1" s="3"/>
      <c r="G1" s="3"/>
      <c r="H1" s="3"/>
      <c r="I1" s="11"/>
      <c r="J1" s="11"/>
    </row>
    <row r="2" spans="1:26" ht="18.75" x14ac:dyDescent="0.3">
      <c r="A2" s="12">
        <v>42064</v>
      </c>
      <c r="B2" s="3"/>
      <c r="C2" s="3"/>
      <c r="D2" s="3"/>
      <c r="E2" s="3"/>
      <c r="F2" s="3"/>
      <c r="G2" s="3"/>
      <c r="H2" s="3"/>
      <c r="I2" s="11"/>
      <c r="J2" s="11"/>
    </row>
    <row r="3" spans="1:26" ht="18.75" x14ac:dyDescent="0.3">
      <c r="A3" s="3"/>
      <c r="B3" s="3"/>
      <c r="C3" s="3"/>
      <c r="D3" s="3"/>
      <c r="E3" s="5" t="s">
        <v>4</v>
      </c>
      <c r="F3" s="3"/>
      <c r="G3" s="3"/>
      <c r="H3" s="3"/>
      <c r="I3" s="11"/>
      <c r="J3" s="11"/>
    </row>
    <row r="4" spans="1:26" x14ac:dyDescent="0.25">
      <c r="A4" s="6" t="s">
        <v>7</v>
      </c>
      <c r="B4" s="41"/>
      <c r="C4" s="3"/>
      <c r="D4" s="3"/>
      <c r="E4" s="3"/>
      <c r="F4" s="3"/>
      <c r="G4" s="3"/>
      <c r="H4" s="3"/>
      <c r="I4" s="11"/>
      <c r="J4" s="11"/>
    </row>
    <row r="5" spans="1:26" x14ac:dyDescent="0.25">
      <c r="A5" s="7"/>
      <c r="B5" s="3"/>
      <c r="C5" s="3"/>
      <c r="D5" s="3"/>
      <c r="E5" s="3"/>
      <c r="F5" s="3"/>
      <c r="G5" s="3"/>
      <c r="H5" s="3"/>
      <c r="I5" s="11"/>
      <c r="J5" s="11"/>
    </row>
    <row r="6" spans="1:26" x14ac:dyDescent="0.25">
      <c r="A6" s="8" t="s">
        <v>8</v>
      </c>
      <c r="B6" s="8"/>
      <c r="C6" s="8" t="s">
        <v>9</v>
      </c>
      <c r="D6" s="8"/>
      <c r="E6" s="3"/>
      <c r="F6" s="3"/>
      <c r="G6" s="3"/>
      <c r="H6" s="3"/>
      <c r="I6" s="11"/>
      <c r="J6" s="11"/>
    </row>
    <row r="7" spans="1:26" x14ac:dyDescent="0.25">
      <c r="A7" s="3"/>
      <c r="B7" s="3"/>
      <c r="C7" s="3"/>
      <c r="D7" s="3"/>
      <c r="E7" s="3"/>
      <c r="F7" s="3"/>
      <c r="G7" s="3"/>
      <c r="H7" s="3"/>
      <c r="I7" s="11"/>
      <c r="J7" s="6" t="s">
        <v>62</v>
      </c>
    </row>
    <row r="8" spans="1:26" x14ac:dyDescent="0.25">
      <c r="A8" s="6" t="s">
        <v>10</v>
      </c>
      <c r="B8" s="3"/>
      <c r="C8" s="3"/>
      <c r="E8" s="3"/>
      <c r="F8" s="33" t="s">
        <v>67</v>
      </c>
      <c r="G8" s="3"/>
      <c r="H8" s="11"/>
      <c r="J8" s="11"/>
    </row>
    <row r="9" spans="1:26" ht="23.25" x14ac:dyDescent="0.35">
      <c r="A9" s="6"/>
      <c r="B9" s="13"/>
      <c r="C9" s="13"/>
      <c r="D9" s="3"/>
      <c r="E9" s="3"/>
      <c r="F9" s="3"/>
      <c r="G9" s="3"/>
      <c r="H9" s="11"/>
      <c r="J9" s="11"/>
      <c r="S9" s="111" t="s">
        <v>75</v>
      </c>
    </row>
    <row r="10" spans="1:26" x14ac:dyDescent="0.25">
      <c r="A10" s="30" t="s">
        <v>5</v>
      </c>
      <c r="B10" s="8"/>
      <c r="C10" s="3"/>
      <c r="E10" s="3"/>
      <c r="F10" s="3"/>
      <c r="G10" s="3"/>
      <c r="H10" s="11"/>
      <c r="J10" s="11"/>
    </row>
    <row r="11" spans="1:26" x14ac:dyDescent="0.25">
      <c r="A11" s="8" t="s">
        <v>1</v>
      </c>
      <c r="B11" s="29" t="s">
        <v>11</v>
      </c>
      <c r="C11" s="8" t="s">
        <v>3</v>
      </c>
      <c r="D11" s="8" t="s">
        <v>71</v>
      </c>
      <c r="E11" s="8" t="s">
        <v>72</v>
      </c>
      <c r="F11" s="28"/>
      <c r="G11" s="8" t="s">
        <v>14</v>
      </c>
      <c r="H11" s="8" t="s">
        <v>15</v>
      </c>
      <c r="J11" s="8" t="s">
        <v>1</v>
      </c>
      <c r="K11" s="8" t="s">
        <v>11</v>
      </c>
      <c r="L11" s="8" t="s">
        <v>63</v>
      </c>
      <c r="N11" s="67" t="s">
        <v>120</v>
      </c>
      <c r="O11" s="67" t="s">
        <v>121</v>
      </c>
      <c r="P11" s="67" t="s">
        <v>122</v>
      </c>
      <c r="Q11" s="67" t="s">
        <v>123</v>
      </c>
      <c r="R11" s="67" t="s">
        <v>124</v>
      </c>
      <c r="S11" s="67">
        <v>2</v>
      </c>
      <c r="T11" s="108"/>
      <c r="U11" s="67" t="s">
        <v>125</v>
      </c>
      <c r="V11" s="67" t="s">
        <v>121</v>
      </c>
      <c r="W11" s="67" t="s">
        <v>122</v>
      </c>
      <c r="X11" s="67" t="s">
        <v>123</v>
      </c>
      <c r="Y11" s="67" t="s">
        <v>124</v>
      </c>
      <c r="Z11" s="67">
        <v>2</v>
      </c>
    </row>
    <row r="12" spans="1:26" x14ac:dyDescent="0.25">
      <c r="A12" s="8" t="s">
        <v>17</v>
      </c>
      <c r="B12" s="8"/>
      <c r="C12" s="8">
        <f>27*B12</f>
        <v>0</v>
      </c>
      <c r="D12" s="8"/>
      <c r="E12" s="8">
        <f>27*D12</f>
        <v>0</v>
      </c>
      <c r="F12" s="8" t="s">
        <v>64</v>
      </c>
      <c r="G12" s="39"/>
      <c r="H12" s="8"/>
      <c r="J12" s="71" t="s">
        <v>103</v>
      </c>
      <c r="K12" s="8"/>
      <c r="L12" s="14">
        <f>K12*15</f>
        <v>0</v>
      </c>
      <c r="N12" s="67" t="s">
        <v>17</v>
      </c>
      <c r="O12" s="67"/>
      <c r="P12" s="67"/>
      <c r="Q12" s="67"/>
      <c r="R12" s="67"/>
      <c r="S12" s="67"/>
      <c r="T12" s="108"/>
      <c r="U12" s="67" t="s">
        <v>126</v>
      </c>
      <c r="V12" s="67"/>
      <c r="W12" s="67"/>
      <c r="X12" s="67"/>
      <c r="Y12" s="67"/>
      <c r="Z12" s="67"/>
    </row>
    <row r="13" spans="1:26" x14ac:dyDescent="0.25">
      <c r="A13" s="8" t="s">
        <v>18</v>
      </c>
      <c r="B13" s="8"/>
      <c r="C13" s="8">
        <f t="shared" ref="C13:C18" si="0">27*B13</f>
        <v>0</v>
      </c>
      <c r="D13" s="8"/>
      <c r="E13" s="8">
        <f t="shared" ref="E13:E18" si="1">27*D13</f>
        <v>0</v>
      </c>
      <c r="F13" s="8" t="s">
        <v>65</v>
      </c>
      <c r="G13" s="21"/>
      <c r="H13" s="8"/>
      <c r="J13" s="8" t="s">
        <v>18</v>
      </c>
      <c r="K13" s="8"/>
      <c r="L13" s="14">
        <f>K13*18</f>
        <v>0</v>
      </c>
      <c r="N13" s="67" t="s">
        <v>18</v>
      </c>
      <c r="O13" s="67"/>
      <c r="P13" s="67"/>
      <c r="Q13" s="67"/>
      <c r="R13" s="67"/>
      <c r="S13" s="67"/>
      <c r="T13" s="108"/>
      <c r="U13" s="67" t="s">
        <v>127</v>
      </c>
      <c r="V13" s="67"/>
      <c r="W13" s="67"/>
      <c r="X13" s="67"/>
      <c r="Y13" s="67"/>
      <c r="Z13" s="67"/>
    </row>
    <row r="14" spans="1:26" ht="18.75" x14ac:dyDescent="0.3">
      <c r="A14" s="8" t="s">
        <v>19</v>
      </c>
      <c r="B14" s="8"/>
      <c r="C14" s="8">
        <f t="shared" si="0"/>
        <v>0</v>
      </c>
      <c r="D14" s="8"/>
      <c r="E14" s="8">
        <f t="shared" si="1"/>
        <v>0</v>
      </c>
      <c r="F14" s="8" t="s">
        <v>66</v>
      </c>
      <c r="G14" s="34" t="e">
        <f>G13/G12</f>
        <v>#DIV/0!</v>
      </c>
      <c r="H14" s="34" t="e">
        <f>H13/H12</f>
        <v>#DIV/0!</v>
      </c>
      <c r="J14" s="92" t="s">
        <v>111</v>
      </c>
      <c r="K14" s="8"/>
      <c r="L14" s="14">
        <f>K14*14</f>
        <v>0</v>
      </c>
      <c r="N14" s="67" t="s">
        <v>19</v>
      </c>
      <c r="O14" s="67"/>
      <c r="P14" s="67"/>
      <c r="Q14" s="67"/>
      <c r="R14" s="67"/>
      <c r="S14" s="67"/>
      <c r="T14" s="108"/>
      <c r="U14" s="67" t="s">
        <v>128</v>
      </c>
      <c r="V14" s="67"/>
      <c r="W14" s="67"/>
      <c r="X14" s="67"/>
      <c r="Y14" s="67"/>
      <c r="Z14" s="67"/>
    </row>
    <row r="15" spans="1:26" ht="18.75" x14ac:dyDescent="0.3">
      <c r="A15" s="8" t="s">
        <v>20</v>
      </c>
      <c r="B15" s="8"/>
      <c r="C15" s="8">
        <f t="shared" si="0"/>
        <v>0</v>
      </c>
      <c r="D15" s="8"/>
      <c r="E15" s="8">
        <f t="shared" si="1"/>
        <v>0</v>
      </c>
      <c r="G15" s="120" t="e">
        <f>AVERAGEIF(G14:H14,"&gt;0")</f>
        <v>#DIV/0!</v>
      </c>
      <c r="H15" s="121"/>
      <c r="J15" s="8" t="s">
        <v>20</v>
      </c>
      <c r="K15" s="8"/>
      <c r="L15" s="14">
        <f>K15*18</f>
        <v>0</v>
      </c>
      <c r="N15" s="67" t="s">
        <v>20</v>
      </c>
      <c r="O15" s="67"/>
      <c r="P15" s="67"/>
      <c r="Q15" s="67"/>
      <c r="R15" s="67"/>
      <c r="S15" s="67"/>
      <c r="T15" s="108"/>
      <c r="U15" s="67" t="s">
        <v>129</v>
      </c>
      <c r="V15" s="67"/>
      <c r="W15" s="67"/>
      <c r="X15" s="67"/>
      <c r="Y15" s="67"/>
      <c r="Z15" s="67"/>
    </row>
    <row r="16" spans="1:26" x14ac:dyDescent="0.25">
      <c r="A16" s="8" t="s">
        <v>21</v>
      </c>
      <c r="B16" s="8"/>
      <c r="C16" s="62">
        <f t="shared" si="0"/>
        <v>0</v>
      </c>
      <c r="D16" s="8"/>
      <c r="E16" s="8">
        <f t="shared" si="1"/>
        <v>0</v>
      </c>
      <c r="F16" s="3"/>
      <c r="J16" s="8" t="s">
        <v>21</v>
      </c>
      <c r="K16" s="8"/>
      <c r="L16" s="14">
        <f>K16*18</f>
        <v>0</v>
      </c>
      <c r="N16" s="67" t="s">
        <v>21</v>
      </c>
      <c r="O16" s="67"/>
      <c r="P16" s="67"/>
      <c r="Q16" s="67"/>
      <c r="R16" s="67"/>
      <c r="S16" s="67"/>
      <c r="T16" s="108"/>
      <c r="U16" s="67" t="s">
        <v>130</v>
      </c>
      <c r="V16" s="67"/>
      <c r="W16" s="67"/>
      <c r="X16" s="67"/>
      <c r="Y16" s="67"/>
      <c r="Z16" s="67"/>
    </row>
    <row r="17" spans="1:26" x14ac:dyDescent="0.25">
      <c r="A17" s="62" t="s">
        <v>98</v>
      </c>
      <c r="B17" s="62"/>
      <c r="C17" s="62">
        <f t="shared" si="0"/>
        <v>0</v>
      </c>
      <c r="D17" s="62"/>
      <c r="E17" s="62"/>
      <c r="F17" s="3"/>
      <c r="J17" s="62" t="s">
        <v>98</v>
      </c>
      <c r="K17" s="62"/>
      <c r="L17" s="14"/>
      <c r="N17" s="67" t="s">
        <v>98</v>
      </c>
      <c r="O17" s="67"/>
      <c r="P17" s="67"/>
      <c r="Q17" s="67"/>
      <c r="R17" s="67"/>
      <c r="S17" s="67"/>
      <c r="T17" s="108"/>
      <c r="U17" s="67" t="s">
        <v>131</v>
      </c>
      <c r="V17" s="67"/>
      <c r="W17" s="67"/>
      <c r="X17" s="67"/>
      <c r="Y17" s="67"/>
      <c r="Z17" s="67"/>
    </row>
    <row r="18" spans="1:26" x14ac:dyDescent="0.25">
      <c r="A18" s="62" t="s">
        <v>99</v>
      </c>
      <c r="B18" s="8"/>
      <c r="C18" s="62">
        <f t="shared" si="0"/>
        <v>0</v>
      </c>
      <c r="D18" s="8"/>
      <c r="E18" s="8">
        <f t="shared" si="1"/>
        <v>0</v>
      </c>
      <c r="F18" s="44" t="s">
        <v>86</v>
      </c>
      <c r="G18" s="21">
        <f>SUM(G12:H12)</f>
        <v>0</v>
      </c>
      <c r="J18" s="62" t="s">
        <v>99</v>
      </c>
      <c r="K18" s="8"/>
      <c r="L18" s="14">
        <f>K18*8</f>
        <v>0</v>
      </c>
      <c r="N18" s="67" t="s">
        <v>99</v>
      </c>
      <c r="O18" s="67"/>
      <c r="P18" s="67"/>
      <c r="Q18" s="67"/>
      <c r="R18" s="67"/>
      <c r="S18" s="67"/>
      <c r="T18" s="108"/>
      <c r="U18" s="108"/>
      <c r="V18" s="108"/>
      <c r="W18" s="108"/>
      <c r="X18" s="108"/>
      <c r="Y18" s="108"/>
      <c r="Z18" s="108"/>
    </row>
    <row r="19" spans="1:26" ht="15.75" x14ac:dyDescent="0.25">
      <c r="A19" s="8" t="s">
        <v>22</v>
      </c>
      <c r="B19" s="8">
        <f>SUM(B12:B18)</f>
        <v>0</v>
      </c>
      <c r="C19" s="23">
        <f>SUM(C12:C18)</f>
        <v>0</v>
      </c>
      <c r="D19" s="26">
        <f>SUM(D12:D18)</f>
        <v>0</v>
      </c>
      <c r="E19" s="26">
        <f>SUM(E12:E18)</f>
        <v>0</v>
      </c>
      <c r="F19" s="44" t="s">
        <v>87</v>
      </c>
      <c r="G19" s="21">
        <f>SUM(G13:H13)</f>
        <v>0</v>
      </c>
      <c r="J19" s="8" t="s">
        <v>22</v>
      </c>
      <c r="K19" s="2">
        <f>SUM(K12:K18)</f>
        <v>0</v>
      </c>
      <c r="L19" s="32">
        <f>K19*35</f>
        <v>0</v>
      </c>
      <c r="N19" s="67" t="s">
        <v>132</v>
      </c>
      <c r="O19" s="67"/>
      <c r="P19" s="67"/>
      <c r="Q19" s="67"/>
      <c r="R19" s="67"/>
      <c r="S19" s="67"/>
      <c r="T19" s="108"/>
      <c r="U19" s="108"/>
      <c r="V19" s="108"/>
      <c r="W19" s="108"/>
      <c r="X19" s="108"/>
      <c r="Y19" s="108"/>
      <c r="Z19" s="108"/>
    </row>
    <row r="20" spans="1:26" ht="15.75" x14ac:dyDescent="0.25">
      <c r="A20" s="10" t="s">
        <v>74</v>
      </c>
      <c r="B20" s="27" t="e">
        <f>C19/(G12)</f>
        <v>#DIV/0!</v>
      </c>
      <c r="C20" s="8" t="s">
        <v>73</v>
      </c>
      <c r="D20" s="40" t="e">
        <f>E19/H12</f>
        <v>#DIV/0!</v>
      </c>
      <c r="E20" s="13"/>
      <c r="F20" s="3"/>
      <c r="G20" s="3"/>
      <c r="H20" s="3"/>
      <c r="I20" s="11"/>
      <c r="J20" s="11"/>
      <c r="N20" s="67" t="s">
        <v>133</v>
      </c>
      <c r="O20" s="67"/>
      <c r="P20" s="67"/>
      <c r="Q20" s="67"/>
      <c r="R20" s="67"/>
      <c r="S20" s="67"/>
      <c r="T20" s="108"/>
      <c r="U20" s="108"/>
      <c r="V20" s="108"/>
      <c r="W20" s="108"/>
      <c r="X20" s="108"/>
      <c r="Y20" s="108"/>
      <c r="Z20" s="108"/>
    </row>
    <row r="21" spans="1:26" ht="21" x14ac:dyDescent="0.35">
      <c r="C21" s="31">
        <f>C19+E19</f>
        <v>0</v>
      </c>
      <c r="F21" s="59" t="s">
        <v>104</v>
      </c>
      <c r="G21" s="76">
        <f>C23+E19+C19+H28</f>
        <v>0</v>
      </c>
      <c r="H21" s="3"/>
      <c r="I21" s="11"/>
      <c r="J21" s="11"/>
      <c r="N21" s="67" t="s">
        <v>134</v>
      </c>
      <c r="O21" s="67"/>
      <c r="P21" s="67"/>
      <c r="Q21" s="67"/>
      <c r="R21" s="67"/>
      <c r="S21" s="67"/>
      <c r="T21" s="108"/>
      <c r="U21" s="108"/>
      <c r="V21" s="108"/>
      <c r="W21" s="108"/>
      <c r="X21" s="108"/>
      <c r="Y21" s="108"/>
      <c r="Z21" s="108"/>
    </row>
    <row r="22" spans="1:26" ht="15.75" x14ac:dyDescent="0.25">
      <c r="A22" s="43"/>
      <c r="B22" s="73" t="s">
        <v>11</v>
      </c>
      <c r="C22" s="79" t="s">
        <v>2</v>
      </c>
      <c r="D22" s="88"/>
      <c r="E22" s="28"/>
      <c r="G22" s="3"/>
      <c r="H22" s="3"/>
      <c r="I22" s="11"/>
      <c r="J22" s="11"/>
      <c r="N22" s="67" t="s">
        <v>135</v>
      </c>
      <c r="O22" s="67"/>
      <c r="P22" s="67"/>
      <c r="Q22" s="67"/>
      <c r="R22" s="67"/>
      <c r="S22" s="67"/>
      <c r="T22" s="108"/>
      <c r="U22" s="108"/>
      <c r="V22" s="108"/>
      <c r="W22" s="108"/>
      <c r="X22" s="108"/>
      <c r="Y22" s="108"/>
      <c r="Z22" s="108"/>
    </row>
    <row r="23" spans="1:26" ht="21.75" thickBot="1" x14ac:dyDescent="0.4">
      <c r="A23" s="86" t="s">
        <v>101</v>
      </c>
      <c r="B23" s="27"/>
      <c r="C23" s="23">
        <f>27*B23</f>
        <v>0</v>
      </c>
      <c r="D23" s="82"/>
      <c r="E23" s="94" t="s">
        <v>102</v>
      </c>
      <c r="G23" s="3"/>
      <c r="H23" s="3"/>
      <c r="I23" s="11"/>
      <c r="J23" s="11"/>
      <c r="N23" s="67" t="s">
        <v>136</v>
      </c>
      <c r="O23" s="67"/>
      <c r="P23" s="67"/>
      <c r="Q23" s="67"/>
      <c r="R23" s="67"/>
      <c r="S23" s="67"/>
      <c r="T23" s="108"/>
      <c r="U23" s="108"/>
      <c r="V23" s="108"/>
      <c r="W23" s="108"/>
      <c r="X23" s="108"/>
      <c r="Y23" s="108"/>
      <c r="Z23" s="108"/>
    </row>
    <row r="24" spans="1:26" ht="15.75" x14ac:dyDescent="0.25">
      <c r="A24" s="83"/>
      <c r="B24" s="80"/>
      <c r="C24" s="84"/>
      <c r="D24" s="82"/>
      <c r="E24" s="94" t="e">
        <f>C23/B27</f>
        <v>#DIV/0!</v>
      </c>
      <c r="G24" s="95"/>
      <c r="H24" s="96" t="s">
        <v>112</v>
      </c>
      <c r="I24" s="96" t="s">
        <v>114</v>
      </c>
      <c r="J24" s="97" t="s">
        <v>102</v>
      </c>
      <c r="N24" s="67" t="s">
        <v>137</v>
      </c>
      <c r="O24" s="67"/>
      <c r="P24" s="67"/>
      <c r="Q24" s="67"/>
      <c r="R24" s="67"/>
      <c r="S24" s="67"/>
      <c r="T24" s="108"/>
      <c r="U24" s="108"/>
      <c r="V24" s="108"/>
      <c r="W24" s="108"/>
      <c r="X24" s="108"/>
      <c r="Y24" s="108"/>
      <c r="Z24" s="108"/>
    </row>
    <row r="25" spans="1:26" ht="18.75" x14ac:dyDescent="0.25">
      <c r="A25" s="83"/>
      <c r="B25" s="80"/>
      <c r="C25" s="84"/>
      <c r="D25" s="82"/>
      <c r="E25" s="13"/>
      <c r="G25" s="98" t="s">
        <v>14</v>
      </c>
      <c r="H25" s="67"/>
      <c r="I25" s="67"/>
      <c r="J25" s="99"/>
      <c r="N25" s="108"/>
      <c r="O25" s="108"/>
      <c r="P25" s="108"/>
      <c r="Q25" s="108"/>
      <c r="R25" s="108"/>
      <c r="S25" s="108"/>
      <c r="T25" s="108"/>
      <c r="U25" s="109"/>
      <c r="V25" s="108"/>
      <c r="W25" s="108"/>
      <c r="X25" s="108"/>
      <c r="Y25" s="108"/>
      <c r="Z25" s="108"/>
    </row>
    <row r="26" spans="1:26" ht="15.75" x14ac:dyDescent="0.25">
      <c r="A26" s="83"/>
      <c r="B26" s="27" t="s">
        <v>108</v>
      </c>
      <c r="C26" s="23" t="s">
        <v>109</v>
      </c>
      <c r="D26" s="40" t="s">
        <v>66</v>
      </c>
      <c r="E26" s="13"/>
      <c r="G26" s="98" t="s">
        <v>15</v>
      </c>
      <c r="H26" s="67"/>
      <c r="I26" s="67"/>
      <c r="J26" s="99"/>
      <c r="N26" s="67" t="s">
        <v>138</v>
      </c>
      <c r="O26" s="67" t="s">
        <v>121</v>
      </c>
      <c r="P26" s="67" t="s">
        <v>122</v>
      </c>
      <c r="Q26" s="67" t="s">
        <v>123</v>
      </c>
      <c r="R26" s="67" t="s">
        <v>124</v>
      </c>
      <c r="S26" s="67">
        <v>2</v>
      </c>
      <c r="T26" s="108"/>
      <c r="U26" s="67" t="s">
        <v>139</v>
      </c>
      <c r="V26" s="67" t="s">
        <v>121</v>
      </c>
      <c r="W26" s="67" t="s">
        <v>122</v>
      </c>
      <c r="X26" s="67" t="s">
        <v>123</v>
      </c>
      <c r="Y26" s="67" t="s">
        <v>124</v>
      </c>
      <c r="Z26" s="67">
        <v>2</v>
      </c>
    </row>
    <row r="27" spans="1:26" ht="15.75" x14ac:dyDescent="0.25">
      <c r="A27" s="74" t="s">
        <v>110</v>
      </c>
      <c r="B27" s="27"/>
      <c r="C27" s="23"/>
      <c r="D27" s="90" t="e">
        <f>C27/B27</f>
        <v>#DIV/0!</v>
      </c>
      <c r="E27" s="94" t="s">
        <v>116</v>
      </c>
      <c r="G27" s="98" t="s">
        <v>113</v>
      </c>
      <c r="H27" s="67">
        <f>SUM(H25:H26)</f>
        <v>0</v>
      </c>
      <c r="I27" s="67">
        <f>SUM(I25:I26)</f>
        <v>0</v>
      </c>
      <c r="J27" s="99" t="e">
        <f>H28/I27</f>
        <v>#DIV/0!</v>
      </c>
      <c r="N27" s="67" t="s">
        <v>140</v>
      </c>
      <c r="O27" s="67"/>
      <c r="P27" s="67"/>
      <c r="Q27" s="67"/>
      <c r="R27" s="67"/>
      <c r="S27" s="67"/>
      <c r="T27" s="108"/>
      <c r="U27" s="67" t="s">
        <v>117</v>
      </c>
      <c r="V27" s="67"/>
      <c r="W27" s="67"/>
      <c r="X27" s="67"/>
      <c r="Y27" s="67"/>
      <c r="Z27" s="67"/>
    </row>
    <row r="28" spans="1:26" ht="16.5" thickBot="1" x14ac:dyDescent="0.3">
      <c r="A28" s="74" t="s">
        <v>105</v>
      </c>
      <c r="B28" s="27"/>
      <c r="C28" s="23"/>
      <c r="D28" s="90" t="e">
        <f>C28/B28</f>
        <v>#DIV/0!</v>
      </c>
      <c r="E28" s="94"/>
      <c r="G28" s="100" t="s">
        <v>115</v>
      </c>
      <c r="H28" s="101">
        <f>H27*27</f>
        <v>0</v>
      </c>
      <c r="I28" s="102"/>
      <c r="J28" s="103"/>
      <c r="N28" s="67" t="s">
        <v>141</v>
      </c>
      <c r="O28" s="67"/>
      <c r="P28" s="67"/>
      <c r="Q28" s="67"/>
      <c r="R28" s="67"/>
      <c r="S28" s="67"/>
      <c r="T28" s="108"/>
      <c r="U28" s="67" t="s">
        <v>117</v>
      </c>
      <c r="V28" s="67"/>
      <c r="W28" s="67"/>
      <c r="X28" s="67"/>
      <c r="Y28" s="67"/>
      <c r="Z28" s="67"/>
    </row>
    <row r="29" spans="1:26" ht="15.75" x14ac:dyDescent="0.25">
      <c r="A29" s="74" t="s">
        <v>106</v>
      </c>
      <c r="B29" s="27"/>
      <c r="C29" s="23"/>
      <c r="D29" s="90" t="e">
        <f>C29/B29</f>
        <v>#DIV/0!</v>
      </c>
      <c r="E29" s="94"/>
      <c r="G29" s="3"/>
      <c r="H29" s="3"/>
      <c r="I29" s="11"/>
      <c r="J29" s="11"/>
      <c r="N29" s="67" t="s">
        <v>142</v>
      </c>
      <c r="O29" s="67"/>
      <c r="P29" s="67"/>
      <c r="Q29" s="67"/>
      <c r="R29" s="67"/>
      <c r="S29" s="67"/>
      <c r="T29" s="108"/>
      <c r="U29" s="67" t="s">
        <v>119</v>
      </c>
      <c r="V29" s="67"/>
      <c r="W29" s="67"/>
      <c r="X29" s="67"/>
      <c r="Y29" s="67"/>
      <c r="Z29" s="67"/>
    </row>
    <row r="30" spans="1:26" ht="15.75" x14ac:dyDescent="0.25">
      <c r="A30" s="74" t="s">
        <v>107</v>
      </c>
      <c r="B30" s="91"/>
      <c r="C30" s="23"/>
      <c r="D30" s="82"/>
      <c r="E30" s="13"/>
      <c r="G30" s="3"/>
      <c r="H30" s="3"/>
      <c r="I30" s="11"/>
      <c r="J30" s="11"/>
      <c r="N30" s="67" t="s">
        <v>143</v>
      </c>
      <c r="O30" s="67"/>
      <c r="P30" s="67"/>
      <c r="Q30" s="67"/>
      <c r="R30" s="67"/>
      <c r="S30" s="67"/>
      <c r="T30" s="108"/>
      <c r="U30" s="108"/>
      <c r="V30" s="108"/>
      <c r="W30" s="108"/>
      <c r="X30" s="108"/>
      <c r="Y30" s="108"/>
      <c r="Z30" s="108"/>
    </row>
    <row r="31" spans="1:26" ht="15.75" x14ac:dyDescent="0.25">
      <c r="A31" s="74" t="s">
        <v>107</v>
      </c>
      <c r="B31" s="91"/>
      <c r="C31" s="23"/>
      <c r="D31" s="82"/>
      <c r="E31" s="13"/>
      <c r="G31" s="3"/>
      <c r="H31" s="3"/>
      <c r="I31" s="11"/>
      <c r="J31" s="11"/>
      <c r="N31" s="67" t="s">
        <v>144</v>
      </c>
      <c r="O31" s="67"/>
      <c r="P31" s="67"/>
      <c r="Q31" s="67"/>
      <c r="R31" s="67"/>
      <c r="S31" s="67"/>
      <c r="T31" s="108"/>
      <c r="U31" s="108"/>
      <c r="V31" s="108"/>
      <c r="W31" s="108"/>
      <c r="X31" s="108"/>
      <c r="Y31" s="108"/>
      <c r="Z31" s="108"/>
    </row>
    <row r="32" spans="1:26" x14ac:dyDescent="0.25">
      <c r="F32" s="56" t="s">
        <v>64</v>
      </c>
      <c r="G32" s="56"/>
      <c r="H32" s="56"/>
      <c r="I32" s="11"/>
      <c r="J32" s="11"/>
      <c r="N32" s="67" t="s">
        <v>145</v>
      </c>
      <c r="O32" s="67"/>
      <c r="P32" s="67"/>
      <c r="Q32" s="67"/>
      <c r="R32" s="67"/>
      <c r="S32" s="67"/>
      <c r="T32" s="108"/>
      <c r="U32" s="108"/>
      <c r="V32" s="108"/>
      <c r="W32" s="108"/>
      <c r="X32" s="108"/>
      <c r="Y32" s="108"/>
      <c r="Z32" s="108"/>
    </row>
    <row r="33" spans="1:26" x14ac:dyDescent="0.25">
      <c r="A33" s="3"/>
      <c r="B33" s="42" t="s">
        <v>84</v>
      </c>
      <c r="C33" s="42" t="s">
        <v>2</v>
      </c>
      <c r="D33" s="3"/>
      <c r="E33" s="13"/>
      <c r="F33" s="56" t="s">
        <v>65</v>
      </c>
      <c r="G33" s="56"/>
      <c r="H33" s="56"/>
      <c r="I33" s="11"/>
      <c r="J33" s="11"/>
      <c r="N33" s="67" t="s">
        <v>146</v>
      </c>
      <c r="O33" s="67"/>
      <c r="P33" s="67"/>
      <c r="Q33" s="67"/>
      <c r="R33" s="67"/>
      <c r="S33" s="67"/>
      <c r="T33" s="108"/>
      <c r="U33" s="108"/>
      <c r="V33" s="108"/>
      <c r="W33" s="108"/>
      <c r="X33" s="108"/>
      <c r="Y33" s="108"/>
      <c r="Z33" s="108"/>
    </row>
    <row r="34" spans="1:26" x14ac:dyDescent="0.25">
      <c r="A34" s="42" t="s">
        <v>83</v>
      </c>
      <c r="B34" s="42"/>
      <c r="C34" s="42">
        <f>B34*17</f>
        <v>0</v>
      </c>
      <c r="D34" s="3"/>
      <c r="E34" s="13"/>
      <c r="F34" s="3"/>
      <c r="G34" s="57" t="e">
        <f>G33/G32</f>
        <v>#DIV/0!</v>
      </c>
      <c r="H34" s="57" t="e">
        <f>H33/H32</f>
        <v>#DIV/0!</v>
      </c>
      <c r="I34" s="11"/>
      <c r="J34" s="11"/>
      <c r="N34" s="67" t="s">
        <v>147</v>
      </c>
      <c r="O34" s="67"/>
      <c r="P34" s="67"/>
      <c r="Q34" s="67"/>
      <c r="R34" s="67"/>
      <c r="S34" s="67"/>
      <c r="T34" s="108"/>
      <c r="U34" s="108"/>
      <c r="V34" s="108"/>
      <c r="W34" s="108"/>
      <c r="X34" s="108"/>
      <c r="Y34" s="108"/>
      <c r="Z34" s="108"/>
    </row>
    <row r="35" spans="1:26" x14ac:dyDescent="0.25">
      <c r="A35" s="3"/>
      <c r="B35" s="3"/>
      <c r="C35" s="3"/>
      <c r="D35" s="3"/>
      <c r="E35" s="3"/>
      <c r="F35" s="3"/>
      <c r="G35" s="118" t="e">
        <f>AVERAGE(G34:H34)</f>
        <v>#DIV/0!</v>
      </c>
      <c r="H35" s="119"/>
      <c r="I35" s="11"/>
      <c r="J35" s="11"/>
      <c r="N35" s="67" t="s">
        <v>148</v>
      </c>
      <c r="O35" s="67"/>
      <c r="P35" s="67"/>
      <c r="Q35" s="67"/>
      <c r="R35" s="67"/>
      <c r="S35" s="67"/>
      <c r="T35" s="108"/>
      <c r="U35" s="108"/>
      <c r="V35" s="108"/>
      <c r="W35" s="108"/>
      <c r="X35" s="108"/>
      <c r="Y35" s="108"/>
      <c r="Z35" s="108"/>
    </row>
    <row r="36" spans="1:26" x14ac:dyDescent="0.25">
      <c r="A36" s="6" t="s">
        <v>13</v>
      </c>
      <c r="B36" s="3"/>
      <c r="C36" s="3"/>
      <c r="D36" s="3"/>
      <c r="E36" s="3"/>
      <c r="F36" s="3"/>
      <c r="G36" s="3"/>
      <c r="H36" s="3"/>
      <c r="I36" s="11"/>
      <c r="J36" s="11"/>
      <c r="N36" s="67" t="s">
        <v>149</v>
      </c>
      <c r="O36" s="67"/>
      <c r="P36" s="67"/>
      <c r="Q36" s="67"/>
      <c r="R36" s="67"/>
      <c r="S36" s="67"/>
      <c r="T36" s="108"/>
      <c r="U36" s="108"/>
      <c r="V36" s="108"/>
      <c r="W36" s="108"/>
      <c r="X36" s="108"/>
      <c r="Y36" s="108"/>
      <c r="Z36" s="108"/>
    </row>
    <row r="37" spans="1:26" ht="30" x14ac:dyDescent="0.25">
      <c r="B37" s="10" t="s">
        <v>6</v>
      </c>
      <c r="C37" s="8" t="s">
        <v>14</v>
      </c>
      <c r="D37" s="8" t="s">
        <v>15</v>
      </c>
      <c r="E37" s="8" t="s">
        <v>16</v>
      </c>
      <c r="F37" s="8" t="s">
        <v>23</v>
      </c>
      <c r="G37" s="8" t="s">
        <v>26</v>
      </c>
      <c r="H37" s="3"/>
      <c r="I37" s="11"/>
      <c r="J37" s="11"/>
      <c r="N37" s="67" t="s">
        <v>150</v>
      </c>
      <c r="O37" s="67"/>
      <c r="P37" s="67"/>
      <c r="Q37" s="67"/>
      <c r="R37" s="67"/>
      <c r="S37" s="67"/>
      <c r="T37" s="108"/>
      <c r="U37" s="108"/>
      <c r="V37" s="108"/>
      <c r="W37" s="108"/>
      <c r="X37" s="108"/>
      <c r="Y37" s="108"/>
      <c r="Z37" s="108"/>
    </row>
    <row r="38" spans="1:26" x14ac:dyDescent="0.25">
      <c r="B38" s="8" t="s">
        <v>117</v>
      </c>
      <c r="C38" s="8"/>
      <c r="D38" s="8"/>
      <c r="E38" s="8">
        <f>C38+D38</f>
        <v>0</v>
      </c>
      <c r="F38" s="8"/>
      <c r="G38" s="8" t="e">
        <f>E38/F38</f>
        <v>#DIV/0!</v>
      </c>
      <c r="H38" s="3"/>
      <c r="I38" s="11"/>
      <c r="J38" s="11"/>
      <c r="N38" s="67" t="s">
        <v>151</v>
      </c>
      <c r="O38" s="67"/>
      <c r="P38" s="67"/>
      <c r="Q38" s="67"/>
      <c r="R38" s="67"/>
      <c r="S38" s="67"/>
      <c r="T38" s="108"/>
      <c r="U38" s="108"/>
      <c r="V38" s="108"/>
      <c r="W38" s="108"/>
      <c r="X38" s="108"/>
      <c r="Y38" s="108"/>
      <c r="Z38" s="108"/>
    </row>
    <row r="39" spans="1:26" ht="23.25" x14ac:dyDescent="0.35">
      <c r="B39" s="10" t="s">
        <v>118</v>
      </c>
      <c r="C39" s="8"/>
      <c r="D39" s="8"/>
      <c r="E39" s="8">
        <f>C39+D39</f>
        <v>0</v>
      </c>
      <c r="F39" s="8"/>
      <c r="G39" s="20" t="e">
        <f>E39/F39</f>
        <v>#DIV/0!</v>
      </c>
      <c r="H39" s="3"/>
      <c r="I39" s="11"/>
      <c r="J39" s="11"/>
      <c r="T39" s="111" t="s">
        <v>76</v>
      </c>
    </row>
    <row r="40" spans="1:26" x14ac:dyDescent="0.25">
      <c r="A40" s="3"/>
      <c r="B40" s="8" t="s">
        <v>119</v>
      </c>
      <c r="C40" s="8"/>
      <c r="D40" s="8"/>
      <c r="E40" s="8">
        <f>C40+D40</f>
        <v>0</v>
      </c>
      <c r="F40" s="8"/>
      <c r="G40" s="20" t="e">
        <f>E40/F40</f>
        <v>#DIV/0!</v>
      </c>
      <c r="H40" s="3"/>
      <c r="I40" s="11"/>
      <c r="J40" s="11"/>
    </row>
    <row r="41" spans="1:26" x14ac:dyDescent="0.25">
      <c r="A41" s="3"/>
      <c r="B41" s="3"/>
      <c r="C41" s="3"/>
      <c r="D41" s="3"/>
      <c r="E41" s="15">
        <f>E38+E39+E40</f>
        <v>0</v>
      </c>
      <c r="F41" s="3"/>
      <c r="G41" s="20" t="e">
        <f>AVERAGEIF(G38:G40,"&gt;0")</f>
        <v>#DIV/0!</v>
      </c>
      <c r="H41" s="3"/>
      <c r="I41" s="11"/>
      <c r="J41" s="11"/>
      <c r="N41" s="67" t="s">
        <v>120</v>
      </c>
      <c r="O41" s="67" t="s">
        <v>121</v>
      </c>
      <c r="P41" s="67" t="s">
        <v>122</v>
      </c>
      <c r="Q41" s="67" t="s">
        <v>123</v>
      </c>
      <c r="R41" s="67" t="s">
        <v>124</v>
      </c>
      <c r="S41" s="67">
        <v>2</v>
      </c>
      <c r="T41" s="108"/>
      <c r="U41" s="67" t="s">
        <v>125</v>
      </c>
      <c r="V41" s="67" t="s">
        <v>121</v>
      </c>
      <c r="W41" s="67" t="s">
        <v>122</v>
      </c>
      <c r="X41" s="67" t="s">
        <v>123</v>
      </c>
      <c r="Y41" s="67" t="s">
        <v>124</v>
      </c>
      <c r="Z41" s="67">
        <v>2</v>
      </c>
    </row>
    <row r="42" spans="1:26" x14ac:dyDescent="0.25">
      <c r="A42" s="3"/>
      <c r="B42" s="3"/>
      <c r="C42" s="3"/>
      <c r="D42" s="13"/>
      <c r="E42" s="13"/>
      <c r="F42" s="13"/>
      <c r="G42" s="3"/>
      <c r="H42" s="3"/>
      <c r="I42" s="11"/>
      <c r="J42" s="11"/>
      <c r="N42" s="67" t="s">
        <v>17</v>
      </c>
      <c r="O42" s="67"/>
      <c r="P42" s="67"/>
      <c r="Q42" s="67"/>
      <c r="R42" s="67"/>
      <c r="S42" s="67"/>
      <c r="T42" s="108"/>
      <c r="U42" s="67" t="s">
        <v>126</v>
      </c>
      <c r="V42" s="67"/>
      <c r="W42" s="67"/>
      <c r="X42" s="67"/>
      <c r="Y42" s="67"/>
      <c r="Z42" s="67"/>
    </row>
    <row r="43" spans="1:26" ht="30" x14ac:dyDescent="0.25">
      <c r="A43" s="10" t="s">
        <v>12</v>
      </c>
      <c r="B43" s="113"/>
      <c r="C43" s="114"/>
      <c r="D43" s="114"/>
      <c r="E43" s="114"/>
      <c r="F43" s="114"/>
      <c r="G43" s="114"/>
      <c r="H43" s="115"/>
      <c r="I43" s="11"/>
      <c r="J43" s="11"/>
      <c r="N43" s="67" t="s">
        <v>18</v>
      </c>
      <c r="O43" s="67"/>
      <c r="P43" s="67"/>
      <c r="Q43" s="67"/>
      <c r="R43" s="67"/>
      <c r="S43" s="67"/>
      <c r="T43" s="108"/>
      <c r="U43" s="67" t="s">
        <v>127</v>
      </c>
      <c r="V43" s="67"/>
      <c r="W43" s="67"/>
      <c r="X43" s="67"/>
      <c r="Y43" s="67"/>
      <c r="Z43" s="67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11"/>
      <c r="J44" s="11"/>
      <c r="N44" s="67" t="s">
        <v>19</v>
      </c>
      <c r="O44" s="67"/>
      <c r="P44" s="67"/>
      <c r="Q44" s="67"/>
      <c r="R44" s="67"/>
      <c r="S44" s="67"/>
      <c r="T44" s="108"/>
      <c r="U44" s="67" t="s">
        <v>128</v>
      </c>
      <c r="V44" s="67"/>
      <c r="W44" s="67"/>
      <c r="X44" s="67"/>
      <c r="Y44" s="67"/>
      <c r="Z44" s="67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N45" s="67" t="s">
        <v>20</v>
      </c>
      <c r="O45" s="67"/>
      <c r="P45" s="67"/>
      <c r="Q45" s="67"/>
      <c r="R45" s="67"/>
      <c r="S45" s="67"/>
      <c r="T45" s="108"/>
      <c r="U45" s="67" t="s">
        <v>129</v>
      </c>
      <c r="V45" s="67"/>
      <c r="W45" s="67"/>
      <c r="X45" s="67"/>
      <c r="Y45" s="67"/>
      <c r="Z45" s="67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N46" s="67" t="s">
        <v>21</v>
      </c>
      <c r="O46" s="67"/>
      <c r="P46" s="67"/>
      <c r="Q46" s="67"/>
      <c r="R46" s="67"/>
      <c r="S46" s="67"/>
      <c r="T46" s="108"/>
      <c r="U46" s="67" t="s">
        <v>130</v>
      </c>
      <c r="V46" s="67"/>
      <c r="W46" s="67"/>
      <c r="X46" s="67"/>
      <c r="Y46" s="67"/>
      <c r="Z46" s="67"/>
    </row>
    <row r="47" spans="1:26" x14ac:dyDescent="0.25">
      <c r="N47" s="67" t="s">
        <v>98</v>
      </c>
      <c r="O47" s="67"/>
      <c r="P47" s="67"/>
      <c r="Q47" s="67"/>
      <c r="R47" s="67"/>
      <c r="S47" s="67"/>
      <c r="T47" s="108"/>
      <c r="U47" s="67" t="s">
        <v>131</v>
      </c>
      <c r="V47" s="67"/>
      <c r="W47" s="67"/>
      <c r="X47" s="67"/>
      <c r="Y47" s="67"/>
      <c r="Z47" s="67"/>
    </row>
    <row r="48" spans="1:26" x14ac:dyDescent="0.25">
      <c r="N48" s="67" t="s">
        <v>99</v>
      </c>
      <c r="O48" s="67"/>
      <c r="P48" s="67"/>
      <c r="Q48" s="67"/>
      <c r="R48" s="67"/>
      <c r="S48" s="67"/>
      <c r="T48" s="108"/>
      <c r="U48" s="108"/>
      <c r="V48" s="108"/>
      <c r="W48" s="108"/>
      <c r="X48" s="108"/>
      <c r="Y48" s="108"/>
      <c r="Z48" s="108"/>
    </row>
    <row r="49" spans="14:26" x14ac:dyDescent="0.25">
      <c r="N49" s="67" t="s">
        <v>132</v>
      </c>
      <c r="O49" s="67"/>
      <c r="P49" s="67"/>
      <c r="Q49" s="67"/>
      <c r="R49" s="67"/>
      <c r="S49" s="67"/>
      <c r="T49" s="108"/>
      <c r="U49" s="108"/>
      <c r="V49" s="108"/>
      <c r="W49" s="108"/>
      <c r="X49" s="108"/>
      <c r="Y49" s="108"/>
      <c r="Z49" s="108"/>
    </row>
    <row r="50" spans="14:26" x14ac:dyDescent="0.25">
      <c r="N50" s="67" t="s">
        <v>133</v>
      </c>
      <c r="O50" s="67"/>
      <c r="P50" s="67"/>
      <c r="Q50" s="67"/>
      <c r="R50" s="67"/>
      <c r="S50" s="67"/>
      <c r="T50" s="108"/>
      <c r="U50" s="108"/>
      <c r="V50" s="108"/>
      <c r="W50" s="108"/>
      <c r="X50" s="108"/>
      <c r="Y50" s="108"/>
      <c r="Z50" s="108"/>
    </row>
    <row r="51" spans="14:26" x14ac:dyDescent="0.25">
      <c r="N51" s="67" t="s">
        <v>134</v>
      </c>
      <c r="O51" s="67"/>
      <c r="P51" s="67"/>
      <c r="Q51" s="67"/>
      <c r="R51" s="67"/>
      <c r="S51" s="67"/>
      <c r="T51" s="108"/>
      <c r="U51" s="108"/>
      <c r="V51" s="108"/>
      <c r="W51" s="108"/>
      <c r="X51" s="108"/>
      <c r="Y51" s="108"/>
      <c r="Z51" s="108"/>
    </row>
    <row r="52" spans="14:26" x14ac:dyDescent="0.25">
      <c r="N52" s="67" t="s">
        <v>135</v>
      </c>
      <c r="O52" s="67"/>
      <c r="P52" s="67"/>
      <c r="Q52" s="67"/>
      <c r="R52" s="67"/>
      <c r="S52" s="67"/>
      <c r="T52" s="108"/>
      <c r="U52" s="108"/>
      <c r="V52" s="108"/>
      <c r="W52" s="108"/>
      <c r="X52" s="108"/>
      <c r="Y52" s="108"/>
      <c r="Z52" s="108"/>
    </row>
    <row r="53" spans="14:26" x14ac:dyDescent="0.25">
      <c r="N53" s="67" t="s">
        <v>136</v>
      </c>
      <c r="O53" s="67"/>
      <c r="P53" s="67"/>
      <c r="Q53" s="67"/>
      <c r="R53" s="67"/>
      <c r="S53" s="67"/>
      <c r="T53" s="108"/>
      <c r="U53" s="108"/>
      <c r="V53" s="108"/>
      <c r="W53" s="108"/>
      <c r="X53" s="108"/>
      <c r="Y53" s="108"/>
      <c r="Z53" s="108"/>
    </row>
    <row r="54" spans="14:26" x14ac:dyDescent="0.25">
      <c r="N54" s="67" t="s">
        <v>137</v>
      </c>
      <c r="O54" s="67"/>
      <c r="P54" s="67"/>
      <c r="Q54" s="67"/>
      <c r="R54" s="67"/>
      <c r="S54" s="67"/>
      <c r="T54" s="108"/>
      <c r="U54" s="108"/>
      <c r="V54" s="108"/>
      <c r="W54" s="108"/>
      <c r="X54" s="108"/>
      <c r="Y54" s="108"/>
      <c r="Z54" s="108"/>
    </row>
    <row r="55" spans="14:26" ht="18.75" x14ac:dyDescent="0.25">
      <c r="N55" s="108"/>
      <c r="O55" s="108"/>
      <c r="P55" s="108"/>
      <c r="Q55" s="108"/>
      <c r="R55" s="108"/>
      <c r="S55" s="108"/>
      <c r="T55" s="108"/>
      <c r="U55" s="109"/>
      <c r="V55" s="108"/>
      <c r="W55" s="108"/>
      <c r="X55" s="108"/>
      <c r="Y55" s="108"/>
      <c r="Z55" s="108"/>
    </row>
    <row r="56" spans="14:26" x14ac:dyDescent="0.25">
      <c r="N56" s="67" t="s">
        <v>138</v>
      </c>
      <c r="O56" s="67" t="s">
        <v>121</v>
      </c>
      <c r="P56" s="67" t="s">
        <v>122</v>
      </c>
      <c r="Q56" s="67" t="s">
        <v>123</v>
      </c>
      <c r="R56" s="67" t="s">
        <v>124</v>
      </c>
      <c r="S56" s="67">
        <v>2</v>
      </c>
      <c r="T56" s="108"/>
      <c r="U56" s="67" t="s">
        <v>139</v>
      </c>
      <c r="V56" s="67" t="s">
        <v>121</v>
      </c>
      <c r="W56" s="67" t="s">
        <v>122</v>
      </c>
      <c r="X56" s="67" t="s">
        <v>123</v>
      </c>
      <c r="Y56" s="67" t="s">
        <v>124</v>
      </c>
      <c r="Z56" s="67">
        <v>2</v>
      </c>
    </row>
    <row r="57" spans="14:26" x14ac:dyDescent="0.25">
      <c r="N57" s="67" t="s">
        <v>140</v>
      </c>
      <c r="O57" s="67"/>
      <c r="P57" s="67"/>
      <c r="Q57" s="67"/>
      <c r="R57" s="67"/>
      <c r="S57" s="67"/>
      <c r="T57" s="108"/>
      <c r="U57" s="67" t="s">
        <v>117</v>
      </c>
      <c r="V57" s="67"/>
      <c r="W57" s="67"/>
      <c r="X57" s="67"/>
      <c r="Y57" s="67"/>
      <c r="Z57" s="67"/>
    </row>
    <row r="58" spans="14:26" x14ac:dyDescent="0.25">
      <c r="N58" s="67" t="s">
        <v>141</v>
      </c>
      <c r="O58" s="67"/>
      <c r="P58" s="67"/>
      <c r="Q58" s="67"/>
      <c r="R58" s="67"/>
      <c r="S58" s="67"/>
      <c r="T58" s="108"/>
      <c r="U58" s="67" t="s">
        <v>117</v>
      </c>
      <c r="V58" s="67"/>
      <c r="W58" s="67"/>
      <c r="X58" s="67"/>
      <c r="Y58" s="67"/>
      <c r="Z58" s="67"/>
    </row>
    <row r="59" spans="14:26" x14ac:dyDescent="0.25">
      <c r="N59" s="67" t="s">
        <v>142</v>
      </c>
      <c r="O59" s="67"/>
      <c r="P59" s="67"/>
      <c r="Q59" s="67"/>
      <c r="R59" s="67"/>
      <c r="S59" s="67"/>
      <c r="T59" s="108"/>
      <c r="U59" s="67" t="s">
        <v>119</v>
      </c>
      <c r="V59" s="67"/>
      <c r="W59" s="67"/>
      <c r="X59" s="67"/>
      <c r="Y59" s="67"/>
      <c r="Z59" s="67"/>
    </row>
    <row r="60" spans="14:26" x14ac:dyDescent="0.25">
      <c r="N60" s="67" t="s">
        <v>143</v>
      </c>
      <c r="O60" s="67"/>
      <c r="P60" s="67"/>
      <c r="Q60" s="67"/>
      <c r="R60" s="67"/>
      <c r="S60" s="67"/>
      <c r="T60" s="108"/>
      <c r="U60" s="108"/>
      <c r="V60" s="108"/>
      <c r="W60" s="108"/>
      <c r="X60" s="108"/>
      <c r="Y60" s="108"/>
      <c r="Z60" s="108"/>
    </row>
    <row r="61" spans="14:26" x14ac:dyDescent="0.25">
      <c r="N61" s="67" t="s">
        <v>144</v>
      </c>
      <c r="O61" s="67"/>
      <c r="P61" s="67"/>
      <c r="Q61" s="67"/>
      <c r="R61" s="67"/>
      <c r="S61" s="67"/>
      <c r="T61" s="108"/>
      <c r="U61" s="108"/>
      <c r="V61" s="108"/>
      <c r="W61" s="108"/>
      <c r="X61" s="108"/>
      <c r="Y61" s="108"/>
      <c r="Z61" s="108"/>
    </row>
    <row r="62" spans="14:26" x14ac:dyDescent="0.25">
      <c r="N62" s="67" t="s">
        <v>145</v>
      </c>
      <c r="O62" s="67"/>
      <c r="P62" s="67"/>
      <c r="Q62" s="67"/>
      <c r="R62" s="67"/>
      <c r="S62" s="67"/>
      <c r="T62" s="108"/>
      <c r="U62" s="108"/>
      <c r="V62" s="108"/>
      <c r="W62" s="108"/>
      <c r="X62" s="108"/>
      <c r="Y62" s="108"/>
      <c r="Z62" s="108"/>
    </row>
    <row r="63" spans="14:26" x14ac:dyDescent="0.25">
      <c r="N63" s="67" t="s">
        <v>146</v>
      </c>
      <c r="O63" s="67"/>
      <c r="P63" s="67"/>
      <c r="Q63" s="67"/>
      <c r="R63" s="67"/>
      <c r="S63" s="67"/>
      <c r="T63" s="108"/>
      <c r="U63" s="108"/>
      <c r="V63" s="108"/>
      <c r="W63" s="108"/>
      <c r="X63" s="108"/>
      <c r="Y63" s="108"/>
      <c r="Z63" s="108"/>
    </row>
    <row r="64" spans="14:26" x14ac:dyDescent="0.25">
      <c r="N64" s="67" t="s">
        <v>147</v>
      </c>
      <c r="O64" s="67"/>
      <c r="P64" s="67"/>
      <c r="Q64" s="67"/>
      <c r="R64" s="67"/>
      <c r="S64" s="67"/>
      <c r="T64" s="108"/>
      <c r="U64" s="108"/>
      <c r="V64" s="108"/>
      <c r="W64" s="108"/>
      <c r="X64" s="108"/>
      <c r="Y64" s="108"/>
      <c r="Z64" s="108"/>
    </row>
    <row r="65" spans="14:26" x14ac:dyDescent="0.25">
      <c r="N65" s="67" t="s">
        <v>148</v>
      </c>
      <c r="O65" s="67"/>
      <c r="P65" s="67"/>
      <c r="Q65" s="67"/>
      <c r="R65" s="67"/>
      <c r="S65" s="67"/>
      <c r="T65" s="108"/>
      <c r="U65" s="108"/>
      <c r="V65" s="108"/>
      <c r="W65" s="108"/>
      <c r="X65" s="108"/>
      <c r="Y65" s="108"/>
      <c r="Z65" s="108"/>
    </row>
    <row r="66" spans="14:26" x14ac:dyDescent="0.25">
      <c r="N66" s="67" t="s">
        <v>149</v>
      </c>
      <c r="O66" s="67"/>
      <c r="P66" s="67"/>
      <c r="Q66" s="67"/>
      <c r="R66" s="67"/>
      <c r="S66" s="67"/>
      <c r="T66" s="108"/>
      <c r="U66" s="108"/>
      <c r="V66" s="108"/>
      <c r="W66" s="108"/>
      <c r="X66" s="108"/>
      <c r="Y66" s="108"/>
      <c r="Z66" s="108"/>
    </row>
    <row r="67" spans="14:26" x14ac:dyDescent="0.25">
      <c r="N67" s="67" t="s">
        <v>150</v>
      </c>
      <c r="O67" s="67"/>
      <c r="P67" s="67"/>
      <c r="Q67" s="67"/>
      <c r="R67" s="67"/>
      <c r="S67" s="67"/>
      <c r="T67" s="108"/>
      <c r="U67" s="108"/>
      <c r="V67" s="108"/>
      <c r="W67" s="108"/>
      <c r="X67" s="108"/>
      <c r="Y67" s="108"/>
      <c r="Z67" s="108"/>
    </row>
    <row r="68" spans="14:26" x14ac:dyDescent="0.25">
      <c r="N68" s="67" t="s">
        <v>151</v>
      </c>
      <c r="O68" s="67"/>
      <c r="P68" s="67"/>
      <c r="Q68" s="67"/>
      <c r="R68" s="67"/>
      <c r="S68" s="67"/>
      <c r="T68" s="108"/>
      <c r="U68" s="108"/>
      <c r="V68" s="108"/>
      <c r="W68" s="108"/>
      <c r="X68" s="108"/>
      <c r="Y68" s="108"/>
      <c r="Z68" s="108"/>
    </row>
  </sheetData>
  <mergeCells count="3">
    <mergeCell ref="B43:H43"/>
    <mergeCell ref="G15:H15"/>
    <mergeCell ref="G35:H35"/>
  </mergeCells>
  <pageMargins left="0.7" right="0.7" top="0.75" bottom="0.75" header="0.3" footer="0.3"/>
  <pageSetup paperSize="9" scale="35" orientation="landscape" horizontalDpi="4294967293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Synthèse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J-P</cp:lastModifiedBy>
  <cp:lastPrinted>2017-03-22T08:00:06Z</cp:lastPrinted>
  <dcterms:created xsi:type="dcterms:W3CDTF">2015-01-12T11:26:47Z</dcterms:created>
  <dcterms:modified xsi:type="dcterms:W3CDTF">2017-03-28T09:48:48Z</dcterms:modified>
</cp:coreProperties>
</file>