
<file path=[Content_Types].xml><?xml version="1.0" encoding="utf-8"?>
<Types xmlns="http://schemas.openxmlformats.org/package/2006/content-types"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325"/>
  <workbookPr showInkAnnotation="0" autoCompressPictures="0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40626C0C-AB68-42A0-AAF1-D12335A63D9F}" xr6:coauthVersionLast="45" xr6:coauthVersionMax="45" xr10:uidLastSave="{00000000-0000-0000-0000-000000000000}"/>
  <bookViews>
    <workbookView xWindow="-120" yWindow="-120" windowWidth="19440" windowHeight="15000" tabRatio="500" xr2:uid="{00000000-000D-0000-FFFF-FFFF00000000}"/>
  </bookViews>
  <sheets>
    <sheet name="Feuil3" sheetId="3" r:id="rId1"/>
    <sheet name="Feuil1" sheetId="1" r:id="rId2"/>
  </sheets>
  <definedNames>
    <definedName name="_xlcn.WorksheetConnection_Feuil1A1L10" hidden="1">Feuil1!$A$1:$L$11</definedName>
  </definedNames>
  <calcPr calcId="181029" concurrentCalc="0"/>
  <pivotCaches>
    <pivotCache cacheId="95" r:id="rId3"/>
  </pivotCaches>
  <extLst>
    <ext xmlns:x15="http://schemas.microsoft.com/office/spreadsheetml/2010/11/main" uri="{FCE2AD5D-F65C-4FA6-A056-5C36A1767C68}">
      <x15:dataModel>
        <x15:modelTables>
          <x15:modelTable id="Plage" name="Plage" connection="WorksheetConnection_Feuil1!$A$1:$L$10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25" i="1" l="1"/>
  <c r="F24" i="1"/>
  <c r="F23" i="1"/>
  <c r="F22" i="1"/>
  <c r="F18" i="1"/>
  <c r="F20" i="1" a="1"/>
  <c r="F20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BE59446-61F0-432F-96ED-D699B8BDAB63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A9E92036-97D7-4977-BDEA-EF5CE8681CC7}" name="WorksheetConnection_Feuil1!$A$1:$L$10" type="102" refreshedVersion="6" minRefreshableVersion="5">
    <extLst>
      <ext xmlns:x15="http://schemas.microsoft.com/office/spreadsheetml/2010/11/main" uri="{DE250136-89BD-433C-8126-D09CA5730AF9}">
        <x15:connection id="Plage" autoDelete="1">
          <x15:rangePr sourceName="_xlcn.WorksheetConnection_Feuil1A1L10"/>
        </x15:connection>
      </ext>
    </extLst>
  </connection>
</connections>
</file>

<file path=xl/sharedStrings.xml><?xml version="1.0" encoding="utf-8"?>
<sst xmlns="http://schemas.openxmlformats.org/spreadsheetml/2006/main" count="53" uniqueCount="32">
  <si>
    <t>Prénom-Nom</t>
  </si>
  <si>
    <t>Période</t>
  </si>
  <si>
    <t>Heures</t>
  </si>
  <si>
    <t xml:space="preserve">Emploi </t>
  </si>
  <si>
    <t>Salaire brut</t>
  </si>
  <si>
    <t xml:space="preserve">Titre </t>
  </si>
  <si>
    <t>Programme</t>
  </si>
  <si>
    <t>Mois</t>
  </si>
  <si>
    <t>Mois lettres</t>
  </si>
  <si>
    <t>civilité</t>
  </si>
  <si>
    <t>âge</t>
  </si>
  <si>
    <t>Nombre heures travaillées</t>
  </si>
  <si>
    <t>Jean Durand</t>
  </si>
  <si>
    <t>Isabelle Jine</t>
  </si>
  <si>
    <t>Luce Image</t>
  </si>
  <si>
    <t xml:space="preserve">Anne Sofiel </t>
  </si>
  <si>
    <t>A</t>
  </si>
  <si>
    <t>E</t>
  </si>
  <si>
    <t>Nombre d'enfants filles</t>
  </si>
  <si>
    <t>Nombre d'enfants garçons</t>
  </si>
  <si>
    <t>Nombre d'adultes hommes</t>
  </si>
  <si>
    <t>Nombre d'adultes femmes</t>
  </si>
  <si>
    <t xml:space="preserve">E  enfant </t>
  </si>
  <si>
    <t>A adulte</t>
  </si>
  <si>
    <t>1 homme</t>
  </si>
  <si>
    <t>2 femme</t>
  </si>
  <si>
    <t>année</t>
  </si>
  <si>
    <t>Nombre de salariés différents sur le programme</t>
  </si>
  <si>
    <t>Total général</t>
  </si>
  <si>
    <t>lili belle</t>
  </si>
  <si>
    <t>Total distinct de Prénom-Nom</t>
  </si>
  <si>
    <t>toto dupont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</si>
</sst>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2"/>
      <color theme="1"/>
      <name val="Calibri"/>
      <family val="2"/>
      <scheme val="minor"/>
    </font>
    <font>
      <sz val="16"/>
      <color theme="1"/>
      <name val="Calibri"/>
      <scheme val="minor"/>
    </font>
    <font>
      <sz val="16"/>
      <color rgb="FF000000"/>
      <name val="Calibri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6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D9D9D9"/>
        <bgColor rgb="FF000000"/>
      </patternFill>
    </fill>
    <fill>
      <patternFill patternType="solid">
        <fgColor theme="5" tint="0.79998168889431442"/>
        <bgColor rgb="FF000000"/>
      </patternFill>
    </fill>
    <fill>
      <patternFill patternType="solid">
        <fgColor theme="5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1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40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>
      <alignment horizontal="right" vertical="center"/>
    </xf>
    <xf numFmtId="0" fontId="1" fillId="2" borderId="1" xfId="0" applyNumberFormat="1" applyFont="1" applyFill="1" applyBorder="1" applyAlignment="1">
      <alignment horizontal="center" vertical="center"/>
    </xf>
    <xf numFmtId="49" fontId="1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2" fontId="2" fillId="4" borderId="2" xfId="0" applyNumberFormat="1" applyFont="1" applyFill="1" applyBorder="1" applyAlignment="1">
      <alignment horizontal="right" vertical="center"/>
    </xf>
    <xf numFmtId="49" fontId="2" fillId="5" borderId="2" xfId="0" applyNumberFormat="1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49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right" vertical="center"/>
    </xf>
    <xf numFmtId="0" fontId="0" fillId="2" borderId="0" xfId="0" applyFill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/>
    </xf>
    <xf numFmtId="0" fontId="0" fillId="0" borderId="0" xfId="0" pivotButton="1"/>
    <xf numFmtId="0" fontId="0" fillId="0" borderId="0" xfId="0" applyNumberFormat="1"/>
    <xf numFmtId="0" fontId="2" fillId="6" borderId="2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2" fontId="1" fillId="2" borderId="5" xfId="0" applyNumberFormat="1" applyFont="1" applyFill="1" applyBorder="1" applyAlignment="1">
      <alignment horizontal="right" vertical="center"/>
    </xf>
    <xf numFmtId="0" fontId="1" fillId="2" borderId="5" xfId="0" applyNumberFormat="1" applyFont="1" applyFill="1" applyBorder="1" applyAlignment="1">
      <alignment horizontal="center" vertical="center"/>
    </xf>
    <xf numFmtId="49" fontId="1" fillId="3" borderId="5" xfId="0" applyNumberFormat="1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2" fontId="1" fillId="2" borderId="8" xfId="0" applyNumberFormat="1" applyFont="1" applyFill="1" applyBorder="1" applyAlignment="1">
      <alignment horizontal="right" vertical="center"/>
    </xf>
    <xf numFmtId="0" fontId="1" fillId="2" borderId="8" xfId="0" applyNumberFormat="1" applyFont="1" applyFill="1" applyBorder="1" applyAlignment="1">
      <alignment horizontal="center" vertical="center"/>
    </xf>
    <xf numFmtId="49" fontId="1" fillId="3" borderId="8" xfId="0" applyNumberFormat="1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</cellXfs>
  <cellStyles count="13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Normal" xfId="0" builtinId="0"/>
  </cellStyles>
  <dxfs count="1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30" formatCode="@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owerPivotData" Target="model/item.data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alcChain" Target="calcChain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DjiDji" refreshedDate="43855.797085185186" backgroundQuery="1" createdVersion="6" refreshedVersion="6" minRefreshableVersion="3" recordCount="0" supportSubquery="1" supportAdvancedDrill="1" xr:uid="{14CF0629-F71C-4455-8D3E-89902FE9C39C}">
  <cacheSource type="external" connectionId="1"/>
  <cacheFields count="4">
    <cacheField name="[Plage].[Programme].[Programme]" caption="Programme" numFmtId="0" hierarchy="9" level="1">
      <sharedItems containsSemiMixedTypes="0" containsString="0" containsNumber="1" containsInteger="1" minValue="2018" maxValue="2019" count="2">
        <n v="2018"/>
        <n v="2019"/>
      </sharedItems>
      <extLst>
        <ext xmlns:x15="http://schemas.microsoft.com/office/spreadsheetml/2010/11/main" uri="{4F2E5C28-24EA-4eb8-9CBF-B6C8F9C3D259}">
          <x15:cachedUniqueNames>
            <x15:cachedUniqueName index="0" name="[Plage].[Programme].&amp;[2018]"/>
            <x15:cachedUniqueName index="1" name="[Plage].[Programme].&amp;[2019]"/>
          </x15:cachedUniqueNames>
        </ext>
      </extLst>
    </cacheField>
    <cacheField name="[Plage].[civilité].[civilité]" caption="civilité" numFmtId="0" hierarchy="10" level="1">
      <sharedItems containsSemiMixedTypes="0" containsString="0" containsNumber="1" containsInteger="1" minValue="1" maxValue="2" count="2">
        <n v="1"/>
        <n v="2"/>
      </sharedItems>
      <extLst>
        <ext xmlns:x15="http://schemas.microsoft.com/office/spreadsheetml/2010/11/main" uri="{4F2E5C28-24EA-4eb8-9CBF-B6C8F9C3D259}">
          <x15:cachedUniqueNames>
            <x15:cachedUniqueName index="0" name="[Plage].[civilité].&amp;[1]"/>
            <x15:cachedUniqueName index="1" name="[Plage].[civilité].&amp;[2]"/>
          </x15:cachedUniqueNames>
        </ext>
      </extLst>
    </cacheField>
    <cacheField name="[Plage].[âge].[âge]" caption="âge" numFmtId="0" hierarchy="11" level="1">
      <sharedItems count="2">
        <s v="A"/>
        <s v="E"/>
      </sharedItems>
    </cacheField>
    <cacheField name="[Measures].[Total distinct de Prénom-Nom]" caption="Total distinct de Prénom-Nom" numFmtId="0" hierarchy="20" level="32767"/>
  </cacheFields>
  <cacheHierarchies count="21">
    <cacheHierarchy uniqueName="[Plage].[Prénom-Nom]" caption="Prénom-Nom" attribute="1" defaultMemberUniqueName="[Plage].[Prénom-Nom].[All]" allUniqueName="[Plage].[Prénom-Nom].[All]" dimensionUniqueName="[Plage]" displayFolder="" count="0" memberValueDatatype="130" unbalanced="0"/>
    <cacheHierarchy uniqueName="[Plage].[Période]" caption="Période" attribute="1" defaultMemberUniqueName="[Plage].[Période].[All]" allUniqueName="[Plage].[Période].[All]" dimensionUniqueName="[Plage]" displayFolder="" count="0" memberValueDatatype="130" unbalanced="0"/>
    <cacheHierarchy uniqueName="[Plage].[Heures]" caption="Heures" attribute="1" defaultMemberUniqueName="[Plage].[Heures].[All]" allUniqueName="[Plage].[Heures].[All]" dimensionUniqueName="[Plage]" displayFolder="" count="0" memberValueDatatype="20" unbalanced="0"/>
    <cacheHierarchy uniqueName="[Plage].[Emploi]" caption="Emploi" attribute="1" defaultMemberUniqueName="[Plage].[Emploi].[All]" allUniqueName="[Plage].[Emploi].[All]" dimensionUniqueName="[Plage]" displayFolder="" count="0" memberValueDatatype="130" unbalanced="0"/>
    <cacheHierarchy uniqueName="[Plage].[Salaire brut]" caption="Salaire brut" attribute="1" defaultMemberUniqueName="[Plage].[Salaire brut].[All]" allUniqueName="[Plage].[Salaire brut].[All]" dimensionUniqueName="[Plage]" displayFolder="" count="0" memberValueDatatype="130" unbalanced="0"/>
    <cacheHierarchy uniqueName="[Plage].[Titre]" caption="Titre" attribute="1" defaultMemberUniqueName="[Plage].[Titre].[All]" allUniqueName="[Plage].[Titre].[All]" dimensionUniqueName="[Plage]" displayFolder="" count="0" memberValueDatatype="130" unbalanced="0"/>
    <cacheHierarchy uniqueName="[Plage].[année]" caption="année" attribute="1" defaultMemberUniqueName="[Plage].[année].[All]" allUniqueName="[Plage].[année].[All]" dimensionUniqueName="[Plage]" displayFolder="" count="0" memberValueDatatype="130" unbalanced="0"/>
    <cacheHierarchy uniqueName="[Plage].[Mois]" caption="Mois" attribute="1" defaultMemberUniqueName="[Plage].[Mois].[All]" allUniqueName="[Plage].[Mois].[All]" dimensionUniqueName="[Plage]" displayFolder="" count="0" memberValueDatatype="130" unbalanced="0"/>
    <cacheHierarchy uniqueName="[Plage].[Mois lettres]" caption="Mois lettres" attribute="1" defaultMemberUniqueName="[Plage].[Mois lettres].[All]" allUniqueName="[Plage].[Mois lettres].[All]" dimensionUniqueName="[Plage]" displayFolder="" count="0" memberValueDatatype="130" unbalanced="0"/>
    <cacheHierarchy uniqueName="[Plage].[Programme]" caption="Programme" attribute="1" defaultMemberUniqueName="[Plage].[Programme].[All]" allUniqueName="[Plage].[Programme].[All]" dimensionUniqueName="[Plage]" displayFolder="" count="2" memberValueDatatype="20" unbalanced="0">
      <fieldsUsage count="2">
        <fieldUsage x="-1"/>
        <fieldUsage x="0"/>
      </fieldsUsage>
    </cacheHierarchy>
    <cacheHierarchy uniqueName="[Plage].[civilité]" caption="civilité" attribute="1" defaultMemberUniqueName="[Plage].[civilité].[All]" allUniqueName="[Plage].[civilité].[All]" dimensionUniqueName="[Plage]" displayFolder="" count="2" memberValueDatatype="20" unbalanced="0">
      <fieldsUsage count="2">
        <fieldUsage x="-1"/>
        <fieldUsage x="1"/>
      </fieldsUsage>
    </cacheHierarchy>
    <cacheHierarchy uniqueName="[Plage].[âge]" caption="âge" attribute="1" defaultMemberUniqueName="[Plage].[âge].[All]" allUniqueName="[Plage].[âge].[All]" dimensionUniqueName="[Plage]" displayFolder="" count="2" memberValueDatatype="130" unbalanced="0">
      <fieldsUsage count="2">
        <fieldUsage x="-1"/>
        <fieldUsage x="2"/>
      </fieldsUsage>
    </cacheHierarchy>
    <cacheHierarchy uniqueName="[Measures].[__XL_Count Plage]" caption="__XL_Count Plage" measure="1" displayFolder="" measureGroup="Plage" count="0" hidden="1"/>
    <cacheHierarchy uniqueName="[Measures].[__No measures defined]" caption="__No measures defined" measure="1" displayFolder="" count="0" hidden="1"/>
    <cacheHierarchy uniqueName="[Measures].[Nombre de âge]" caption="Nombre de âge" measure="1" displayFolder="" measureGroup="Plage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Total distinct de âge]" caption="Total distinct de âge" measure="1" displayFolder="" measureGroup="Plage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civilité]" caption="Somme de civilité" measure="1" displayFolder="" measureGroup="Plage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Total distinct de civilité]" caption="Total distinct de civilité" measure="1" displayFolder="" measureGroup="Plage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civilité]" caption="Nombre de civilité" measure="1" displayFolder="" measureGroup="Plage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énom-Nom]" caption="Nombre de Prénom-Nom" measure="1" displayFolder="" measureGroup="Plage" count="0" hidden="1">
      <extLst>
        <ext xmlns:x15="http://schemas.microsoft.com/office/spreadsheetml/2010/11/main" uri="{B97F6D7D-B522-45F9-BDA1-12C45D357490}">
          <x15:cacheHierarchy aggregatedColumn="0"/>
        </ext>
      </extLst>
    </cacheHierarchy>
    <cacheHierarchy uniqueName="[Measures].[Total distinct de Prénom-Nom]" caption="Total distinct de Prénom-Nom" measure="1" displayFolder="" measureGroup="Plage" count="0" oneField="1" hidden="1">
      <fieldsUsage count="1">
        <fieldUsage x="3"/>
      </fieldsUsage>
      <extLst>
        <ext xmlns:x15="http://schemas.microsoft.com/office/spreadsheetml/2010/11/main" uri="{B97F6D7D-B522-45F9-BDA1-12C45D357490}">
          <x15:cacheHierarchy aggregatedColumn="0"/>
        </ext>
      </extLst>
    </cacheHierarchy>
  </cacheHierarchies>
  <kpis count="0"/>
  <dimensions count="2">
    <dimension measure="1" name="Measures" uniqueName="[Measures]" caption="Measures"/>
    <dimension name="Plage" uniqueName="[Plage]" caption="Plage"/>
  </dimensions>
  <measureGroups count="1">
    <measureGroup name="Plage" caption="Plage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0FA9EE2-1B18-4E7B-93B4-3427822BCFB5}" name="Tableau croisé dynamique2" cacheId="9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A3:D9" firstHeaderRow="1" firstDataRow="1" firstDataCol="3"/>
  <pivotFields count="4">
    <pivotField axis="axisRow" compact="0" allDrilled="1" outline="0" subtotalTop="0" showAll="0" dataSourceSort="1" defaultSubtotal="0" defaultAttributeDrillState="1">
      <items count="2">
        <item x="0"/>
        <item x="1"/>
      </items>
    </pivotField>
    <pivotField axis="axisRow" compact="0" allDrilled="1" outline="0" subtotalTop="0" showAll="0" dataSourceSort="1" defaultSubtotal="0" defaultAttributeDrillState="1">
      <items count="2">
        <item x="0"/>
        <item x="1"/>
      </items>
    </pivotField>
    <pivotField axis="axisRow" compact="0" allDrilled="1" outline="0" subtotalTop="0" showAll="0" dataSourceSort="1" defaultSubtotal="0" defaultAttributeDrillState="1">
      <items count="2">
        <item x="0"/>
        <item x="1"/>
      </items>
    </pivotField>
    <pivotField dataField="1" compact="0" outline="0" subtotalTop="0" showAll="0" defaultSubtotal="0"/>
  </pivotFields>
  <rowFields count="3">
    <field x="0"/>
    <field x="1"/>
    <field x="2"/>
  </rowFields>
  <rowItems count="6">
    <i>
      <x/>
      <x/>
      <x/>
    </i>
    <i r="2">
      <x v="1"/>
    </i>
    <i r="1">
      <x v="1"/>
      <x/>
    </i>
    <i>
      <x v="1"/>
      <x v="1"/>
      <x/>
    </i>
    <i r="2">
      <x v="1"/>
    </i>
    <i t="grand">
      <x/>
    </i>
  </rowItems>
  <colItems count="1">
    <i/>
  </colItems>
  <dataFields count="1">
    <dataField name="Total distinct de Prénom-Nom" fld="3" subtotal="count" baseField="2" baseItem="0">
      <extLst>
        <ext xmlns:x15="http://schemas.microsoft.com/office/spreadsheetml/2010/11/main" uri="{FABC7310-3BB5-11E1-824E-6D434824019B}">
          <x15:dataField isCountDistinct="1"/>
        </ext>
      </extLst>
    </dataField>
  </dataFields>
  <pivotHierarchies count="21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 caption="Nombre de âge"/>
    <pivotHierarchy dragToData="1" caption="Total distinct de âge"/>
    <pivotHierarchy dragToData="1"/>
    <pivotHierarchy dragToData="1" caption="Total distinct de civilité"/>
    <pivotHierarchy dragToData="1" caption="Nombre de civilité"/>
    <pivotHierarchy dragToData="1"/>
    <pivotHierarchy dragToData="1" caption="Total distinct de Prénom-Nom"/>
  </pivotHierarchies>
  <pivotTableStyleInfo name="PivotStyleMedium4" showRowHeaders="1" showColHeaders="1" showRowStripes="0" showColStripes="0" showLastColumn="1"/>
  <rowHierarchiesUsage count="3">
    <rowHierarchyUsage hierarchyUsage="9"/>
    <rowHierarchyUsage hierarchyUsage="10"/>
    <rowHierarchyUsage hierarchyUsage="11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Feuil1!$A$1:$L$10">
        <x15:activeTabTopLevelEntity name="[Plage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E283D60-3B1B-4A89-9D96-08AD8A58A8EA}" name="Tableau1" displayName="Tableau1" ref="A1:L11" totalsRowShown="0" headerRowBorderDxfId="13" tableBorderDxfId="14" totalsRowBorderDxfId="12">
  <tableColumns count="12">
    <tableColumn id="1" xr3:uid="{4BF9E40B-4416-46A5-877E-4527FE951719}" name="Prénom-Nom" dataDxfId="11"/>
    <tableColumn id="2" xr3:uid="{53FECA34-DED9-4F21-AED8-85A152402022}" name="Période" dataDxfId="10"/>
    <tableColumn id="3" xr3:uid="{11E2561B-C881-4B31-BF2C-AEACCD980BD0}" name="Heures" dataDxfId="9"/>
    <tableColumn id="4" xr3:uid="{E3A1F6B6-773F-48CF-B0C0-8283A88D88EF}" name="Emploi " dataDxfId="8"/>
    <tableColumn id="5" xr3:uid="{A6A22493-4355-4745-AEFC-28BFA3893C0A}" name="Salaire brut" dataDxfId="7"/>
    <tableColumn id="6" xr3:uid="{FB55FD25-3E41-42CA-BB12-A218844EC025}" name="Titre " dataDxfId="6"/>
    <tableColumn id="7" xr3:uid="{7E153756-3EB2-4EDA-9CD4-93D9BC75B218}" name="année" dataDxfId="5"/>
    <tableColumn id="8" xr3:uid="{39E64F67-F911-4A60-BFF7-675B225E20B9}" name="Mois" dataDxfId="4"/>
    <tableColumn id="9" xr3:uid="{37046E51-70AD-43BF-A1D1-CC39C15DD791}" name="Mois lettres" dataDxfId="3"/>
    <tableColumn id="10" xr3:uid="{C1DE08CA-16D4-4C68-93E1-51A184666D3D}" name="Programme" dataDxfId="2"/>
    <tableColumn id="11" xr3:uid="{C9DDFF0E-FC4F-4E9A-B06C-C7C296945892}" name="civilité" dataDxfId="1"/>
    <tableColumn id="12" xr3:uid="{B30A487D-3158-4AEC-93A9-F524C80D4FBA}" name="âge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710290-FC8E-43D0-A9DD-065FA5A50EC3}">
  <dimension ref="A3:D9"/>
  <sheetViews>
    <sheetView tabSelected="1" workbookViewId="0">
      <selection activeCell="D6" sqref="D6"/>
    </sheetView>
  </sheetViews>
  <sheetFormatPr baseColWidth="10" defaultRowHeight="15.75" x14ac:dyDescent="0.25"/>
  <cols>
    <col min="1" max="1" width="19.125" bestFit="1" customWidth="1"/>
    <col min="2" max="2" width="13.25" bestFit="1" customWidth="1"/>
    <col min="3" max="3" width="5.875" bestFit="1" customWidth="1"/>
    <col min="4" max="4" width="25.25" bestFit="1" customWidth="1"/>
    <col min="5" max="5" width="20.875" bestFit="1" customWidth="1"/>
  </cols>
  <sheetData>
    <row r="3" spans="1:4" x14ac:dyDescent="0.25">
      <c r="A3" s="17" t="s">
        <v>6</v>
      </c>
      <c r="B3" s="17" t="s">
        <v>9</v>
      </c>
      <c r="C3" s="17" t="s">
        <v>10</v>
      </c>
      <c r="D3" t="s">
        <v>30</v>
      </c>
    </row>
    <row r="4" spans="1:4" x14ac:dyDescent="0.25">
      <c r="A4">
        <v>2018</v>
      </c>
      <c r="B4">
        <v>1</v>
      </c>
      <c r="C4" t="s">
        <v>16</v>
      </c>
      <c r="D4" s="18">
        <v>1</v>
      </c>
    </row>
    <row r="5" spans="1:4" x14ac:dyDescent="0.25">
      <c r="C5" t="s">
        <v>17</v>
      </c>
      <c r="D5" s="18">
        <v>1</v>
      </c>
    </row>
    <row r="6" spans="1:4" x14ac:dyDescent="0.25">
      <c r="B6">
        <v>2</v>
      </c>
      <c r="C6" t="s">
        <v>16</v>
      </c>
      <c r="D6" s="18">
        <v>3</v>
      </c>
    </row>
    <row r="7" spans="1:4" x14ac:dyDescent="0.25">
      <c r="A7">
        <v>2019</v>
      </c>
      <c r="B7">
        <v>2</v>
      </c>
      <c r="C7" t="s">
        <v>16</v>
      </c>
      <c r="D7" s="18">
        <v>1</v>
      </c>
    </row>
    <row r="8" spans="1:4" x14ac:dyDescent="0.25">
      <c r="C8" t="s">
        <v>17</v>
      </c>
      <c r="D8" s="18">
        <v>1</v>
      </c>
    </row>
    <row r="9" spans="1:4" x14ac:dyDescent="0.25">
      <c r="A9" t="s">
        <v>28</v>
      </c>
      <c r="D9" s="18">
        <v>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7"/>
  <sheetViews>
    <sheetView workbookViewId="0">
      <pane xSplit="1" topLeftCell="G1" activePane="topRight" state="frozen"/>
      <selection pane="topRight" activeCell="K19" sqref="K19"/>
    </sheetView>
  </sheetViews>
  <sheetFormatPr baseColWidth="10" defaultRowHeight="15.75" x14ac:dyDescent="0.25"/>
  <cols>
    <col min="1" max="1" width="23.5" customWidth="1"/>
    <col min="2" max="2" width="28.875" customWidth="1"/>
    <col min="4" max="4" width="38.125" customWidth="1"/>
    <col min="5" max="5" width="16.125" customWidth="1"/>
    <col min="6" max="6" width="35.125" customWidth="1"/>
    <col min="7" max="7" width="19.375" customWidth="1"/>
    <col min="9" max="9" width="15.625" customWidth="1"/>
    <col min="10" max="10" width="16.125" customWidth="1"/>
  </cols>
  <sheetData>
    <row r="1" spans="1:14" ht="21" x14ac:dyDescent="0.25">
      <c r="A1" s="24" t="s">
        <v>0</v>
      </c>
      <c r="B1" s="25" t="s">
        <v>1</v>
      </c>
      <c r="C1" s="25" t="s">
        <v>2</v>
      </c>
      <c r="D1" s="25" t="s">
        <v>3</v>
      </c>
      <c r="E1" s="26" t="s">
        <v>4</v>
      </c>
      <c r="F1" s="25" t="s">
        <v>5</v>
      </c>
      <c r="G1" s="25" t="s">
        <v>26</v>
      </c>
      <c r="H1" s="27" t="s">
        <v>7</v>
      </c>
      <c r="I1" s="28" t="s">
        <v>8</v>
      </c>
      <c r="J1" s="25" t="s">
        <v>6</v>
      </c>
      <c r="K1" s="29" t="s">
        <v>9</v>
      </c>
      <c r="L1" s="30" t="s">
        <v>10</v>
      </c>
    </row>
    <row r="2" spans="1:14" ht="21" x14ac:dyDescent="0.25">
      <c r="A2" s="21" t="s">
        <v>12</v>
      </c>
      <c r="B2" s="6"/>
      <c r="C2" s="6">
        <v>16</v>
      </c>
      <c r="D2" s="1"/>
      <c r="E2" s="7"/>
      <c r="F2" s="1"/>
      <c r="G2" s="6"/>
      <c r="H2" s="6"/>
      <c r="I2" s="8"/>
      <c r="J2" s="19">
        <v>2018</v>
      </c>
      <c r="K2" s="5">
        <v>1</v>
      </c>
      <c r="L2" s="23" t="s">
        <v>17</v>
      </c>
      <c r="N2" t="s">
        <v>22</v>
      </c>
    </row>
    <row r="3" spans="1:14" ht="21" x14ac:dyDescent="0.25">
      <c r="A3" s="22" t="s">
        <v>13</v>
      </c>
      <c r="B3" s="10"/>
      <c r="C3" s="9">
        <v>40</v>
      </c>
      <c r="D3" s="9"/>
      <c r="E3" s="11"/>
      <c r="F3" s="1"/>
      <c r="G3" s="9"/>
      <c r="H3" s="3"/>
      <c r="I3" s="4"/>
      <c r="J3" s="20">
        <v>2018</v>
      </c>
      <c r="K3" s="5">
        <v>2</v>
      </c>
      <c r="L3" s="23" t="s">
        <v>16</v>
      </c>
      <c r="N3" t="s">
        <v>23</v>
      </c>
    </row>
    <row r="4" spans="1:14" ht="21" x14ac:dyDescent="0.25">
      <c r="A4" s="22" t="s">
        <v>13</v>
      </c>
      <c r="B4" s="1"/>
      <c r="C4" s="1">
        <v>32</v>
      </c>
      <c r="D4" s="1"/>
      <c r="E4" s="2"/>
      <c r="F4" s="1"/>
      <c r="G4" s="1"/>
      <c r="H4" s="3"/>
      <c r="I4" s="4"/>
      <c r="J4" s="20">
        <v>2018</v>
      </c>
      <c r="K4" s="5">
        <v>2</v>
      </c>
      <c r="L4" s="23" t="s">
        <v>16</v>
      </c>
      <c r="N4" t="s">
        <v>24</v>
      </c>
    </row>
    <row r="5" spans="1:14" ht="21" x14ac:dyDescent="0.25">
      <c r="A5" s="21" t="s">
        <v>12</v>
      </c>
      <c r="B5" s="1"/>
      <c r="C5" s="1">
        <v>40</v>
      </c>
      <c r="D5" s="1"/>
      <c r="E5" s="2"/>
      <c r="F5" s="1"/>
      <c r="G5" s="1"/>
      <c r="H5" s="3"/>
      <c r="I5" s="4"/>
      <c r="J5" s="20">
        <v>2018</v>
      </c>
      <c r="K5" s="5">
        <v>1</v>
      </c>
      <c r="L5" s="23" t="s">
        <v>17</v>
      </c>
      <c r="N5" t="s">
        <v>25</v>
      </c>
    </row>
    <row r="6" spans="1:14" ht="21" x14ac:dyDescent="0.25">
      <c r="A6" s="38" t="s">
        <v>31</v>
      </c>
      <c r="B6" s="1"/>
      <c r="C6" s="1"/>
      <c r="D6" s="1"/>
      <c r="E6" s="2"/>
      <c r="F6" s="1"/>
      <c r="G6" s="1"/>
      <c r="H6" s="3"/>
      <c r="I6" s="4"/>
      <c r="J6" s="20">
        <v>2018</v>
      </c>
      <c r="K6" s="5">
        <v>1</v>
      </c>
      <c r="L6" s="39" t="s">
        <v>16</v>
      </c>
    </row>
    <row r="7" spans="1:14" ht="21" x14ac:dyDescent="0.25">
      <c r="A7" s="21" t="s">
        <v>29</v>
      </c>
      <c r="B7" s="1"/>
      <c r="C7" s="1"/>
      <c r="D7" s="1"/>
      <c r="E7" s="2"/>
      <c r="F7" s="1"/>
      <c r="G7" s="1"/>
      <c r="H7" s="3"/>
      <c r="I7" s="4"/>
      <c r="J7" s="20">
        <v>2018</v>
      </c>
      <c r="K7" s="5">
        <v>2</v>
      </c>
      <c r="L7" s="23" t="s">
        <v>16</v>
      </c>
    </row>
    <row r="8" spans="1:14" ht="21" x14ac:dyDescent="0.25">
      <c r="A8" s="21" t="s">
        <v>12</v>
      </c>
      <c r="B8" s="1"/>
      <c r="C8" s="1">
        <v>40</v>
      </c>
      <c r="D8" s="1"/>
      <c r="E8" s="2"/>
      <c r="F8" s="1"/>
      <c r="G8" s="1"/>
      <c r="H8" s="3"/>
      <c r="I8" s="4"/>
      <c r="J8" s="20">
        <v>2018</v>
      </c>
      <c r="K8" s="5">
        <v>1</v>
      </c>
      <c r="L8" s="23" t="s">
        <v>17</v>
      </c>
    </row>
    <row r="9" spans="1:14" ht="21" x14ac:dyDescent="0.25">
      <c r="A9" s="21" t="s">
        <v>14</v>
      </c>
      <c r="B9" s="1"/>
      <c r="C9" s="1">
        <v>32</v>
      </c>
      <c r="D9" s="1"/>
      <c r="E9" s="2"/>
      <c r="F9" s="1"/>
      <c r="G9" s="1"/>
      <c r="H9" s="3"/>
      <c r="I9" s="4"/>
      <c r="J9" s="20">
        <v>2018</v>
      </c>
      <c r="K9" s="5">
        <v>2</v>
      </c>
      <c r="L9" s="23" t="s">
        <v>16</v>
      </c>
    </row>
    <row r="10" spans="1:14" ht="21" x14ac:dyDescent="0.25">
      <c r="A10" s="21" t="s">
        <v>14</v>
      </c>
      <c r="B10" s="1"/>
      <c r="C10" s="1">
        <v>40</v>
      </c>
      <c r="D10" s="1"/>
      <c r="E10" s="2"/>
      <c r="F10" s="1"/>
      <c r="G10" s="1"/>
      <c r="H10" s="3"/>
      <c r="I10" s="4"/>
      <c r="J10" s="1">
        <v>2019</v>
      </c>
      <c r="K10" s="5">
        <v>2</v>
      </c>
      <c r="L10" s="23" t="s">
        <v>16</v>
      </c>
    </row>
    <row r="11" spans="1:14" ht="21" x14ac:dyDescent="0.25">
      <c r="A11" s="31" t="s">
        <v>15</v>
      </c>
      <c r="B11" s="32"/>
      <c r="C11" s="32">
        <v>32</v>
      </c>
      <c r="D11" s="32"/>
      <c r="E11" s="33"/>
      <c r="F11" s="32"/>
      <c r="G11" s="32"/>
      <c r="H11" s="34"/>
      <c r="I11" s="35"/>
      <c r="J11" s="32">
        <v>2019</v>
      </c>
      <c r="K11" s="36">
        <v>2</v>
      </c>
      <c r="L11" s="37" t="s">
        <v>17</v>
      </c>
    </row>
    <row r="16" spans="1:14" x14ac:dyDescent="0.25">
      <c r="C16" s="12"/>
      <c r="D16" s="12"/>
      <c r="E16" s="12"/>
      <c r="F16" s="12"/>
      <c r="G16" s="12"/>
      <c r="H16" s="12"/>
    </row>
    <row r="17" spans="3:8" x14ac:dyDescent="0.25">
      <c r="C17" s="12"/>
      <c r="D17" s="14" t="s">
        <v>6</v>
      </c>
      <c r="E17" s="14"/>
      <c r="F17" s="15">
        <v>2018</v>
      </c>
      <c r="G17" s="15"/>
      <c r="H17" s="12"/>
    </row>
    <row r="18" spans="3:8" x14ac:dyDescent="0.25">
      <c r="C18" s="12"/>
      <c r="D18" s="14" t="s">
        <v>11</v>
      </c>
      <c r="E18" s="14"/>
      <c r="F18" s="14">
        <f>SUMIF(J2:J11,F17,C2:C11)</f>
        <v>200</v>
      </c>
      <c r="G18" s="14"/>
      <c r="H18" s="12"/>
    </row>
    <row r="19" spans="3:8" x14ac:dyDescent="0.25">
      <c r="C19" s="12"/>
      <c r="D19" s="12"/>
      <c r="E19" s="12"/>
      <c r="F19" s="12"/>
      <c r="G19" s="12"/>
      <c r="H19" s="12"/>
    </row>
    <row r="20" spans="3:8" x14ac:dyDescent="0.25">
      <c r="C20" s="12"/>
      <c r="D20" s="13" t="s">
        <v>27</v>
      </c>
      <c r="E20" s="13"/>
      <c r="F20" s="13">
        <f t="array" ref="F20">SUM(IF((J2:J11=F17)*(A2:A11&lt;&gt;""),1/COUNTIFS(J2:J11,F17,A2:A11,A2:A11)))</f>
        <v>5</v>
      </c>
      <c r="G20" s="16"/>
      <c r="H20" s="12"/>
    </row>
    <row r="21" spans="3:8" x14ac:dyDescent="0.25">
      <c r="C21" s="12"/>
      <c r="D21" s="12"/>
      <c r="E21" s="12"/>
      <c r="F21" s="12"/>
      <c r="G21" s="12"/>
      <c r="H21" s="12"/>
    </row>
    <row r="22" spans="3:8" x14ac:dyDescent="0.25">
      <c r="C22" s="12"/>
      <c r="D22" s="13" t="s">
        <v>18</v>
      </c>
      <c r="E22" s="13"/>
      <c r="F22" s="13">
        <f>COUNTIFS(J2:J11,F17,K2:K11,"2",L2:L11,"E")</f>
        <v>0</v>
      </c>
      <c r="G22" s="13"/>
      <c r="H22" s="12"/>
    </row>
    <row r="23" spans="3:8" x14ac:dyDescent="0.25">
      <c r="C23" s="12"/>
      <c r="D23" s="13" t="s">
        <v>19</v>
      </c>
      <c r="E23" s="13"/>
      <c r="F23" s="13">
        <f>COUNTIFS(J2:J11,F17,K2:K11,"1",L2:L11,"E")</f>
        <v>3</v>
      </c>
      <c r="G23" s="13"/>
      <c r="H23" s="12"/>
    </row>
    <row r="24" spans="3:8" x14ac:dyDescent="0.25">
      <c r="C24" s="12"/>
      <c r="D24" s="13" t="s">
        <v>20</v>
      </c>
      <c r="E24" s="13"/>
      <c r="F24" s="13">
        <f>COUNTIFS(J2:J11,F17,K2:K11,"1",L2:L11,"A")</f>
        <v>1</v>
      </c>
      <c r="G24" s="13"/>
      <c r="H24" s="12"/>
    </row>
    <row r="25" spans="3:8" x14ac:dyDescent="0.25">
      <c r="C25" s="12"/>
      <c r="D25" s="13" t="s">
        <v>21</v>
      </c>
      <c r="E25" s="13"/>
      <c r="F25" s="13">
        <f>COUNTIFS(J2:J11,F17,K2:K11,"2",L2:L11,"A")</f>
        <v>4</v>
      </c>
      <c r="G25" s="13"/>
      <c r="H25" s="12"/>
    </row>
    <row r="26" spans="3:8" x14ac:dyDescent="0.25">
      <c r="C26" s="12"/>
      <c r="D26" s="12"/>
      <c r="E26" s="12"/>
      <c r="F26" s="12"/>
      <c r="G26" s="12"/>
      <c r="H26" s="12"/>
    </row>
    <row r="27" spans="3:8" x14ac:dyDescent="0.25">
      <c r="C27" s="12"/>
      <c r="D27" s="12"/>
      <c r="E27" s="12"/>
      <c r="F27" s="12"/>
      <c r="G27" s="12"/>
      <c r="H27" s="12"/>
    </row>
  </sheetData>
  <mergeCells count="14">
    <mergeCell ref="D17:E17"/>
    <mergeCell ref="F17:G17"/>
    <mergeCell ref="D18:E18"/>
    <mergeCell ref="F18:G18"/>
    <mergeCell ref="D20:E20"/>
    <mergeCell ref="F20:G20"/>
    <mergeCell ref="D22:E22"/>
    <mergeCell ref="D23:E23"/>
    <mergeCell ref="D24:E24"/>
    <mergeCell ref="D25:E25"/>
    <mergeCell ref="F22:G22"/>
    <mergeCell ref="F23:G23"/>
    <mergeCell ref="F24:G24"/>
    <mergeCell ref="F25:G25"/>
  </mergeCells>
  <dataValidations count="1">
    <dataValidation type="list" allowBlank="1" showInputMessage="1" showErrorMessage="1" sqref="F17:G17" xr:uid="{00000000-0002-0000-0000-000000000000}">
      <formula1>$G$9:$G$10</formula1>
    </dataValidation>
  </dataValidations>
  <pageMargins left="0.75" right="0.75" top="1" bottom="1" header="0.5" footer="0.5"/>
  <pageSetup paperSize="9" orientation="portrait" horizontalDpi="4294967292" verticalDpi="4294967292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Feuil3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DjiDji</cp:lastModifiedBy>
  <dcterms:created xsi:type="dcterms:W3CDTF">2020-01-25T15:31:26Z</dcterms:created>
  <dcterms:modified xsi:type="dcterms:W3CDTF">2020-01-25T18:11:00Z</dcterms:modified>
</cp:coreProperties>
</file>