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5940" activeTab="1" xr2:uid="{00000000-000D-0000-FFFF-FFFF00000000}"/>
  </bookViews>
  <sheets>
    <sheet name="List" sheetId="4" r:id="rId1"/>
    <sheet name="Recherche" sheetId="3" r:id="rId2"/>
    <sheet name="hiddenSheet" sheetId="2" state="veryHidden" r:id="rId3"/>
  </sheets>
  <definedNames>
    <definedName name="_xlnm._FilterDatabase" localSheetId="1" hidden="1">Recherche!$A$1:$M$8</definedName>
  </definedNames>
  <calcPr calcId="171027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2" i="3"/>
  <c r="AF12" i="3" l="1"/>
  <c r="AC13" i="3"/>
  <c r="AC12" i="3"/>
  <c r="AE14" i="3"/>
  <c r="AE13" i="3"/>
  <c r="C3" i="4"/>
  <c r="C4" i="4" a="1"/>
  <c r="C4" i="4" s="1"/>
  <c r="C5" i="4" a="1"/>
  <c r="C5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C11" i="4" a="1"/>
  <c r="C11" i="4" s="1"/>
  <c r="C12" i="4" a="1"/>
  <c r="C12" i="4" s="1"/>
  <c r="C13" i="4" a="1"/>
  <c r="C13" i="4" s="1"/>
  <c r="C14" i="4" a="1"/>
  <c r="C14" i="4" s="1"/>
  <c r="C15" i="4" a="1"/>
  <c r="C15" i="4" s="1"/>
  <c r="C2" i="4" a="1"/>
  <c r="C2" i="4" s="1"/>
</calcChain>
</file>

<file path=xl/sharedStrings.xml><?xml version="1.0" encoding="utf-8"?>
<sst xmlns="http://schemas.openxmlformats.org/spreadsheetml/2006/main" count="75" uniqueCount="63">
  <si>
    <t>Case Status</t>
  </si>
  <si>
    <t>Created On</t>
  </si>
  <si>
    <t>Modified On</t>
  </si>
  <si>
    <t>Notes History</t>
  </si>
  <si>
    <t>Rejected</t>
  </si>
  <si>
    <t>New</t>
  </si>
  <si>
    <t>Active</t>
  </si>
  <si>
    <t>Monitor</t>
  </si>
  <si>
    <t>Business Admin Activated</t>
  </si>
  <si>
    <t>Elevated to L2</t>
  </si>
  <si>
    <t>Pending Callback</t>
  </si>
  <si>
    <t>Escalated</t>
  </si>
  <si>
    <t>Elevated</t>
  </si>
  <si>
    <t>Pending Customer Action</t>
  </si>
  <si>
    <t>Pending HP Action</t>
  </si>
  <si>
    <t>Request for case closure</t>
  </si>
  <si>
    <t>Elevated to L3</t>
  </si>
  <si>
    <t>incident:y1NEq0Ww1PLk2v5UbBGwluZbyCWghWv8DIRe5GVO8Daf3QVRWd+uibVPdlcwJrRSxsVC7RJOhs2282+z6nPJ5w==:incidentid=%28Do%20Not%20Modify%29%20Case&amp;checksumLogicalName=%28Do%20Not%20Modify%29%20Row%20Checksum&amp;modifiedon=%28Do%20Not%20Modify%29%20Modified%20On&amp;ownerid=Owner&amp;hpi_caseid=Case%20ID&amp;hpi_otccodeid=OTC%20Code&amp;productserialnumber=Product%20Serial%20Number&amp;statuscode=Case%20Status&amp;hpi_subject=Case%20Subject&amp;createdon=Created%20On&amp;modifiedon=Modified%20On&amp;hpi_assetid=Asset&amp;hpi_productline=Product%20Line&amp;customerid=Customer%20Account&amp;hpi_noteshistory=Notes%20History</t>
  </si>
  <si>
    <t>Problem Solved</t>
  </si>
  <si>
    <t>Information Provided</t>
  </si>
  <si>
    <t>Canceled</t>
  </si>
  <si>
    <t>Merged</t>
  </si>
  <si>
    <t>On Hold</t>
  </si>
  <si>
    <t>Waiting for Details</t>
  </si>
  <si>
    <t>Researching</t>
  </si>
  <si>
    <t>Pending Follow Up</t>
  </si>
  <si>
    <t>Draft</t>
  </si>
  <si>
    <t>Escalate to Mentor</t>
  </si>
  <si>
    <t>Pending Customer Actions</t>
  </si>
  <si>
    <t>Pending Approval</t>
  </si>
  <si>
    <t>Pending HP Authorization</t>
  </si>
  <si>
    <t>Approved - Pending Order</t>
  </si>
  <si>
    <t>Pending Order Completion</t>
  </si>
  <si>
    <t>Closed</t>
  </si>
  <si>
    <t>Pending Order</t>
  </si>
  <si>
    <t>Pending Quote</t>
  </si>
  <si>
    <t>Quote Requested</t>
  </si>
  <si>
    <t>Quote Approved</t>
  </si>
  <si>
    <t>Quote Rejected</t>
  </si>
  <si>
    <t>Pending Payment</t>
  </si>
  <si>
    <t>Completed</t>
  </si>
  <si>
    <t>Void Case</t>
  </si>
  <si>
    <t>Names</t>
  </si>
  <si>
    <t>Adam Abirat</t>
  </si>
  <si>
    <t>Alex Dimitri</t>
  </si>
  <si>
    <t>Alexandre Timarti</t>
  </si>
  <si>
    <t>Alexis Bondoubou</t>
  </si>
  <si>
    <t>Alexia Farina</t>
  </si>
  <si>
    <t>Alice Dilamo</t>
  </si>
  <si>
    <t>Alicia policat</t>
  </si>
  <si>
    <t>Amélie fontaine</t>
  </si>
  <si>
    <t>Anaïs derrick</t>
  </si>
  <si>
    <t>Annabelle Bikre</t>
  </si>
  <si>
    <t>Arianne Fomel</t>
  </si>
  <si>
    <t>Audrey critih</t>
  </si>
  <si>
    <t>Aurélie fandol</t>
  </si>
  <si>
    <t>Camille Xavier</t>
  </si>
  <si>
    <t xml:space="preserve"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</t>
  </si>
  <si>
    <t>present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</si>
  <si>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Adam Abirat
-------------------------------------------
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Alice Dilamo
-------------------------------------------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</si>
  <si>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Annabelle Bikre
-------------------------------------------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</si>
  <si>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Camille Xavier
-------------------------------------------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</si>
  <si>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Camille 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</si>
</sst>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/>
    <xf numFmtId="49" fontId="3" fillId="3" borderId="1" xfId="0" applyNumberFormat="1" applyFont="1" applyFill="1" applyBorder="1"/>
    <xf numFmtId="22" fontId="3" fillId="3" borderId="1" xfId="0" applyNumberFormat="1" applyFont="1" applyFill="1" applyBorder="1"/>
    <xf numFmtId="49" fontId="3" fillId="0" borderId="1" xfId="0" applyNumberFormat="1" applyFont="1" applyBorder="1"/>
    <xf numFmtId="22" fontId="3" fillId="0" borderId="1" xfId="0" applyNumberFormat="1" applyFont="1" applyBorder="1"/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" fillId="0" borderId="2" xfId="0" applyNumberFormat="1" applyFont="1" applyBorder="1" applyAlignment="1"/>
    <xf numFmtId="49" fontId="1" fillId="3" borderId="2" xfId="0" applyNumberFormat="1" applyFont="1" applyFill="1" applyBorder="1" applyAlignment="1"/>
    <xf numFmtId="0" fontId="0" fillId="0" borderId="0" xfId="0" applyAlignment="1"/>
    <xf numFmtId="0" fontId="0" fillId="0" borderId="0" xfId="0" quotePrefix="1"/>
    <xf numFmtId="0" fontId="6" fillId="0" borderId="0" xfId="0" applyFont="1"/>
    <xf numFmtId="0" fontId="5" fillId="2" borderId="0" xfId="0" applyFont="1" applyFill="1" applyBorder="1"/>
    <xf numFmtId="0" fontId="0" fillId="4" borderId="0" xfId="0" applyFill="1"/>
    <xf numFmtId="0" fontId="5" fillId="2" borderId="2" xfId="0" applyFont="1" applyFill="1" applyBorder="1" applyAlignment="1"/>
    <xf numFmtId="0" fontId="0" fillId="0" borderId="0" xfId="0" applyAlignment="1">
      <alignment vertical="top"/>
    </xf>
    <xf numFmtId="0" fontId="6" fillId="0" borderId="0" xfId="0" applyFont="1" applyAlignment="1">
      <alignment horizontal="left" wrapText="1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workbookViewId="0">
      <selection activeCell="A7" sqref="A7"/>
    </sheetView>
  </sheetViews>
  <sheetFormatPr baseColWidth="10" defaultColWidth="8.88671875" defaultRowHeight="14.4"/>
  <cols>
    <col min="1" max="1" width="20.33203125" customWidth="1"/>
  </cols>
  <sheetData>
    <row r="1" spans="1:7">
      <c r="A1" s="8" t="s">
        <v>42</v>
      </c>
      <c r="C1" t="s">
        <v>58</v>
      </c>
    </row>
    <row r="2" spans="1:7">
      <c r="A2" s="6" t="s">
        <v>43</v>
      </c>
      <c r="C2" t="str">
        <f t="array" ref="C2">IF(SUM(--(ISNUMBER(SEARCH(A2,Recherche!$E$2:$E$8))))&gt;0,"Présent","Absent")</f>
        <v>Présent</v>
      </c>
      <c r="G2" s="12"/>
    </row>
    <row r="3" spans="1:7">
      <c r="A3" s="7" t="s">
        <v>44</v>
      </c>
      <c r="C3" t="str">
        <f>IF(SUM(--(ISNUMBER(SEARCH(A3,Recherche!$E$2:$E$8))))&gt;0,"Présent","Absent")</f>
        <v>Absent</v>
      </c>
      <c r="G3" s="12"/>
    </row>
    <row r="4" spans="1:7">
      <c r="A4" s="6" t="s">
        <v>45</v>
      </c>
      <c r="C4" t="str">
        <f t="array" ref="C4">IF(SUM(--(ISNUMBER(SEARCH(A4,Recherche!$E$2:$E$8))))&gt;0,"Présent","Absent")</f>
        <v>Absent</v>
      </c>
      <c r="G4" s="12"/>
    </row>
    <row r="5" spans="1:7">
      <c r="A5" s="7" t="s">
        <v>46</v>
      </c>
      <c r="C5" t="str">
        <f t="array" ref="C5">IF(SUM(--(ISNUMBER(SEARCH(A5,Recherche!$E$2:$E$8))))&gt;0,"Présent","Absent")</f>
        <v>Absent</v>
      </c>
      <c r="G5" s="12"/>
    </row>
    <row r="6" spans="1:7">
      <c r="A6" s="6" t="s">
        <v>47</v>
      </c>
      <c r="C6" t="str">
        <f t="array" ref="C6">IF(SUM(--(ISNUMBER(SEARCH(A6,Recherche!$E$2:$E$8))))&gt;0,"Présent","Absent")</f>
        <v>Absent</v>
      </c>
      <c r="G6" s="12"/>
    </row>
    <row r="7" spans="1:7">
      <c r="A7" s="7" t="s">
        <v>48</v>
      </c>
      <c r="C7" t="str">
        <f t="array" ref="C7">IF(SUM(--(ISNUMBER(SEARCH(A7,Recherche!$E$2:$E$8))))&gt;0,"Présent","Absent")</f>
        <v>Présent</v>
      </c>
      <c r="G7" s="12"/>
    </row>
    <row r="8" spans="1:7">
      <c r="A8" s="6" t="s">
        <v>49</v>
      </c>
      <c r="C8" t="str">
        <f t="array" ref="C8">IF(SUM(--(ISNUMBER(SEARCH(A8,Recherche!$E$2:$E$8))))&gt;0,"Présent","Absent")</f>
        <v>Absent</v>
      </c>
    </row>
    <row r="9" spans="1:7">
      <c r="A9" s="7" t="s">
        <v>50</v>
      </c>
      <c r="C9" t="str">
        <f t="array" ref="C9">IF(SUM(--(ISNUMBER(SEARCH(A9,Recherche!$E$2:$E$8))))&gt;0,"Présent","Absent")</f>
        <v>Absent</v>
      </c>
    </row>
    <row r="10" spans="1:7">
      <c r="A10" s="6" t="s">
        <v>51</v>
      </c>
      <c r="C10" t="str">
        <f t="array" ref="C10">IF(SUM(--(ISNUMBER(SEARCH(A10,Recherche!$E$2:$E$8))))&gt;0,"Présent","Absent")</f>
        <v>Absent</v>
      </c>
    </row>
    <row r="11" spans="1:7">
      <c r="A11" s="7" t="s">
        <v>52</v>
      </c>
      <c r="C11" t="str">
        <f t="array" ref="C11">IF(SUM(--(ISNUMBER(SEARCH(A11,Recherche!$E$2:$E$8))))&gt;0,"Présent","Absent")</f>
        <v>Présent</v>
      </c>
    </row>
    <row r="12" spans="1:7">
      <c r="A12" s="6" t="s">
        <v>53</v>
      </c>
      <c r="C12" t="str">
        <f t="array" ref="C12">IF(SUM(--(ISNUMBER(SEARCH(A12,Recherche!$E$2:$E$8))))&gt;0,"Présent","Absent")</f>
        <v>Absent</v>
      </c>
    </row>
    <row r="13" spans="1:7">
      <c r="A13" s="7" t="s">
        <v>54</v>
      </c>
      <c r="C13" t="str">
        <f t="array" ref="C13">IF(SUM(--(ISNUMBER(SEARCH(A13,Recherche!$E$2:$E$8))))&gt;0,"Présent","Absent")</f>
        <v>Absent</v>
      </c>
    </row>
    <row r="14" spans="1:7">
      <c r="A14" s="6" t="s">
        <v>55</v>
      </c>
      <c r="C14" t="str">
        <f t="array" ref="C14">IF(SUM(--(ISNUMBER(SEARCH(A14,Recherche!$E$2:$E$8))))&gt;0,"Présent","Absent")</f>
        <v>Absent</v>
      </c>
    </row>
    <row r="15" spans="1:7">
      <c r="A15" s="7" t="s">
        <v>56</v>
      </c>
      <c r="C15" t="str">
        <f t="array" ref="C15">IF(SUM(--(ISNUMBER(SEARCH(A15,Recherche!$E$2:$E$8))))&gt;0,"Présent","Absent")</f>
        <v>Présent</v>
      </c>
    </row>
  </sheetData>
  <conditionalFormatting sqref="C2:C15">
    <cfRule type="containsText" dxfId="0" priority="1" operator="containsText" text="Présent">
      <formula>NOT(ISERROR(SEARCH("Présent",C2)))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3"/>
  <sheetViews>
    <sheetView tabSelected="1" workbookViewId="0">
      <selection activeCell="D2" sqref="D2:D8"/>
    </sheetView>
  </sheetViews>
  <sheetFormatPr baseColWidth="10" defaultColWidth="8.88671875" defaultRowHeight="14.4"/>
  <cols>
    <col min="1" max="1" width="24.33203125" bestFit="1" customWidth="1"/>
    <col min="2" max="3" width="15.88671875" bestFit="1" customWidth="1"/>
    <col min="4" max="4" width="18.77734375" customWidth="1"/>
    <col min="5" max="5" width="69.21875" style="11" customWidth="1"/>
    <col min="7" max="7" width="12.109375" customWidth="1"/>
    <col min="29" max="29" width="9.33203125" bestFit="1" customWidth="1"/>
    <col min="31" max="31" width="9.33203125" bestFit="1" customWidth="1"/>
  </cols>
  <sheetData>
    <row r="1" spans="1:32">
      <c r="A1" s="1" t="s">
        <v>0</v>
      </c>
      <c r="B1" s="1" t="s">
        <v>1</v>
      </c>
      <c r="C1" s="1" t="s">
        <v>2</v>
      </c>
      <c r="D1" s="14" t="s">
        <v>58</v>
      </c>
      <c r="E1" s="16" t="s">
        <v>3</v>
      </c>
    </row>
    <row r="2" spans="1:32">
      <c r="A2" s="4" t="s">
        <v>6</v>
      </c>
      <c r="B2" s="5">
        <v>42983.438379629602</v>
      </c>
      <c r="C2" s="5">
        <v>42985.338692129597</v>
      </c>
      <c r="D2" s="15" t="str">
        <f>IFERROR(VLOOKUP(IFERROR(IF(RIGHT(E2,1)="-",IFERROR(MID(E2,SEARCH("time)",E2,SEARCH("time)",E2)+1)+6,SEARCH("-",E2,SEARCH("time)",E2,SEARCH("time)",E2)+1))-(SEARCH("time)",E2,SEARCH("time)",E2)+1)+6)-1),MID(E2,SEARCH("time)",E2)+6,(SEARCH("-",E2,(SEARCH("time)",E2)+6)))-(SEARCH("time)",E2)+6)-1)),IF(RIGHT(E2,1)="~*",IFERROR(MID(E2,SEARCH("time)",E2,SEARCH("time)",E2)+1)+6,SEARCH("~*",E2,SEARCH("time)",E2,SEARCH("time)",E2)+1))-(SEARCH("time)",E2,SEARCH("time)",E2)+1)+6)-1),MID(E2,SEARCH("time)",E2)+6,(SEARCH("~*",E2,(SEARCH("time)",E2)+6)))-(SEARCH("time)",E2)+6)-1)),MID(RIGHT(E2,50),SEARCH("time)",RIGHT(E2,50))+6,LEN(RIGHT(E2,50))-SEARCH("time)",RIGHT(E2,50))+6))),""),List!$A$2:$A$15,1,0),"")</f>
        <v>Alice Dilamo</v>
      </c>
      <c r="E2" s="9" t="s">
        <v>59</v>
      </c>
      <c r="G2" s="17"/>
      <c r="I2" s="18"/>
    </row>
    <row r="3" spans="1:32">
      <c r="A3" s="2" t="s">
        <v>5</v>
      </c>
      <c r="B3" s="3">
        <v>42984.359699074099</v>
      </c>
      <c r="C3" s="3">
        <v>42989.399664351899</v>
      </c>
      <c r="D3" s="15" t="str">
        <f>IFERROR(VLOOKUP(IFERROR(IF(RIGHT(E3,1)="-",IFERROR(MID(E3,SEARCH("time)",E3,SEARCH("time)",E3)+1)+6,SEARCH("-",E3,SEARCH("time)",E3,SEARCH("time)",E3)+1))-(SEARCH("time)",E3,SEARCH("time)",E3)+1)+6)-1),MID(E3,SEARCH("time)",E3)+6,(SEARCH("-",E3,(SEARCH("time)",E3)+6)))-(SEARCH("time)",E3)+6)-1)),IF(RIGHT(E3,1)="~*",IFERROR(MID(E3,SEARCH("time)",E3,SEARCH("time)",E3)+1)+6,SEARCH("~*",E3,SEARCH("time)",E3,SEARCH("time)",E3)+1))-(SEARCH("time)",E3,SEARCH("time)",E3)+1)+6)-1),MID(E3,SEARCH("time)",E3)+6,(SEARCH("~*",E3,(SEARCH("time)",E3)+6)))-(SEARCH("time)",E3)+6)-1)),MID(RIGHT(E3,50),SEARCH("time)",RIGHT(E3,50))+6,LEN(RIGHT(E3,50))-SEARCH("time)",RIGHT(E3,50))+6))),""),List!$A$2:$A$15,1,0),"")</f>
        <v>Annabelle Bikre</v>
      </c>
      <c r="E3" s="10" t="s">
        <v>60</v>
      </c>
    </row>
    <row r="4" spans="1:32">
      <c r="A4" s="4" t="s">
        <v>7</v>
      </c>
      <c r="B4" s="5">
        <v>42957.652650463002</v>
      </c>
      <c r="C4" s="5">
        <v>42989.624780092599</v>
      </c>
      <c r="D4" s="15" t="str">
        <f>IFERROR(VLOOKUP(IFERROR(IF(RIGHT(E4,1)="-",IFERROR(MID(E4,SEARCH("time)",E4,SEARCH("time)",E4)+1)+6,SEARCH("-",E4,SEARCH("time)",E4,SEARCH("time)",E4)+1))-(SEARCH("time)",E4,SEARCH("time)",E4)+1)+6)-1),MID(E4,SEARCH("time)",E4)+6,(SEARCH("-",E4,(SEARCH("time)",E4)+6)))-(SEARCH("time)",E4)+6)-1)),IF(RIGHT(E4,1)="~*",IFERROR(MID(E4,SEARCH("time)",E4,SEARCH("time)",E4)+1)+6,SEARCH("~*",E4,SEARCH("time)",E4,SEARCH("time)",E4)+1))-(SEARCH("time)",E4,SEARCH("time)",E4)+1)+6)-1),MID(E4,SEARCH("time)",E4)+6,(SEARCH("~*",E4,(SEARCH("time)",E4)+6)))-(SEARCH("time)",E4)+6)-1)),MID(RIGHT(E4,50),SEARCH("time)",RIGHT(E4,50))+6,LEN(RIGHT(E4,50))-SEARCH("time)",RIGHT(E4,50))+6))),""),List!$A$2:$A$15,1,0),"")</f>
        <v/>
      </c>
      <c r="E4" s="9" t="s">
        <v>57</v>
      </c>
    </row>
    <row r="5" spans="1:32">
      <c r="A5" s="2" t="s">
        <v>7</v>
      </c>
      <c r="B5" s="3">
        <v>42989.453240740702</v>
      </c>
      <c r="C5" s="3">
        <v>42990.504722222198</v>
      </c>
      <c r="D5" s="15" t="str">
        <f>IFERROR(VLOOKUP(IFERROR(IF(RIGHT(E5,1)="-",IFERROR(MID(E5,SEARCH("time)",E5,SEARCH("time)",E5)+1)+6,SEARCH("-",E5,SEARCH("time)",E5,SEARCH("time)",E5)+1))-(SEARCH("time)",E5,SEARCH("time)",E5)+1)+6)-1),MID(E5,SEARCH("time)",E5)+6,(SEARCH("-",E5,(SEARCH("time)",E5)+6)))-(SEARCH("time)",E5)+6)-1)),IF(RIGHT(E5,1)="~*",IFERROR(MID(E5,SEARCH("time)",E5,SEARCH("time)",E5)+1)+6,SEARCH("~*",E5,SEARCH("time)",E5,SEARCH("time)",E5)+1))-(SEARCH("time)",E5,SEARCH("time)",E5)+1)+6)-1),MID(E5,SEARCH("time)",E5)+6,(SEARCH("~*",E5,(SEARCH("time)",E5)+6)))-(SEARCH("time)",E5)+6)-1)),MID(RIGHT(E5,50),SEARCH("time)",RIGHT(E5,50))+6,LEN(RIGHT(E5,50))-SEARCH("time)",RIGHT(E5,50))+6))),""),List!$A$2:$A$15,1,0),"")</f>
        <v>Camille Xavier</v>
      </c>
      <c r="E5" s="10" t="s">
        <v>61</v>
      </c>
    </row>
    <row r="6" spans="1:32">
      <c r="A6" s="2" t="s">
        <v>7</v>
      </c>
      <c r="B6" s="3">
        <v>42989.680625000001</v>
      </c>
      <c r="C6" s="3">
        <v>42990.6790162037</v>
      </c>
      <c r="D6" s="15" t="str">
        <f>IFERROR(VLOOKUP(IFERROR(IF(RIGHT(E6,1)="-",IFERROR(MID(E6,SEARCH("time)",E6,SEARCH("time)",E6)+1)+6,SEARCH("-",E6,SEARCH("time)",E6,SEARCH("time)",E6)+1))-(SEARCH("time)",E6,SEARCH("time)",E6)+1)+6)-1),MID(E6,SEARCH("time)",E6)+6,(SEARCH("-",E6,(SEARCH("time)",E6)+6)))-(SEARCH("time)",E6)+6)-1)),IF(RIGHT(E6,1)="~*",IFERROR(MID(E6,SEARCH("time)",E6,SEARCH("time)",E6)+1)+6,SEARCH("~*",E6,SEARCH("time)",E6,SEARCH("time)",E6)+1))-(SEARCH("time)",E6,SEARCH("time)",E6)+1)+6)-1),MID(E6,SEARCH("time)",E6)+6,(SEARCH("~*",E6,(SEARCH("time)",E6)+6)))-(SEARCH("time)",E6)+6)-1)),MID(RIGHT(E6,50),SEARCH("time)",RIGHT(E6,50))+6,LEN(RIGHT(E6,50))-SEARCH("time)",RIGHT(E6,50))+6))),""),List!$A$2:$A$15,1,0),"")</f>
        <v>Camille Xavier</v>
      </c>
      <c r="E6" s="9" t="s">
        <v>62</v>
      </c>
    </row>
    <row r="7" spans="1:32">
      <c r="A7" s="4" t="s">
        <v>9</v>
      </c>
      <c r="B7" s="5">
        <v>42979.660046296303</v>
      </c>
      <c r="C7" s="5">
        <v>42991.446226851898</v>
      </c>
      <c r="D7" s="15" t="str">
        <f>IFERROR(VLOOKUP(IFERROR(IF(RIGHT(E7,1)="-",IFERROR(MID(E7,SEARCH("time)",E7,SEARCH("time)",E7)+1)+6,SEARCH("-",E7,SEARCH("time)",E7,SEARCH("time)",E7)+1))-(SEARCH("time)",E7,SEARCH("time)",E7)+1)+6)-1),MID(E7,SEARCH("time)",E7)+6,(SEARCH("-",E7,(SEARCH("time)",E7)+6)))-(SEARCH("time)",E7)+6)-1)),IF(RIGHT(E7,1)="~*",IFERROR(MID(E7,SEARCH("time)",E7,SEARCH("time)",E7)+1)+6,SEARCH("~*",E7,SEARCH("time)",E7,SEARCH("time)",E7)+1))-(SEARCH("time)",E7,SEARCH("time)",E7)+1)+6)-1),MID(E7,SEARCH("time)",E7)+6,(SEARCH("~*",E7,(SEARCH("time)",E7)+6)))-(SEARCH("time)",E7)+6)-1)),MID(RIGHT(E7,50),SEARCH("time)",RIGHT(E7,50))+6,LEN(RIGHT(E7,50))-SEARCH("time)",RIGHT(E7,50))+6))),""),List!$A$2:$A$15,1,0),"")</f>
        <v/>
      </c>
      <c r="E7" s="10"/>
    </row>
    <row r="8" spans="1:32">
      <c r="A8" s="2" t="s">
        <v>6</v>
      </c>
      <c r="B8" s="3">
        <v>42991.4991435185</v>
      </c>
      <c r="C8" s="3">
        <v>42991.522523148102</v>
      </c>
      <c r="D8" s="15" t="str">
        <f>IFERROR(VLOOKUP(IFERROR(IF(RIGHT(E8,1)="-",IFERROR(MID(E8,SEARCH("time)",E8,SEARCH("time)",E8)+1)+6,SEARCH("-",E8,SEARCH("time)",E8,SEARCH("time)",E8)+1))-(SEARCH("time)",E8,SEARCH("time)",E8)+1)+6)-1),MID(E8,SEARCH("time)",E8)+6,(SEARCH("-",E8,(SEARCH("time)",E8)+6)))-(SEARCH("time)",E8)+6)-1)),IF(RIGHT(E8,1)="~*",IFERROR(MID(E8,SEARCH("time)",E8,SEARCH("time)",E8)+1)+6,SEARCH("~*",E8,SEARCH("time)",E8,SEARCH("time)",E8)+1))-(SEARCH("time)",E8,SEARCH("time)",E8)+1)+6)-1),MID(E8,SEARCH("time)",E8)+6,(SEARCH("~*",E8,(SEARCH("time)",E8)+6)))-(SEARCH("time)",E8)+6)-1)),MID(RIGHT(E8,50),SEARCH("time)",RIGHT(E8,50))+6,LEN(RIGHT(E8,50))-SEARCH("time)",RIGHT(E8,50))+6))),""),List!$A$2:$A$15,1,0),"")</f>
        <v>Alice Dilamo</v>
      </c>
      <c r="E8" s="9" t="s">
        <v>59</v>
      </c>
    </row>
    <row r="11" spans="1:32">
      <c r="A11" s="13"/>
    </row>
    <row r="12" spans="1:32">
      <c r="AC12">
        <f>SEARCH("time)",E3)</f>
        <v>588</v>
      </c>
      <c r="AF12" t="str">
        <f>MID(E3,SEARCH("time)",E3)+6,IFERROR(SEARCH("~*",E3,SEARCH("time)",E3))-SEARCH("time)",E3)-6,99))</f>
        <v>Annabelle Bikre
-------------------------------------------</v>
      </c>
    </row>
    <row r="13" spans="1:32">
      <c r="A13" s="13"/>
      <c r="AC13" t="e">
        <f>SEARCH("~*",E3,SEARCH("time)",E3))</f>
        <v>#VALUE!</v>
      </c>
      <c r="AE13">
        <f>SEARCH("time)",E3)</f>
        <v>588</v>
      </c>
    </row>
    <row r="14" spans="1:32">
      <c r="AE14" t="e">
        <f>SEARCH("~*",G3,SEARCH("time)",E3))</f>
        <v>#VALUE!</v>
      </c>
    </row>
    <row r="33" spans="7:7">
      <c r="G33" s="13"/>
    </row>
  </sheetData>
  <autoFilter ref="A1:M8" xr:uid="{00000000-0009-0000-0000-000001000000}"/>
  <dataValidations count="3">
    <dataValidation type="date" operator="greaterThanOrEqual" allowBlank="1" showInputMessage="1" showErrorMessage="1" errorTitle="Invalid Date" error="Modified On must be in the correct date and time format." promptTitle="Date and time" prompt=" " sqref="C2:C8" xr:uid="{00000000-0002-0000-0100-000000000000}">
      <formula1>1</formula1>
    </dataValidation>
    <dataValidation type="date" operator="greaterThanOrEqual" allowBlank="1" showInputMessage="1" showErrorMessage="1" errorTitle="Invalid Date" error="Created On must be in the correct date and time format." promptTitle="Date and time" prompt=" " sqref="B2:B8" xr:uid="{00000000-0002-0000-0100-000001000000}">
      <formula1>1</formula1>
    </dataValidation>
    <dataValidation type="textLength" operator="lessThanOrEqual" allowBlank="1" showInputMessage="1" showErrorMessage="1" errorTitle="Length Exceeded" error="This value must be less than or equal to 1048576 characters long." promptTitle="Text" prompt="Maximum Length: 1048576 characters." sqref="E2:E6 E8" xr:uid="{00000000-0002-0000-0100-000002000000}">
      <formula1>1048576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List Value" error="Case Status must be selected from the drop-down list." promptTitle="Option set" prompt="Select a value from the drop-down list." xr:uid="{00000000-0002-0000-0100-000003000000}">
          <x14:formula1>
            <xm:f>hiddenSheet!$A$2:$AN$2</xm:f>
          </x14:formula1>
          <xm:sqref>A2:A8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iddenDataSheet"/>
  <dimension ref="A1:AN2"/>
  <sheetViews>
    <sheetView workbookViewId="0"/>
  </sheetViews>
  <sheetFormatPr baseColWidth="10" defaultColWidth="8.88671875" defaultRowHeight="14.4"/>
  <sheetData>
    <row r="1" spans="1:40">
      <c r="A1" t="s">
        <v>17</v>
      </c>
    </row>
    <row r="2" spans="1:40">
      <c r="A2" t="s">
        <v>18</v>
      </c>
      <c r="B2" t="s">
        <v>19</v>
      </c>
      <c r="C2" t="s">
        <v>20</v>
      </c>
      <c r="D2" t="s">
        <v>21</v>
      </c>
      <c r="E2" t="s">
        <v>6</v>
      </c>
      <c r="F2" t="s">
        <v>22</v>
      </c>
      <c r="G2" t="s">
        <v>23</v>
      </c>
      <c r="H2" t="s">
        <v>24</v>
      </c>
      <c r="I2" t="s">
        <v>5</v>
      </c>
      <c r="J2" t="s">
        <v>25</v>
      </c>
      <c r="K2" t="s">
        <v>26</v>
      </c>
      <c r="L2" t="s">
        <v>15</v>
      </c>
      <c r="M2" t="s">
        <v>27</v>
      </c>
      <c r="N2" t="s">
        <v>12</v>
      </c>
      <c r="O2" t="s">
        <v>9</v>
      </c>
      <c r="P2" t="s">
        <v>16</v>
      </c>
      <c r="Q2" t="s">
        <v>6</v>
      </c>
      <c r="R2" t="s">
        <v>10</v>
      </c>
      <c r="S2" t="s">
        <v>28</v>
      </c>
      <c r="T2" t="s">
        <v>29</v>
      </c>
      <c r="U2" t="s">
        <v>30</v>
      </c>
      <c r="V2" t="s">
        <v>31</v>
      </c>
      <c r="W2" t="s">
        <v>32</v>
      </c>
      <c r="X2" t="s">
        <v>33</v>
      </c>
      <c r="Y2" t="s">
        <v>4</v>
      </c>
      <c r="Z2" t="s">
        <v>11</v>
      </c>
      <c r="AA2" t="s">
        <v>7</v>
      </c>
      <c r="AB2" t="s">
        <v>13</v>
      </c>
      <c r="AC2" t="s">
        <v>34</v>
      </c>
      <c r="AD2" t="s">
        <v>14</v>
      </c>
      <c r="AE2" t="s">
        <v>35</v>
      </c>
      <c r="AF2" t="s">
        <v>36</v>
      </c>
      <c r="AG2" t="s">
        <v>37</v>
      </c>
      <c r="AH2" t="s">
        <v>38</v>
      </c>
      <c r="AI2" t="s">
        <v>39</v>
      </c>
      <c r="AJ2" t="s">
        <v>8</v>
      </c>
      <c r="AK2" t="s">
        <v>33</v>
      </c>
      <c r="AL2" t="s">
        <v>40</v>
      </c>
      <c r="AM2" t="s">
        <v>4</v>
      </c>
      <c r="AN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Znouda, Hichem</dc:creator>
  <cp:lastModifiedBy>Jean-Paul</cp:lastModifiedBy>
  <dcterms:created xsi:type="dcterms:W3CDTF">2017-09-22T15:28:43Z</dcterms:created>
  <dcterms:modified xsi:type="dcterms:W3CDTF">2017-09-26T13:28:25Z</dcterms:modified>
</cp:coreProperties>
</file>