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300" windowWidth="21828" windowHeight="8472" activeTab="1"/>
  </bookViews>
  <sheets>
    <sheet name="Menu" sheetId="2" r:id="rId1"/>
    <sheet name="Budjet" sheetId="1" r:id="rId2"/>
  </sheets>
  <calcPr calcId="145621"/>
</workbook>
</file>

<file path=xl/calcChain.xml><?xml version="1.0" encoding="utf-8"?>
<calcChain xmlns="http://schemas.openxmlformats.org/spreadsheetml/2006/main">
  <c r="D19" i="1" l="1"/>
  <c r="D15" i="1"/>
  <c r="B15" i="1"/>
  <c r="B16" i="1"/>
  <c r="E15" i="1"/>
  <c r="B14" i="1"/>
  <c r="M10" i="1"/>
  <c r="L10" i="1"/>
  <c r="K10" i="1"/>
  <c r="J10" i="1"/>
  <c r="I10" i="1"/>
  <c r="H10" i="1"/>
  <c r="G10" i="1"/>
  <c r="F10" i="1"/>
  <c r="E10" i="1"/>
  <c r="D10" i="1"/>
  <c r="C10" i="1"/>
  <c r="B10" i="1"/>
  <c r="N2" i="1"/>
  <c r="N3" i="1"/>
  <c r="N4" i="1"/>
  <c r="N5" i="1"/>
  <c r="N6" i="1"/>
  <c r="F4" i="2"/>
  <c r="E4" i="2"/>
  <c r="C3" i="2"/>
  <c r="E8" i="2"/>
  <c r="C5" i="2"/>
  <c r="C4" i="2"/>
  <c r="N10" i="1" l="1"/>
</calcChain>
</file>

<file path=xl/sharedStrings.xml><?xml version="1.0" encoding="utf-8"?>
<sst xmlns="http://schemas.openxmlformats.org/spreadsheetml/2006/main" count="38" uniqueCount="19">
  <si>
    <t xml:space="preserve">Description </t>
  </si>
  <si>
    <t>Total de l'année 2015</t>
  </si>
  <si>
    <t>Actuel au 31 Juillet 2013</t>
  </si>
  <si>
    <t>Projeté au 30 Septembre 2013</t>
  </si>
  <si>
    <t>Honoraires de vérif et closing</t>
  </si>
  <si>
    <t>Honoraires de gestion de risque</t>
  </si>
  <si>
    <t>Honoraires Gestion et Suivi</t>
  </si>
  <si>
    <t xml:space="preserve">Revenus d'intérêts  </t>
  </si>
  <si>
    <t>Revenus Autres</t>
  </si>
  <si>
    <t>Revenus d'intérêts</t>
  </si>
  <si>
    <t>Ventes</t>
  </si>
  <si>
    <t>Description</t>
  </si>
  <si>
    <t>Mois</t>
  </si>
  <si>
    <t>Index</t>
  </si>
  <si>
    <t>Equiv Verticale</t>
  </si>
  <si>
    <t>Equiv Horisontale</t>
  </si>
  <si>
    <t>Liste</t>
  </si>
  <si>
    <t>Formules fusioner</t>
  </si>
  <si>
    <t>Total des revenus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</si>
</sst>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166" formatCode="[$-F800]dddd\,\ mmmm\ dd\,\ yyyy"/>
    <numFmt numFmtId="169" formatCode="#,##0\ &quot;$&quot;;[Red]#,##0\ &quot;$&quot;"/>
    <numFmt numFmtId="174" formatCode="_ * #,##0_)\ [$$-C0C]_ ;_ * \(#,##0\)\ [$$-C0C]_ ;_ * &quot;-&quot;??_)\ [$$-C0C]_ ;_ @_ 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/>
  </cellStyleXfs>
  <cellXfs count="53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Fill="1" applyAlignment="1">
      <alignment horizontal="center"/>
    </xf>
    <xf numFmtId="0" fontId="4" fillId="0" borderId="1" xfId="0" applyFont="1" applyBorder="1" applyAlignment="1">
      <alignment horizontal="left" vertical="center"/>
    </xf>
    <xf numFmtId="166" fontId="5" fillId="0" borderId="1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left"/>
    </xf>
    <xf numFmtId="44" fontId="8" fillId="0" borderId="0" xfId="0" applyNumberFormat="1" applyFont="1" applyFill="1" applyAlignment="1">
      <alignment horizontal="right"/>
    </xf>
    <xf numFmtId="44" fontId="9" fillId="0" borderId="0" xfId="1" applyFont="1" applyFill="1" applyAlignment="1">
      <alignment horizontal="center"/>
    </xf>
    <xf numFmtId="10" fontId="0" fillId="0" borderId="0" xfId="0" applyNumberFormat="1" applyFill="1" applyAlignment="1">
      <alignment horizontal="center"/>
    </xf>
    <xf numFmtId="44" fontId="9" fillId="0" borderId="0" xfId="0" applyNumberFormat="1" applyFont="1" applyFill="1" applyAlignment="1">
      <alignment horizontal="center"/>
    </xf>
    <xf numFmtId="0" fontId="8" fillId="0" borderId="0" xfId="0" applyFont="1" applyAlignment="1">
      <alignment horizontal="left"/>
    </xf>
    <xf numFmtId="44" fontId="8" fillId="0" borderId="0" xfId="0" applyNumberFormat="1" applyFont="1" applyAlignment="1">
      <alignment horizontal="right"/>
    </xf>
    <xf numFmtId="44" fontId="9" fillId="0" borderId="0" xfId="1" applyFont="1" applyAlignment="1">
      <alignment horizontal="center"/>
    </xf>
    <xf numFmtId="10" fontId="0" fillId="0" borderId="0" xfId="0" applyNumberFormat="1" applyAlignment="1">
      <alignment horizontal="center"/>
    </xf>
    <xf numFmtId="44" fontId="9" fillId="0" borderId="0" xfId="0" applyNumberFormat="1" applyFont="1" applyAlignment="1">
      <alignment horizontal="center"/>
    </xf>
    <xf numFmtId="0" fontId="9" fillId="0" borderId="0" xfId="0" applyFont="1"/>
    <xf numFmtId="10" fontId="9" fillId="0" borderId="0" xfId="0" applyNumberFormat="1" applyFont="1" applyAlignment="1">
      <alignment horizontal="center"/>
    </xf>
    <xf numFmtId="169" fontId="10" fillId="0" borderId="0" xfId="0" applyNumberFormat="1" applyFont="1" applyFill="1" applyAlignment="1">
      <alignment horizontal="right"/>
    </xf>
    <xf numFmtId="44" fontId="0" fillId="0" borderId="0" xfId="1" applyFont="1"/>
    <xf numFmtId="44" fontId="0" fillId="0" borderId="0" xfId="1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Fill="1" applyAlignment="1">
      <alignment horizontal="left"/>
    </xf>
    <xf numFmtId="166" fontId="13" fillId="0" borderId="0" xfId="0" applyNumberFormat="1" applyFont="1" applyFill="1" applyAlignment="1">
      <alignment horizontal="left"/>
    </xf>
    <xf numFmtId="166" fontId="11" fillId="0" borderId="0" xfId="0" applyNumberFormat="1" applyFont="1" applyFill="1" applyAlignment="1">
      <alignment horizontal="left"/>
    </xf>
    <xf numFmtId="0" fontId="11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center"/>
    </xf>
    <xf numFmtId="166" fontId="2" fillId="0" borderId="0" xfId="0" applyNumberFormat="1" applyFont="1"/>
    <xf numFmtId="0" fontId="0" fillId="0" borderId="3" xfId="0" applyBorder="1"/>
    <xf numFmtId="0" fontId="2" fillId="0" borderId="4" xfId="0" applyFont="1" applyBorder="1" applyAlignment="1">
      <alignment horizontal="right"/>
    </xf>
    <xf numFmtId="44" fontId="2" fillId="0" borderId="2" xfId="1" applyFont="1" applyBorder="1"/>
    <xf numFmtId="174" fontId="14" fillId="0" borderId="0" xfId="0" applyNumberFormat="1" applyFont="1" applyFill="1" applyAlignment="1">
      <alignment horizontal="right"/>
    </xf>
    <xf numFmtId="174" fontId="14" fillId="0" borderId="0" xfId="0" applyNumberFormat="1" applyFont="1" applyAlignment="1">
      <alignment horizontal="right"/>
    </xf>
    <xf numFmtId="174" fontId="5" fillId="0" borderId="0" xfId="0" applyNumberFormat="1" applyFont="1" applyAlignment="1">
      <alignment horizontal="right"/>
    </xf>
    <xf numFmtId="44" fontId="2" fillId="0" borderId="0" xfId="1" applyFont="1"/>
    <xf numFmtId="0" fontId="12" fillId="0" borderId="0" xfId="0" applyFont="1" applyFill="1" applyAlignment="1">
      <alignment horizontal="center"/>
    </xf>
    <xf numFmtId="0" fontId="12" fillId="0" borderId="5" xfId="0" applyFont="1" applyFill="1" applyBorder="1" applyAlignment="1">
      <alignment horizontal="center"/>
    </xf>
    <xf numFmtId="0" fontId="0" fillId="0" borderId="0" xfId="0" applyAlignment="1">
      <alignment horizontal="left"/>
    </xf>
    <xf numFmtId="166" fontId="13" fillId="0" borderId="0" xfId="0" applyNumberFormat="1" applyFont="1" applyFill="1" applyAlignment="1">
      <alignment horizontal="center"/>
    </xf>
    <xf numFmtId="166" fontId="11" fillId="0" borderId="0" xfId="0" applyNumberFormat="1" applyFont="1" applyFill="1" applyAlignment="1">
      <alignment horizontal="center"/>
    </xf>
    <xf numFmtId="174" fontId="14" fillId="2" borderId="0" xfId="0" applyNumberFormat="1" applyFont="1" applyFill="1" applyAlignment="1">
      <alignment horizontal="right"/>
    </xf>
    <xf numFmtId="44" fontId="2" fillId="2" borderId="2" xfId="1" applyFont="1" applyFill="1" applyBorder="1"/>
    <xf numFmtId="0" fontId="2" fillId="3" borderId="2" xfId="0" applyFont="1" applyFill="1" applyBorder="1"/>
    <xf numFmtId="0" fontId="8" fillId="3" borderId="0" xfId="0" applyFont="1" applyFill="1" applyAlignment="1">
      <alignment horizontal="left"/>
    </xf>
    <xf numFmtId="166" fontId="5" fillId="4" borderId="1" xfId="0" applyNumberFormat="1" applyFont="1" applyFill="1" applyBorder="1" applyAlignment="1">
      <alignment horizontal="center" vertical="center" wrapText="1"/>
    </xf>
    <xf numFmtId="166" fontId="2" fillId="4" borderId="2" xfId="0" applyNumberFormat="1" applyFont="1" applyFill="1" applyBorder="1"/>
  </cellXfs>
  <cellStyles count="3">
    <cellStyle name="Monétaire" xfId="1" builtinId="4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4"/>
  <sheetViews>
    <sheetView workbookViewId="0">
      <selection activeCell="E8" sqref="E8"/>
    </sheetView>
  </sheetViews>
  <sheetFormatPr baseColWidth="10" defaultRowHeight="15.6" x14ac:dyDescent="0.3"/>
  <cols>
    <col min="2" max="2" width="15.21875" bestFit="1" customWidth="1"/>
    <col min="3" max="3" width="12.77734375" bestFit="1" customWidth="1"/>
    <col min="5" max="6" width="17.88671875" customWidth="1"/>
    <col min="7" max="7" width="14.33203125" customWidth="1"/>
    <col min="8" max="8" width="31" style="27" bestFit="1" customWidth="1"/>
    <col min="9" max="9" width="2.88671875" style="27" customWidth="1"/>
    <col min="10" max="10" width="20.21875" style="27" bestFit="1" customWidth="1"/>
    <col min="11" max="11" width="3" bestFit="1" customWidth="1"/>
  </cols>
  <sheetData>
    <row r="1" spans="2:11" x14ac:dyDescent="0.3">
      <c r="H1" s="27" t="s">
        <v>16</v>
      </c>
      <c r="J1" s="27" t="s">
        <v>16</v>
      </c>
    </row>
    <row r="2" spans="2:11" x14ac:dyDescent="0.3">
      <c r="E2" s="33" t="s">
        <v>11</v>
      </c>
      <c r="F2" s="33" t="s">
        <v>12</v>
      </c>
    </row>
    <row r="3" spans="2:11" x14ac:dyDescent="0.3">
      <c r="B3" t="s">
        <v>13</v>
      </c>
      <c r="C3" s="25">
        <f>INDEX(Budjet!$B$2:$N$11,4,1)</f>
        <v>100000</v>
      </c>
      <c r="E3" s="32" t="s">
        <v>7</v>
      </c>
      <c r="F3" s="34">
        <v>41943</v>
      </c>
      <c r="H3" s="28" t="s">
        <v>4</v>
      </c>
      <c r="I3">
        <v>1</v>
      </c>
      <c r="J3" s="29">
        <v>41943</v>
      </c>
      <c r="K3">
        <v>1</v>
      </c>
    </row>
    <row r="4" spans="2:11" x14ac:dyDescent="0.3">
      <c r="B4" t="s">
        <v>14</v>
      </c>
      <c r="C4">
        <f>MATCH($E$3,Budjet!$A$2:$A$11,0)</f>
        <v>4</v>
      </c>
      <c r="E4">
        <f>VLOOKUP(E3,H3:I7,2,FALSE)</f>
        <v>4</v>
      </c>
      <c r="F4">
        <f>VLOOKUP(F3,J3:K14,2,FALSE)</f>
        <v>1</v>
      </c>
      <c r="H4" s="28" t="s">
        <v>5</v>
      </c>
      <c r="I4">
        <v>2</v>
      </c>
      <c r="J4" s="30">
        <v>41973</v>
      </c>
      <c r="K4">
        <v>2</v>
      </c>
    </row>
    <row r="5" spans="2:11" x14ac:dyDescent="0.3">
      <c r="B5" t="s">
        <v>15</v>
      </c>
      <c r="C5">
        <f>MATCH(F3,Budjet!$B$1:$N$1,0)</f>
        <v>1</v>
      </c>
      <c r="H5" s="28" t="s">
        <v>6</v>
      </c>
      <c r="I5">
        <v>3</v>
      </c>
      <c r="J5" s="29">
        <v>42004</v>
      </c>
      <c r="K5">
        <v>3</v>
      </c>
    </row>
    <row r="6" spans="2:11" x14ac:dyDescent="0.3">
      <c r="H6" s="28" t="s">
        <v>7</v>
      </c>
      <c r="I6">
        <v>4</v>
      </c>
      <c r="J6" s="30">
        <v>42035</v>
      </c>
      <c r="K6">
        <v>4</v>
      </c>
    </row>
    <row r="7" spans="2:11" ht="16.2" thickBot="1" x14ac:dyDescent="0.35">
      <c r="H7" s="28" t="s">
        <v>8</v>
      </c>
      <c r="I7">
        <v>5</v>
      </c>
      <c r="J7" s="29">
        <v>42063</v>
      </c>
      <c r="K7">
        <v>5</v>
      </c>
    </row>
    <row r="8" spans="2:11" ht="16.2" thickBot="1" x14ac:dyDescent="0.35">
      <c r="C8" s="35"/>
      <c r="D8" s="36" t="s">
        <v>17</v>
      </c>
      <c r="E8" s="37">
        <f>INDEX(Budjet!$B$2:$N$11,MATCH($E$3,Budjet!$A$2:$A$11,0),MATCH(F3,Budjet!$B$1:$N$1,0))</f>
        <v>100000</v>
      </c>
      <c r="H8" s="31"/>
      <c r="I8" s="31"/>
      <c r="J8" s="30">
        <v>42094</v>
      </c>
      <c r="K8">
        <v>6</v>
      </c>
    </row>
    <row r="9" spans="2:11" x14ac:dyDescent="0.3">
      <c r="H9" s="31"/>
      <c r="I9" s="31"/>
      <c r="J9" s="29">
        <v>42124</v>
      </c>
      <c r="K9">
        <v>7</v>
      </c>
    </row>
    <row r="10" spans="2:11" x14ac:dyDescent="0.3">
      <c r="H10" s="31"/>
      <c r="I10" s="31"/>
      <c r="J10" s="30">
        <v>42155</v>
      </c>
      <c r="K10">
        <v>8</v>
      </c>
    </row>
    <row r="11" spans="2:11" x14ac:dyDescent="0.3">
      <c r="H11" s="31"/>
      <c r="I11" s="31"/>
      <c r="J11" s="29">
        <v>42185</v>
      </c>
      <c r="K11">
        <v>9</v>
      </c>
    </row>
    <row r="12" spans="2:11" x14ac:dyDescent="0.3">
      <c r="H12" s="31"/>
      <c r="I12" s="31"/>
      <c r="J12" s="30">
        <v>42216</v>
      </c>
      <c r="K12">
        <v>10</v>
      </c>
    </row>
    <row r="13" spans="2:11" x14ac:dyDescent="0.3">
      <c r="H13" s="31"/>
      <c r="I13" s="31"/>
      <c r="J13" s="29">
        <v>42247</v>
      </c>
      <c r="K13">
        <v>11</v>
      </c>
    </row>
    <row r="14" spans="2:11" x14ac:dyDescent="0.3">
      <c r="H14" s="31"/>
      <c r="I14" s="31"/>
      <c r="J14" s="29">
        <v>42277</v>
      </c>
      <c r="K14">
        <v>12</v>
      </c>
    </row>
  </sheetData>
  <dataValidations disablePrompts="1" count="2">
    <dataValidation type="list" allowBlank="1" showInputMessage="1" showErrorMessage="1" sqref="E3">
      <formula1>$L$40:$L$44</formula1>
    </dataValidation>
    <dataValidation type="list" allowBlank="1" showInputMessage="1" showErrorMessage="1" sqref="F3">
      <formula1>$M$40:$M$51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3"/>
  <sheetViews>
    <sheetView tabSelected="1" workbookViewId="0">
      <selection activeCell="E14" sqref="E14"/>
    </sheetView>
  </sheetViews>
  <sheetFormatPr baseColWidth="10" defaultColWidth="11.44140625" defaultRowHeight="14.4" x14ac:dyDescent="0.3"/>
  <cols>
    <col min="1" max="1" width="33.21875" customWidth="1"/>
    <col min="2" max="2" width="17.21875" customWidth="1"/>
    <col min="3" max="3" width="17.77734375" customWidth="1"/>
    <col min="4" max="4" width="17.44140625" customWidth="1"/>
    <col min="5" max="5" width="16.44140625" customWidth="1"/>
    <col min="6" max="6" width="17.5546875" customWidth="1"/>
    <col min="7" max="7" width="17.21875" bestFit="1" customWidth="1"/>
    <col min="8" max="8" width="16.6640625" bestFit="1" customWidth="1"/>
    <col min="9" max="9" width="18.88671875" bestFit="1" customWidth="1"/>
    <col min="10" max="10" width="17.21875" bestFit="1" customWidth="1"/>
    <col min="11" max="11" width="17" bestFit="1" customWidth="1"/>
    <col min="12" max="12" width="17.5546875" bestFit="1" customWidth="1"/>
    <col min="13" max="13" width="18.33203125" bestFit="1" customWidth="1"/>
    <col min="14" max="14" width="21.21875" style="1" customWidth="1"/>
    <col min="15" max="15" width="19.21875" style="2" hidden="1" customWidth="1"/>
    <col min="16" max="16" width="5.21875" hidden="1" customWidth="1"/>
    <col min="17" max="17" width="0" hidden="1" customWidth="1"/>
    <col min="18" max="18" width="14.21875" style="2" hidden="1" customWidth="1"/>
    <col min="19" max="19" width="15" style="2" hidden="1" customWidth="1"/>
    <col min="20" max="20" width="0" hidden="1" customWidth="1"/>
  </cols>
  <sheetData>
    <row r="1" spans="1:19" s="9" customFormat="1" ht="24" x14ac:dyDescent="0.3">
      <c r="A1" s="5" t="s">
        <v>0</v>
      </c>
      <c r="B1" s="51">
        <v>41943</v>
      </c>
      <c r="C1" s="6">
        <v>41973</v>
      </c>
      <c r="D1" s="6">
        <v>42004</v>
      </c>
      <c r="E1" s="6">
        <v>42035</v>
      </c>
      <c r="F1" s="6">
        <v>42063</v>
      </c>
      <c r="G1" s="6">
        <v>42094</v>
      </c>
      <c r="H1" s="6">
        <v>42124</v>
      </c>
      <c r="I1" s="6">
        <v>42155</v>
      </c>
      <c r="J1" s="6">
        <v>42185</v>
      </c>
      <c r="K1" s="6">
        <v>42216</v>
      </c>
      <c r="L1" s="6">
        <v>42247</v>
      </c>
      <c r="M1" s="6">
        <v>42277</v>
      </c>
      <c r="N1" s="7" t="s">
        <v>1</v>
      </c>
      <c r="O1" s="8" t="s">
        <v>2</v>
      </c>
      <c r="R1" s="10"/>
      <c r="S1" s="11" t="s">
        <v>3</v>
      </c>
    </row>
    <row r="2" spans="1:19" s="1" customFormat="1" x14ac:dyDescent="0.3">
      <c r="A2" s="12" t="s">
        <v>4</v>
      </c>
      <c r="B2" s="38">
        <v>500</v>
      </c>
      <c r="C2" s="38">
        <v>600</v>
      </c>
      <c r="D2" s="38">
        <v>700</v>
      </c>
      <c r="E2" s="38">
        <v>800</v>
      </c>
      <c r="F2" s="38">
        <v>900</v>
      </c>
      <c r="G2" s="38">
        <v>1000</v>
      </c>
      <c r="H2" s="38">
        <v>1100</v>
      </c>
      <c r="I2" s="38">
        <v>1200</v>
      </c>
      <c r="J2" s="38">
        <v>1300</v>
      </c>
      <c r="K2" s="38">
        <v>1400</v>
      </c>
      <c r="L2" s="38">
        <v>1500</v>
      </c>
      <c r="M2" s="38">
        <v>1600</v>
      </c>
      <c r="N2" s="38">
        <f t="shared" ref="N2:N5" si="0">SUM(B2:M2)</f>
        <v>12600</v>
      </c>
      <c r="O2" s="14">
        <v>166201</v>
      </c>
      <c r="R2" s="15">
        <v>-2.7940000000000872E-3</v>
      </c>
      <c r="S2" s="16">
        <v>199441.19999999998</v>
      </c>
    </row>
    <row r="3" spans="1:19" s="1" customFormat="1" x14ac:dyDescent="0.3">
      <c r="A3" s="12" t="s">
        <v>5</v>
      </c>
      <c r="B3" s="38">
        <v>10000</v>
      </c>
      <c r="C3" s="38">
        <v>11000</v>
      </c>
      <c r="D3" s="38">
        <v>12000</v>
      </c>
      <c r="E3" s="38">
        <v>13000</v>
      </c>
      <c r="F3" s="38">
        <v>14000</v>
      </c>
      <c r="G3" s="38">
        <v>15000</v>
      </c>
      <c r="H3" s="38">
        <v>16000</v>
      </c>
      <c r="I3" s="38">
        <v>17000</v>
      </c>
      <c r="J3" s="38">
        <v>18000</v>
      </c>
      <c r="K3" s="38">
        <v>19000</v>
      </c>
      <c r="L3" s="38">
        <v>20000</v>
      </c>
      <c r="M3" s="38">
        <v>21000</v>
      </c>
      <c r="N3" s="38">
        <f t="shared" si="0"/>
        <v>186000</v>
      </c>
      <c r="O3" s="14">
        <v>1022105</v>
      </c>
      <c r="R3" s="15">
        <v>-9.1462222222222223E-2</v>
      </c>
      <c r="S3" s="16">
        <v>1226526</v>
      </c>
    </row>
    <row r="4" spans="1:19" s="1" customFormat="1" x14ac:dyDescent="0.3">
      <c r="A4" s="12" t="s">
        <v>6</v>
      </c>
      <c r="B4" s="38">
        <v>5000</v>
      </c>
      <c r="C4" s="38">
        <v>6000</v>
      </c>
      <c r="D4" s="38">
        <v>7000</v>
      </c>
      <c r="E4" s="38">
        <v>8000</v>
      </c>
      <c r="F4" s="38">
        <v>9000</v>
      </c>
      <c r="G4" s="38">
        <v>10000</v>
      </c>
      <c r="H4" s="38">
        <v>11000</v>
      </c>
      <c r="I4" s="38">
        <v>12000</v>
      </c>
      <c r="J4" s="38">
        <v>13000</v>
      </c>
      <c r="K4" s="38">
        <v>14000</v>
      </c>
      <c r="L4" s="38">
        <v>15000</v>
      </c>
      <c r="M4" s="38">
        <v>16000</v>
      </c>
      <c r="N4" s="38">
        <f t="shared" si="0"/>
        <v>126000</v>
      </c>
      <c r="O4" s="14">
        <v>141308</v>
      </c>
      <c r="R4" s="15">
        <v>5.9809999999999856E-2</v>
      </c>
      <c r="S4" s="16">
        <v>169569.59999999998</v>
      </c>
    </row>
    <row r="5" spans="1:19" s="1" customFormat="1" x14ac:dyDescent="0.3">
      <c r="A5" s="50" t="s">
        <v>7</v>
      </c>
      <c r="B5" s="47">
        <v>100000</v>
      </c>
      <c r="C5" s="38">
        <v>110000</v>
      </c>
      <c r="D5" s="38">
        <v>120000</v>
      </c>
      <c r="E5" s="38">
        <v>130000</v>
      </c>
      <c r="F5" s="38">
        <v>140000</v>
      </c>
      <c r="G5" s="38">
        <v>150000</v>
      </c>
      <c r="H5" s="38">
        <v>160000</v>
      </c>
      <c r="I5" s="38">
        <v>170000</v>
      </c>
      <c r="J5" s="38">
        <v>180000</v>
      </c>
      <c r="K5" s="38">
        <v>190000</v>
      </c>
      <c r="L5" s="38">
        <v>200000</v>
      </c>
      <c r="M5" s="38">
        <v>210000</v>
      </c>
      <c r="N5" s="38">
        <f t="shared" si="0"/>
        <v>1860000</v>
      </c>
      <c r="O5" s="14">
        <v>1859353</v>
      </c>
      <c r="R5" s="15">
        <v>-0.30051921603429249</v>
      </c>
      <c r="S5" s="16">
        <v>2231223.5999999996</v>
      </c>
    </row>
    <row r="6" spans="1:19" s="1" customFormat="1" x14ac:dyDescent="0.3">
      <c r="A6" s="12" t="s">
        <v>8</v>
      </c>
      <c r="B6" s="38">
        <v>100</v>
      </c>
      <c r="C6" s="38">
        <v>200</v>
      </c>
      <c r="D6" s="38">
        <v>300</v>
      </c>
      <c r="E6" s="38">
        <v>400</v>
      </c>
      <c r="F6" s="38">
        <v>500</v>
      </c>
      <c r="G6" s="38">
        <v>600</v>
      </c>
      <c r="H6" s="38">
        <v>700</v>
      </c>
      <c r="I6" s="38">
        <v>800</v>
      </c>
      <c r="J6" s="38">
        <v>900</v>
      </c>
      <c r="K6" s="38">
        <v>1000</v>
      </c>
      <c r="L6" s="38">
        <v>1100</v>
      </c>
      <c r="M6" s="38">
        <v>1200</v>
      </c>
      <c r="N6" s="38">
        <f>SUM(B6:M6)</f>
        <v>7800</v>
      </c>
      <c r="O6" s="14"/>
      <c r="R6" s="15"/>
      <c r="S6" s="16">
        <v>0</v>
      </c>
    </row>
    <row r="7" spans="1:19" ht="13.2" hidden="1" customHeight="1" x14ac:dyDescent="0.3">
      <c r="A7" s="17" t="s">
        <v>9</v>
      </c>
      <c r="B7" s="39">
        <v>0</v>
      </c>
      <c r="C7" s="39">
        <v>0</v>
      </c>
      <c r="D7" s="39">
        <v>0</v>
      </c>
      <c r="E7" s="39">
        <v>0</v>
      </c>
      <c r="F7" s="39">
        <v>0</v>
      </c>
      <c r="G7" s="39">
        <v>0</v>
      </c>
      <c r="H7" s="39">
        <v>0</v>
      </c>
      <c r="I7" s="39">
        <v>0</v>
      </c>
      <c r="J7" s="39">
        <v>0</v>
      </c>
      <c r="K7" s="39">
        <v>0</v>
      </c>
      <c r="L7" s="39">
        <v>0</v>
      </c>
      <c r="M7" s="39">
        <v>0</v>
      </c>
      <c r="N7" s="38">
        <v>0</v>
      </c>
      <c r="O7" s="19">
        <v>254377</v>
      </c>
      <c r="R7" s="20" t="e">
        <v>#DIV/0!</v>
      </c>
      <c r="S7" s="21">
        <v>305252.40000000002</v>
      </c>
    </row>
    <row r="8" spans="1:19" ht="13.2" hidden="1" customHeight="1" x14ac:dyDescent="0.3">
      <c r="A8" s="17" t="s">
        <v>10</v>
      </c>
      <c r="B8" s="39">
        <v>0</v>
      </c>
      <c r="C8" s="39">
        <v>0</v>
      </c>
      <c r="D8" s="39">
        <v>0</v>
      </c>
      <c r="E8" s="39">
        <v>0</v>
      </c>
      <c r="F8" s="39">
        <v>0</v>
      </c>
      <c r="G8" s="39">
        <v>0</v>
      </c>
      <c r="H8" s="39">
        <v>0</v>
      </c>
      <c r="I8" s="39">
        <v>0</v>
      </c>
      <c r="J8" s="39">
        <v>0</v>
      </c>
      <c r="K8" s="39">
        <v>0</v>
      </c>
      <c r="L8" s="39">
        <v>0</v>
      </c>
      <c r="M8" s="39">
        <v>0</v>
      </c>
      <c r="N8" s="38">
        <v>0</v>
      </c>
      <c r="O8" s="19"/>
    </row>
    <row r="9" spans="1:19" x14ac:dyDescent="0.3">
      <c r="A9" s="17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8"/>
      <c r="O9" s="19"/>
    </row>
    <row r="10" spans="1:19" s="22" customFormat="1" ht="13.2" x14ac:dyDescent="0.25">
      <c r="A10" s="3" t="s">
        <v>18</v>
      </c>
      <c r="B10" s="40">
        <f t="shared" ref="B10:N10" si="1">SUM(B2:B6)</f>
        <v>115600</v>
      </c>
      <c r="C10" s="40">
        <f t="shared" si="1"/>
        <v>127800</v>
      </c>
      <c r="D10" s="40">
        <f t="shared" si="1"/>
        <v>140000</v>
      </c>
      <c r="E10" s="40">
        <f t="shared" si="1"/>
        <v>152200</v>
      </c>
      <c r="F10" s="40">
        <f t="shared" si="1"/>
        <v>164400</v>
      </c>
      <c r="G10" s="40">
        <f t="shared" si="1"/>
        <v>176600</v>
      </c>
      <c r="H10" s="40">
        <f t="shared" si="1"/>
        <v>188800</v>
      </c>
      <c r="I10" s="40">
        <f t="shared" si="1"/>
        <v>201000</v>
      </c>
      <c r="J10" s="40">
        <f t="shared" si="1"/>
        <v>213200</v>
      </c>
      <c r="K10" s="40">
        <f t="shared" si="1"/>
        <v>225400</v>
      </c>
      <c r="L10" s="40">
        <f t="shared" si="1"/>
        <v>237600</v>
      </c>
      <c r="M10" s="40">
        <f t="shared" si="1"/>
        <v>249800</v>
      </c>
      <c r="N10" s="40">
        <f>SUM(N2:N6)</f>
        <v>2192400</v>
      </c>
      <c r="O10" s="19">
        <v>3443344</v>
      </c>
      <c r="R10" s="23">
        <v>-0.15927626607016968</v>
      </c>
      <c r="S10" s="21">
        <v>4132012.7999999993</v>
      </c>
    </row>
    <row r="11" spans="1:19" x14ac:dyDescent="0.3">
      <c r="A11" s="17"/>
      <c r="B11" s="18"/>
      <c r="C11" s="18"/>
      <c r="D11" s="18"/>
      <c r="E11" s="24"/>
      <c r="F11" s="18"/>
      <c r="G11" s="18"/>
      <c r="H11" s="18"/>
      <c r="I11" s="18"/>
      <c r="J11" s="18"/>
      <c r="K11" s="18"/>
      <c r="L11" s="18"/>
      <c r="M11" s="18"/>
      <c r="N11" s="13"/>
      <c r="O11" s="14"/>
    </row>
    <row r="12" spans="1:19" s="1" customFormat="1" x14ac:dyDescent="0.3">
      <c r="O12" s="14"/>
      <c r="R12" s="4"/>
      <c r="S12" s="4"/>
    </row>
    <row r="13" spans="1:19" s="1" customFormat="1" ht="16.2" thickBot="1" x14ac:dyDescent="0.35">
      <c r="A13"/>
      <c r="B13"/>
      <c r="C13"/>
      <c r="D13" s="33" t="s">
        <v>11</v>
      </c>
      <c r="E13" s="33" t="s">
        <v>12</v>
      </c>
      <c r="F13"/>
      <c r="G13" s="27"/>
      <c r="H13" s="27"/>
      <c r="I13" s="27"/>
      <c r="J13"/>
      <c r="O13" s="14"/>
      <c r="R13" s="4"/>
      <c r="S13" s="4"/>
    </row>
    <row r="14" spans="1:19" s="1" customFormat="1" ht="16.2" thickBot="1" x14ac:dyDescent="0.35">
      <c r="A14" t="s">
        <v>13</v>
      </c>
      <c r="B14" s="41">
        <f>INDEX(Budjet!$B$2:$N$11,4,1)</f>
        <v>100000</v>
      </c>
      <c r="C14"/>
      <c r="D14" s="49" t="s">
        <v>7</v>
      </c>
      <c r="E14" s="52">
        <v>41943</v>
      </c>
      <c r="F14" s="43" t="s">
        <v>4</v>
      </c>
      <c r="G14" s="42"/>
      <c r="H14" s="44">
        <v>1</v>
      </c>
      <c r="I14" s="29">
        <v>41943</v>
      </c>
      <c r="J14">
        <v>1</v>
      </c>
      <c r="O14" s="14"/>
      <c r="R14" s="4"/>
      <c r="S14" s="4"/>
    </row>
    <row r="15" spans="1:19" s="1" customFormat="1" ht="15.6" x14ac:dyDescent="0.3">
      <c r="A15" t="s">
        <v>14</v>
      </c>
      <c r="B15" s="33">
        <f>MATCH($D$14,Budjet!$A$2:$A$11,0)</f>
        <v>4</v>
      </c>
      <c r="C15"/>
      <c r="D15" s="33">
        <f>H17</f>
        <v>4</v>
      </c>
      <c r="E15" s="33">
        <f>VLOOKUP(E14,I14:J25,2,FALSE)</f>
        <v>1</v>
      </c>
      <c r="F15" s="42" t="s">
        <v>5</v>
      </c>
      <c r="G15" s="42"/>
      <c r="H15" s="44">
        <v>2</v>
      </c>
      <c r="I15" s="30">
        <v>41973</v>
      </c>
      <c r="J15">
        <v>2</v>
      </c>
      <c r="O15" s="14"/>
      <c r="R15" s="4"/>
      <c r="S15" s="4"/>
    </row>
    <row r="16" spans="1:19" s="1" customFormat="1" ht="15.6" x14ac:dyDescent="0.3">
      <c r="A16" t="s">
        <v>15</v>
      </c>
      <c r="B16" s="33">
        <f>MATCH(E14,Budjet!$B$1:$N$1,0)</f>
        <v>1</v>
      </c>
      <c r="C16"/>
      <c r="D16"/>
      <c r="E16"/>
      <c r="F16" s="42" t="s">
        <v>6</v>
      </c>
      <c r="G16" s="42"/>
      <c r="H16" s="44">
        <v>3</v>
      </c>
      <c r="I16" s="29">
        <v>42004</v>
      </c>
      <c r="J16">
        <v>3</v>
      </c>
      <c r="O16" s="14"/>
      <c r="R16" s="4"/>
      <c r="S16" s="4"/>
    </row>
    <row r="17" spans="1:19" s="1" customFormat="1" ht="15.6" x14ac:dyDescent="0.3">
      <c r="A17"/>
      <c r="B17"/>
      <c r="C17"/>
      <c r="D17"/>
      <c r="E17"/>
      <c r="F17" s="42" t="s">
        <v>7</v>
      </c>
      <c r="G17" s="42"/>
      <c r="H17" s="44">
        <v>4</v>
      </c>
      <c r="I17" s="30">
        <v>42035</v>
      </c>
      <c r="J17">
        <v>4</v>
      </c>
      <c r="O17" s="14"/>
      <c r="R17" s="4"/>
      <c r="S17" s="4"/>
    </row>
    <row r="18" spans="1:19" s="1" customFormat="1" ht="16.2" thickBot="1" x14ac:dyDescent="0.35">
      <c r="A18"/>
      <c r="B18"/>
      <c r="C18"/>
      <c r="D18"/>
      <c r="E18"/>
      <c r="F18" s="42" t="s">
        <v>8</v>
      </c>
      <c r="G18" s="42"/>
      <c r="H18" s="44">
        <v>5</v>
      </c>
      <c r="I18" s="29">
        <v>42063</v>
      </c>
      <c r="J18">
        <v>5</v>
      </c>
      <c r="O18" s="14"/>
      <c r="R18" s="4"/>
      <c r="S18" s="4"/>
    </row>
    <row r="19" spans="1:19" s="1" customFormat="1" ht="16.2" thickBot="1" x14ac:dyDescent="0.35">
      <c r="A19"/>
      <c r="B19" s="35"/>
      <c r="C19" s="36" t="s">
        <v>17</v>
      </c>
      <c r="D19" s="48">
        <f>INDEX(Budjet!$B$2:$N$11,MATCH($D$14,Budjet!$A$2:$A$11,0),MATCH(E14,Budjet!$B$1:$N$1,0))</f>
        <v>100000</v>
      </c>
      <c r="E19"/>
      <c r="F19"/>
      <c r="G19" s="31"/>
      <c r="H19" s="31"/>
      <c r="I19" s="30">
        <v>42094</v>
      </c>
      <c r="J19">
        <v>6</v>
      </c>
      <c r="O19" s="14"/>
      <c r="R19" s="4"/>
      <c r="S19" s="4"/>
    </row>
    <row r="20" spans="1:19" s="1" customFormat="1" ht="15.6" x14ac:dyDescent="0.3">
      <c r="A20"/>
      <c r="B20"/>
      <c r="C20"/>
      <c r="D20"/>
      <c r="E20"/>
      <c r="F20" s="45">
        <v>41943</v>
      </c>
      <c r="G20" s="45"/>
      <c r="H20" s="44">
        <v>1</v>
      </c>
      <c r="I20" s="29">
        <v>42124</v>
      </c>
      <c r="J20">
        <v>7</v>
      </c>
      <c r="O20" s="14"/>
      <c r="R20" s="4"/>
      <c r="S20" s="4"/>
    </row>
    <row r="21" spans="1:19" s="1" customFormat="1" ht="15.6" x14ac:dyDescent="0.3">
      <c r="A21"/>
      <c r="B21"/>
      <c r="C21"/>
      <c r="D21"/>
      <c r="E21"/>
      <c r="F21" s="46">
        <v>41973</v>
      </c>
      <c r="G21" s="46"/>
      <c r="H21" s="44">
        <v>2</v>
      </c>
      <c r="I21" s="30">
        <v>42155</v>
      </c>
      <c r="J21">
        <v>8</v>
      </c>
      <c r="O21" s="14"/>
      <c r="R21" s="4"/>
      <c r="S21" s="4"/>
    </row>
    <row r="22" spans="1:19" s="1" customFormat="1" ht="15.6" x14ac:dyDescent="0.3">
      <c r="A22"/>
      <c r="B22"/>
      <c r="C22"/>
      <c r="D22"/>
      <c r="E22"/>
      <c r="F22" s="45">
        <v>42004</v>
      </c>
      <c r="G22" s="45"/>
      <c r="H22" s="44">
        <v>3</v>
      </c>
      <c r="I22" s="29">
        <v>42185</v>
      </c>
      <c r="J22">
        <v>9</v>
      </c>
      <c r="O22" s="14"/>
      <c r="R22" s="4"/>
      <c r="S22" s="4"/>
    </row>
    <row r="23" spans="1:19" s="1" customFormat="1" ht="15.6" x14ac:dyDescent="0.3">
      <c r="A23"/>
      <c r="B23"/>
      <c r="C23"/>
      <c r="D23"/>
      <c r="E23"/>
      <c r="F23" s="46">
        <v>42035</v>
      </c>
      <c r="G23" s="46"/>
      <c r="H23" s="44">
        <v>4</v>
      </c>
      <c r="I23" s="30">
        <v>42216</v>
      </c>
      <c r="J23">
        <v>10</v>
      </c>
      <c r="O23" s="14"/>
      <c r="R23" s="4"/>
      <c r="S23" s="4"/>
    </row>
    <row r="24" spans="1:19" s="1" customFormat="1" ht="15.6" x14ac:dyDescent="0.3">
      <c r="A24"/>
      <c r="B24"/>
      <c r="C24"/>
      <c r="D24"/>
      <c r="E24"/>
      <c r="F24" s="45">
        <v>42063</v>
      </c>
      <c r="G24" s="45"/>
      <c r="H24" s="44">
        <v>5</v>
      </c>
      <c r="I24" s="29">
        <v>42247</v>
      </c>
      <c r="J24">
        <v>11</v>
      </c>
      <c r="O24" s="14"/>
      <c r="R24" s="4"/>
      <c r="S24" s="4"/>
    </row>
    <row r="25" spans="1:19" ht="15.6" x14ac:dyDescent="0.3">
      <c r="G25" s="31"/>
      <c r="H25" s="31"/>
      <c r="I25" s="29">
        <v>42277</v>
      </c>
      <c r="J25">
        <v>12</v>
      </c>
      <c r="O25" s="19"/>
    </row>
    <row r="26" spans="1:19" x14ac:dyDescent="0.3">
      <c r="O26" s="19"/>
    </row>
    <row r="27" spans="1:19" x14ac:dyDescent="0.3">
      <c r="O27" s="19"/>
    </row>
    <row r="28" spans="1:19" x14ac:dyDescent="0.3">
      <c r="O28" s="19"/>
    </row>
    <row r="29" spans="1:19" x14ac:dyDescent="0.3">
      <c r="O29" s="19"/>
    </row>
    <row r="30" spans="1:19" x14ac:dyDescent="0.3">
      <c r="O30" s="19"/>
    </row>
    <row r="31" spans="1:19" x14ac:dyDescent="0.3">
      <c r="O31" s="19"/>
      <c r="R31"/>
      <c r="S31"/>
    </row>
    <row r="32" spans="1:19" x14ac:dyDescent="0.3">
      <c r="O32" s="19"/>
      <c r="R32"/>
      <c r="S32"/>
    </row>
    <row r="33" spans="14:19" x14ac:dyDescent="0.3">
      <c r="O33" s="19"/>
      <c r="R33"/>
      <c r="S33"/>
    </row>
    <row r="34" spans="14:19" x14ac:dyDescent="0.3">
      <c r="O34" s="19"/>
      <c r="R34"/>
      <c r="S34"/>
    </row>
    <row r="35" spans="14:19" x14ac:dyDescent="0.3">
      <c r="O35" s="19"/>
      <c r="R35"/>
      <c r="S35"/>
    </row>
    <row r="36" spans="14:19" x14ac:dyDescent="0.3">
      <c r="O36" s="19"/>
      <c r="R36"/>
      <c r="S36"/>
    </row>
    <row r="37" spans="14:19" x14ac:dyDescent="0.3">
      <c r="O37" s="19"/>
      <c r="R37"/>
      <c r="S37"/>
    </row>
    <row r="38" spans="14:19" x14ac:dyDescent="0.3">
      <c r="O38" s="19"/>
      <c r="R38"/>
      <c r="S38"/>
    </row>
    <row r="39" spans="14:19" x14ac:dyDescent="0.3">
      <c r="O39" s="19"/>
      <c r="R39"/>
      <c r="S39"/>
    </row>
    <row r="40" spans="14:19" x14ac:dyDescent="0.3">
      <c r="O40" s="19"/>
      <c r="R40"/>
      <c r="S40"/>
    </row>
    <row r="41" spans="14:19" x14ac:dyDescent="0.3">
      <c r="O41" s="19"/>
      <c r="R41"/>
      <c r="S41"/>
    </row>
    <row r="42" spans="14:19" x14ac:dyDescent="0.3">
      <c r="O42" s="19"/>
      <c r="R42"/>
      <c r="S42"/>
    </row>
    <row r="43" spans="14:19" x14ac:dyDescent="0.3">
      <c r="O43" s="19"/>
      <c r="R43"/>
      <c r="S43"/>
    </row>
    <row r="44" spans="14:19" x14ac:dyDescent="0.3">
      <c r="O44" s="19"/>
      <c r="R44"/>
      <c r="S44"/>
    </row>
    <row r="45" spans="14:19" x14ac:dyDescent="0.3">
      <c r="O45" s="19"/>
      <c r="R45"/>
      <c r="S45"/>
    </row>
    <row r="46" spans="14:19" x14ac:dyDescent="0.3">
      <c r="O46" s="19"/>
      <c r="R46"/>
      <c r="S46"/>
    </row>
    <row r="47" spans="14:19" x14ac:dyDescent="0.3">
      <c r="N47"/>
      <c r="O47" s="19"/>
      <c r="R47"/>
      <c r="S47"/>
    </row>
    <row r="48" spans="14:19" x14ac:dyDescent="0.3">
      <c r="N48"/>
      <c r="O48" s="19"/>
      <c r="R48"/>
      <c r="S48"/>
    </row>
    <row r="49" spans="14:19" x14ac:dyDescent="0.3">
      <c r="N49"/>
      <c r="O49" s="19"/>
      <c r="R49"/>
      <c r="S49"/>
    </row>
    <row r="50" spans="14:19" x14ac:dyDescent="0.3">
      <c r="N50"/>
      <c r="O50" s="19"/>
      <c r="R50"/>
      <c r="S50"/>
    </row>
    <row r="51" spans="14:19" x14ac:dyDescent="0.3">
      <c r="N51"/>
      <c r="O51" s="19"/>
      <c r="R51"/>
      <c r="S51"/>
    </row>
    <row r="52" spans="14:19" x14ac:dyDescent="0.3">
      <c r="N52"/>
      <c r="O52" s="19"/>
      <c r="R52"/>
      <c r="S52"/>
    </row>
    <row r="53" spans="14:19" x14ac:dyDescent="0.3">
      <c r="N53"/>
      <c r="O53" s="19"/>
      <c r="R53"/>
      <c r="S53"/>
    </row>
    <row r="54" spans="14:19" x14ac:dyDescent="0.3">
      <c r="N54"/>
      <c r="O54" s="19"/>
      <c r="R54"/>
      <c r="S54"/>
    </row>
    <row r="55" spans="14:19" x14ac:dyDescent="0.3">
      <c r="N55"/>
      <c r="O55" s="19"/>
      <c r="R55"/>
      <c r="S55"/>
    </row>
    <row r="56" spans="14:19" x14ac:dyDescent="0.3">
      <c r="N56"/>
      <c r="O56" s="19"/>
      <c r="R56"/>
      <c r="S56"/>
    </row>
    <row r="57" spans="14:19" x14ac:dyDescent="0.3">
      <c r="N57"/>
      <c r="O57" s="19"/>
      <c r="R57"/>
      <c r="S57"/>
    </row>
    <row r="58" spans="14:19" x14ac:dyDescent="0.3">
      <c r="N58"/>
      <c r="O58" s="19"/>
      <c r="R58"/>
      <c r="S58"/>
    </row>
    <row r="59" spans="14:19" x14ac:dyDescent="0.3">
      <c r="N59"/>
      <c r="O59" s="19"/>
      <c r="R59"/>
      <c r="S59"/>
    </row>
    <row r="60" spans="14:19" x14ac:dyDescent="0.3">
      <c r="N60"/>
      <c r="O60" s="19"/>
      <c r="R60"/>
      <c r="S60"/>
    </row>
    <row r="61" spans="14:19" x14ac:dyDescent="0.3">
      <c r="N61"/>
      <c r="O61" s="19"/>
      <c r="R61"/>
      <c r="S61"/>
    </row>
    <row r="62" spans="14:19" x14ac:dyDescent="0.3">
      <c r="N62"/>
      <c r="O62" s="19"/>
      <c r="R62"/>
      <c r="S62"/>
    </row>
    <row r="63" spans="14:19" x14ac:dyDescent="0.3">
      <c r="N63"/>
      <c r="O63" s="19"/>
      <c r="R63"/>
      <c r="S63"/>
    </row>
    <row r="64" spans="14:19" x14ac:dyDescent="0.3">
      <c r="N64"/>
      <c r="O64" s="19"/>
      <c r="R64"/>
      <c r="S64"/>
    </row>
    <row r="65" spans="14:19" x14ac:dyDescent="0.3">
      <c r="N65"/>
      <c r="O65" s="19"/>
      <c r="R65"/>
      <c r="S65"/>
    </row>
    <row r="66" spans="14:19" x14ac:dyDescent="0.3">
      <c r="N66"/>
      <c r="O66" s="19"/>
      <c r="R66"/>
      <c r="S66"/>
    </row>
    <row r="67" spans="14:19" x14ac:dyDescent="0.3">
      <c r="N67"/>
      <c r="O67" s="19"/>
      <c r="R67"/>
      <c r="S67"/>
    </row>
    <row r="68" spans="14:19" x14ac:dyDescent="0.3">
      <c r="N68"/>
      <c r="O68" s="19"/>
      <c r="R68"/>
      <c r="S68"/>
    </row>
    <row r="69" spans="14:19" x14ac:dyDescent="0.3">
      <c r="N69"/>
      <c r="O69" s="19"/>
      <c r="R69"/>
      <c r="S69"/>
    </row>
    <row r="70" spans="14:19" x14ac:dyDescent="0.3">
      <c r="N70"/>
      <c r="O70" s="19"/>
      <c r="R70"/>
      <c r="S70"/>
    </row>
    <row r="71" spans="14:19" x14ac:dyDescent="0.3">
      <c r="N71"/>
      <c r="O71" s="19"/>
      <c r="R71"/>
      <c r="S71"/>
    </row>
    <row r="72" spans="14:19" x14ac:dyDescent="0.3">
      <c r="N72"/>
      <c r="O72" s="19"/>
      <c r="R72"/>
      <c r="S72"/>
    </row>
    <row r="73" spans="14:19" x14ac:dyDescent="0.3">
      <c r="N73"/>
      <c r="O73" s="19"/>
      <c r="R73"/>
      <c r="S73"/>
    </row>
    <row r="74" spans="14:19" x14ac:dyDescent="0.3">
      <c r="N74"/>
      <c r="O74" s="19"/>
      <c r="R74"/>
      <c r="S74"/>
    </row>
    <row r="75" spans="14:19" x14ac:dyDescent="0.3">
      <c r="N75"/>
      <c r="O75" s="19"/>
      <c r="R75"/>
      <c r="S75"/>
    </row>
    <row r="76" spans="14:19" x14ac:dyDescent="0.3">
      <c r="N76"/>
      <c r="O76" s="19"/>
      <c r="R76"/>
      <c r="S76"/>
    </row>
    <row r="77" spans="14:19" x14ac:dyDescent="0.3">
      <c r="N77"/>
      <c r="O77" s="19"/>
      <c r="R77"/>
      <c r="S77"/>
    </row>
    <row r="78" spans="14:19" x14ac:dyDescent="0.3">
      <c r="N78"/>
      <c r="O78" s="19"/>
      <c r="R78"/>
      <c r="S78"/>
    </row>
    <row r="79" spans="14:19" x14ac:dyDescent="0.3">
      <c r="N79"/>
      <c r="O79" s="19"/>
      <c r="R79"/>
      <c r="S79"/>
    </row>
    <row r="80" spans="14:19" x14ac:dyDescent="0.3">
      <c r="N80"/>
      <c r="O80" s="19"/>
      <c r="R80"/>
      <c r="S80"/>
    </row>
    <row r="81" spans="14:19" x14ac:dyDescent="0.3">
      <c r="N81"/>
      <c r="O81" s="19"/>
      <c r="R81"/>
      <c r="S81"/>
    </row>
    <row r="82" spans="14:19" x14ac:dyDescent="0.3">
      <c r="N82"/>
      <c r="O82" s="19"/>
      <c r="R82"/>
      <c r="S82"/>
    </row>
    <row r="83" spans="14:19" x14ac:dyDescent="0.3">
      <c r="N83"/>
      <c r="O83" s="19"/>
      <c r="R83"/>
      <c r="S83"/>
    </row>
    <row r="84" spans="14:19" x14ac:dyDescent="0.3">
      <c r="N84"/>
      <c r="O84" s="19"/>
      <c r="R84"/>
      <c r="S84"/>
    </row>
    <row r="85" spans="14:19" x14ac:dyDescent="0.3">
      <c r="N85"/>
      <c r="O85" s="19"/>
      <c r="R85"/>
      <c r="S85"/>
    </row>
    <row r="86" spans="14:19" x14ac:dyDescent="0.3">
      <c r="N86"/>
      <c r="O86" s="19"/>
      <c r="R86"/>
      <c r="S86"/>
    </row>
    <row r="87" spans="14:19" x14ac:dyDescent="0.3">
      <c r="N87"/>
      <c r="O87" s="19"/>
      <c r="R87"/>
      <c r="S87"/>
    </row>
    <row r="88" spans="14:19" x14ac:dyDescent="0.3">
      <c r="N88"/>
      <c r="O88" s="19"/>
      <c r="R88"/>
      <c r="S88"/>
    </row>
    <row r="89" spans="14:19" x14ac:dyDescent="0.3">
      <c r="N89"/>
      <c r="O89" s="19"/>
      <c r="R89"/>
      <c r="S89"/>
    </row>
    <row r="90" spans="14:19" x14ac:dyDescent="0.3">
      <c r="N90"/>
      <c r="O90" s="19"/>
      <c r="R90"/>
      <c r="S90"/>
    </row>
    <row r="91" spans="14:19" x14ac:dyDescent="0.3">
      <c r="N91"/>
      <c r="O91" s="19"/>
      <c r="R91"/>
      <c r="S91"/>
    </row>
    <row r="92" spans="14:19" x14ac:dyDescent="0.3">
      <c r="N92"/>
      <c r="O92" s="19"/>
      <c r="R92"/>
      <c r="S92"/>
    </row>
    <row r="93" spans="14:19" x14ac:dyDescent="0.3">
      <c r="N93"/>
      <c r="O93" s="19"/>
      <c r="R93"/>
      <c r="S93"/>
    </row>
    <row r="94" spans="14:19" x14ac:dyDescent="0.3">
      <c r="N94"/>
      <c r="O94" s="19"/>
      <c r="R94"/>
      <c r="S94"/>
    </row>
    <row r="95" spans="14:19" x14ac:dyDescent="0.3">
      <c r="N95"/>
      <c r="O95" s="19"/>
      <c r="R95"/>
      <c r="S95"/>
    </row>
    <row r="96" spans="14:19" x14ac:dyDescent="0.3">
      <c r="N96"/>
      <c r="O96" s="19"/>
      <c r="R96"/>
      <c r="S96"/>
    </row>
    <row r="97" spans="14:19" x14ac:dyDescent="0.3">
      <c r="N97"/>
      <c r="O97" s="19"/>
      <c r="R97"/>
      <c r="S97"/>
    </row>
    <row r="98" spans="14:19" x14ac:dyDescent="0.3">
      <c r="N98"/>
      <c r="O98" s="19"/>
      <c r="R98"/>
      <c r="S98"/>
    </row>
    <row r="99" spans="14:19" x14ac:dyDescent="0.3">
      <c r="N99"/>
      <c r="O99" s="19"/>
      <c r="R99"/>
      <c r="S99"/>
    </row>
    <row r="100" spans="14:19" x14ac:dyDescent="0.3">
      <c r="N100"/>
      <c r="O100" s="19"/>
      <c r="R100"/>
      <c r="S100"/>
    </row>
    <row r="101" spans="14:19" x14ac:dyDescent="0.3">
      <c r="N101"/>
      <c r="O101" s="19"/>
      <c r="R101"/>
      <c r="S101"/>
    </row>
    <row r="102" spans="14:19" x14ac:dyDescent="0.3">
      <c r="N102"/>
      <c r="O102" s="19"/>
      <c r="R102"/>
      <c r="S102"/>
    </row>
    <row r="103" spans="14:19" x14ac:dyDescent="0.3">
      <c r="N103"/>
      <c r="O103" s="19"/>
      <c r="R103"/>
      <c r="S103"/>
    </row>
    <row r="104" spans="14:19" x14ac:dyDescent="0.3">
      <c r="N104"/>
      <c r="O104" s="19"/>
      <c r="R104"/>
      <c r="S104"/>
    </row>
    <row r="105" spans="14:19" x14ac:dyDescent="0.3">
      <c r="N105"/>
      <c r="O105" s="19"/>
      <c r="R105"/>
      <c r="S105"/>
    </row>
    <row r="106" spans="14:19" x14ac:dyDescent="0.3">
      <c r="N106"/>
      <c r="O106" s="19"/>
      <c r="R106"/>
      <c r="S106"/>
    </row>
    <row r="107" spans="14:19" x14ac:dyDescent="0.3">
      <c r="N107"/>
      <c r="O107" s="19"/>
      <c r="R107"/>
      <c r="S107"/>
    </row>
    <row r="108" spans="14:19" x14ac:dyDescent="0.3">
      <c r="N108"/>
      <c r="O108" s="19"/>
      <c r="R108"/>
      <c r="S108"/>
    </row>
    <row r="109" spans="14:19" x14ac:dyDescent="0.3">
      <c r="N109"/>
      <c r="O109" s="19"/>
      <c r="R109"/>
      <c r="S109"/>
    </row>
    <row r="110" spans="14:19" x14ac:dyDescent="0.3">
      <c r="N110"/>
      <c r="O110" s="19"/>
      <c r="R110"/>
      <c r="S110"/>
    </row>
    <row r="111" spans="14:19" x14ac:dyDescent="0.3">
      <c r="N111"/>
      <c r="O111" s="19"/>
      <c r="R111"/>
      <c r="S111"/>
    </row>
    <row r="112" spans="14:19" x14ac:dyDescent="0.3">
      <c r="N112"/>
      <c r="O112" s="19"/>
      <c r="R112"/>
      <c r="S112"/>
    </row>
    <row r="113" spans="14:19" x14ac:dyDescent="0.3">
      <c r="N113"/>
      <c r="O113" s="19"/>
      <c r="R113"/>
      <c r="S113"/>
    </row>
    <row r="114" spans="14:19" x14ac:dyDescent="0.3">
      <c r="N114"/>
      <c r="O114" s="19"/>
      <c r="R114"/>
      <c r="S114"/>
    </row>
    <row r="115" spans="14:19" x14ac:dyDescent="0.3">
      <c r="N115"/>
      <c r="O115" s="19"/>
      <c r="R115"/>
      <c r="S115"/>
    </row>
    <row r="116" spans="14:19" x14ac:dyDescent="0.3">
      <c r="N116"/>
      <c r="O116" s="19"/>
      <c r="R116"/>
      <c r="S116"/>
    </row>
    <row r="117" spans="14:19" x14ac:dyDescent="0.3">
      <c r="N117"/>
      <c r="O117" s="19"/>
      <c r="R117"/>
      <c r="S117"/>
    </row>
    <row r="118" spans="14:19" x14ac:dyDescent="0.3">
      <c r="N118"/>
      <c r="O118" s="19"/>
      <c r="R118"/>
      <c r="S118"/>
    </row>
    <row r="119" spans="14:19" x14ac:dyDescent="0.3">
      <c r="N119"/>
      <c r="O119" s="19"/>
      <c r="R119"/>
      <c r="S119"/>
    </row>
    <row r="120" spans="14:19" x14ac:dyDescent="0.3">
      <c r="N120"/>
      <c r="O120" s="19"/>
      <c r="R120"/>
      <c r="S120"/>
    </row>
    <row r="121" spans="14:19" x14ac:dyDescent="0.3">
      <c r="N121"/>
      <c r="O121" s="19"/>
      <c r="R121"/>
      <c r="S121"/>
    </row>
    <row r="122" spans="14:19" x14ac:dyDescent="0.3">
      <c r="N122"/>
      <c r="O122" s="19"/>
      <c r="R122"/>
      <c r="S122"/>
    </row>
    <row r="123" spans="14:19" x14ac:dyDescent="0.3">
      <c r="N123"/>
      <c r="O123" s="19"/>
      <c r="R123"/>
      <c r="S123"/>
    </row>
    <row r="124" spans="14:19" x14ac:dyDescent="0.3">
      <c r="N124"/>
      <c r="O124" s="19"/>
      <c r="R124"/>
      <c r="S124"/>
    </row>
    <row r="125" spans="14:19" x14ac:dyDescent="0.3">
      <c r="N125"/>
      <c r="O125" s="19"/>
      <c r="R125"/>
      <c r="S125"/>
    </row>
    <row r="126" spans="14:19" x14ac:dyDescent="0.3">
      <c r="N126"/>
      <c r="O126" s="19"/>
      <c r="R126"/>
      <c r="S126"/>
    </row>
    <row r="127" spans="14:19" x14ac:dyDescent="0.3">
      <c r="N127"/>
      <c r="O127" s="19"/>
      <c r="R127"/>
      <c r="S127"/>
    </row>
    <row r="128" spans="14:19" x14ac:dyDescent="0.3">
      <c r="N128"/>
      <c r="O128" s="19"/>
      <c r="R128"/>
      <c r="S128"/>
    </row>
    <row r="129" spans="14:19" x14ac:dyDescent="0.3">
      <c r="N129"/>
      <c r="O129" s="19"/>
      <c r="R129"/>
      <c r="S129"/>
    </row>
    <row r="130" spans="14:19" x14ac:dyDescent="0.3">
      <c r="N130"/>
      <c r="O130" s="19"/>
      <c r="R130"/>
      <c r="S130"/>
    </row>
    <row r="131" spans="14:19" x14ac:dyDescent="0.3">
      <c r="N131"/>
      <c r="O131" s="19"/>
      <c r="R131"/>
      <c r="S131"/>
    </row>
    <row r="132" spans="14:19" x14ac:dyDescent="0.3">
      <c r="N132"/>
      <c r="O132" s="19"/>
      <c r="R132"/>
      <c r="S132"/>
    </row>
    <row r="133" spans="14:19" x14ac:dyDescent="0.3">
      <c r="N133"/>
      <c r="O133" s="19"/>
      <c r="R133"/>
      <c r="S133"/>
    </row>
    <row r="134" spans="14:19" x14ac:dyDescent="0.3">
      <c r="N134"/>
      <c r="O134" s="19"/>
      <c r="R134"/>
      <c r="S134"/>
    </row>
    <row r="135" spans="14:19" x14ac:dyDescent="0.3">
      <c r="N135"/>
      <c r="O135" s="19"/>
      <c r="R135"/>
      <c r="S135"/>
    </row>
    <row r="136" spans="14:19" x14ac:dyDescent="0.3">
      <c r="N136"/>
      <c r="O136" s="19"/>
      <c r="R136"/>
      <c r="S136"/>
    </row>
    <row r="137" spans="14:19" x14ac:dyDescent="0.3">
      <c r="N137"/>
      <c r="O137" s="19"/>
      <c r="R137"/>
      <c r="S137"/>
    </row>
    <row r="138" spans="14:19" x14ac:dyDescent="0.3">
      <c r="N138"/>
      <c r="O138" s="26"/>
      <c r="R138"/>
      <c r="S138"/>
    </row>
    <row r="139" spans="14:19" x14ac:dyDescent="0.3">
      <c r="N139"/>
      <c r="O139" s="26"/>
      <c r="R139"/>
      <c r="S139"/>
    </row>
    <row r="140" spans="14:19" x14ac:dyDescent="0.3">
      <c r="N140"/>
      <c r="O140" s="26"/>
      <c r="R140"/>
      <c r="S140"/>
    </row>
    <row r="141" spans="14:19" x14ac:dyDescent="0.3">
      <c r="N141"/>
      <c r="O141" s="26"/>
      <c r="R141"/>
      <c r="S141"/>
    </row>
    <row r="142" spans="14:19" x14ac:dyDescent="0.3">
      <c r="N142"/>
      <c r="O142" s="26"/>
      <c r="R142"/>
      <c r="S142"/>
    </row>
    <row r="143" spans="14:19" x14ac:dyDescent="0.3">
      <c r="N143"/>
      <c r="O143" s="26"/>
      <c r="R143"/>
      <c r="S143"/>
    </row>
  </sheetData>
  <mergeCells count="10">
    <mergeCell ref="F21:G21"/>
    <mergeCell ref="F22:G22"/>
    <mergeCell ref="F23:G23"/>
    <mergeCell ref="F24:G24"/>
    <mergeCell ref="F14:G14"/>
    <mergeCell ref="F15:G15"/>
    <mergeCell ref="F16:G16"/>
    <mergeCell ref="F17:G17"/>
    <mergeCell ref="F18:G18"/>
    <mergeCell ref="F20:G20"/>
  </mergeCells>
  <dataValidations count="2">
    <dataValidation type="list" allowBlank="1" showInputMessage="1" showErrorMessage="1" sqref="E14">
      <formula1>$M$40:$M$51</formula1>
    </dataValidation>
    <dataValidation type="list" allowBlank="1" showInputMessage="1" showErrorMessage="1" sqref="D14">
      <formula1>$L$40:$L$44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Budjet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2015-04-17T15:52:27Z</dcterms:created>
  <dcterms:modified xsi:type="dcterms:W3CDTF">2015-04-17T17:23:33Z</dcterms:modified>
</cp:coreProperties>
</file>