
<file path=[Content_Types].xml><?xml version="1.0" encoding="utf-8"?>
<Types xmlns="http://schemas.openxmlformats.org/package/2006/content-types"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Records6.xml" ContentType="application/vnd.openxmlformats-officedocument.spreadsheetml.pivotCacheRecords+xml"/>
  <Default Extension="vml" ContentType="application/vnd.openxmlformats-officedocument.vmlDrawing"/>
  <Override PartName="/xl/calcChain.xml" ContentType="application/vnd.openxmlformats-officedocument.spreadsheetml.calcChain+xml"/>
  <Override PartName="/xl/pivotCache/pivotCacheRecords3.xml" ContentType="application/vnd.openxmlformats-officedocument.spreadsheetml.pivotCacheRecords+xml"/>
  <Override PartName="/xl/pivotCache/pivotCacheRecords4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5" windowWidth="15195" windowHeight="6660" firstSheet="4" activeTab="4"/>
  </bookViews>
  <sheets>
    <sheet name="Feuil11" sheetId="13" r:id="rId1"/>
    <sheet name="Feuil6" sheetId="19" r:id="rId2"/>
    <sheet name="Feuil3" sheetId="28" r:id="rId3"/>
    <sheet name="Feuil13" sheetId="33" r:id="rId4"/>
    <sheet name="Feuil19" sheetId="39" r:id="rId5"/>
    <sheet name="Feuil24" sheetId="44" r:id="rId6"/>
    <sheet name="Feuil25" sheetId="45" r:id="rId7"/>
    <sheet name="Feuil27" sheetId="47" r:id="rId8"/>
    <sheet name="récapitulatif " sheetId="1" r:id="rId9"/>
    <sheet name="planning" sheetId="2" r:id="rId10"/>
  </sheets>
  <calcPr calcId="125725"/>
  <pivotCaches>
    <pivotCache cacheId="0" r:id="rId11"/>
    <pivotCache cacheId="1" r:id="rId12"/>
    <pivotCache cacheId="2" r:id="rId13"/>
    <pivotCache cacheId="3" r:id="rId14"/>
    <pivotCache cacheId="4" r:id="rId15"/>
    <pivotCache cacheId="5" r:id="rId16"/>
    <pivotCache cacheId="6" r:id="rId17"/>
  </pivotCaches>
</workbook>
</file>

<file path=xl/calcChain.xml><?xml version="1.0" encoding="utf-8"?>
<calcChain xmlns="http://schemas.openxmlformats.org/spreadsheetml/2006/main">
  <c r="AL4" i="1"/>
  <c r="AL5"/>
  <c r="AL6"/>
  <c r="AL7"/>
  <c r="AL8"/>
  <c r="AL9"/>
  <c r="AL10"/>
  <c r="AL3"/>
  <c r="AH4"/>
  <c r="AH5"/>
  <c r="AH6"/>
  <c r="AH7"/>
  <c r="AH8"/>
  <c r="AH9"/>
  <c r="AH10"/>
  <c r="AH3"/>
  <c r="AD4"/>
  <c r="AD5"/>
  <c r="AD6"/>
  <c r="AD7"/>
  <c r="AD8"/>
  <c r="AD9"/>
  <c r="AD10"/>
  <c r="AD3"/>
  <c r="AC9"/>
  <c r="AC10"/>
  <c r="C8"/>
  <c r="E7"/>
  <c r="E8"/>
  <c r="AB8" s="1"/>
  <c r="H8"/>
  <c r="J8"/>
  <c r="N8"/>
  <c r="AM5"/>
  <c r="AN5"/>
  <c r="AM6"/>
  <c r="AN6"/>
  <c r="AM7"/>
  <c r="AN7"/>
  <c r="AM8"/>
  <c r="AN8"/>
  <c r="AM9"/>
  <c r="AN9"/>
  <c r="AM10"/>
  <c r="AN10"/>
  <c r="AN4"/>
  <c r="AM4"/>
  <c r="AO10"/>
  <c r="AI10"/>
  <c r="AJ10"/>
  <c r="AE10"/>
  <c r="AF10"/>
  <c r="AA10"/>
  <c r="AB10"/>
  <c r="N6"/>
  <c r="AI6" s="1"/>
  <c r="AK10"/>
  <c r="AG10"/>
  <c r="Y4"/>
  <c r="Y5"/>
  <c r="Y6"/>
  <c r="Y7"/>
  <c r="Y8"/>
  <c r="Y9"/>
  <c r="Y10"/>
  <c r="Z4"/>
  <c r="Z5"/>
  <c r="Z6"/>
  <c r="Z7"/>
  <c r="Z8"/>
  <c r="Z9"/>
  <c r="Z10"/>
  <c r="J5"/>
  <c r="AE5" s="1"/>
  <c r="N5"/>
  <c r="AI5" s="1"/>
  <c r="T5"/>
  <c r="AO5" s="1"/>
  <c r="Q5"/>
  <c r="AK5" s="1"/>
  <c r="M5"/>
  <c r="AG5" s="1"/>
  <c r="G5"/>
  <c r="AC5" s="1"/>
  <c r="H5"/>
  <c r="E5"/>
  <c r="AB5" s="1"/>
  <c r="C5"/>
  <c r="C6"/>
  <c r="C7"/>
  <c r="C9"/>
  <c r="C4"/>
  <c r="T7"/>
  <c r="AO7" s="1"/>
  <c r="Q7"/>
  <c r="AK7" s="1"/>
  <c r="M7"/>
  <c r="AG7" s="1"/>
  <c r="G7"/>
  <c r="AC7" s="1"/>
  <c r="H6"/>
  <c r="H7"/>
  <c r="H9"/>
  <c r="H4"/>
  <c r="J6"/>
  <c r="AE6" s="1"/>
  <c r="J7"/>
  <c r="AE7" s="1"/>
  <c r="AE8"/>
  <c r="J9"/>
  <c r="AE9" s="1"/>
  <c r="J4"/>
  <c r="AF4" s="1"/>
  <c r="N7"/>
  <c r="AI7" s="1"/>
  <c r="AI8"/>
  <c r="N9"/>
  <c r="AI9" s="1"/>
  <c r="N4"/>
  <c r="AJ4" s="1"/>
  <c r="E4"/>
  <c r="AB4" s="1"/>
  <c r="E6"/>
  <c r="AB6" s="1"/>
  <c r="M6"/>
  <c r="AG6" s="1"/>
  <c r="M8"/>
  <c r="AG8" s="1"/>
  <c r="M9"/>
  <c r="AG9" s="1"/>
  <c r="M4"/>
  <c r="AG4" s="1"/>
  <c r="G6"/>
  <c r="AC6" s="1"/>
  <c r="G8"/>
  <c r="AC8" s="1"/>
  <c r="G9"/>
  <c r="T6"/>
  <c r="AO6" s="1"/>
  <c r="T8"/>
  <c r="AO8" s="1"/>
  <c r="T9"/>
  <c r="AO9" s="1"/>
  <c r="T4"/>
  <c r="AO4" s="1"/>
  <c r="Q6"/>
  <c r="AK6" s="1"/>
  <c r="Q8"/>
  <c r="AK8" s="1"/>
  <c r="Q9"/>
  <c r="AK9" s="1"/>
  <c r="Q4"/>
  <c r="AK4" s="1"/>
  <c r="G4"/>
  <c r="AC4" s="1"/>
  <c r="AB7"/>
  <c r="E9"/>
  <c r="AB9" s="1"/>
  <c r="E1"/>
  <c r="AJ6" l="1"/>
  <c r="AI4"/>
  <c r="AJ8"/>
  <c r="AJ5"/>
  <c r="AJ9"/>
  <c r="AJ7"/>
  <c r="AA4"/>
  <c r="AF9"/>
  <c r="AF5"/>
  <c r="AF7"/>
  <c r="AE4"/>
  <c r="AF8"/>
  <c r="AF6"/>
  <c r="AA5"/>
  <c r="AA9"/>
  <c r="AA7"/>
  <c r="AA8"/>
  <c r="AA6"/>
  <c r="U4"/>
  <c r="U5"/>
  <c r="U7"/>
  <c r="U9"/>
  <c r="U8"/>
  <c r="U6"/>
</calcChain>
</file>

<file path=xl/sharedStrings.xml><?xml version="1.0" encoding="utf-8"?>
<sst xmlns="http://schemas.openxmlformats.org/spreadsheetml/2006/main" count="315" uniqueCount="88">
  <si>
    <t xml:space="preserve">désignation </t>
  </si>
  <si>
    <t>Urgence de la commande</t>
  </si>
  <si>
    <t>Recette usine</t>
  </si>
  <si>
    <t>Livraison</t>
  </si>
  <si>
    <t>date besoin</t>
  </si>
  <si>
    <t>COMMANDE</t>
  </si>
  <si>
    <t>MONTANT</t>
  </si>
  <si>
    <t>DATE DA</t>
  </si>
  <si>
    <t>ACOMPTE</t>
  </si>
  <si>
    <t>SOLDE</t>
  </si>
  <si>
    <t>RECETTE USINE</t>
  </si>
  <si>
    <t>APPROS</t>
  </si>
  <si>
    <t>LIVRAISON</t>
  </si>
  <si>
    <t>CHANTIER</t>
  </si>
  <si>
    <t>delai (jours)</t>
  </si>
  <si>
    <t>Étiquettes de lignes</t>
  </si>
  <si>
    <t>Total général</t>
  </si>
  <si>
    <t>Étiquettes de colonnes</t>
  </si>
  <si>
    <t>Somme de MONTANT</t>
  </si>
  <si>
    <t>(vide)</t>
  </si>
  <si>
    <t>Transformateur 1 schneider 360KVA</t>
  </si>
  <si>
    <t>Transformateur 2 schneider 400KVA</t>
  </si>
  <si>
    <t>Transformateur 3 schneider 500KVA</t>
  </si>
  <si>
    <t>Transformateur 4 schneider 360KVA</t>
  </si>
  <si>
    <t>Transformateur 5 schneider 360KVA</t>
  </si>
  <si>
    <t>date d'appro</t>
  </si>
  <si>
    <t xml:space="preserve">date </t>
  </si>
  <si>
    <t>dates</t>
  </si>
  <si>
    <t xml:space="preserve">date critique </t>
  </si>
  <si>
    <t>janvier,2015</t>
  </si>
  <si>
    <t>février,2015</t>
  </si>
  <si>
    <t>novembre,2014</t>
  </si>
  <si>
    <t>mai,2015</t>
  </si>
  <si>
    <t>mois</t>
  </si>
  <si>
    <t>designation</t>
  </si>
  <si>
    <t>GE Alstom</t>
  </si>
  <si>
    <t>acompte 4</t>
  </si>
  <si>
    <t>Acompte 3</t>
  </si>
  <si>
    <t>montant total</t>
  </si>
  <si>
    <t>acompte  2</t>
  </si>
  <si>
    <t>acompte 1</t>
  </si>
  <si>
    <t>Somme de acompte 1</t>
  </si>
  <si>
    <t xml:space="preserve">année </t>
  </si>
  <si>
    <t>Total 2014</t>
  </si>
  <si>
    <t>Total 2015</t>
  </si>
  <si>
    <t>novembre</t>
  </si>
  <si>
    <t>janvier</t>
  </si>
  <si>
    <t>février</t>
  </si>
  <si>
    <t>mai</t>
  </si>
  <si>
    <t>Total 1900</t>
  </si>
  <si>
    <t>décembre</t>
  </si>
  <si>
    <t>mars</t>
  </si>
  <si>
    <t>Somme de montant total</t>
  </si>
  <si>
    <t>Nombre de Valeur</t>
  </si>
  <si>
    <t>juillet</t>
  </si>
  <si>
    <t>juin</t>
  </si>
  <si>
    <t>Somme de Valeur</t>
  </si>
  <si>
    <t>Total janvier</t>
  </si>
  <si>
    <t>Total février</t>
  </si>
  <si>
    <t>Total mars</t>
  </si>
  <si>
    <t>Total mai</t>
  </si>
  <si>
    <t>Total novembre</t>
  </si>
  <si>
    <t>Total décembre</t>
  </si>
  <si>
    <t>désignation</t>
  </si>
  <si>
    <t>Total (vide)</t>
  </si>
  <si>
    <t xml:space="preserve">acompte </t>
  </si>
  <si>
    <t xml:space="preserve">acompte  </t>
  </si>
  <si>
    <t xml:space="preserve">Somme de acompte </t>
  </si>
  <si>
    <t>Somme de acompte  2014</t>
  </si>
  <si>
    <t>Somme de acompte   2014</t>
  </si>
  <si>
    <t>Somme de acompte  2015</t>
  </si>
  <si>
    <t>Somme de acompte   2015</t>
  </si>
  <si>
    <t xml:space="preserve">Total Somme de acompte </t>
  </si>
  <si>
    <t xml:space="preserve">Total Somme de acompte  </t>
  </si>
  <si>
    <t>Somme de acompte  novembre</t>
  </si>
  <si>
    <t>Somme de acompte   novembre</t>
  </si>
  <si>
    <t>Somme de acompte  décembre</t>
  </si>
  <si>
    <t>Somme de acompte   décembre</t>
  </si>
  <si>
    <t>Somme de acompte  janvier</t>
  </si>
  <si>
    <t>Somme de acompte   janvier</t>
  </si>
  <si>
    <t>Somme de acompte  février</t>
  </si>
  <si>
    <t>Somme de acompte   février</t>
  </si>
  <si>
    <t>Somme de acompte  mars</t>
  </si>
  <si>
    <t>Somme de acompte   mars</t>
  </si>
  <si>
    <t>Somme de acompte  mai</t>
  </si>
  <si>
    <t>Somme de acompte   mai</t>
  </si>
  <si>
    <t xml:space="preserve">Somme de acompte  </t>
  </si>
  <si>
    <t>date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</si>
</sst>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$-40C]mmm\-yy;@"/>
    <numFmt numFmtId="166" formatCode="_-* #,##0\ [$€-40C]_-;\-* #,##0\ [$€-40C]_-;_-* &quot;-&quot;??\ [$€-40C]_-;_-@_-"/>
    <numFmt numFmtId="167" formatCode="dd/mm/yy;@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  <font>
      <sz val="11"/>
      <color rgb="FF30303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1" xfId="0" applyBorder="1" applyAlignment="1">
      <alignment wrapText="1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1" xfId="0" applyFill="1" applyBorder="1"/>
    <xf numFmtId="0" fontId="1" fillId="0" borderId="0" xfId="0" applyFont="1" applyAlignment="1">
      <alignment vertical="top"/>
    </xf>
    <xf numFmtId="0" fontId="0" fillId="0" borderId="2" xfId="0" applyBorder="1"/>
    <xf numFmtId="0" fontId="0" fillId="0" borderId="3" xfId="0" applyBorder="1"/>
    <xf numFmtId="9" fontId="0" fillId="0" borderId="1" xfId="0" applyNumberFormat="1" applyBorder="1"/>
    <xf numFmtId="0" fontId="0" fillId="0" borderId="4" xfId="0" applyBorder="1"/>
    <xf numFmtId="0" fontId="0" fillId="3" borderId="3" xfId="0" applyFill="1" applyBorder="1"/>
    <xf numFmtId="0" fontId="0" fillId="0" borderId="3" xfId="0" applyBorder="1" applyAlignment="1">
      <alignment horizontal="right"/>
    </xf>
    <xf numFmtId="9" fontId="0" fillId="0" borderId="1" xfId="2" applyFont="1" applyBorder="1"/>
    <xf numFmtId="17" fontId="0" fillId="0" borderId="0" xfId="0" applyNumberFormat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  <xf numFmtId="166" fontId="0" fillId="0" borderId="1" xfId="1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NumberFormat="1"/>
    <xf numFmtId="167" fontId="0" fillId="0" borderId="1" xfId="0" applyNumberFormat="1" applyBorder="1"/>
    <xf numFmtId="0" fontId="0" fillId="3" borderId="5" xfId="0" applyFill="1" applyBorder="1"/>
    <xf numFmtId="0" fontId="0" fillId="2" borderId="5" xfId="0" applyFill="1" applyBorder="1"/>
    <xf numFmtId="10" fontId="0" fillId="0" borderId="1" xfId="0" applyNumberFormat="1" applyBorder="1"/>
    <xf numFmtId="0" fontId="0" fillId="0" borderId="0" xfId="0" applyBorder="1"/>
    <xf numFmtId="165" fontId="0" fillId="0" borderId="1" xfId="0" applyNumberFormat="1" applyBorder="1"/>
    <xf numFmtId="165" fontId="0" fillId="0" borderId="1" xfId="1" applyNumberFormat="1" applyFont="1" applyBorder="1"/>
    <xf numFmtId="165" fontId="0" fillId="0" borderId="1" xfId="0" applyNumberFormat="1" applyBorder="1" applyAlignment="1">
      <alignment wrapText="1"/>
    </xf>
    <xf numFmtId="0" fontId="3" fillId="0" borderId="0" xfId="0" applyFont="1"/>
    <xf numFmtId="14" fontId="0" fillId="0" borderId="0" xfId="0" applyNumberFormat="1"/>
    <xf numFmtId="0" fontId="0" fillId="0" borderId="6" xfId="0" applyBorder="1" applyAlignment="1"/>
    <xf numFmtId="0" fontId="0" fillId="0" borderId="8" xfId="0" applyBorder="1" applyAlignment="1"/>
    <xf numFmtId="0" fontId="0" fillId="0" borderId="7" xfId="0" applyBorder="1" applyAlignment="1"/>
    <xf numFmtId="165" fontId="0" fillId="4" borderId="1" xfId="0" applyNumberFormat="1" applyFill="1" applyBorder="1"/>
    <xf numFmtId="0" fontId="0" fillId="5" borderId="1" xfId="0" applyFill="1" applyBorder="1"/>
    <xf numFmtId="0" fontId="4" fillId="0" borderId="1" xfId="0" applyFon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">
    <dxf>
      <numFmt numFmtId="165" formatCode="[$-40C]mmm\-yy;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pivotCacheDefinition" Target="pivotCache/pivotCacheDefinition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05"/>
  <ax:ocxPr ax:name="_ExtentY" ax:value="1905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égoire Mazureck" refreshedDate="42061.776446296295" createdVersion="3" refreshedVersion="3" minRefreshableVersion="3" recordCount="7">
  <cacheSource type="worksheet">
    <worksheetSource ref="Z3:AC10" sheet="récapitulatif "/>
  </cacheSource>
  <cacheFields count="5">
    <cacheField name="désignation " numFmtId="0">
      <sharedItems containsBlank="1" count="7">
        <m/>
        <s v="designation"/>
        <s v="Transformateur 1 schneider 360KVA"/>
        <s v="Transformateur 2 schneider 400KVA"/>
        <s v="Transformateur 3 schneider 500KVA"/>
        <s v="Transformateur 4 schneider 360KVA"/>
        <s v="Transformateur 5 schneider 360KVA"/>
      </sharedItems>
    </cacheField>
    <cacheField name="date critique " numFmtId="0">
      <sharedItems containsNonDate="0" containsDate="1" containsString="0" containsBlank="1" minDate="2014-11-07T00:00:00" maxDate="2015-05-04T00:00:00" count="6">
        <m/>
        <d v="2015-05-03T00:00:00"/>
        <d v="2015-01-19T00:00:00"/>
        <d v="2015-02-25T00:00:00"/>
        <d v="2014-11-07T00:00:00"/>
        <d v="2014-11-08T00:00:00"/>
      </sharedItems>
    </cacheField>
    <cacheField name="MONTANT" numFmtId="0">
      <sharedItems containsString="0" containsBlank="1" containsNumber="1" containsInteger="1" minValue="10000" maxValue="40000" count="5">
        <m/>
        <n v="10000"/>
        <n v="20000"/>
        <n v="40000"/>
        <n v="30000"/>
      </sharedItems>
    </cacheField>
    <cacheField name="DATE DA" numFmtId="0">
      <sharedItems containsBlank="1" count="6">
        <s v="mois"/>
        <m/>
        <s v="mai,2015"/>
        <s v="janvier,2015"/>
        <s v="février,2015"/>
        <s v="novembre,2014"/>
      </sharedItems>
    </cacheField>
    <cacheField name="ACOMPTE" numFmtId="0">
      <sharedItems containsString="0" containsBlank="1" containsNumber="1" minValue="0.2" maxValue="0.3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régoire Mazureck" refreshedDate="42107.442192824077" createdVersion="3" refreshedVersion="3" minRefreshableVersion="3" recordCount="6">
  <cacheSource type="worksheet">
    <worksheetSource ref="Z3:AO9" sheet="récapitulatif "/>
  </cacheSource>
  <cacheFields count="10">
    <cacheField name="désignation " numFmtId="0">
      <sharedItems count="6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</sharedItems>
    </cacheField>
    <cacheField name="montant total" numFmtId="0">
      <sharedItems containsSemiMixedTypes="0" containsString="0" containsNumber="1" containsInteger="1" minValue="10000" maxValue="40000"/>
    </cacheField>
    <cacheField name="date " numFmtId="14">
      <sharedItems containsSemiMixedTypes="0" containsNonDate="0" containsDate="1" containsString="0" minDate="2014-11-07T00:00:00" maxDate="2015-05-04T00:00:00" count="6">
        <d v="2015-05-03T00:00:00"/>
        <d v="2015-04-13T00:00:00"/>
        <d v="2015-01-19T00:00:00"/>
        <d v="2015-02-25T00:00:00"/>
        <d v="2014-11-07T00:00:00"/>
        <d v="2014-11-08T00:00:00"/>
      </sharedItems>
    </cacheField>
    <cacheField name="acompte 1" numFmtId="0">
      <sharedItems containsSemiMixedTypes="0" containsString="0" containsNumber="1" containsInteger="1" minValue="3000" maxValue="12000"/>
    </cacheField>
    <cacheField name="date" numFmtId="14">
      <sharedItems containsSemiMixedTypes="0" containsNonDate="0" containsDate="1" containsString="0" minDate="2015-02-03T00:00:00" maxDate="2015-06-03T00:00:00" count="6">
        <d v="2015-06-02T00:00:00"/>
        <d v="2015-04-18T00:00:00"/>
        <d v="2015-02-03T00:00:00"/>
        <d v="2015-03-12T00:00:00"/>
        <d v="2015-02-05T00:00:00"/>
        <d v="2015-02-06T00:00:00"/>
      </sharedItems>
    </cacheField>
    <cacheField name="acompte  2" numFmtId="0">
      <sharedItems containsSemiMixedTypes="0" containsString="0" containsNumber="1" containsInteger="1" minValue="5000" maxValue="20000"/>
    </cacheField>
    <cacheField name="dates" numFmtId="14">
      <sharedItems containsSemiMixedTypes="0" containsNonDate="0" containsDate="1" containsString="0" minDate="2015-02-13T00:00:00" maxDate="2015-06-13T00:00:00" count="6">
        <d v="2015-06-12T00:00:00"/>
        <d v="2015-05-08T00:00:00"/>
        <d v="2015-02-13T00:00:00"/>
        <d v="2015-03-22T00:00:00"/>
        <d v="2015-02-15T00:00:00"/>
        <d v="2015-02-16T00:00:00"/>
      </sharedItems>
    </cacheField>
    <cacheField name="Acompte 3" numFmtId="0">
      <sharedItems containsSemiMixedTypes="0" containsString="0" containsNumber="1" containsInteger="1" minValue="1000" maxValue="9000"/>
    </cacheField>
    <cacheField name="date2" numFmtId="14">
      <sharedItems containsSemiMixedTypes="0" containsNonDate="0" containsDate="1" containsString="0" minDate="2015-02-21T00:00:00" maxDate="2015-06-21T00:00:00" count="6">
        <d v="2015-06-20T00:00:00"/>
        <d v="2015-05-20T00:00:00"/>
        <d v="2015-02-21T00:00:00"/>
        <d v="2015-03-30T00:00:00"/>
        <d v="2015-02-23T00:00:00"/>
        <d v="2015-02-24T00:00:00"/>
      </sharedItems>
    </cacheField>
    <cacheField name="acompte 4" numFmtId="0">
      <sharedItems containsSemiMixedTypes="0" containsString="0" containsNumber="1" containsInteger="1" minValue="1000" maxValue="9000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Grégoire Mazureck" refreshedDate="42110.421449768517" createdVersion="3" refreshedVersion="3" minRefreshableVersion="3" recordCount="7">
  <cacheSource type="worksheet">
    <worksheetSource ref="Z3:AB10" sheet="récapitulatif "/>
  </cacheSource>
  <cacheFields count="4">
    <cacheField name="désignation " numFmtId="0">
      <sharedItems containsMixedTypes="1" containsNumber="1" containsInteger="1" minValue="0" maxValue="0" count="7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  <n v="0"/>
      </sharedItems>
    </cacheField>
    <cacheField name="montant total" numFmtId="0">
      <sharedItems containsSemiMixedTypes="0" containsString="0" containsNumber="1" containsInteger="1" minValue="0" maxValue="40000"/>
    </cacheField>
    <cacheField name="mois" numFmtId="0">
      <sharedItems count="6">
        <s v="décembre"/>
        <s v="novembre"/>
        <s v="janvier"/>
        <s v="février"/>
        <s v="mars"/>
        <s v="mai"/>
      </sharedItems>
    </cacheField>
    <cacheField name="année " numFmtId="0">
      <sharedItems containsSemiMixedTypes="0" containsString="0" containsNumber="1" containsInteger="1" minValue="1900" maxValue="2015" count="3">
        <n v="2014"/>
        <n v="2015"/>
        <n v="1900"/>
      </sharedItems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Grégoire Mazureck" refreshedDate="42110.465338657406" createdVersion="3" refreshedVersion="3" minRefreshableVersion="3" recordCount="63">
  <cacheSource type="consolidation">
    <consolidation autoPage="0">
      <rangeSets count="5">
        <rangeSet ref="Y3:Z10" sheet="récapitulatif "/>
        <rangeSet ref="AA3:AC10" sheet="récapitulatif "/>
        <rangeSet ref="AE3:AG10" sheet="récapitulatif "/>
        <rangeSet ref="AI3:AK10" sheet="récapitulatif "/>
        <rangeSet ref="AM3:AO10" sheet="récapitulatif "/>
      </rangeSets>
    </consolidation>
  </cacheSource>
  <cacheFields count="3">
    <cacheField name="Ligne" numFmtId="0">
      <sharedItems containsMixedTypes="1" containsNumber="1" containsInteger="1" minValue="0" maxValue="40000" count="14">
        <n v="10000"/>
        <n v="36000"/>
        <n v="20000"/>
        <n v="40000"/>
        <n v="30000"/>
        <n v="0"/>
        <s v="décembre"/>
        <s v="novembre"/>
        <s v="janvier"/>
        <s v="février"/>
        <s v="mars"/>
        <s v="mai"/>
        <s v="juin"/>
        <s v="juillet"/>
      </sharedItems>
    </cacheField>
    <cacheField name="Colonne" numFmtId="0">
      <sharedItems count="6">
        <s v="désignation "/>
        <s v="année "/>
        <s v="acompte 1"/>
        <s v="acompte  2"/>
        <s v="Acompte 3"/>
        <s v="acompte 4"/>
      </sharedItems>
    </cacheField>
    <cacheField name="Valeur" numFmtId="0">
      <sharedItems containsMixedTypes="1" containsNumber="1" containsInteger="1" minValue="0" maxValue="20000" count="21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  <n v="0"/>
        <n v="2014"/>
        <n v="3000"/>
        <n v="9000"/>
        <n v="2015"/>
        <n v="4000"/>
        <n v="8000"/>
        <n v="12000"/>
        <n v="1900"/>
        <n v="5000"/>
        <n v="10000"/>
        <n v="20000"/>
        <n v="15000"/>
        <n v="1000"/>
        <n v="2000"/>
      </sharedItems>
    </cacheField>
  </cacheFields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Grégoire Mazureck" refreshedDate="42110.567055555555" createdVersion="3" refreshedVersion="3" minRefreshableVersion="3" recordCount="14">
  <cacheSource type="worksheet">
    <worksheetSource ref="Z3:AC17" sheet="récapitulatif "/>
  </cacheSource>
  <cacheFields count="4">
    <cacheField name="désignation" numFmtId="0">
      <sharedItems containsBlank="1" containsMixedTypes="1" containsNumber="1" containsInteger="1" minValue="0" maxValue="0" count="8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  <n v="0"/>
        <m/>
      </sharedItems>
    </cacheField>
    <cacheField name="mois" numFmtId="0">
      <sharedItems containsBlank="1" count="7">
        <s v="décembre"/>
        <s v="novembre"/>
        <s v="janvier"/>
        <s v="février"/>
        <s v="mars"/>
        <s v="mai"/>
        <m/>
      </sharedItems>
    </cacheField>
    <cacheField name="année " numFmtId="0">
      <sharedItems containsString="0" containsBlank="1" containsNumber="1" containsInteger="1" minValue="1900" maxValue="2015" count="4">
        <n v="2014"/>
        <n v="2015"/>
        <n v="1900"/>
        <m/>
      </sharedItems>
    </cacheField>
    <cacheField name="acompte 1" numFmtId="0">
      <sharedItems containsString="0" containsBlank="1" containsNumber="1" containsInteger="1" minValue="0" maxValue="12000" count="7">
        <n v="3000"/>
        <n v="9000"/>
        <n v="4000"/>
        <n v="8000"/>
        <n v="12000"/>
        <n v="0"/>
        <m/>
      </sharedItems>
    </cacheField>
  </cacheFields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Grégoire Mazureck" refreshedDate="42110.58208078704" createdVersion="3" refreshedVersion="3" minRefreshableVersion="3" recordCount="6">
  <cacheSource type="worksheet">
    <worksheetSource ref="Z20:AO26" sheet="récapitulatif "/>
  </cacheSource>
  <cacheFields count="16">
    <cacheField name="désignation" numFmtId="0">
      <sharedItems count="6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</sharedItems>
    </cacheField>
    <cacheField name="mois" numFmtId="0">
      <sharedItems count="6">
        <s v="décembre"/>
        <s v="novembre"/>
        <s v="janvier"/>
        <s v="février"/>
        <s v="mars"/>
        <s v="mai"/>
      </sharedItems>
    </cacheField>
    <cacheField name="année " numFmtId="0">
      <sharedItems containsSemiMixedTypes="0" containsString="0" containsNumber="1" containsInteger="1" minValue="2014" maxValue="2015" count="2">
        <n v="2014"/>
        <n v="2015"/>
      </sharedItems>
    </cacheField>
    <cacheField name="acompte " numFmtId="0">
      <sharedItems containsSemiMixedTypes="0" containsString="0" containsNumber="1" containsInteger="1" minValue="3000" maxValue="12000"/>
    </cacheField>
    <cacheField name="désignation " numFmtId="0">
      <sharedItems count="6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</sharedItems>
    </cacheField>
    <cacheField name="mois2" numFmtId="0">
      <sharedItems count="6">
        <s v="janvier"/>
        <s v="décembre"/>
        <s v="février"/>
        <s v="mars"/>
        <s v="juin"/>
        <s v="juillet"/>
      </sharedItems>
    </cacheField>
    <cacheField name="année 2" numFmtId="0">
      <sharedItems containsSemiMixedTypes="0" containsString="0" containsNumber="1" containsInteger="1" minValue="2014" maxValue="2015" count="2">
        <n v="2015"/>
        <n v="2014"/>
      </sharedItems>
    </cacheField>
    <cacheField name="acompte  " numFmtId="0">
      <sharedItems containsSemiMixedTypes="0" containsString="0" containsNumber="1" containsInteger="1" minValue="5000" maxValue="20000"/>
    </cacheField>
    <cacheField name="désignation 2" numFmtId="0">
      <sharedItems/>
    </cacheField>
    <cacheField name="mois3" numFmtId="0">
      <sharedItems/>
    </cacheField>
    <cacheField name="année 3" numFmtId="0">
      <sharedItems containsSemiMixedTypes="0" containsString="0" containsNumber="1" containsInteger="1" minValue="2014" maxValue="2015"/>
    </cacheField>
    <cacheField name="acompte 2" numFmtId="0">
      <sharedItems containsSemiMixedTypes="0" containsString="0" containsNumber="1" containsInteger="1" minValue="1000" maxValue="9000"/>
    </cacheField>
    <cacheField name="désignation 3" numFmtId="0">
      <sharedItems/>
    </cacheField>
    <cacheField name="mois4" numFmtId="0">
      <sharedItems/>
    </cacheField>
    <cacheField name="année 4" numFmtId="0">
      <sharedItems containsSemiMixedTypes="0" containsString="0" containsNumber="1" containsInteger="1" minValue="2015" maxValue="2015"/>
    </cacheField>
    <cacheField name="acompte 3" numFmtId="0">
      <sharedItems containsSemiMixedTypes="0" containsString="0" containsNumber="1" containsInteger="1" minValue="1000" maxValue="9000"/>
    </cacheField>
  </cacheFields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Grégoire Mazureck" refreshedDate="42110.600543865738" createdVersion="3" refreshedVersion="3" minRefreshableVersion="3" recordCount="72">
  <cacheSource type="consolidation">
    <consolidation autoPage="0">
      <rangeSets count="4">
        <rangeSet ref="Z20:AC26" sheet="récapitulatif "/>
        <rangeSet ref="AD20:AG26" sheet="récapitulatif "/>
        <rangeSet ref="AH20:AK26" sheet="récapitulatif "/>
        <rangeSet ref="AL20:AO26" sheet="récapitulatif "/>
      </rangeSets>
    </consolidation>
  </cacheSource>
  <cacheFields count="3">
    <cacheField name="Ligne" numFmtId="0">
      <sharedItems count="6">
        <s v="Transformateur 1 schneider 360KVA"/>
        <s v="GE Alstom"/>
        <s v="Transformateur 2 schneider 400KVA"/>
        <s v="Transformateur 3 schneider 500KVA"/>
        <s v="Transformateur 4 schneider 360KVA"/>
        <s v="Transformateur 5 schneider 360KVA"/>
      </sharedItems>
    </cacheField>
    <cacheField name="Colonne" numFmtId="0">
      <sharedItems count="4">
        <s v="mois"/>
        <s v="année "/>
        <s v="acompte "/>
        <s v="acompte  "/>
      </sharedItems>
    </cacheField>
    <cacheField name="Valeur" numFmtId="0">
      <sharedItems containsMixedTypes="1" containsNumber="1" containsInteger="1" minValue="1000" maxValue="20000" count="21">
        <s v="décembre"/>
        <n v="2014"/>
        <n v="3000"/>
        <s v="novembre"/>
        <n v="9000"/>
        <s v="janvier"/>
        <n v="2015"/>
        <n v="4000"/>
        <s v="février"/>
        <n v="8000"/>
        <s v="mars"/>
        <n v="12000"/>
        <s v="mai"/>
        <n v="5000"/>
        <n v="10000"/>
        <n v="20000"/>
        <s v="juin"/>
        <s v="juillet"/>
        <n v="15000"/>
        <n v="1000"/>
        <n v="20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x v="0"/>
    <m/>
  </r>
  <r>
    <x v="1"/>
    <x v="0"/>
    <x v="0"/>
    <x v="1"/>
    <m/>
  </r>
  <r>
    <x v="2"/>
    <x v="1"/>
    <x v="1"/>
    <x v="2"/>
    <n v="0.3"/>
  </r>
  <r>
    <x v="3"/>
    <x v="2"/>
    <x v="2"/>
    <x v="3"/>
    <n v="0.2"/>
  </r>
  <r>
    <x v="4"/>
    <x v="3"/>
    <x v="3"/>
    <x v="4"/>
    <n v="0.2"/>
  </r>
  <r>
    <x v="5"/>
    <x v="4"/>
    <x v="3"/>
    <x v="5"/>
    <n v="0.3"/>
  </r>
  <r>
    <x v="6"/>
    <x v="5"/>
    <x v="4"/>
    <x v="5"/>
    <n v="0.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n v="10000"/>
    <x v="0"/>
    <n v="3000"/>
    <x v="0"/>
    <n v="5000"/>
    <x v="0"/>
    <n v="1000"/>
    <x v="0"/>
    <n v="1000"/>
  </r>
  <r>
    <x v="1"/>
    <n v="36000"/>
    <x v="1"/>
    <n v="9000"/>
    <x v="1"/>
    <n v="9000"/>
    <x v="1"/>
    <n v="9000"/>
    <x v="1"/>
    <n v="9000"/>
  </r>
  <r>
    <x v="2"/>
    <n v="20000"/>
    <x v="2"/>
    <n v="4000"/>
    <x v="2"/>
    <n v="10000"/>
    <x v="2"/>
    <n v="2000"/>
    <x v="2"/>
    <n v="2000"/>
  </r>
  <r>
    <x v="3"/>
    <n v="40000"/>
    <x v="3"/>
    <n v="8000"/>
    <x v="3"/>
    <n v="20000"/>
    <x v="3"/>
    <n v="4000"/>
    <x v="3"/>
    <n v="4000"/>
  </r>
  <r>
    <x v="4"/>
    <n v="40000"/>
    <x v="4"/>
    <n v="12000"/>
    <x v="4"/>
    <n v="20000"/>
    <x v="4"/>
    <n v="4000"/>
    <x v="4"/>
    <n v="4000"/>
  </r>
  <r>
    <x v="5"/>
    <n v="30000"/>
    <x v="5"/>
    <n v="9000"/>
    <x v="5"/>
    <n v="15000"/>
    <x v="5"/>
    <n v="3000"/>
    <x v="5"/>
    <n v="30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">
  <r>
    <x v="0"/>
    <n v="10000"/>
    <x v="0"/>
    <x v="0"/>
  </r>
  <r>
    <x v="1"/>
    <n v="36000"/>
    <x v="1"/>
    <x v="0"/>
  </r>
  <r>
    <x v="2"/>
    <n v="20000"/>
    <x v="2"/>
    <x v="1"/>
  </r>
  <r>
    <x v="3"/>
    <n v="40000"/>
    <x v="3"/>
    <x v="1"/>
  </r>
  <r>
    <x v="4"/>
    <n v="40000"/>
    <x v="4"/>
    <x v="1"/>
  </r>
  <r>
    <x v="5"/>
    <n v="30000"/>
    <x v="5"/>
    <x v="1"/>
  </r>
  <r>
    <x v="6"/>
    <n v="0"/>
    <x v="2"/>
    <x v="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63">
  <r>
    <x v="0"/>
    <x v="0"/>
    <x v="0"/>
  </r>
  <r>
    <x v="1"/>
    <x v="0"/>
    <x v="1"/>
  </r>
  <r>
    <x v="2"/>
    <x v="0"/>
    <x v="2"/>
  </r>
  <r>
    <x v="3"/>
    <x v="0"/>
    <x v="3"/>
  </r>
  <r>
    <x v="3"/>
    <x v="0"/>
    <x v="4"/>
  </r>
  <r>
    <x v="4"/>
    <x v="0"/>
    <x v="5"/>
  </r>
  <r>
    <x v="5"/>
    <x v="0"/>
    <x v="6"/>
  </r>
  <r>
    <x v="6"/>
    <x v="1"/>
    <x v="7"/>
  </r>
  <r>
    <x v="6"/>
    <x v="2"/>
    <x v="8"/>
  </r>
  <r>
    <x v="7"/>
    <x v="1"/>
    <x v="7"/>
  </r>
  <r>
    <x v="7"/>
    <x v="2"/>
    <x v="9"/>
  </r>
  <r>
    <x v="8"/>
    <x v="1"/>
    <x v="10"/>
  </r>
  <r>
    <x v="8"/>
    <x v="2"/>
    <x v="11"/>
  </r>
  <r>
    <x v="9"/>
    <x v="1"/>
    <x v="10"/>
  </r>
  <r>
    <x v="9"/>
    <x v="2"/>
    <x v="12"/>
  </r>
  <r>
    <x v="10"/>
    <x v="1"/>
    <x v="10"/>
  </r>
  <r>
    <x v="10"/>
    <x v="2"/>
    <x v="13"/>
  </r>
  <r>
    <x v="11"/>
    <x v="1"/>
    <x v="10"/>
  </r>
  <r>
    <x v="11"/>
    <x v="2"/>
    <x v="9"/>
  </r>
  <r>
    <x v="8"/>
    <x v="1"/>
    <x v="14"/>
  </r>
  <r>
    <x v="8"/>
    <x v="2"/>
    <x v="6"/>
  </r>
  <r>
    <x v="8"/>
    <x v="1"/>
    <x v="10"/>
  </r>
  <r>
    <x v="8"/>
    <x v="3"/>
    <x v="15"/>
  </r>
  <r>
    <x v="6"/>
    <x v="1"/>
    <x v="7"/>
  </r>
  <r>
    <x v="6"/>
    <x v="3"/>
    <x v="9"/>
  </r>
  <r>
    <x v="9"/>
    <x v="1"/>
    <x v="10"/>
  </r>
  <r>
    <x v="9"/>
    <x v="3"/>
    <x v="16"/>
  </r>
  <r>
    <x v="10"/>
    <x v="1"/>
    <x v="10"/>
  </r>
  <r>
    <x v="10"/>
    <x v="3"/>
    <x v="17"/>
  </r>
  <r>
    <x v="12"/>
    <x v="1"/>
    <x v="10"/>
  </r>
  <r>
    <x v="12"/>
    <x v="3"/>
    <x v="17"/>
  </r>
  <r>
    <x v="13"/>
    <x v="1"/>
    <x v="10"/>
  </r>
  <r>
    <x v="13"/>
    <x v="3"/>
    <x v="18"/>
  </r>
  <r>
    <x v="8"/>
    <x v="1"/>
    <x v="14"/>
  </r>
  <r>
    <x v="8"/>
    <x v="3"/>
    <x v="6"/>
  </r>
  <r>
    <x v="9"/>
    <x v="1"/>
    <x v="10"/>
  </r>
  <r>
    <x v="9"/>
    <x v="4"/>
    <x v="19"/>
  </r>
  <r>
    <x v="6"/>
    <x v="1"/>
    <x v="7"/>
  </r>
  <r>
    <x v="6"/>
    <x v="4"/>
    <x v="9"/>
  </r>
  <r>
    <x v="9"/>
    <x v="1"/>
    <x v="10"/>
  </r>
  <r>
    <x v="9"/>
    <x v="4"/>
    <x v="20"/>
  </r>
  <r>
    <x v="10"/>
    <x v="1"/>
    <x v="10"/>
  </r>
  <r>
    <x v="10"/>
    <x v="4"/>
    <x v="11"/>
  </r>
  <r>
    <x v="12"/>
    <x v="1"/>
    <x v="10"/>
  </r>
  <r>
    <x v="12"/>
    <x v="4"/>
    <x v="11"/>
  </r>
  <r>
    <x v="13"/>
    <x v="1"/>
    <x v="10"/>
  </r>
  <r>
    <x v="13"/>
    <x v="4"/>
    <x v="8"/>
  </r>
  <r>
    <x v="8"/>
    <x v="1"/>
    <x v="14"/>
  </r>
  <r>
    <x v="8"/>
    <x v="4"/>
    <x v="6"/>
  </r>
  <r>
    <x v="9"/>
    <x v="1"/>
    <x v="10"/>
  </r>
  <r>
    <x v="9"/>
    <x v="5"/>
    <x v="19"/>
  </r>
  <r>
    <x v="8"/>
    <x v="1"/>
    <x v="10"/>
  </r>
  <r>
    <x v="8"/>
    <x v="5"/>
    <x v="9"/>
  </r>
  <r>
    <x v="9"/>
    <x v="1"/>
    <x v="10"/>
  </r>
  <r>
    <x v="9"/>
    <x v="5"/>
    <x v="20"/>
  </r>
  <r>
    <x v="10"/>
    <x v="1"/>
    <x v="10"/>
  </r>
  <r>
    <x v="10"/>
    <x v="5"/>
    <x v="11"/>
  </r>
  <r>
    <x v="12"/>
    <x v="1"/>
    <x v="10"/>
  </r>
  <r>
    <x v="12"/>
    <x v="5"/>
    <x v="11"/>
  </r>
  <r>
    <x v="13"/>
    <x v="1"/>
    <x v="10"/>
  </r>
  <r>
    <x v="13"/>
    <x v="5"/>
    <x v="8"/>
  </r>
  <r>
    <x v="8"/>
    <x v="1"/>
    <x v="14"/>
  </r>
  <r>
    <x v="8"/>
    <x v="5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</r>
  <r>
    <x v="1"/>
    <x v="1"/>
    <x v="0"/>
    <x v="1"/>
  </r>
  <r>
    <x v="2"/>
    <x v="2"/>
    <x v="1"/>
    <x v="2"/>
  </r>
  <r>
    <x v="3"/>
    <x v="3"/>
    <x v="1"/>
    <x v="3"/>
  </r>
  <r>
    <x v="4"/>
    <x v="4"/>
    <x v="1"/>
    <x v="4"/>
  </r>
  <r>
    <x v="5"/>
    <x v="5"/>
    <x v="1"/>
    <x v="1"/>
  </r>
  <r>
    <x v="6"/>
    <x v="2"/>
    <x v="2"/>
    <x v="5"/>
  </r>
  <r>
    <x v="7"/>
    <x v="6"/>
    <x v="3"/>
    <x v="6"/>
  </r>
  <r>
    <x v="7"/>
    <x v="6"/>
    <x v="3"/>
    <x v="6"/>
  </r>
  <r>
    <x v="7"/>
    <x v="6"/>
    <x v="3"/>
    <x v="6"/>
  </r>
  <r>
    <x v="7"/>
    <x v="6"/>
    <x v="3"/>
    <x v="6"/>
  </r>
  <r>
    <x v="7"/>
    <x v="6"/>
    <x v="3"/>
    <x v="6"/>
  </r>
  <r>
    <x v="7"/>
    <x v="6"/>
    <x v="3"/>
    <x v="6"/>
  </r>
  <r>
    <x v="7"/>
    <x v="6"/>
    <x v="3"/>
    <x v="6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6">
  <r>
    <x v="0"/>
    <x v="0"/>
    <x v="0"/>
    <n v="3000"/>
    <x v="0"/>
    <x v="0"/>
    <x v="0"/>
    <n v="5000"/>
    <s v="Transformateur 1 schneider 360KVA"/>
    <s v="février"/>
    <n v="2015"/>
    <n v="1000"/>
    <s v="Transformateur 1 schneider 360KVA"/>
    <s v="février"/>
    <n v="2015"/>
    <n v="1000"/>
  </r>
  <r>
    <x v="1"/>
    <x v="1"/>
    <x v="0"/>
    <n v="9000"/>
    <x v="1"/>
    <x v="1"/>
    <x v="1"/>
    <n v="9000"/>
    <s v="GE Alstom"/>
    <s v="décembre"/>
    <n v="2014"/>
    <n v="9000"/>
    <s v="GE Alstom"/>
    <s v="janvier"/>
    <n v="2015"/>
    <n v="9000"/>
  </r>
  <r>
    <x v="2"/>
    <x v="2"/>
    <x v="1"/>
    <n v="4000"/>
    <x v="2"/>
    <x v="2"/>
    <x v="0"/>
    <n v="10000"/>
    <s v="Transformateur 2 schneider 400KVA"/>
    <s v="février"/>
    <n v="2015"/>
    <n v="2000"/>
    <s v="Transformateur 2 schneider 400KVA"/>
    <s v="février"/>
    <n v="2015"/>
    <n v="2000"/>
  </r>
  <r>
    <x v="3"/>
    <x v="3"/>
    <x v="1"/>
    <n v="8000"/>
    <x v="3"/>
    <x v="3"/>
    <x v="0"/>
    <n v="20000"/>
    <s v="Transformateur 3 schneider 500KVA"/>
    <s v="mars"/>
    <n v="2015"/>
    <n v="4000"/>
    <s v="Transformateur 3 schneider 500KVA"/>
    <s v="mars"/>
    <n v="2015"/>
    <n v="4000"/>
  </r>
  <r>
    <x v="4"/>
    <x v="4"/>
    <x v="1"/>
    <n v="12000"/>
    <x v="4"/>
    <x v="4"/>
    <x v="0"/>
    <n v="20000"/>
    <s v="Transformateur 4 schneider 360KVA"/>
    <s v="juin"/>
    <n v="2015"/>
    <n v="4000"/>
    <s v="Transformateur 4 schneider 360KVA"/>
    <s v="juin"/>
    <n v="2015"/>
    <n v="4000"/>
  </r>
  <r>
    <x v="5"/>
    <x v="5"/>
    <x v="1"/>
    <n v="9000"/>
    <x v="5"/>
    <x v="5"/>
    <x v="0"/>
    <n v="15000"/>
    <s v="Transformateur 5 schneider 360KVA"/>
    <s v="juillet"/>
    <n v="2015"/>
    <n v="3000"/>
    <s v="Transformateur 5 schneider 360KVA"/>
    <s v="juillet"/>
    <n v="2015"/>
    <n v="3000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72">
  <r>
    <x v="0"/>
    <x v="0"/>
    <x v="0"/>
  </r>
  <r>
    <x v="0"/>
    <x v="1"/>
    <x v="1"/>
  </r>
  <r>
    <x v="0"/>
    <x v="2"/>
    <x v="2"/>
  </r>
  <r>
    <x v="1"/>
    <x v="0"/>
    <x v="3"/>
  </r>
  <r>
    <x v="1"/>
    <x v="1"/>
    <x v="1"/>
  </r>
  <r>
    <x v="1"/>
    <x v="2"/>
    <x v="4"/>
  </r>
  <r>
    <x v="2"/>
    <x v="0"/>
    <x v="5"/>
  </r>
  <r>
    <x v="2"/>
    <x v="1"/>
    <x v="6"/>
  </r>
  <r>
    <x v="2"/>
    <x v="2"/>
    <x v="7"/>
  </r>
  <r>
    <x v="3"/>
    <x v="0"/>
    <x v="8"/>
  </r>
  <r>
    <x v="3"/>
    <x v="1"/>
    <x v="6"/>
  </r>
  <r>
    <x v="3"/>
    <x v="2"/>
    <x v="9"/>
  </r>
  <r>
    <x v="4"/>
    <x v="0"/>
    <x v="10"/>
  </r>
  <r>
    <x v="4"/>
    <x v="1"/>
    <x v="6"/>
  </r>
  <r>
    <x v="4"/>
    <x v="2"/>
    <x v="11"/>
  </r>
  <r>
    <x v="5"/>
    <x v="0"/>
    <x v="12"/>
  </r>
  <r>
    <x v="5"/>
    <x v="1"/>
    <x v="6"/>
  </r>
  <r>
    <x v="5"/>
    <x v="2"/>
    <x v="4"/>
  </r>
  <r>
    <x v="0"/>
    <x v="0"/>
    <x v="5"/>
  </r>
  <r>
    <x v="0"/>
    <x v="1"/>
    <x v="6"/>
  </r>
  <r>
    <x v="0"/>
    <x v="3"/>
    <x v="13"/>
  </r>
  <r>
    <x v="1"/>
    <x v="0"/>
    <x v="0"/>
  </r>
  <r>
    <x v="1"/>
    <x v="1"/>
    <x v="1"/>
  </r>
  <r>
    <x v="1"/>
    <x v="3"/>
    <x v="4"/>
  </r>
  <r>
    <x v="2"/>
    <x v="0"/>
    <x v="8"/>
  </r>
  <r>
    <x v="2"/>
    <x v="1"/>
    <x v="6"/>
  </r>
  <r>
    <x v="2"/>
    <x v="3"/>
    <x v="14"/>
  </r>
  <r>
    <x v="3"/>
    <x v="0"/>
    <x v="10"/>
  </r>
  <r>
    <x v="3"/>
    <x v="1"/>
    <x v="6"/>
  </r>
  <r>
    <x v="3"/>
    <x v="3"/>
    <x v="15"/>
  </r>
  <r>
    <x v="4"/>
    <x v="0"/>
    <x v="16"/>
  </r>
  <r>
    <x v="4"/>
    <x v="1"/>
    <x v="6"/>
  </r>
  <r>
    <x v="4"/>
    <x v="3"/>
    <x v="15"/>
  </r>
  <r>
    <x v="5"/>
    <x v="0"/>
    <x v="17"/>
  </r>
  <r>
    <x v="5"/>
    <x v="1"/>
    <x v="6"/>
  </r>
  <r>
    <x v="5"/>
    <x v="3"/>
    <x v="18"/>
  </r>
  <r>
    <x v="0"/>
    <x v="0"/>
    <x v="8"/>
  </r>
  <r>
    <x v="0"/>
    <x v="1"/>
    <x v="6"/>
  </r>
  <r>
    <x v="0"/>
    <x v="2"/>
    <x v="19"/>
  </r>
  <r>
    <x v="1"/>
    <x v="0"/>
    <x v="0"/>
  </r>
  <r>
    <x v="1"/>
    <x v="1"/>
    <x v="1"/>
  </r>
  <r>
    <x v="1"/>
    <x v="2"/>
    <x v="4"/>
  </r>
  <r>
    <x v="2"/>
    <x v="0"/>
    <x v="8"/>
  </r>
  <r>
    <x v="2"/>
    <x v="1"/>
    <x v="6"/>
  </r>
  <r>
    <x v="2"/>
    <x v="2"/>
    <x v="20"/>
  </r>
  <r>
    <x v="3"/>
    <x v="0"/>
    <x v="10"/>
  </r>
  <r>
    <x v="3"/>
    <x v="1"/>
    <x v="6"/>
  </r>
  <r>
    <x v="3"/>
    <x v="2"/>
    <x v="7"/>
  </r>
  <r>
    <x v="4"/>
    <x v="0"/>
    <x v="16"/>
  </r>
  <r>
    <x v="4"/>
    <x v="1"/>
    <x v="6"/>
  </r>
  <r>
    <x v="4"/>
    <x v="2"/>
    <x v="7"/>
  </r>
  <r>
    <x v="5"/>
    <x v="0"/>
    <x v="17"/>
  </r>
  <r>
    <x v="5"/>
    <x v="1"/>
    <x v="6"/>
  </r>
  <r>
    <x v="5"/>
    <x v="2"/>
    <x v="2"/>
  </r>
  <r>
    <x v="0"/>
    <x v="0"/>
    <x v="8"/>
  </r>
  <r>
    <x v="0"/>
    <x v="1"/>
    <x v="6"/>
  </r>
  <r>
    <x v="0"/>
    <x v="2"/>
    <x v="19"/>
  </r>
  <r>
    <x v="1"/>
    <x v="0"/>
    <x v="5"/>
  </r>
  <r>
    <x v="1"/>
    <x v="1"/>
    <x v="6"/>
  </r>
  <r>
    <x v="1"/>
    <x v="2"/>
    <x v="4"/>
  </r>
  <r>
    <x v="2"/>
    <x v="0"/>
    <x v="8"/>
  </r>
  <r>
    <x v="2"/>
    <x v="1"/>
    <x v="6"/>
  </r>
  <r>
    <x v="2"/>
    <x v="2"/>
    <x v="20"/>
  </r>
  <r>
    <x v="3"/>
    <x v="0"/>
    <x v="10"/>
  </r>
  <r>
    <x v="3"/>
    <x v="1"/>
    <x v="6"/>
  </r>
  <r>
    <x v="3"/>
    <x v="2"/>
    <x v="7"/>
  </r>
  <r>
    <x v="4"/>
    <x v="0"/>
    <x v="16"/>
  </r>
  <r>
    <x v="4"/>
    <x v="1"/>
    <x v="6"/>
  </r>
  <r>
    <x v="4"/>
    <x v="2"/>
    <x v="7"/>
  </r>
  <r>
    <x v="5"/>
    <x v="0"/>
    <x v="17"/>
  </r>
  <r>
    <x v="5"/>
    <x v="1"/>
    <x v="6"/>
  </r>
  <r>
    <x v="5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H12" firstHeaderRow="1" firstDataRow="2" firstDataCol="1"/>
  <pivotFields count="5">
    <pivotField axis="axisRow" showAll="0">
      <items count="8">
        <item x="1"/>
        <item x="2"/>
        <item x="3"/>
        <item x="4"/>
        <item x="5"/>
        <item x="6"/>
        <item x="0"/>
        <item t="default"/>
      </items>
    </pivotField>
    <pivotField showAll="0"/>
    <pivotField dataField="1" showAll="0">
      <items count="6">
        <item x="1"/>
        <item x="2"/>
        <item x="4"/>
        <item x="3"/>
        <item x="0"/>
        <item t="default"/>
      </items>
    </pivotField>
    <pivotField axis="axisCol" showAll="0">
      <items count="7">
        <item x="4"/>
        <item x="3"/>
        <item x="2"/>
        <item x="0"/>
        <item x="5"/>
        <item x="1"/>
        <item t="default"/>
      </items>
    </pivotField>
    <pivotField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H11" firstHeaderRow="1" firstDataRow="2" firstDataCol="1"/>
  <pivotFields count="10">
    <pivotField axis="axisRow" showAll="0">
      <items count="7">
        <item x="1"/>
        <item x="0"/>
        <item x="2"/>
        <item x="3"/>
        <item x="4"/>
        <item x="5"/>
        <item t="default"/>
      </items>
    </pivotField>
    <pivotField showAll="0"/>
    <pivotField axis="axisCol" numFmtId="14" showAll="0">
      <items count="7">
        <item x="4"/>
        <item x="5"/>
        <item x="2"/>
        <item x="3"/>
        <item x="1"/>
        <item x="0"/>
        <item t="default"/>
      </items>
    </pivotField>
    <pivotField dataField="1" showAll="0"/>
    <pivotField numFmtId="14" showAll="0">
      <items count="7">
        <item x="2"/>
        <item x="4"/>
        <item x="5"/>
        <item x="3"/>
        <item x="1"/>
        <item x="0"/>
        <item t="default"/>
      </items>
    </pivotField>
    <pivotField showAll="0"/>
    <pivotField numFmtId="14" showAll="0"/>
    <pivotField showAll="0"/>
    <pivotField numFmtId="14"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acompte 1" fld="3" baseField="0" baseItem="0"/>
  </dataFields>
  <formats count="1">
    <format dxfId="0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L13" firstHeaderRow="1" firstDataRow="3" firstDataCol="1"/>
  <pivotFields count="4">
    <pivotField axis="axisRow" showAll="0">
      <items count="8">
        <item x="6"/>
        <item x="1"/>
        <item x="0"/>
        <item x="2"/>
        <item x="3"/>
        <item x="4"/>
        <item x="5"/>
        <item t="default"/>
      </items>
    </pivotField>
    <pivotField dataField="1" showAll="0"/>
    <pivotField axis="axisCol" showAll="0">
      <items count="7">
        <item x="2"/>
        <item x="3"/>
        <item x="4"/>
        <item x="5"/>
        <item x="1"/>
        <item x="0"/>
        <item t="default"/>
      </items>
    </pivotField>
    <pivotField axis="axisCol" showAll="0">
      <items count="4">
        <item x="2"/>
        <item x="0"/>
        <item x="1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3"/>
    <field x="2"/>
  </colFields>
  <colItems count="11">
    <i>
      <x/>
      <x/>
    </i>
    <i t="default">
      <x/>
    </i>
    <i>
      <x v="1"/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t="default">
      <x v="2"/>
    </i>
    <i t="grand">
      <x/>
    </i>
  </colItems>
  <dataFields count="1">
    <dataField name="Somme de montant total" fld="1" baseField="0" baseItem="0"/>
  </dataField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H19" firstHeaderRow="1" firstDataRow="2" firstDataCol="1"/>
  <pivotFields count="3">
    <pivotField axis="axisRow" showAll="0">
      <items count="15">
        <item x="5"/>
        <item x="0"/>
        <item x="2"/>
        <item x="4"/>
        <item x="1"/>
        <item x="3"/>
        <item x="8"/>
        <item x="9"/>
        <item x="10"/>
        <item x="11"/>
        <item x="12"/>
        <item x="13"/>
        <item x="7"/>
        <item x="6"/>
        <item t="default"/>
      </items>
    </pivotField>
    <pivotField axis="axisCol" showAll="0">
      <items count="7">
        <item x="3"/>
        <item x="2"/>
        <item x="4"/>
        <item x="5"/>
        <item x="1"/>
        <item x="0"/>
        <item t="default"/>
      </items>
    </pivotField>
    <pivotField dataField="1"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23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N14" firstHeaderRow="1" firstDataRow="3" firstDataCol="1"/>
  <pivotFields count="4">
    <pivotField axis="axisRow" showAll="0">
      <items count="9">
        <item x="6"/>
        <item x="1"/>
        <item x="0"/>
        <item x="2"/>
        <item x="3"/>
        <item x="4"/>
        <item x="5"/>
        <item x="7"/>
        <item t="default"/>
      </items>
    </pivotField>
    <pivotField axis="axisCol" showAll="0">
      <items count="8">
        <item x="2"/>
        <item x="3"/>
        <item x="4"/>
        <item x="5"/>
        <item x="1"/>
        <item x="0"/>
        <item x="6"/>
        <item t="default"/>
      </items>
    </pivotField>
    <pivotField axis="axisCol" showAll="0">
      <items count="5">
        <item x="2"/>
        <item x="0"/>
        <item x="1"/>
        <item x="3"/>
        <item t="default"/>
      </items>
    </pivotField>
    <pivotField dataField="1" showAll="0">
      <items count="8">
        <item x="5"/>
        <item x="0"/>
        <item x="2"/>
        <item x="3"/>
        <item x="1"/>
        <item x="4"/>
        <item x="6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"/>
    <field x="1"/>
  </colFields>
  <colItems count="13">
    <i>
      <x/>
      <x/>
    </i>
    <i t="default">
      <x/>
    </i>
    <i>
      <x v="1"/>
      <x v="4"/>
    </i>
    <i r="1">
      <x v="5"/>
    </i>
    <i t="default">
      <x v="1"/>
    </i>
    <i>
      <x v="2"/>
      <x/>
    </i>
    <i r="1">
      <x v="1"/>
    </i>
    <i r="1">
      <x v="2"/>
    </i>
    <i r="1">
      <x v="3"/>
    </i>
    <i t="default">
      <x v="2"/>
    </i>
    <i>
      <x v="3"/>
      <x v="6"/>
    </i>
    <i t="default">
      <x v="3"/>
    </i>
    <i t="grand">
      <x/>
    </i>
  </colItems>
  <dataFields count="1">
    <dataField name="Somme de acompte 1" fld="3" baseField="0" baseItem="0"/>
  </dataField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7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P13" firstHeaderRow="1" firstDataRow="4" firstDataCol="1"/>
  <pivotFields count="16">
    <pivotField axis="axisRow" showAll="0">
      <items count="7">
        <item sd="0" x="1"/>
        <item sd="0" x="0"/>
        <item sd="0" x="2"/>
        <item sd="0" x="3"/>
        <item sd="0" x="4"/>
        <item sd="0" x="5"/>
        <item t="default"/>
      </items>
    </pivotField>
    <pivotField axis="axisCol" showAll="0">
      <items count="7">
        <item x="2"/>
        <item x="3"/>
        <item x="4"/>
        <item x="5"/>
        <item x="1"/>
        <item x="0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showAll="0">
      <items count="7">
        <item x="1"/>
        <item x="0"/>
        <item x="2"/>
        <item x="3"/>
        <item x="4"/>
        <item x="5"/>
        <item t="default"/>
      </items>
    </pivotField>
    <pivotField axis="axisCol" showAll="0">
      <items count="7">
        <item x="0"/>
        <item x="2"/>
        <item x="3"/>
        <item x="4"/>
        <item x="5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2"/>
    <field x="1"/>
    <field x="5"/>
  </colFields>
  <colItems count="15">
    <i>
      <x/>
      <x v="4"/>
      <x v="5"/>
    </i>
    <i t="default" r="1">
      <x v="4"/>
    </i>
    <i r="1">
      <x v="5"/>
      <x/>
    </i>
    <i t="default" r="1">
      <x v="5"/>
    </i>
    <i t="default">
      <x/>
    </i>
    <i>
      <x v="1"/>
      <x/>
      <x v="1"/>
    </i>
    <i t="default" r="1">
      <x/>
    </i>
    <i r="1">
      <x v="1"/>
      <x v="2"/>
    </i>
    <i t="default" r="1">
      <x v="1"/>
    </i>
    <i r="1">
      <x v="2"/>
      <x v="3"/>
    </i>
    <i t="default" r="1">
      <x v="2"/>
    </i>
    <i r="1">
      <x v="3"/>
      <x v="4"/>
    </i>
    <i t="default" r="1">
      <x v="3"/>
    </i>
    <i t="default">
      <x v="1"/>
    </i>
    <i t="grand">
      <x/>
    </i>
  </colItems>
  <dataFields count="1">
    <dataField name="Somme de acompte " fld="3" baseField="0" baseItem="0"/>
  </dataField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28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F11" firstHeaderRow="1" firstDataRow="2" firstDataCol="1"/>
  <pivotFields count="3">
    <pivotField axis="axisRow" showAll="0">
      <items count="7">
        <item x="1"/>
        <item x="0"/>
        <item x="2"/>
        <item x="3"/>
        <item x="4"/>
        <item x="5"/>
        <item t="default"/>
      </items>
    </pivotField>
    <pivotField axis="axisCol" showAll="0">
      <items count="5">
        <item x="2"/>
        <item x="3"/>
        <item x="1"/>
        <item x="0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30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AK15" firstHeaderRow="1" firstDataRow="6" firstDataCol="1"/>
  <pivotFields count="16">
    <pivotField axis="axisRow" showAll="0">
      <items count="7">
        <item x="1"/>
        <item x="0"/>
        <item x="2"/>
        <item x="3"/>
        <item x="4"/>
        <item x="5"/>
        <item t="default"/>
      </items>
    </pivotField>
    <pivotField axis="axisCol" showAll="0">
      <items count="7">
        <item x="2"/>
        <item x="3"/>
        <item x="4"/>
        <item x="5"/>
        <item x="1"/>
        <item x="0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showAll="0"/>
    <pivotField axis="axisCol" showAll="0">
      <items count="7">
        <item x="0"/>
        <item x="2"/>
        <item x="3"/>
        <item x="4"/>
        <item x="5"/>
        <item x="1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5">
    <field x="2"/>
    <field x="6"/>
    <field x="1"/>
    <field x="5"/>
    <field x="-2"/>
  </colFields>
  <colItems count="36">
    <i>
      <x/>
      <x/>
      <x v="4"/>
      <x v="5"/>
      <x/>
    </i>
    <i r="4" i="1">
      <x v="1"/>
    </i>
    <i t="default" r="2">
      <x v="4"/>
    </i>
    <i t="default" r="2" i="1">
      <x v="4"/>
    </i>
    <i t="default" r="1">
      <x/>
    </i>
    <i t="default" r="1" i="1">
      <x/>
    </i>
    <i r="1">
      <x v="1"/>
      <x v="5"/>
      <x/>
      <x/>
    </i>
    <i r="4" i="1">
      <x v="1"/>
    </i>
    <i t="default" r="2">
      <x v="5"/>
    </i>
    <i t="default" r="2" i="1">
      <x v="5"/>
    </i>
    <i t="default" r="1">
      <x v="1"/>
    </i>
    <i t="default" r="1" i="1">
      <x v="1"/>
    </i>
    <i t="default">
      <x/>
    </i>
    <i t="default" i="1">
      <x/>
    </i>
    <i>
      <x v="1"/>
      <x v="1"/>
      <x/>
      <x v="1"/>
      <x/>
    </i>
    <i r="4" i="1">
      <x v="1"/>
    </i>
    <i t="default" r="2">
      <x/>
    </i>
    <i t="default" r="2" i="1">
      <x/>
    </i>
    <i r="2">
      <x v="1"/>
      <x v="2"/>
      <x/>
    </i>
    <i r="4" i="1">
      <x v="1"/>
    </i>
    <i t="default" r="2">
      <x v="1"/>
    </i>
    <i t="default" r="2" i="1">
      <x v="1"/>
    </i>
    <i r="2">
      <x v="2"/>
      <x v="3"/>
      <x/>
    </i>
    <i r="4" i="1">
      <x v="1"/>
    </i>
    <i t="default" r="2">
      <x v="2"/>
    </i>
    <i t="default" r="2" i="1">
      <x v="2"/>
    </i>
    <i r="2">
      <x v="3"/>
      <x v="4"/>
      <x/>
    </i>
    <i r="4" i="1">
      <x v="1"/>
    </i>
    <i t="default" r="2">
      <x v="3"/>
    </i>
    <i t="default" r="2" i="1">
      <x v="3"/>
    </i>
    <i t="default" r="1">
      <x v="1"/>
    </i>
    <i t="default" r="1" i="1">
      <x v="1"/>
    </i>
    <i t="default">
      <x v="1"/>
    </i>
    <i t="default" i="1">
      <x v="1"/>
    </i>
    <i t="grand">
      <x/>
    </i>
    <i t="grand" i="1">
      <x/>
    </i>
  </colItems>
  <dataFields count="2">
    <dataField name="Somme de acompte " fld="3" baseField="0" baseItem="0"/>
    <dataField name="Somme de acompte  " fld="7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12"/>
  <sheetViews>
    <sheetView topLeftCell="C1" workbookViewId="0">
      <selection activeCell="B8" sqref="B8"/>
    </sheetView>
  </sheetViews>
  <sheetFormatPr baseColWidth="10" defaultRowHeight="15"/>
  <cols>
    <col min="1" max="1" width="33" bestFit="1" customWidth="1"/>
    <col min="2" max="2" width="23.85546875" customWidth="1"/>
    <col min="3" max="3" width="11.7109375" bestFit="1" customWidth="1"/>
    <col min="4" max="4" width="8.85546875" customWidth="1"/>
    <col min="5" max="5" width="5.28515625" customWidth="1"/>
    <col min="6" max="6" width="14.7109375" bestFit="1" customWidth="1"/>
    <col min="7" max="7" width="6.28515625" customWidth="1"/>
    <col min="8" max="8" width="12.5703125" bestFit="1" customWidth="1"/>
  </cols>
  <sheetData>
    <row r="3" spans="1:8">
      <c r="A3" s="20" t="s">
        <v>18</v>
      </c>
      <c r="B3" s="20" t="s">
        <v>17</v>
      </c>
    </row>
    <row r="4" spans="1:8">
      <c r="A4" s="20" t="s">
        <v>15</v>
      </c>
      <c r="B4" t="s">
        <v>30</v>
      </c>
      <c r="C4" t="s">
        <v>29</v>
      </c>
      <c r="D4" t="s">
        <v>32</v>
      </c>
      <c r="E4" t="s">
        <v>33</v>
      </c>
      <c r="F4" t="s">
        <v>31</v>
      </c>
      <c r="G4" t="s">
        <v>19</v>
      </c>
      <c r="H4" t="s">
        <v>16</v>
      </c>
    </row>
    <row r="5" spans="1:8">
      <c r="A5" s="21" t="s">
        <v>34</v>
      </c>
      <c r="B5" s="23"/>
      <c r="C5" s="23"/>
      <c r="D5" s="23"/>
      <c r="E5" s="23"/>
      <c r="F5" s="23"/>
      <c r="G5" s="23"/>
      <c r="H5" s="23"/>
    </row>
    <row r="6" spans="1:8">
      <c r="A6" s="21" t="s">
        <v>20</v>
      </c>
      <c r="B6" s="23"/>
      <c r="C6" s="23"/>
      <c r="D6" s="23">
        <v>10000</v>
      </c>
      <c r="E6" s="23"/>
      <c r="F6" s="23"/>
      <c r="G6" s="23"/>
      <c r="H6" s="23">
        <v>10000</v>
      </c>
    </row>
    <row r="7" spans="1:8">
      <c r="A7" s="21" t="s">
        <v>21</v>
      </c>
      <c r="B7" s="23"/>
      <c r="C7" s="23">
        <v>20000</v>
      </c>
      <c r="D7" s="23"/>
      <c r="E7" s="23"/>
      <c r="F7" s="23"/>
      <c r="G7" s="23"/>
      <c r="H7" s="23">
        <v>20000</v>
      </c>
    </row>
    <row r="8" spans="1:8">
      <c r="A8" s="21" t="s">
        <v>22</v>
      </c>
      <c r="B8" s="23">
        <v>40000</v>
      </c>
      <c r="C8" s="23"/>
      <c r="D8" s="23"/>
      <c r="E8" s="23"/>
      <c r="F8" s="23"/>
      <c r="G8" s="23"/>
      <c r="H8" s="23">
        <v>40000</v>
      </c>
    </row>
    <row r="9" spans="1:8">
      <c r="A9" s="21" t="s">
        <v>23</v>
      </c>
      <c r="B9" s="23"/>
      <c r="C9" s="23"/>
      <c r="D9" s="23"/>
      <c r="E9" s="23"/>
      <c r="F9" s="23">
        <v>40000</v>
      </c>
      <c r="G9" s="23"/>
      <c r="H9" s="23">
        <v>40000</v>
      </c>
    </row>
    <row r="10" spans="1:8">
      <c r="A10" s="21" t="s">
        <v>24</v>
      </c>
      <c r="B10" s="23"/>
      <c r="C10" s="23"/>
      <c r="D10" s="23"/>
      <c r="E10" s="23"/>
      <c r="F10" s="23">
        <v>30000</v>
      </c>
      <c r="G10" s="23"/>
      <c r="H10" s="23">
        <v>30000</v>
      </c>
    </row>
    <row r="11" spans="1:8">
      <c r="A11" s="21" t="s">
        <v>19</v>
      </c>
      <c r="B11" s="23"/>
      <c r="C11" s="23"/>
      <c r="D11" s="23"/>
      <c r="E11" s="23"/>
      <c r="F11" s="23"/>
      <c r="G11" s="23"/>
      <c r="H11" s="23"/>
    </row>
    <row r="12" spans="1:8">
      <c r="A12" s="21" t="s">
        <v>16</v>
      </c>
      <c r="B12" s="23">
        <v>40000</v>
      </c>
      <c r="C12" s="23">
        <v>20000</v>
      </c>
      <c r="D12" s="23">
        <v>10000</v>
      </c>
      <c r="E12" s="23"/>
      <c r="F12" s="23">
        <v>70000</v>
      </c>
      <c r="G12" s="23"/>
      <c r="H12" s="23">
        <v>140000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H11"/>
  <sheetViews>
    <sheetView workbookViewId="0">
      <selection activeCell="A3" sqref="A3"/>
    </sheetView>
  </sheetViews>
  <sheetFormatPr baseColWidth="10" defaultRowHeight="15"/>
  <cols>
    <col min="1" max="1" width="33" customWidth="1"/>
    <col min="2" max="2" width="23.85546875" bestFit="1" customWidth="1"/>
    <col min="3" max="3" width="7.5703125" customWidth="1"/>
    <col min="4" max="4" width="8" customWidth="1"/>
    <col min="5" max="5" width="7.85546875" customWidth="1"/>
    <col min="6" max="7" width="7" customWidth="1"/>
    <col min="8" max="8" width="12.5703125" customWidth="1"/>
    <col min="9" max="9" width="20.140625" bestFit="1" customWidth="1"/>
    <col min="10" max="10" width="20.5703125" bestFit="1" customWidth="1"/>
    <col min="11" max="11" width="20.140625" bestFit="1" customWidth="1"/>
    <col min="12" max="12" width="20.5703125" bestFit="1" customWidth="1"/>
    <col min="13" max="13" width="20.140625" customWidth="1"/>
    <col min="14" max="14" width="25.5703125" bestFit="1" customWidth="1"/>
    <col min="15" max="15" width="25.140625" bestFit="1" customWidth="1"/>
    <col min="16" max="16" width="20.140625" bestFit="1" customWidth="1"/>
    <col min="17" max="17" width="20.5703125" bestFit="1" customWidth="1"/>
    <col min="18" max="18" width="20.42578125" bestFit="1" customWidth="1"/>
    <col min="19" max="19" width="20.140625" customWidth="1"/>
    <col min="20" max="20" width="25.5703125" bestFit="1" customWidth="1"/>
    <col min="21" max="21" width="25.42578125" bestFit="1" customWidth="1"/>
    <col min="22" max="22" width="25.140625" bestFit="1" customWidth="1"/>
    <col min="23" max="23" width="20.140625" bestFit="1" customWidth="1"/>
    <col min="24" max="24" width="20.42578125" bestFit="1" customWidth="1"/>
    <col min="25" max="25" width="20.140625" bestFit="1" customWidth="1"/>
    <col min="26" max="26" width="25.5703125" bestFit="1" customWidth="1"/>
    <col min="27" max="27" width="25.140625" bestFit="1" customWidth="1"/>
    <col min="28" max="28" width="25.42578125" bestFit="1" customWidth="1"/>
    <col min="29" max="29" width="25.140625" bestFit="1" customWidth="1"/>
  </cols>
  <sheetData>
    <row r="3" spans="1:8">
      <c r="A3" s="20" t="s">
        <v>41</v>
      </c>
      <c r="B3" s="20" t="s">
        <v>17</v>
      </c>
    </row>
    <row r="4" spans="1:8">
      <c r="A4" s="20" t="s">
        <v>15</v>
      </c>
      <c r="B4" s="22">
        <v>41950</v>
      </c>
      <c r="C4" s="22">
        <v>41951</v>
      </c>
      <c r="D4" s="22">
        <v>42023</v>
      </c>
      <c r="E4" s="22">
        <v>42060</v>
      </c>
      <c r="F4" s="22">
        <v>42107</v>
      </c>
      <c r="G4" s="22">
        <v>42127</v>
      </c>
      <c r="H4" s="33" t="s">
        <v>16</v>
      </c>
    </row>
    <row r="5" spans="1:8">
      <c r="A5" s="21" t="s">
        <v>35</v>
      </c>
      <c r="B5" s="23"/>
      <c r="C5" s="23"/>
      <c r="D5" s="23"/>
      <c r="E5" s="23"/>
      <c r="F5" s="23">
        <v>9000</v>
      </c>
      <c r="G5" s="23"/>
      <c r="H5" s="23">
        <v>9000</v>
      </c>
    </row>
    <row r="6" spans="1:8">
      <c r="A6" s="21" t="s">
        <v>20</v>
      </c>
      <c r="B6" s="23"/>
      <c r="C6" s="23"/>
      <c r="D6" s="23"/>
      <c r="E6" s="23"/>
      <c r="F6" s="23"/>
      <c r="G6" s="23">
        <v>3000</v>
      </c>
      <c r="H6" s="23">
        <v>3000</v>
      </c>
    </row>
    <row r="7" spans="1:8">
      <c r="A7" s="21" t="s">
        <v>21</v>
      </c>
      <c r="B7" s="23"/>
      <c r="C7" s="23"/>
      <c r="D7" s="23">
        <v>4000</v>
      </c>
      <c r="E7" s="23"/>
      <c r="F7" s="23"/>
      <c r="G7" s="23"/>
      <c r="H7" s="23">
        <v>4000</v>
      </c>
    </row>
    <row r="8" spans="1:8">
      <c r="A8" s="21" t="s">
        <v>22</v>
      </c>
      <c r="B8" s="23"/>
      <c r="C8" s="23"/>
      <c r="D8" s="23"/>
      <c r="E8" s="23">
        <v>8000</v>
      </c>
      <c r="F8" s="23"/>
      <c r="G8" s="23"/>
      <c r="H8" s="23">
        <v>8000</v>
      </c>
    </row>
    <row r="9" spans="1:8">
      <c r="A9" s="21" t="s">
        <v>23</v>
      </c>
      <c r="B9" s="23">
        <v>12000</v>
      </c>
      <c r="C9" s="23"/>
      <c r="D9" s="23"/>
      <c r="E9" s="23"/>
      <c r="F9" s="23"/>
      <c r="G9" s="23"/>
      <c r="H9" s="23">
        <v>12000</v>
      </c>
    </row>
    <row r="10" spans="1:8">
      <c r="A10" s="21" t="s">
        <v>24</v>
      </c>
      <c r="B10" s="23"/>
      <c r="C10" s="23">
        <v>9000</v>
      </c>
      <c r="D10" s="23"/>
      <c r="E10" s="23"/>
      <c r="F10" s="23"/>
      <c r="G10" s="23"/>
      <c r="H10" s="23">
        <v>9000</v>
      </c>
    </row>
    <row r="11" spans="1:8">
      <c r="A11" s="21" t="s">
        <v>16</v>
      </c>
      <c r="B11" s="23">
        <v>12000</v>
      </c>
      <c r="C11" s="23">
        <v>9000</v>
      </c>
      <c r="D11" s="23">
        <v>4000</v>
      </c>
      <c r="E11" s="23">
        <v>8000</v>
      </c>
      <c r="F11" s="23">
        <v>9000</v>
      </c>
      <c r="G11" s="23">
        <v>3000</v>
      </c>
      <c r="H11" s="23">
        <v>45000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L13"/>
  <sheetViews>
    <sheetView workbookViewId="0">
      <selection activeCell="A26" sqref="A26"/>
    </sheetView>
  </sheetViews>
  <sheetFormatPr baseColWidth="10" defaultRowHeight="15"/>
  <cols>
    <col min="1" max="1" width="33" customWidth="1"/>
    <col min="2" max="2" width="23.85546875" customWidth="1"/>
    <col min="3" max="3" width="9.85546875" customWidth="1"/>
    <col min="4" max="4" width="10.140625" customWidth="1"/>
    <col min="5" max="5" width="10" customWidth="1"/>
    <col min="6" max="6" width="9.85546875" customWidth="1"/>
    <col min="7" max="7" width="7.140625" customWidth="1"/>
    <col min="8" max="8" width="7" customWidth="1"/>
    <col min="9" max="10" width="6" customWidth="1"/>
    <col min="11" max="11" width="9.85546875" customWidth="1"/>
    <col min="12" max="12" width="12.5703125" bestFit="1" customWidth="1"/>
  </cols>
  <sheetData>
    <row r="3" spans="1:12">
      <c r="A3" s="20" t="s">
        <v>52</v>
      </c>
      <c r="B3" s="20" t="s">
        <v>17</v>
      </c>
    </row>
    <row r="4" spans="1:12">
      <c r="B4">
        <v>1900</v>
      </c>
      <c r="C4" t="s">
        <v>49</v>
      </c>
      <c r="D4">
        <v>2014</v>
      </c>
      <c r="F4" t="s">
        <v>43</v>
      </c>
      <c r="G4">
        <v>2015</v>
      </c>
      <c r="K4" t="s">
        <v>44</v>
      </c>
      <c r="L4" t="s">
        <v>16</v>
      </c>
    </row>
    <row r="5" spans="1:12">
      <c r="A5" s="20" t="s">
        <v>15</v>
      </c>
      <c r="B5" t="s">
        <v>46</v>
      </c>
      <c r="D5" t="s">
        <v>45</v>
      </c>
      <c r="E5" t="s">
        <v>50</v>
      </c>
      <c r="G5" t="s">
        <v>46</v>
      </c>
      <c r="H5" t="s">
        <v>47</v>
      </c>
      <c r="I5" t="s">
        <v>51</v>
      </c>
      <c r="J5" t="s">
        <v>48</v>
      </c>
    </row>
    <row r="6" spans="1:12">
      <c r="A6" s="21">
        <v>0</v>
      </c>
      <c r="B6" s="23">
        <v>0</v>
      </c>
      <c r="C6" s="23">
        <v>0</v>
      </c>
      <c r="D6" s="23"/>
      <c r="E6" s="23"/>
      <c r="F6" s="23"/>
      <c r="G6" s="23"/>
      <c r="H6" s="23"/>
      <c r="I6" s="23"/>
      <c r="J6" s="23"/>
      <c r="K6" s="23"/>
      <c r="L6" s="23">
        <v>0</v>
      </c>
    </row>
    <row r="7" spans="1:12">
      <c r="A7" s="21" t="s">
        <v>35</v>
      </c>
      <c r="B7" s="23"/>
      <c r="C7" s="23"/>
      <c r="D7" s="23">
        <v>36000</v>
      </c>
      <c r="E7" s="23"/>
      <c r="F7" s="23">
        <v>36000</v>
      </c>
      <c r="G7" s="23"/>
      <c r="H7" s="23"/>
      <c r="I7" s="23"/>
      <c r="J7" s="23"/>
      <c r="K7" s="23"/>
      <c r="L7" s="23">
        <v>36000</v>
      </c>
    </row>
    <row r="8" spans="1:12">
      <c r="A8" s="21" t="s">
        <v>20</v>
      </c>
      <c r="B8" s="23"/>
      <c r="C8" s="23"/>
      <c r="D8" s="23"/>
      <c r="E8" s="23">
        <v>10000</v>
      </c>
      <c r="F8" s="23">
        <v>10000</v>
      </c>
      <c r="G8" s="23"/>
      <c r="H8" s="23"/>
      <c r="I8" s="23"/>
      <c r="J8" s="23"/>
      <c r="K8" s="23"/>
      <c r="L8" s="23">
        <v>10000</v>
      </c>
    </row>
    <row r="9" spans="1:12">
      <c r="A9" s="21" t="s">
        <v>21</v>
      </c>
      <c r="B9" s="23"/>
      <c r="C9" s="23"/>
      <c r="D9" s="23"/>
      <c r="E9" s="23"/>
      <c r="F9" s="23"/>
      <c r="G9" s="23">
        <v>20000</v>
      </c>
      <c r="H9" s="23"/>
      <c r="I9" s="23"/>
      <c r="J9" s="23"/>
      <c r="K9" s="23">
        <v>20000</v>
      </c>
      <c r="L9" s="23">
        <v>20000</v>
      </c>
    </row>
    <row r="10" spans="1:12">
      <c r="A10" s="21" t="s">
        <v>22</v>
      </c>
      <c r="B10" s="23"/>
      <c r="C10" s="23"/>
      <c r="D10" s="23"/>
      <c r="E10" s="23"/>
      <c r="F10" s="23"/>
      <c r="G10" s="23"/>
      <c r="H10" s="23">
        <v>40000</v>
      </c>
      <c r="I10" s="23"/>
      <c r="J10" s="23"/>
      <c r="K10" s="23">
        <v>40000</v>
      </c>
      <c r="L10" s="23">
        <v>40000</v>
      </c>
    </row>
    <row r="11" spans="1:12">
      <c r="A11" s="21" t="s">
        <v>23</v>
      </c>
      <c r="B11" s="23"/>
      <c r="C11" s="23"/>
      <c r="D11" s="23"/>
      <c r="E11" s="23"/>
      <c r="F11" s="23"/>
      <c r="G11" s="23"/>
      <c r="H11" s="23"/>
      <c r="I11" s="23">
        <v>40000</v>
      </c>
      <c r="J11" s="23"/>
      <c r="K11" s="23">
        <v>40000</v>
      </c>
      <c r="L11" s="23">
        <v>40000</v>
      </c>
    </row>
    <row r="12" spans="1:12">
      <c r="A12" s="21" t="s">
        <v>24</v>
      </c>
      <c r="B12" s="23"/>
      <c r="C12" s="23"/>
      <c r="D12" s="23"/>
      <c r="E12" s="23"/>
      <c r="F12" s="23"/>
      <c r="G12" s="23"/>
      <c r="H12" s="23"/>
      <c r="I12" s="23"/>
      <c r="J12" s="23">
        <v>30000</v>
      </c>
      <c r="K12" s="23">
        <v>30000</v>
      </c>
      <c r="L12" s="23">
        <v>30000</v>
      </c>
    </row>
    <row r="13" spans="1:12">
      <c r="A13" s="21" t="s">
        <v>16</v>
      </c>
      <c r="B13" s="23">
        <v>0</v>
      </c>
      <c r="C13" s="23">
        <v>0</v>
      </c>
      <c r="D13" s="23">
        <v>36000</v>
      </c>
      <c r="E13" s="23">
        <v>10000</v>
      </c>
      <c r="F13" s="23">
        <v>46000</v>
      </c>
      <c r="G13" s="23">
        <v>20000</v>
      </c>
      <c r="H13" s="23">
        <v>40000</v>
      </c>
      <c r="I13" s="23">
        <v>40000</v>
      </c>
      <c r="J13" s="23">
        <v>30000</v>
      </c>
      <c r="K13" s="23">
        <v>130000</v>
      </c>
      <c r="L13" s="23">
        <v>176000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H19"/>
  <sheetViews>
    <sheetView workbookViewId="0">
      <selection activeCell="B26" sqref="B26"/>
    </sheetView>
  </sheetViews>
  <sheetFormatPr baseColWidth="10" defaultRowHeight="15"/>
  <cols>
    <col min="1" max="1" width="21" customWidth="1"/>
    <col min="2" max="2" width="23.85546875" bestFit="1" customWidth="1"/>
    <col min="3" max="3" width="10.140625" customWidth="1"/>
    <col min="4" max="4" width="10.42578125" customWidth="1"/>
    <col min="5" max="5" width="10.140625" customWidth="1"/>
    <col min="6" max="6" width="7" customWidth="1"/>
    <col min="7" max="7" width="11.85546875" customWidth="1"/>
    <col min="8" max="8" width="12.5703125" customWidth="1"/>
    <col min="9" max="9" width="10.85546875" customWidth="1"/>
    <col min="10" max="10" width="11.85546875" customWidth="1"/>
    <col min="11" max="11" width="10.85546875" customWidth="1"/>
    <col min="12" max="12" width="11.85546875" customWidth="1"/>
    <col min="13" max="13" width="10.85546875" customWidth="1"/>
    <col min="14" max="14" width="10.5703125" customWidth="1"/>
    <col min="15" max="15" width="10.140625" customWidth="1"/>
    <col min="16" max="16" width="10.42578125" customWidth="1"/>
    <col min="17" max="17" width="10.140625" customWidth="1"/>
    <col min="18" max="18" width="7" customWidth="1"/>
    <col min="19" max="19" width="12" customWidth="1"/>
    <col min="20" max="20" width="10.5703125" customWidth="1"/>
    <col min="21" max="21" width="10.140625" customWidth="1"/>
    <col min="22" max="22" width="10.42578125" customWidth="1"/>
    <col min="23" max="23" width="10.140625" customWidth="1"/>
    <col min="24" max="24" width="7" customWidth="1"/>
    <col min="25" max="25" width="11.85546875" customWidth="1"/>
    <col min="26" max="26" width="10.5703125" customWidth="1"/>
    <col min="27" max="27" width="10.140625" customWidth="1"/>
    <col min="28" max="28" width="10.42578125" customWidth="1"/>
    <col min="29" max="29" width="10.140625" customWidth="1"/>
    <col min="30" max="30" width="7" customWidth="1"/>
    <col min="31" max="32" width="10.140625" customWidth="1"/>
    <col min="33" max="33" width="7" customWidth="1"/>
    <col min="34" max="34" width="9.140625" customWidth="1"/>
    <col min="35" max="35" width="10.5703125" customWidth="1"/>
    <col min="36" max="36" width="10.42578125" customWidth="1"/>
    <col min="37" max="37" width="10.140625" customWidth="1"/>
    <col min="38" max="38" width="7" customWidth="1"/>
    <col min="39" max="39" width="9.28515625" customWidth="1"/>
    <col min="40" max="40" width="10.5703125" customWidth="1"/>
    <col min="41" max="41" width="10.42578125" customWidth="1"/>
    <col min="42" max="42" width="10.140625" customWidth="1"/>
    <col min="43" max="43" width="7" customWidth="1"/>
    <col min="44" max="44" width="11.140625" customWidth="1"/>
    <col min="45" max="45" width="12" customWidth="1"/>
    <col min="46" max="46" width="7" customWidth="1"/>
    <col min="47" max="47" width="15" bestFit="1" customWidth="1"/>
    <col min="48" max="48" width="11.85546875" bestFit="1" customWidth="1"/>
    <col min="49" max="49" width="10.140625" customWidth="1"/>
    <col min="50" max="50" width="10.42578125" customWidth="1"/>
    <col min="51" max="51" width="7" customWidth="1"/>
    <col min="52" max="52" width="14.85546875" bestFit="1" customWidth="1"/>
    <col min="53" max="53" width="12.5703125" bestFit="1" customWidth="1"/>
  </cols>
  <sheetData>
    <row r="3" spans="1:8">
      <c r="A3" s="20" t="s">
        <v>53</v>
      </c>
      <c r="B3" s="20" t="s">
        <v>17</v>
      </c>
    </row>
    <row r="4" spans="1:8">
      <c r="A4" s="20" t="s">
        <v>15</v>
      </c>
      <c r="B4" t="s">
        <v>39</v>
      </c>
      <c r="C4" t="s">
        <v>40</v>
      </c>
      <c r="D4" t="s">
        <v>37</v>
      </c>
      <c r="E4" t="s">
        <v>36</v>
      </c>
      <c r="F4" t="s">
        <v>42</v>
      </c>
      <c r="G4" t="s">
        <v>0</v>
      </c>
      <c r="H4" t="s">
        <v>16</v>
      </c>
    </row>
    <row r="5" spans="1:8">
      <c r="A5" s="21">
        <v>0</v>
      </c>
      <c r="B5" s="23"/>
      <c r="C5" s="23"/>
      <c r="D5" s="23"/>
      <c r="E5" s="23"/>
      <c r="F5" s="23"/>
      <c r="G5" s="23">
        <v>1</v>
      </c>
      <c r="H5" s="23">
        <v>1</v>
      </c>
    </row>
    <row r="6" spans="1:8">
      <c r="A6" s="21">
        <v>10000</v>
      </c>
      <c r="B6" s="23"/>
      <c r="C6" s="23"/>
      <c r="D6" s="23"/>
      <c r="E6" s="23"/>
      <c r="F6" s="23"/>
      <c r="G6" s="23">
        <v>1</v>
      </c>
      <c r="H6" s="23">
        <v>1</v>
      </c>
    </row>
    <row r="7" spans="1:8">
      <c r="A7" s="21">
        <v>20000</v>
      </c>
      <c r="B7" s="23"/>
      <c r="C7" s="23"/>
      <c r="D7" s="23"/>
      <c r="E7" s="23"/>
      <c r="F7" s="23"/>
      <c r="G7" s="23">
        <v>1</v>
      </c>
      <c r="H7" s="23">
        <v>1</v>
      </c>
    </row>
    <row r="8" spans="1:8">
      <c r="A8" s="21">
        <v>30000</v>
      </c>
      <c r="B8" s="23"/>
      <c r="C8" s="23"/>
      <c r="D8" s="23"/>
      <c r="E8" s="23"/>
      <c r="F8" s="23"/>
      <c r="G8" s="23">
        <v>1</v>
      </c>
      <c r="H8" s="23">
        <v>1</v>
      </c>
    </row>
    <row r="9" spans="1:8">
      <c r="A9" s="21">
        <v>36000</v>
      </c>
      <c r="B9" s="23"/>
      <c r="C9" s="23"/>
      <c r="D9" s="23"/>
      <c r="E9" s="23"/>
      <c r="F9" s="23"/>
      <c r="G9" s="23">
        <v>1</v>
      </c>
      <c r="H9" s="23">
        <v>1</v>
      </c>
    </row>
    <row r="10" spans="1:8">
      <c r="A10" s="21">
        <v>40000</v>
      </c>
      <c r="B10" s="23"/>
      <c r="C10" s="23"/>
      <c r="D10" s="23"/>
      <c r="E10" s="23"/>
      <c r="F10" s="23"/>
      <c r="G10" s="23">
        <v>2</v>
      </c>
      <c r="H10" s="23">
        <v>2</v>
      </c>
    </row>
    <row r="11" spans="1:8">
      <c r="A11" s="21" t="s">
        <v>46</v>
      </c>
      <c r="B11" s="23">
        <v>2</v>
      </c>
      <c r="C11" s="23">
        <v>2</v>
      </c>
      <c r="D11" s="23">
        <v>1</v>
      </c>
      <c r="E11" s="23">
        <v>2</v>
      </c>
      <c r="F11" s="23">
        <v>7</v>
      </c>
      <c r="G11" s="23"/>
      <c r="H11" s="23">
        <v>14</v>
      </c>
    </row>
    <row r="12" spans="1:8">
      <c r="A12" s="21" t="s">
        <v>47</v>
      </c>
      <c r="B12" s="23">
        <v>1</v>
      </c>
      <c r="C12" s="23">
        <v>1</v>
      </c>
      <c r="D12" s="23">
        <v>2</v>
      </c>
      <c r="E12" s="23">
        <v>2</v>
      </c>
      <c r="F12" s="23">
        <v>6</v>
      </c>
      <c r="G12" s="23"/>
      <c r="H12" s="23">
        <v>12</v>
      </c>
    </row>
    <row r="13" spans="1:8">
      <c r="A13" s="21" t="s">
        <v>51</v>
      </c>
      <c r="B13" s="23">
        <v>1</v>
      </c>
      <c r="C13" s="23">
        <v>1</v>
      </c>
      <c r="D13" s="23">
        <v>1</v>
      </c>
      <c r="E13" s="23">
        <v>1</v>
      </c>
      <c r="F13" s="23">
        <v>4</v>
      </c>
      <c r="G13" s="23"/>
      <c r="H13" s="23">
        <v>8</v>
      </c>
    </row>
    <row r="14" spans="1:8">
      <c r="A14" s="21" t="s">
        <v>48</v>
      </c>
      <c r="B14" s="23"/>
      <c r="C14" s="23">
        <v>1</v>
      </c>
      <c r="D14" s="23"/>
      <c r="E14" s="23"/>
      <c r="F14" s="23">
        <v>1</v>
      </c>
      <c r="G14" s="23"/>
      <c r="H14" s="23">
        <v>2</v>
      </c>
    </row>
    <row r="15" spans="1:8">
      <c r="A15" s="21" t="s">
        <v>55</v>
      </c>
      <c r="B15" s="23">
        <v>1</v>
      </c>
      <c r="C15" s="23"/>
      <c r="D15" s="23">
        <v>1</v>
      </c>
      <c r="E15" s="23">
        <v>1</v>
      </c>
      <c r="F15" s="23">
        <v>3</v>
      </c>
      <c r="G15" s="23"/>
      <c r="H15" s="23">
        <v>6</v>
      </c>
    </row>
    <row r="16" spans="1:8">
      <c r="A16" s="21" t="s">
        <v>54</v>
      </c>
      <c r="B16" s="23">
        <v>1</v>
      </c>
      <c r="C16" s="23"/>
      <c r="D16" s="23">
        <v>1</v>
      </c>
      <c r="E16" s="23">
        <v>1</v>
      </c>
      <c r="F16" s="23">
        <v>3</v>
      </c>
      <c r="G16" s="23"/>
      <c r="H16" s="23">
        <v>6</v>
      </c>
    </row>
    <row r="17" spans="1:8">
      <c r="A17" s="21" t="s">
        <v>45</v>
      </c>
      <c r="B17" s="23"/>
      <c r="C17" s="23">
        <v>1</v>
      </c>
      <c r="D17" s="23"/>
      <c r="E17" s="23"/>
      <c r="F17" s="23">
        <v>1</v>
      </c>
      <c r="G17" s="23"/>
      <c r="H17" s="23">
        <v>2</v>
      </c>
    </row>
    <row r="18" spans="1:8">
      <c r="A18" s="21" t="s">
        <v>50</v>
      </c>
      <c r="B18" s="23">
        <v>1</v>
      </c>
      <c r="C18" s="23">
        <v>1</v>
      </c>
      <c r="D18" s="23">
        <v>1</v>
      </c>
      <c r="E18" s="23"/>
      <c r="F18" s="23">
        <v>3</v>
      </c>
      <c r="G18" s="23"/>
      <c r="H18" s="23">
        <v>6</v>
      </c>
    </row>
    <row r="19" spans="1:8">
      <c r="A19" s="21" t="s">
        <v>16</v>
      </c>
      <c r="B19" s="23">
        <v>7</v>
      </c>
      <c r="C19" s="23">
        <v>7</v>
      </c>
      <c r="D19" s="23">
        <v>7</v>
      </c>
      <c r="E19" s="23">
        <v>7</v>
      </c>
      <c r="F19" s="23">
        <v>28</v>
      </c>
      <c r="G19" s="23">
        <v>7</v>
      </c>
      <c r="H19" s="23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N14"/>
  <sheetViews>
    <sheetView tabSelected="1" topLeftCell="B1" workbookViewId="0">
      <selection activeCell="F17" sqref="F17"/>
    </sheetView>
  </sheetViews>
  <sheetFormatPr baseColWidth="10" defaultRowHeight="15"/>
  <cols>
    <col min="1" max="1" width="33" bestFit="1" customWidth="1"/>
    <col min="2" max="2" width="23.85546875" bestFit="1" customWidth="1"/>
    <col min="3" max="3" width="9.85546875" customWidth="1"/>
    <col min="4" max="4" width="10.140625" customWidth="1"/>
    <col min="5" max="5" width="10" customWidth="1"/>
    <col min="6" max="6" width="9.85546875" customWidth="1"/>
    <col min="7" max="7" width="7.140625" customWidth="1"/>
    <col min="8" max="8" width="7" customWidth="1"/>
    <col min="9" max="9" width="6" customWidth="1"/>
    <col min="10" max="10" width="5" customWidth="1"/>
    <col min="11" max="11" width="9.85546875" customWidth="1"/>
    <col min="12" max="12" width="8.140625" customWidth="1"/>
    <col min="13" max="13" width="11.140625" customWidth="1"/>
    <col min="14" max="14" width="12.5703125" customWidth="1"/>
    <col min="15" max="15" width="10.140625" customWidth="1"/>
    <col min="16" max="16" width="6.140625" customWidth="1"/>
    <col min="17" max="17" width="9.140625" customWidth="1"/>
    <col min="18" max="18" width="9.85546875" customWidth="1"/>
    <col min="19" max="19" width="8.140625" customWidth="1"/>
    <col min="20" max="21" width="11.140625" customWidth="1"/>
    <col min="22" max="22" width="12.5703125" bestFit="1" customWidth="1"/>
  </cols>
  <sheetData>
    <row r="3" spans="1:14">
      <c r="A3" s="20" t="s">
        <v>41</v>
      </c>
      <c r="B3" s="20" t="s">
        <v>17</v>
      </c>
    </row>
    <row r="4" spans="1:14">
      <c r="B4">
        <v>1900</v>
      </c>
      <c r="C4" t="s">
        <v>49</v>
      </c>
      <c r="D4">
        <v>2014</v>
      </c>
      <c r="F4" t="s">
        <v>43</v>
      </c>
      <c r="G4">
        <v>2015</v>
      </c>
      <c r="K4" t="s">
        <v>44</v>
      </c>
      <c r="L4" t="s">
        <v>19</v>
      </c>
      <c r="M4" t="s">
        <v>64</v>
      </c>
      <c r="N4" t="s">
        <v>16</v>
      </c>
    </row>
    <row r="5" spans="1:14">
      <c r="A5" s="20" t="s">
        <v>15</v>
      </c>
      <c r="B5" t="s">
        <v>46</v>
      </c>
      <c r="D5" t="s">
        <v>45</v>
      </c>
      <c r="E5" t="s">
        <v>50</v>
      </c>
      <c r="G5" t="s">
        <v>46</v>
      </c>
      <c r="H5" t="s">
        <v>47</v>
      </c>
      <c r="I5" t="s">
        <v>51</v>
      </c>
      <c r="J5" t="s">
        <v>48</v>
      </c>
      <c r="L5" t="s">
        <v>19</v>
      </c>
    </row>
    <row r="6" spans="1:14">
      <c r="A6" s="21">
        <v>0</v>
      </c>
      <c r="B6" s="23">
        <v>0</v>
      </c>
      <c r="C6" s="23">
        <v>0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>
        <v>0</v>
      </c>
    </row>
    <row r="7" spans="1:14">
      <c r="A7" s="21" t="s">
        <v>35</v>
      </c>
      <c r="B7" s="23"/>
      <c r="C7" s="23"/>
      <c r="D7" s="23">
        <v>9000</v>
      </c>
      <c r="E7" s="23"/>
      <c r="F7" s="23">
        <v>9000</v>
      </c>
      <c r="G7" s="23"/>
      <c r="H7" s="23"/>
      <c r="I7" s="23"/>
      <c r="J7" s="23"/>
      <c r="K7" s="23"/>
      <c r="L7" s="23"/>
      <c r="M7" s="23"/>
      <c r="N7" s="23">
        <v>9000</v>
      </c>
    </row>
    <row r="8" spans="1:14">
      <c r="A8" s="21" t="s">
        <v>20</v>
      </c>
      <c r="B8" s="23"/>
      <c r="C8" s="23"/>
      <c r="D8" s="23"/>
      <c r="E8" s="23">
        <v>3000</v>
      </c>
      <c r="F8" s="23">
        <v>3000</v>
      </c>
      <c r="G8" s="23"/>
      <c r="H8" s="23"/>
      <c r="I8" s="23"/>
      <c r="J8" s="23"/>
      <c r="K8" s="23"/>
      <c r="L8" s="23"/>
      <c r="M8" s="23"/>
      <c r="N8" s="23">
        <v>3000</v>
      </c>
    </row>
    <row r="9" spans="1:14">
      <c r="A9" s="21" t="s">
        <v>21</v>
      </c>
      <c r="B9" s="23"/>
      <c r="C9" s="23"/>
      <c r="D9" s="23"/>
      <c r="E9" s="23"/>
      <c r="F9" s="23"/>
      <c r="G9" s="23">
        <v>4000</v>
      </c>
      <c r="H9" s="23"/>
      <c r="I9" s="23"/>
      <c r="J9" s="23"/>
      <c r="K9" s="23">
        <v>4000</v>
      </c>
      <c r="L9" s="23"/>
      <c r="M9" s="23"/>
      <c r="N9" s="23">
        <v>4000</v>
      </c>
    </row>
    <row r="10" spans="1:14">
      <c r="A10" s="21" t="s">
        <v>22</v>
      </c>
      <c r="B10" s="23"/>
      <c r="C10" s="23"/>
      <c r="D10" s="23"/>
      <c r="E10" s="23"/>
      <c r="F10" s="23"/>
      <c r="G10" s="23"/>
      <c r="H10" s="23">
        <v>8000</v>
      </c>
      <c r="I10" s="23"/>
      <c r="J10" s="23"/>
      <c r="K10" s="23">
        <v>8000</v>
      </c>
      <c r="L10" s="23"/>
      <c r="M10" s="23"/>
      <c r="N10" s="23">
        <v>8000</v>
      </c>
    </row>
    <row r="11" spans="1:14">
      <c r="A11" s="21" t="s">
        <v>23</v>
      </c>
      <c r="B11" s="23"/>
      <c r="C11" s="23"/>
      <c r="D11" s="23"/>
      <c r="E11" s="23"/>
      <c r="F11" s="23"/>
      <c r="G11" s="23"/>
      <c r="H11" s="23"/>
      <c r="I11" s="23">
        <v>12000</v>
      </c>
      <c r="J11" s="23"/>
      <c r="K11" s="23">
        <v>12000</v>
      </c>
      <c r="L11" s="23"/>
      <c r="M11" s="23"/>
      <c r="N11" s="23">
        <v>12000</v>
      </c>
    </row>
    <row r="12" spans="1:14">
      <c r="A12" s="21" t="s">
        <v>24</v>
      </c>
      <c r="B12" s="23"/>
      <c r="C12" s="23"/>
      <c r="D12" s="23"/>
      <c r="E12" s="23"/>
      <c r="F12" s="23"/>
      <c r="G12" s="23"/>
      <c r="H12" s="23"/>
      <c r="I12" s="23"/>
      <c r="J12" s="23">
        <v>9000</v>
      </c>
      <c r="K12" s="23">
        <v>9000</v>
      </c>
      <c r="L12" s="23"/>
      <c r="M12" s="23"/>
      <c r="N12" s="23">
        <v>9000</v>
      </c>
    </row>
    <row r="13" spans="1:14">
      <c r="A13" s="21" t="s">
        <v>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>
      <c r="A14" s="21" t="s">
        <v>16</v>
      </c>
      <c r="B14" s="23">
        <v>0</v>
      </c>
      <c r="C14" s="23">
        <v>0</v>
      </c>
      <c r="D14" s="23">
        <v>9000</v>
      </c>
      <c r="E14" s="23">
        <v>3000</v>
      </c>
      <c r="F14" s="23">
        <v>12000</v>
      </c>
      <c r="G14" s="23">
        <v>4000</v>
      </c>
      <c r="H14" s="23">
        <v>8000</v>
      </c>
      <c r="I14" s="23">
        <v>12000</v>
      </c>
      <c r="J14" s="23">
        <v>9000</v>
      </c>
      <c r="K14" s="23">
        <v>33000</v>
      </c>
      <c r="L14" s="23"/>
      <c r="M14" s="23"/>
      <c r="N14" s="23">
        <v>45000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P13"/>
  <sheetViews>
    <sheetView workbookViewId="0">
      <selection activeCell="B4" sqref="B4:E4 B7:E13"/>
      <pivotSelection pane="bottomRight" showHeader="1" extendable="1" axis="axisCol" max="15" activeRow="3" activeCol="1" previousRow="3" previousCol="1" click="1" r:id="rId1">
        <pivotArea dataOnly="0" outline="0" fieldPosition="0">
          <references count="1">
            <reference field="2" count="1">
              <x v="0"/>
            </reference>
          </references>
        </pivotArea>
      </pivotSelection>
    </sheetView>
  </sheetViews>
  <sheetFormatPr baseColWidth="10" defaultRowHeight="15"/>
  <cols>
    <col min="1" max="1" width="33" customWidth="1"/>
    <col min="2" max="2" width="23.85546875" bestFit="1" customWidth="1"/>
    <col min="3" max="3" width="15" customWidth="1"/>
    <col min="4" max="4" width="11.85546875" customWidth="1"/>
    <col min="5" max="5" width="14.85546875" customWidth="1"/>
    <col min="6" max="6" width="9.85546875" customWidth="1"/>
    <col min="7" max="7" width="9" customWidth="1"/>
    <col min="8" max="8" width="12" customWidth="1"/>
    <col min="9" max="9" width="8.85546875" customWidth="1"/>
    <col min="10" max="10" width="11.85546875" customWidth="1"/>
    <col min="11" max="11" width="7.140625" customWidth="1"/>
    <col min="12" max="12" width="10.140625" customWidth="1"/>
    <col min="13" max="13" width="6.28515625" customWidth="1"/>
    <col min="14" max="14" width="9.140625" customWidth="1"/>
    <col min="15" max="15" width="9.85546875" customWidth="1"/>
    <col min="16" max="16" width="12.5703125" customWidth="1"/>
    <col min="17" max="17" width="19.5703125" bestFit="1" customWidth="1"/>
    <col min="18" max="18" width="25.7109375" bestFit="1" customWidth="1"/>
    <col min="19" max="19" width="26.140625" bestFit="1" customWidth="1"/>
    <col min="20" max="20" width="19.140625" bestFit="1" customWidth="1"/>
    <col min="21" max="21" width="19.5703125" bestFit="1" customWidth="1"/>
    <col min="22" max="22" width="24" bestFit="1" customWidth="1"/>
    <col min="23" max="23" width="24.42578125" bestFit="1" customWidth="1"/>
    <col min="24" max="24" width="19.140625" bestFit="1" customWidth="1"/>
    <col min="25" max="25" width="19.5703125" bestFit="1" customWidth="1"/>
    <col min="26" max="26" width="23" bestFit="1" customWidth="1"/>
    <col min="27" max="27" width="23.42578125" bestFit="1" customWidth="1"/>
    <col min="28" max="28" width="23.7109375" bestFit="1" customWidth="1"/>
    <col min="29" max="30" width="24.140625" bestFit="1" customWidth="1"/>
    <col min="31" max="31" width="24.5703125" bestFit="1" customWidth="1"/>
  </cols>
  <sheetData>
    <row r="3" spans="1:16">
      <c r="A3" s="20" t="s">
        <v>67</v>
      </c>
      <c r="B3" s="20" t="s">
        <v>17</v>
      </c>
    </row>
    <row r="4" spans="1:16">
      <c r="B4">
        <v>2014</v>
      </c>
      <c r="F4" t="s">
        <v>43</v>
      </c>
      <c r="G4">
        <v>2015</v>
      </c>
      <c r="O4" t="s">
        <v>44</v>
      </c>
      <c r="P4" t="s">
        <v>16</v>
      </c>
    </row>
    <row r="5" spans="1:16">
      <c r="B5" t="s">
        <v>45</v>
      </c>
      <c r="C5" t="s">
        <v>61</v>
      </c>
      <c r="D5" t="s">
        <v>50</v>
      </c>
      <c r="E5" t="s">
        <v>62</v>
      </c>
      <c r="G5" t="s">
        <v>46</v>
      </c>
      <c r="H5" t="s">
        <v>57</v>
      </c>
      <c r="I5" t="s">
        <v>47</v>
      </c>
      <c r="J5" t="s">
        <v>58</v>
      </c>
      <c r="K5" t="s">
        <v>51</v>
      </c>
      <c r="L5" t="s">
        <v>59</v>
      </c>
      <c r="M5" t="s">
        <v>48</v>
      </c>
      <c r="N5" t="s">
        <v>60</v>
      </c>
    </row>
    <row r="6" spans="1:16">
      <c r="A6" s="20" t="s">
        <v>15</v>
      </c>
      <c r="B6" t="s">
        <v>50</v>
      </c>
      <c r="D6" t="s">
        <v>46</v>
      </c>
      <c r="G6" t="s">
        <v>47</v>
      </c>
      <c r="I6" t="s">
        <v>51</v>
      </c>
      <c r="K6" t="s">
        <v>55</v>
      </c>
      <c r="M6" t="s">
        <v>54</v>
      </c>
    </row>
    <row r="7" spans="1:16">
      <c r="A7" s="21" t="s">
        <v>35</v>
      </c>
      <c r="B7" s="23">
        <v>9000</v>
      </c>
      <c r="C7" s="23">
        <v>9000</v>
      </c>
      <c r="D7" s="23"/>
      <c r="E7" s="23"/>
      <c r="F7" s="23">
        <v>9000</v>
      </c>
      <c r="G7" s="23"/>
      <c r="H7" s="23"/>
      <c r="I7" s="23"/>
      <c r="J7" s="23"/>
      <c r="K7" s="23"/>
      <c r="L7" s="23"/>
      <c r="M7" s="23"/>
      <c r="N7" s="23"/>
      <c r="O7" s="23"/>
      <c r="P7" s="23">
        <v>9000</v>
      </c>
    </row>
    <row r="8" spans="1:16">
      <c r="A8" s="21" t="s">
        <v>20</v>
      </c>
      <c r="B8" s="23"/>
      <c r="C8" s="23"/>
      <c r="D8" s="23">
        <v>3000</v>
      </c>
      <c r="E8" s="23">
        <v>3000</v>
      </c>
      <c r="F8" s="23">
        <v>3000</v>
      </c>
      <c r="G8" s="23"/>
      <c r="H8" s="23"/>
      <c r="I8" s="23"/>
      <c r="J8" s="23"/>
      <c r="K8" s="23"/>
      <c r="L8" s="23"/>
      <c r="M8" s="23"/>
      <c r="N8" s="23"/>
      <c r="O8" s="23"/>
      <c r="P8" s="23">
        <v>3000</v>
      </c>
    </row>
    <row r="9" spans="1:16">
      <c r="A9" s="21" t="s">
        <v>21</v>
      </c>
      <c r="B9" s="23"/>
      <c r="C9" s="23"/>
      <c r="D9" s="23"/>
      <c r="E9" s="23"/>
      <c r="F9" s="23"/>
      <c r="G9" s="23">
        <v>4000</v>
      </c>
      <c r="H9" s="23">
        <v>4000</v>
      </c>
      <c r="I9" s="23"/>
      <c r="J9" s="23"/>
      <c r="K9" s="23"/>
      <c r="L9" s="23"/>
      <c r="M9" s="23"/>
      <c r="N9" s="23"/>
      <c r="O9" s="23">
        <v>4000</v>
      </c>
      <c r="P9" s="23">
        <v>4000</v>
      </c>
    </row>
    <row r="10" spans="1:16">
      <c r="A10" s="21" t="s">
        <v>22</v>
      </c>
      <c r="B10" s="23"/>
      <c r="C10" s="23"/>
      <c r="D10" s="23"/>
      <c r="E10" s="23"/>
      <c r="F10" s="23"/>
      <c r="G10" s="23"/>
      <c r="H10" s="23"/>
      <c r="I10" s="23">
        <v>8000</v>
      </c>
      <c r="J10" s="23">
        <v>8000</v>
      </c>
      <c r="K10" s="23"/>
      <c r="L10" s="23"/>
      <c r="M10" s="23"/>
      <c r="N10" s="23"/>
      <c r="O10" s="23">
        <v>8000</v>
      </c>
      <c r="P10" s="23">
        <v>8000</v>
      </c>
    </row>
    <row r="11" spans="1:16">
      <c r="A11" s="21" t="s">
        <v>23</v>
      </c>
      <c r="B11" s="23"/>
      <c r="C11" s="23"/>
      <c r="D11" s="23"/>
      <c r="E11" s="23"/>
      <c r="F11" s="23"/>
      <c r="G11" s="23"/>
      <c r="H11" s="23"/>
      <c r="I11" s="23"/>
      <c r="J11" s="23"/>
      <c r="K11" s="23">
        <v>12000</v>
      </c>
      <c r="L11" s="23">
        <v>12000</v>
      </c>
      <c r="M11" s="23"/>
      <c r="N11" s="23"/>
      <c r="O11" s="23">
        <v>12000</v>
      </c>
      <c r="P11" s="23">
        <v>12000</v>
      </c>
    </row>
    <row r="12" spans="1:16">
      <c r="A12" s="21" t="s">
        <v>24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>
        <v>9000</v>
      </c>
      <c r="N12" s="23">
        <v>9000</v>
      </c>
      <c r="O12" s="23">
        <v>9000</v>
      </c>
      <c r="P12" s="23">
        <v>9000</v>
      </c>
    </row>
    <row r="13" spans="1:16">
      <c r="A13" s="21" t="s">
        <v>16</v>
      </c>
      <c r="B13" s="23">
        <v>9000</v>
      </c>
      <c r="C13" s="23">
        <v>9000</v>
      </c>
      <c r="D13" s="23">
        <v>3000</v>
      </c>
      <c r="E13" s="23">
        <v>3000</v>
      </c>
      <c r="F13" s="23">
        <v>12000</v>
      </c>
      <c r="G13" s="23">
        <v>4000</v>
      </c>
      <c r="H13" s="23">
        <v>4000</v>
      </c>
      <c r="I13" s="23">
        <v>8000</v>
      </c>
      <c r="J13" s="23">
        <v>8000</v>
      </c>
      <c r="K13" s="23">
        <v>12000</v>
      </c>
      <c r="L13" s="23">
        <v>12000</v>
      </c>
      <c r="M13" s="23">
        <v>9000</v>
      </c>
      <c r="N13" s="23">
        <v>9000</v>
      </c>
      <c r="O13" s="23">
        <v>33000</v>
      </c>
      <c r="P13" s="23">
        <v>45000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3:F11"/>
  <sheetViews>
    <sheetView workbookViewId="0">
      <selection activeCell="A17" sqref="A17"/>
    </sheetView>
  </sheetViews>
  <sheetFormatPr baseColWidth="10" defaultRowHeight="15"/>
  <cols>
    <col min="1" max="1" width="33" bestFit="1" customWidth="1"/>
    <col min="2" max="2" width="23.85546875" bestFit="1" customWidth="1"/>
    <col min="3" max="3" width="9.5703125" bestFit="1" customWidth="1"/>
    <col min="4" max="4" width="7" bestFit="1" customWidth="1"/>
    <col min="5" max="5" width="5.28515625" bestFit="1" customWidth="1"/>
    <col min="6" max="6" width="12.5703125" bestFit="1" customWidth="1"/>
  </cols>
  <sheetData>
    <row r="3" spans="1:6">
      <c r="A3" s="20" t="s">
        <v>56</v>
      </c>
      <c r="B3" s="20" t="s">
        <v>17</v>
      </c>
    </row>
    <row r="4" spans="1:6">
      <c r="A4" s="20" t="s">
        <v>15</v>
      </c>
      <c r="B4" t="s">
        <v>65</v>
      </c>
      <c r="C4" t="s">
        <v>66</v>
      </c>
      <c r="D4" t="s">
        <v>42</v>
      </c>
      <c r="E4" t="s">
        <v>33</v>
      </c>
      <c r="F4" t="s">
        <v>16</v>
      </c>
    </row>
    <row r="5" spans="1:6">
      <c r="A5" s="21" t="s">
        <v>35</v>
      </c>
      <c r="B5" s="23">
        <v>27000</v>
      </c>
      <c r="C5" s="23">
        <v>9000</v>
      </c>
      <c r="D5" s="23">
        <v>8057</v>
      </c>
      <c r="E5" s="23">
        <v>0</v>
      </c>
      <c r="F5" s="23">
        <v>44057</v>
      </c>
    </row>
    <row r="6" spans="1:6">
      <c r="A6" s="21" t="s">
        <v>20</v>
      </c>
      <c r="B6" s="23">
        <v>5000</v>
      </c>
      <c r="C6" s="23">
        <v>5000</v>
      </c>
      <c r="D6" s="23">
        <v>8059</v>
      </c>
      <c r="E6" s="23">
        <v>0</v>
      </c>
      <c r="F6" s="23">
        <v>18059</v>
      </c>
    </row>
    <row r="7" spans="1:6">
      <c r="A7" s="21" t="s">
        <v>21</v>
      </c>
      <c r="B7" s="23">
        <v>8000</v>
      </c>
      <c r="C7" s="23">
        <v>10000</v>
      </c>
      <c r="D7" s="23">
        <v>8060</v>
      </c>
      <c r="E7" s="23">
        <v>0</v>
      </c>
      <c r="F7" s="23">
        <v>26060</v>
      </c>
    </row>
    <row r="8" spans="1:6">
      <c r="A8" s="21" t="s">
        <v>22</v>
      </c>
      <c r="B8" s="23">
        <v>16000</v>
      </c>
      <c r="C8" s="23">
        <v>20000</v>
      </c>
      <c r="D8" s="23">
        <v>8060</v>
      </c>
      <c r="E8" s="23">
        <v>0</v>
      </c>
      <c r="F8" s="23">
        <v>44060</v>
      </c>
    </row>
    <row r="9" spans="1:6">
      <c r="A9" s="21" t="s">
        <v>23</v>
      </c>
      <c r="B9" s="23">
        <v>20000</v>
      </c>
      <c r="C9" s="23">
        <v>20000</v>
      </c>
      <c r="D9" s="23">
        <v>8060</v>
      </c>
      <c r="E9" s="23">
        <v>0</v>
      </c>
      <c r="F9" s="23">
        <v>48060</v>
      </c>
    </row>
    <row r="10" spans="1:6">
      <c r="A10" s="21" t="s">
        <v>24</v>
      </c>
      <c r="B10" s="23">
        <v>15000</v>
      </c>
      <c r="C10" s="23">
        <v>15000</v>
      </c>
      <c r="D10" s="23">
        <v>8060</v>
      </c>
      <c r="E10" s="23">
        <v>0</v>
      </c>
      <c r="F10" s="23">
        <v>38060</v>
      </c>
    </row>
    <row r="11" spans="1:6">
      <c r="A11" s="21" t="s">
        <v>16</v>
      </c>
      <c r="B11" s="23">
        <v>91000</v>
      </c>
      <c r="C11" s="23">
        <v>79000</v>
      </c>
      <c r="D11" s="23">
        <v>48356</v>
      </c>
      <c r="E11" s="23">
        <v>0</v>
      </c>
      <c r="F11" s="23">
        <v>218356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AK15"/>
  <sheetViews>
    <sheetView workbookViewId="0">
      <selection activeCell="C8" sqref="C8"/>
    </sheetView>
  </sheetViews>
  <sheetFormatPr baseColWidth="10" defaultRowHeight="15"/>
  <cols>
    <col min="1" max="1" width="33" bestFit="1" customWidth="1"/>
    <col min="2" max="2" width="23.85546875" bestFit="1" customWidth="1"/>
    <col min="3" max="3" width="19.5703125" customWidth="1"/>
    <col min="4" max="4" width="29" customWidth="1"/>
    <col min="5" max="5" width="29.42578125" customWidth="1"/>
    <col min="6" max="6" width="23.7109375" customWidth="1"/>
    <col min="7" max="7" width="24.140625" customWidth="1"/>
    <col min="8" max="8" width="19.140625" customWidth="1"/>
    <col min="9" max="9" width="19.5703125" customWidth="1"/>
    <col min="10" max="10" width="28.85546875" bestFit="1" customWidth="1"/>
    <col min="11" max="11" width="29.28515625" bestFit="1" customWidth="1"/>
    <col min="12" max="12" width="23.7109375" bestFit="1" customWidth="1"/>
    <col min="13" max="13" width="24.140625" bestFit="1" customWidth="1"/>
    <col min="14" max="14" width="23.7109375" customWidth="1"/>
    <col min="15" max="15" width="24.140625" customWidth="1"/>
    <col min="16" max="16" width="19.140625" customWidth="1"/>
    <col min="17" max="17" width="19.5703125" customWidth="1"/>
    <col min="18" max="18" width="25.85546875" bestFit="1" customWidth="1"/>
    <col min="19" max="19" width="26.42578125" bestFit="1" customWidth="1"/>
    <col min="20" max="20" width="19.140625" bestFit="1" customWidth="1"/>
    <col min="21" max="21" width="19.5703125" bestFit="1" customWidth="1"/>
    <col min="22" max="22" width="25.7109375" bestFit="1" customWidth="1"/>
    <col min="23" max="23" width="26.140625" bestFit="1" customWidth="1"/>
    <col min="24" max="24" width="19.140625" bestFit="1" customWidth="1"/>
    <col min="25" max="25" width="19.5703125" bestFit="1" customWidth="1"/>
    <col min="26" max="26" width="24" bestFit="1" customWidth="1"/>
    <col min="27" max="27" width="24.42578125" bestFit="1" customWidth="1"/>
    <col min="28" max="28" width="19.140625" customWidth="1"/>
    <col min="29" max="29" width="19.5703125" customWidth="1"/>
    <col min="30" max="30" width="23" customWidth="1"/>
    <col min="31" max="31" width="23.42578125" customWidth="1"/>
    <col min="32" max="32" width="23.7109375" bestFit="1" customWidth="1"/>
    <col min="33" max="33" width="24.140625" bestFit="1" customWidth="1"/>
    <col min="34" max="34" width="23.7109375" bestFit="1" customWidth="1"/>
    <col min="35" max="36" width="24.140625" bestFit="1" customWidth="1"/>
    <col min="37" max="37" width="24.5703125" bestFit="1" customWidth="1"/>
  </cols>
  <sheetData>
    <row r="3" spans="1:37">
      <c r="B3" s="20" t="s">
        <v>17</v>
      </c>
    </row>
    <row r="4" spans="1:37">
      <c r="B4">
        <v>2014</v>
      </c>
      <c r="N4" t="s">
        <v>68</v>
      </c>
      <c r="O4" t="s">
        <v>69</v>
      </c>
      <c r="P4">
        <v>2015</v>
      </c>
      <c r="AH4" t="s">
        <v>70</v>
      </c>
      <c r="AI4" t="s">
        <v>71</v>
      </c>
      <c r="AJ4" t="s">
        <v>72</v>
      </c>
      <c r="AK4" t="s">
        <v>73</v>
      </c>
    </row>
    <row r="5" spans="1:37">
      <c r="B5">
        <v>2014</v>
      </c>
      <c r="F5" t="s">
        <v>68</v>
      </c>
      <c r="G5" t="s">
        <v>69</v>
      </c>
      <c r="H5">
        <v>2015</v>
      </c>
      <c r="L5" t="s">
        <v>70</v>
      </c>
      <c r="M5" t="s">
        <v>71</v>
      </c>
      <c r="P5">
        <v>2015</v>
      </c>
      <c r="AF5" t="s">
        <v>70</v>
      </c>
      <c r="AG5" t="s">
        <v>71</v>
      </c>
    </row>
    <row r="6" spans="1:37">
      <c r="B6" t="s">
        <v>45</v>
      </c>
      <c r="D6" t="s">
        <v>74</v>
      </c>
      <c r="E6" t="s">
        <v>75</v>
      </c>
      <c r="H6" t="s">
        <v>50</v>
      </c>
      <c r="J6" t="s">
        <v>76</v>
      </c>
      <c r="K6" t="s">
        <v>77</v>
      </c>
      <c r="P6" t="s">
        <v>46</v>
      </c>
      <c r="R6" t="s">
        <v>78</v>
      </c>
      <c r="S6" t="s">
        <v>79</v>
      </c>
      <c r="T6" t="s">
        <v>47</v>
      </c>
      <c r="V6" t="s">
        <v>80</v>
      </c>
      <c r="W6" t="s">
        <v>81</v>
      </c>
      <c r="X6" t="s">
        <v>51</v>
      </c>
      <c r="Z6" t="s">
        <v>82</v>
      </c>
      <c r="AA6" t="s">
        <v>83</v>
      </c>
      <c r="AB6" t="s">
        <v>48</v>
      </c>
      <c r="AD6" t="s">
        <v>84</v>
      </c>
      <c r="AE6" t="s">
        <v>85</v>
      </c>
    </row>
    <row r="7" spans="1:37">
      <c r="B7" t="s">
        <v>50</v>
      </c>
      <c r="H7" t="s">
        <v>46</v>
      </c>
      <c r="P7" t="s">
        <v>47</v>
      </c>
      <c r="T7" t="s">
        <v>51</v>
      </c>
      <c r="X7" t="s">
        <v>55</v>
      </c>
      <c r="AB7" t="s">
        <v>54</v>
      </c>
    </row>
    <row r="8" spans="1:37">
      <c r="A8" s="20" t="s">
        <v>15</v>
      </c>
      <c r="B8" t="s">
        <v>67</v>
      </c>
      <c r="C8" t="s">
        <v>86</v>
      </c>
      <c r="H8" t="s">
        <v>67</v>
      </c>
      <c r="I8" t="s">
        <v>86</v>
      </c>
      <c r="P8" t="s">
        <v>67</v>
      </c>
      <c r="Q8" t="s">
        <v>86</v>
      </c>
      <c r="T8" t="s">
        <v>67</v>
      </c>
      <c r="U8" t="s">
        <v>86</v>
      </c>
      <c r="X8" t="s">
        <v>67</v>
      </c>
      <c r="Y8" t="s">
        <v>86</v>
      </c>
      <c r="AB8" t="s">
        <v>67</v>
      </c>
      <c r="AC8" t="s">
        <v>86</v>
      </c>
    </row>
    <row r="9" spans="1:37">
      <c r="A9" s="21" t="s">
        <v>35</v>
      </c>
      <c r="B9" s="23">
        <v>9000</v>
      </c>
      <c r="C9" s="23">
        <v>9000</v>
      </c>
      <c r="D9" s="23">
        <v>9000</v>
      </c>
      <c r="E9" s="23">
        <v>9000</v>
      </c>
      <c r="F9" s="23">
        <v>9000</v>
      </c>
      <c r="G9" s="23">
        <v>9000</v>
      </c>
      <c r="H9" s="23"/>
      <c r="I9" s="23"/>
      <c r="J9" s="23"/>
      <c r="K9" s="23"/>
      <c r="L9" s="23"/>
      <c r="M9" s="23"/>
      <c r="N9" s="23">
        <v>9000</v>
      </c>
      <c r="O9" s="23">
        <v>9000</v>
      </c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>
        <v>9000</v>
      </c>
      <c r="AK9" s="23">
        <v>9000</v>
      </c>
    </row>
    <row r="10" spans="1:37">
      <c r="A10" s="21" t="s">
        <v>20</v>
      </c>
      <c r="B10" s="23"/>
      <c r="C10" s="23"/>
      <c r="D10" s="23"/>
      <c r="E10" s="23"/>
      <c r="F10" s="23"/>
      <c r="G10" s="23"/>
      <c r="H10" s="23">
        <v>3000</v>
      </c>
      <c r="I10" s="23">
        <v>5000</v>
      </c>
      <c r="J10" s="23">
        <v>3000</v>
      </c>
      <c r="K10" s="23">
        <v>5000</v>
      </c>
      <c r="L10" s="23">
        <v>3000</v>
      </c>
      <c r="M10" s="23">
        <v>5000</v>
      </c>
      <c r="N10" s="23">
        <v>3000</v>
      </c>
      <c r="O10" s="23">
        <v>5000</v>
      </c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>
        <v>3000</v>
      </c>
      <c r="AK10" s="23">
        <v>5000</v>
      </c>
    </row>
    <row r="11" spans="1:37">
      <c r="A11" s="21" t="s">
        <v>21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>
        <v>4000</v>
      </c>
      <c r="Q11" s="23">
        <v>10000</v>
      </c>
      <c r="R11" s="23">
        <v>4000</v>
      </c>
      <c r="S11" s="23">
        <v>10000</v>
      </c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>
        <v>4000</v>
      </c>
      <c r="AG11" s="23">
        <v>10000</v>
      </c>
      <c r="AH11" s="23">
        <v>4000</v>
      </c>
      <c r="AI11" s="23">
        <v>10000</v>
      </c>
      <c r="AJ11" s="23">
        <v>4000</v>
      </c>
      <c r="AK11" s="23">
        <v>10000</v>
      </c>
    </row>
    <row r="12" spans="1:37">
      <c r="A12" s="21" t="s">
        <v>22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>
        <v>8000</v>
      </c>
      <c r="U12" s="23">
        <v>20000</v>
      </c>
      <c r="V12" s="23">
        <v>8000</v>
      </c>
      <c r="W12" s="23">
        <v>20000</v>
      </c>
      <c r="X12" s="23"/>
      <c r="Y12" s="23"/>
      <c r="Z12" s="23"/>
      <c r="AA12" s="23"/>
      <c r="AB12" s="23"/>
      <c r="AC12" s="23"/>
      <c r="AD12" s="23"/>
      <c r="AE12" s="23"/>
      <c r="AF12" s="23">
        <v>8000</v>
      </c>
      <c r="AG12" s="23">
        <v>20000</v>
      </c>
      <c r="AH12" s="23">
        <v>8000</v>
      </c>
      <c r="AI12" s="23">
        <v>20000</v>
      </c>
      <c r="AJ12" s="23">
        <v>8000</v>
      </c>
      <c r="AK12" s="23">
        <v>20000</v>
      </c>
    </row>
    <row r="13" spans="1:37">
      <c r="A13" s="21" t="s">
        <v>23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>
        <v>12000</v>
      </c>
      <c r="Y13" s="23">
        <v>20000</v>
      </c>
      <c r="Z13" s="23">
        <v>12000</v>
      </c>
      <c r="AA13" s="23">
        <v>20000</v>
      </c>
      <c r="AB13" s="23"/>
      <c r="AC13" s="23"/>
      <c r="AD13" s="23"/>
      <c r="AE13" s="23"/>
      <c r="AF13" s="23">
        <v>12000</v>
      </c>
      <c r="AG13" s="23">
        <v>20000</v>
      </c>
      <c r="AH13" s="23">
        <v>12000</v>
      </c>
      <c r="AI13" s="23">
        <v>20000</v>
      </c>
      <c r="AJ13" s="23">
        <v>12000</v>
      </c>
      <c r="AK13" s="23">
        <v>20000</v>
      </c>
    </row>
    <row r="14" spans="1:37">
      <c r="A14" s="21" t="s">
        <v>24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>
        <v>9000</v>
      </c>
      <c r="AC14" s="23">
        <v>15000</v>
      </c>
      <c r="AD14" s="23">
        <v>9000</v>
      </c>
      <c r="AE14" s="23">
        <v>15000</v>
      </c>
      <c r="AF14" s="23">
        <v>9000</v>
      </c>
      <c r="AG14" s="23">
        <v>15000</v>
      </c>
      <c r="AH14" s="23">
        <v>9000</v>
      </c>
      <c r="AI14" s="23">
        <v>15000</v>
      </c>
      <c r="AJ14" s="23">
        <v>9000</v>
      </c>
      <c r="AK14" s="23">
        <v>15000</v>
      </c>
    </row>
    <row r="15" spans="1:37">
      <c r="A15" s="21" t="s">
        <v>16</v>
      </c>
      <c r="B15" s="23">
        <v>9000</v>
      </c>
      <c r="C15" s="23">
        <v>9000</v>
      </c>
      <c r="D15" s="23">
        <v>9000</v>
      </c>
      <c r="E15" s="23">
        <v>9000</v>
      </c>
      <c r="F15" s="23">
        <v>9000</v>
      </c>
      <c r="G15" s="23">
        <v>9000</v>
      </c>
      <c r="H15" s="23">
        <v>3000</v>
      </c>
      <c r="I15" s="23">
        <v>5000</v>
      </c>
      <c r="J15" s="23">
        <v>3000</v>
      </c>
      <c r="K15" s="23">
        <v>5000</v>
      </c>
      <c r="L15" s="23">
        <v>3000</v>
      </c>
      <c r="M15" s="23">
        <v>5000</v>
      </c>
      <c r="N15" s="23">
        <v>12000</v>
      </c>
      <c r="O15" s="23">
        <v>14000</v>
      </c>
      <c r="P15" s="23">
        <v>4000</v>
      </c>
      <c r="Q15" s="23">
        <v>10000</v>
      </c>
      <c r="R15" s="23">
        <v>4000</v>
      </c>
      <c r="S15" s="23">
        <v>10000</v>
      </c>
      <c r="T15" s="23">
        <v>8000</v>
      </c>
      <c r="U15" s="23">
        <v>20000</v>
      </c>
      <c r="V15" s="23">
        <v>8000</v>
      </c>
      <c r="W15" s="23">
        <v>20000</v>
      </c>
      <c r="X15" s="23">
        <v>12000</v>
      </c>
      <c r="Y15" s="23">
        <v>20000</v>
      </c>
      <c r="Z15" s="23">
        <v>12000</v>
      </c>
      <c r="AA15" s="23">
        <v>20000</v>
      </c>
      <c r="AB15" s="23">
        <v>9000</v>
      </c>
      <c r="AC15" s="23">
        <v>15000</v>
      </c>
      <c r="AD15" s="23">
        <v>9000</v>
      </c>
      <c r="AE15" s="23">
        <v>15000</v>
      </c>
      <c r="AF15" s="23">
        <v>33000</v>
      </c>
      <c r="AG15" s="23">
        <v>65000</v>
      </c>
      <c r="AH15" s="23">
        <v>33000</v>
      </c>
      <c r="AI15" s="23">
        <v>65000</v>
      </c>
      <c r="AJ15" s="23">
        <v>45000</v>
      </c>
      <c r="AK15" s="23">
        <v>79000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"/>
  <dimension ref="B1:AO31"/>
  <sheetViews>
    <sheetView topLeftCell="Z1" zoomScale="70" zoomScaleNormal="70" workbookViewId="0">
      <selection activeCell="AN30" sqref="AN30"/>
    </sheetView>
  </sheetViews>
  <sheetFormatPr baseColWidth="10" defaultRowHeight="15"/>
  <cols>
    <col min="2" max="2" width="32.85546875" customWidth="1"/>
    <col min="3" max="3" width="12.7109375" bestFit="1" customWidth="1"/>
    <col min="4" max="4" width="10.28515625" bestFit="1" customWidth="1"/>
    <col min="5" max="5" width="10.7109375" bestFit="1" customWidth="1"/>
    <col min="6" max="6" width="10.85546875" bestFit="1" customWidth="1"/>
    <col min="7" max="7" width="10.7109375" customWidth="1"/>
    <col min="8" max="8" width="12.140625" bestFit="1" customWidth="1"/>
    <col min="9" max="9" width="11.7109375" bestFit="1" customWidth="1"/>
    <col min="10" max="10" width="11.7109375" customWidth="1"/>
    <col min="11" max="11" width="13.140625" customWidth="1"/>
    <col min="12" max="12" width="9.7109375" bestFit="1" customWidth="1"/>
    <col min="13" max="13" width="9.7109375" customWidth="1"/>
    <col min="14" max="14" width="11.42578125" bestFit="1" customWidth="1"/>
    <col min="15" max="15" width="10.7109375" bestFit="1" customWidth="1"/>
    <col min="16" max="16" width="9.7109375" bestFit="1" customWidth="1"/>
    <col min="17" max="17" width="9.7109375" customWidth="1"/>
    <col min="18" max="18" width="12.28515625" customWidth="1"/>
    <col min="19" max="19" width="10.7109375" bestFit="1" customWidth="1"/>
    <col min="20" max="20" width="10.7109375" customWidth="1"/>
    <col min="21" max="21" width="23.5703125" customWidth="1"/>
    <col min="25" max="25" width="13.140625" customWidth="1"/>
    <col min="26" max="26" width="8.28515625" customWidth="1"/>
    <col min="27" max="27" width="13.140625" style="22" bestFit="1" customWidth="1"/>
    <col min="28" max="28" width="13.5703125" customWidth="1"/>
    <col min="30" max="30" width="10.140625" customWidth="1"/>
    <col min="31" max="32" width="11.42578125" style="22"/>
    <col min="34" max="34" width="13.140625" customWidth="1"/>
    <col min="35" max="36" width="11.42578125" style="22"/>
    <col min="37" max="37" width="10.7109375" bestFit="1" customWidth="1"/>
    <col min="38" max="38" width="10.7109375" customWidth="1"/>
    <col min="39" max="39" width="11" style="22" customWidth="1"/>
    <col min="40" max="40" width="9.140625" style="22" customWidth="1"/>
  </cols>
  <sheetData>
    <row r="1" spans="2:41" ht="19.5" thickBot="1">
      <c r="E1" s="5">
        <f ca="1">TODAY()</f>
        <v>42110</v>
      </c>
      <c r="F1" s="5"/>
      <c r="G1" s="5"/>
      <c r="H1" s="5"/>
      <c r="I1" s="8"/>
      <c r="J1" s="8"/>
      <c r="K1" s="6"/>
      <c r="L1" s="6"/>
      <c r="M1" s="6"/>
      <c r="N1" s="6"/>
      <c r="O1" s="6"/>
      <c r="P1" s="6"/>
      <c r="Q1" s="6"/>
      <c r="R1" s="6"/>
      <c r="S1" s="6"/>
      <c r="T1" s="6"/>
    </row>
    <row r="2" spans="2:41" ht="15.75" thickBot="1">
      <c r="B2" s="9"/>
      <c r="C2" s="28"/>
      <c r="D2" s="34" t="s">
        <v>5</v>
      </c>
      <c r="E2" s="35"/>
      <c r="F2" s="35"/>
      <c r="G2" s="36"/>
      <c r="H2" s="34" t="s">
        <v>11</v>
      </c>
      <c r="I2" s="36"/>
      <c r="J2" s="34" t="s">
        <v>10</v>
      </c>
      <c r="K2" s="35"/>
      <c r="L2" s="35"/>
      <c r="M2" s="36"/>
      <c r="N2" s="34" t="s">
        <v>12</v>
      </c>
      <c r="O2" s="35"/>
      <c r="P2" s="35"/>
      <c r="Q2" s="36"/>
      <c r="R2" s="41" t="s">
        <v>13</v>
      </c>
      <c r="S2" s="42"/>
      <c r="T2" s="18"/>
    </row>
    <row r="3" spans="2:41" ht="15.75" customHeight="1">
      <c r="B3" s="7" t="s">
        <v>0</v>
      </c>
      <c r="C3" s="7" t="s">
        <v>28</v>
      </c>
      <c r="D3" s="26" t="s">
        <v>6</v>
      </c>
      <c r="E3" s="25" t="s">
        <v>7</v>
      </c>
      <c r="F3" s="26" t="s">
        <v>8</v>
      </c>
      <c r="G3" s="25"/>
      <c r="H3" s="25" t="s">
        <v>25</v>
      </c>
      <c r="I3" s="26" t="s">
        <v>14</v>
      </c>
      <c r="J3" s="25" t="s">
        <v>26</v>
      </c>
      <c r="K3" s="26" t="s">
        <v>2</v>
      </c>
      <c r="L3" s="26" t="s">
        <v>8</v>
      </c>
      <c r="M3" s="26"/>
      <c r="N3" s="25" t="s">
        <v>27</v>
      </c>
      <c r="O3" s="26" t="s">
        <v>3</v>
      </c>
      <c r="P3" s="26" t="s">
        <v>8</v>
      </c>
      <c r="Q3" s="26"/>
      <c r="R3" s="7" t="s">
        <v>4</v>
      </c>
      <c r="S3" s="7" t="s">
        <v>9</v>
      </c>
      <c r="T3" s="7"/>
      <c r="U3" s="13" t="s">
        <v>1</v>
      </c>
      <c r="Y3" s="1" t="s">
        <v>38</v>
      </c>
      <c r="Z3" s="1" t="s">
        <v>63</v>
      </c>
      <c r="AA3" s="37" t="s">
        <v>33</v>
      </c>
      <c r="AB3" s="38" t="s">
        <v>42</v>
      </c>
      <c r="AC3" s="1" t="s">
        <v>65</v>
      </c>
      <c r="AD3" s="1" t="str">
        <f>B3</f>
        <v xml:space="preserve">désignation </v>
      </c>
      <c r="AE3" s="37" t="s">
        <v>33</v>
      </c>
      <c r="AF3" s="38" t="s">
        <v>42</v>
      </c>
      <c r="AG3" s="1" t="s">
        <v>66</v>
      </c>
      <c r="AH3" s="1" t="str">
        <f>B3</f>
        <v xml:space="preserve">désignation </v>
      </c>
      <c r="AI3" s="37" t="s">
        <v>33</v>
      </c>
      <c r="AJ3" s="38" t="s">
        <v>42</v>
      </c>
      <c r="AK3" s="1" t="s">
        <v>65</v>
      </c>
      <c r="AL3" s="1" t="str">
        <f>B3</f>
        <v xml:space="preserve">désignation </v>
      </c>
      <c r="AM3" s="37" t="s">
        <v>33</v>
      </c>
      <c r="AN3" s="38" t="s">
        <v>42</v>
      </c>
      <c r="AO3" s="1" t="s">
        <v>65</v>
      </c>
    </row>
    <row r="4" spans="2:41">
      <c r="B4" s="1" t="s">
        <v>20</v>
      </c>
      <c r="C4" s="24">
        <f>R4-O4-K4-I4</f>
        <v>41997</v>
      </c>
      <c r="D4" s="1">
        <v>10000</v>
      </c>
      <c r="E4" s="29">
        <f>R4-I4-O4-K4</f>
        <v>41997</v>
      </c>
      <c r="F4" s="11">
        <v>0.3</v>
      </c>
      <c r="G4" s="17">
        <f>F4*D4</f>
        <v>3000</v>
      </c>
      <c r="H4" s="30">
        <f>R4-O4-K4-I4</f>
        <v>41997</v>
      </c>
      <c r="I4" s="4">
        <v>30</v>
      </c>
      <c r="J4" s="31">
        <f>R4-K4-O4</f>
        <v>42027</v>
      </c>
      <c r="K4" s="3">
        <v>10</v>
      </c>
      <c r="L4" s="15">
        <v>0.5</v>
      </c>
      <c r="M4" s="17">
        <f>L4*D4</f>
        <v>5000</v>
      </c>
      <c r="N4" s="30">
        <f>R4-O4</f>
        <v>42037</v>
      </c>
      <c r="O4" s="1">
        <v>8</v>
      </c>
      <c r="P4" s="15">
        <v>0.1</v>
      </c>
      <c r="Q4" s="19">
        <f>P4*D4</f>
        <v>1000</v>
      </c>
      <c r="R4" s="2">
        <v>42045</v>
      </c>
      <c r="S4" s="15">
        <v>0.1</v>
      </c>
      <c r="T4" s="17">
        <f>S4*D4</f>
        <v>1000</v>
      </c>
      <c r="U4" s="14">
        <f ca="1">E4-$E$1</f>
        <v>-113</v>
      </c>
      <c r="Y4" s="1">
        <f t="shared" ref="Y4:Y10" si="0">D4</f>
        <v>10000</v>
      </c>
      <c r="Z4" s="1" t="str">
        <f t="shared" ref="Z4:Z10" si="1">B4</f>
        <v>Transformateur 1 schneider 360KVA</v>
      </c>
      <c r="AA4" s="39" t="str">
        <f t="shared" ref="AA4:AA10" si="2">CHOOSE(MONTH(E4),"janvier","février","mars","avril","mai","juin","juillet","aout","septembre","octobre","novembre","décembre")</f>
        <v>décembre</v>
      </c>
      <c r="AB4" s="1">
        <f>YEAR(E4)</f>
        <v>2014</v>
      </c>
      <c r="AC4" s="1">
        <f t="shared" ref="AC4:AC10" si="3">G4</f>
        <v>3000</v>
      </c>
      <c r="AD4" s="1" t="str">
        <f t="shared" ref="AD4:AD10" si="4">B4</f>
        <v>Transformateur 1 schneider 360KVA</v>
      </c>
      <c r="AE4" s="39" t="str">
        <f>CHOOSE(MONTH(J4),"janvier","février","mars","avril","mai","juin","juillet","aout","septembre","octobre","novembre","décembre")</f>
        <v>janvier</v>
      </c>
      <c r="AF4" s="1">
        <f>YEAR(J4)</f>
        <v>2015</v>
      </c>
      <c r="AG4" s="1">
        <f t="shared" ref="AG4:AG10" si="5">M4</f>
        <v>5000</v>
      </c>
      <c r="AH4" s="1" t="str">
        <f t="shared" ref="AH4:AH10" si="6">B4</f>
        <v>Transformateur 1 schneider 360KVA</v>
      </c>
      <c r="AI4" s="39" t="str">
        <f>CHOOSE(MONTH(N4),"janvier","février","mars","avril","mai","juin","juillet","aout","septembre","octobre","novembre","décembre")</f>
        <v>février</v>
      </c>
      <c r="AJ4" s="1">
        <f>YEAR(N4)</f>
        <v>2015</v>
      </c>
      <c r="AK4" s="1">
        <f t="shared" ref="AK4:AK10" si="7">Q4</f>
        <v>1000</v>
      </c>
      <c r="AL4" s="1" t="str">
        <f t="shared" ref="AL4:AL10" si="8">B4</f>
        <v>Transformateur 1 schneider 360KVA</v>
      </c>
      <c r="AM4" s="39" t="str">
        <f>CHOOSE(MONTH(R4),"janvier","février","mars","avril","mai","juin","juillet","aout","septembre","octobre","novembre","décembre")</f>
        <v>février</v>
      </c>
      <c r="AN4" s="1">
        <f>YEAR(R4)</f>
        <v>2015</v>
      </c>
      <c r="AO4" s="1">
        <f t="shared" ref="AO4:AO10" si="9">T4</f>
        <v>1000</v>
      </c>
    </row>
    <row r="5" spans="2:41">
      <c r="B5" s="1" t="s">
        <v>35</v>
      </c>
      <c r="C5" s="24">
        <f>R5-O5-K5-I5</f>
        <v>41969</v>
      </c>
      <c r="D5" s="1">
        <v>36000</v>
      </c>
      <c r="E5" s="29">
        <f>R5-I5-O5-K5</f>
        <v>41969</v>
      </c>
      <c r="F5" s="11">
        <v>0.25</v>
      </c>
      <c r="G5" s="17">
        <f>F5*D5</f>
        <v>9000</v>
      </c>
      <c r="H5" s="30">
        <f>R5-O5-K5-I5</f>
        <v>41969</v>
      </c>
      <c r="I5" s="4">
        <v>5</v>
      </c>
      <c r="J5" s="31">
        <f>R5-K5-O5</f>
        <v>41974</v>
      </c>
      <c r="K5" s="3">
        <v>20</v>
      </c>
      <c r="L5" s="15">
        <v>0.25</v>
      </c>
      <c r="M5" s="17">
        <f>L5*D5</f>
        <v>9000</v>
      </c>
      <c r="N5" s="30">
        <f>R5-O5</f>
        <v>41994</v>
      </c>
      <c r="O5" s="1">
        <v>12</v>
      </c>
      <c r="P5" s="15">
        <v>0.25</v>
      </c>
      <c r="Q5" s="19">
        <f>P5*D5</f>
        <v>9000</v>
      </c>
      <c r="R5" s="2">
        <v>42006</v>
      </c>
      <c r="S5" s="15">
        <v>0.25</v>
      </c>
      <c r="T5" s="17">
        <f>S5*D5</f>
        <v>9000</v>
      </c>
      <c r="U5" s="14">
        <f ca="1">E5-$E$1</f>
        <v>-141</v>
      </c>
      <c r="Y5" s="1">
        <f t="shared" si="0"/>
        <v>36000</v>
      </c>
      <c r="Z5" s="1" t="str">
        <f t="shared" si="1"/>
        <v>GE Alstom</v>
      </c>
      <c r="AA5" s="39" t="str">
        <f t="shared" si="2"/>
        <v>novembre</v>
      </c>
      <c r="AB5" s="1">
        <f t="shared" ref="AB5:AB10" si="10">YEAR(E5)</f>
        <v>2014</v>
      </c>
      <c r="AC5" s="1">
        <f t="shared" si="3"/>
        <v>9000</v>
      </c>
      <c r="AD5" s="1" t="str">
        <f t="shared" si="4"/>
        <v>GE Alstom</v>
      </c>
      <c r="AE5" s="39" t="str">
        <f t="shared" ref="AE5:AE10" si="11">CHOOSE(MONTH(J5),"janvier","février","mars","avril","mai","juin","juillet","aout","septembre","octobre","novembre","décembre")</f>
        <v>décembre</v>
      </c>
      <c r="AF5" s="1">
        <f t="shared" ref="AF5:AF10" si="12">YEAR(J5)</f>
        <v>2014</v>
      </c>
      <c r="AG5" s="1">
        <f t="shared" si="5"/>
        <v>9000</v>
      </c>
      <c r="AH5" s="1" t="str">
        <f t="shared" si="6"/>
        <v>GE Alstom</v>
      </c>
      <c r="AI5" s="39" t="str">
        <f t="shared" ref="AI5:AI10" si="13">CHOOSE(MONTH(N5),"janvier","février","mars","avril","mai","juin","juillet","aout","septembre","octobre","novembre","décembre")</f>
        <v>décembre</v>
      </c>
      <c r="AJ5" s="1">
        <f t="shared" ref="AJ5:AJ10" si="14">YEAR(N5)</f>
        <v>2014</v>
      </c>
      <c r="AK5" s="1">
        <f t="shared" si="7"/>
        <v>9000</v>
      </c>
      <c r="AL5" s="1" t="str">
        <f t="shared" si="8"/>
        <v>GE Alstom</v>
      </c>
      <c r="AM5" s="39" t="str">
        <f t="shared" ref="AM5:AM10" si="15">CHOOSE(MONTH(R5),"janvier","février","mars","avril","mai","juin","juillet","aout","septembre","octobre","novembre","décembre")</f>
        <v>janvier</v>
      </c>
      <c r="AN5" s="1">
        <f t="shared" ref="AN5:AN10" si="16">YEAR(R5)</f>
        <v>2015</v>
      </c>
      <c r="AO5" s="1">
        <f t="shared" si="9"/>
        <v>9000</v>
      </c>
    </row>
    <row r="6" spans="2:41">
      <c r="B6" s="1" t="s">
        <v>21</v>
      </c>
      <c r="C6" s="24">
        <f t="shared" ref="C6:C7" si="17">R6-O6-K6-I6</f>
        <v>42023</v>
      </c>
      <c r="D6" s="1">
        <v>20000</v>
      </c>
      <c r="E6" s="29">
        <f t="shared" ref="E6:E8" si="18">R6-I6-K6-O6</f>
        <v>42023</v>
      </c>
      <c r="F6" s="11">
        <v>0.2</v>
      </c>
      <c r="G6" s="17">
        <f t="shared" ref="G6:G9" si="19">F6*D6</f>
        <v>4000</v>
      </c>
      <c r="H6" s="30">
        <f t="shared" ref="H6:H8" si="20">R6-O6-K6-I6</f>
        <v>42023</v>
      </c>
      <c r="I6" s="4">
        <v>15</v>
      </c>
      <c r="J6" s="31">
        <f t="shared" ref="J6:J8" si="21">R6-K6-O6</f>
        <v>42038</v>
      </c>
      <c r="K6" s="1">
        <v>10</v>
      </c>
      <c r="L6" s="15">
        <v>0.5</v>
      </c>
      <c r="M6" s="17">
        <f t="shared" ref="M6:M9" si="22">L6*D6</f>
        <v>10000</v>
      </c>
      <c r="N6" s="30">
        <f>R6-O6</f>
        <v>42048</v>
      </c>
      <c r="O6" s="1">
        <v>8</v>
      </c>
      <c r="P6" s="15">
        <v>0.1</v>
      </c>
      <c r="Q6" s="19">
        <f t="shared" ref="Q6:Q9" si="23">P6*D6</f>
        <v>2000</v>
      </c>
      <c r="R6" s="2">
        <v>42056</v>
      </c>
      <c r="S6" s="15">
        <v>0.1</v>
      </c>
      <c r="T6" s="17">
        <f t="shared" ref="T6:T9" si="24">S6*D6</f>
        <v>2000</v>
      </c>
      <c r="U6" s="10">
        <f ca="1">E6-E$1</f>
        <v>-87</v>
      </c>
      <c r="Y6" s="1">
        <f t="shared" si="0"/>
        <v>20000</v>
      </c>
      <c r="Z6" s="1" t="str">
        <f t="shared" si="1"/>
        <v>Transformateur 2 schneider 400KVA</v>
      </c>
      <c r="AA6" s="39" t="str">
        <f t="shared" si="2"/>
        <v>janvier</v>
      </c>
      <c r="AB6" s="1">
        <f t="shared" si="10"/>
        <v>2015</v>
      </c>
      <c r="AC6" s="1">
        <f t="shared" si="3"/>
        <v>4000</v>
      </c>
      <c r="AD6" s="1" t="str">
        <f t="shared" si="4"/>
        <v>Transformateur 2 schneider 400KVA</v>
      </c>
      <c r="AE6" s="39" t="str">
        <f t="shared" si="11"/>
        <v>février</v>
      </c>
      <c r="AF6" s="1">
        <f t="shared" si="12"/>
        <v>2015</v>
      </c>
      <c r="AG6" s="1">
        <f t="shared" si="5"/>
        <v>10000</v>
      </c>
      <c r="AH6" s="1" t="str">
        <f t="shared" si="6"/>
        <v>Transformateur 2 schneider 400KVA</v>
      </c>
      <c r="AI6" s="39" t="str">
        <f t="shared" si="13"/>
        <v>février</v>
      </c>
      <c r="AJ6" s="1">
        <f t="shared" si="14"/>
        <v>2015</v>
      </c>
      <c r="AK6" s="1">
        <f t="shared" si="7"/>
        <v>2000</v>
      </c>
      <c r="AL6" s="1" t="str">
        <f t="shared" si="8"/>
        <v>Transformateur 2 schneider 400KVA</v>
      </c>
      <c r="AM6" s="39" t="str">
        <f t="shared" si="15"/>
        <v>février</v>
      </c>
      <c r="AN6" s="1">
        <f t="shared" si="16"/>
        <v>2015</v>
      </c>
      <c r="AO6" s="1">
        <f t="shared" si="9"/>
        <v>2000</v>
      </c>
    </row>
    <row r="7" spans="2:41">
      <c r="B7" s="1" t="s">
        <v>22</v>
      </c>
      <c r="C7" s="24">
        <f t="shared" si="17"/>
        <v>42060</v>
      </c>
      <c r="D7" s="1">
        <v>40000</v>
      </c>
      <c r="E7" s="29">
        <f>R7-I7-O7-K7</f>
        <v>42060</v>
      </c>
      <c r="F7" s="27">
        <v>0.2</v>
      </c>
      <c r="G7" s="17">
        <f>F7*D7</f>
        <v>8000</v>
      </c>
      <c r="H7" s="30">
        <f t="shared" si="20"/>
        <v>42060</v>
      </c>
      <c r="I7" s="4">
        <v>15</v>
      </c>
      <c r="J7" s="31">
        <f t="shared" si="21"/>
        <v>42075</v>
      </c>
      <c r="K7" s="1">
        <v>10</v>
      </c>
      <c r="L7" s="15">
        <v>0.5</v>
      </c>
      <c r="M7" s="17">
        <f>L7*D7</f>
        <v>20000</v>
      </c>
      <c r="N7" s="30">
        <f t="shared" ref="N7" si="25">R7-O7</f>
        <v>42085</v>
      </c>
      <c r="O7" s="1">
        <v>8</v>
      </c>
      <c r="P7" s="15">
        <v>0.1</v>
      </c>
      <c r="Q7" s="19">
        <f>P7*D7</f>
        <v>4000</v>
      </c>
      <c r="R7" s="2">
        <v>42093</v>
      </c>
      <c r="S7" s="15">
        <v>0.1</v>
      </c>
      <c r="T7" s="17">
        <f>S7*D7</f>
        <v>4000</v>
      </c>
      <c r="U7" s="10">
        <f ca="1">E7-E$1</f>
        <v>-50</v>
      </c>
      <c r="Y7" s="1">
        <f t="shared" si="0"/>
        <v>40000</v>
      </c>
      <c r="Z7" s="1" t="str">
        <f t="shared" si="1"/>
        <v>Transformateur 3 schneider 500KVA</v>
      </c>
      <c r="AA7" s="39" t="str">
        <f t="shared" si="2"/>
        <v>février</v>
      </c>
      <c r="AB7" s="1">
        <f t="shared" si="10"/>
        <v>2015</v>
      </c>
      <c r="AC7" s="1">
        <f t="shared" si="3"/>
        <v>8000</v>
      </c>
      <c r="AD7" s="1" t="str">
        <f t="shared" si="4"/>
        <v>Transformateur 3 schneider 500KVA</v>
      </c>
      <c r="AE7" s="39" t="str">
        <f t="shared" si="11"/>
        <v>mars</v>
      </c>
      <c r="AF7" s="1">
        <f t="shared" si="12"/>
        <v>2015</v>
      </c>
      <c r="AG7" s="1">
        <f t="shared" si="5"/>
        <v>20000</v>
      </c>
      <c r="AH7" s="1" t="str">
        <f t="shared" si="6"/>
        <v>Transformateur 3 schneider 500KVA</v>
      </c>
      <c r="AI7" s="39" t="str">
        <f t="shared" si="13"/>
        <v>mars</v>
      </c>
      <c r="AJ7" s="1">
        <f t="shared" si="14"/>
        <v>2015</v>
      </c>
      <c r="AK7" s="1">
        <f t="shared" si="7"/>
        <v>4000</v>
      </c>
      <c r="AL7" s="1" t="str">
        <f t="shared" si="8"/>
        <v>Transformateur 3 schneider 500KVA</v>
      </c>
      <c r="AM7" s="39" t="str">
        <f t="shared" si="15"/>
        <v>mars</v>
      </c>
      <c r="AN7" s="1">
        <f t="shared" si="16"/>
        <v>2015</v>
      </c>
      <c r="AO7" s="1">
        <f t="shared" si="9"/>
        <v>4000</v>
      </c>
    </row>
    <row r="8" spans="2:41">
      <c r="B8" s="1" t="s">
        <v>23</v>
      </c>
      <c r="C8" s="24">
        <f>R8-O8-K8-I8</f>
        <v>42070</v>
      </c>
      <c r="D8" s="1">
        <v>40000</v>
      </c>
      <c r="E8" s="29">
        <f t="shared" si="18"/>
        <v>42070</v>
      </c>
      <c r="F8" s="27">
        <v>0.3</v>
      </c>
      <c r="G8" s="17">
        <f>F8*D7</f>
        <v>12000</v>
      </c>
      <c r="H8" s="30">
        <f t="shared" si="20"/>
        <v>42070</v>
      </c>
      <c r="I8" s="1">
        <v>90</v>
      </c>
      <c r="J8" s="31">
        <f t="shared" si="21"/>
        <v>42160</v>
      </c>
      <c r="K8" s="1">
        <v>10</v>
      </c>
      <c r="L8" s="15">
        <v>0.5</v>
      </c>
      <c r="M8" s="17">
        <f>L8*D7</f>
        <v>20000</v>
      </c>
      <c r="N8" s="30">
        <f>R8-O8</f>
        <v>42170</v>
      </c>
      <c r="O8" s="1">
        <v>8</v>
      </c>
      <c r="P8" s="15">
        <v>0.1</v>
      </c>
      <c r="Q8" s="19">
        <f>P8*D7</f>
        <v>4000</v>
      </c>
      <c r="R8" s="2">
        <v>42178</v>
      </c>
      <c r="S8" s="15">
        <v>0.1</v>
      </c>
      <c r="T8" s="17">
        <f>S8*D7</f>
        <v>4000</v>
      </c>
      <c r="U8" s="10">
        <f ca="1">E8-E$1</f>
        <v>-40</v>
      </c>
      <c r="Y8" s="1">
        <f t="shared" si="0"/>
        <v>40000</v>
      </c>
      <c r="Z8" s="1" t="str">
        <f t="shared" si="1"/>
        <v>Transformateur 4 schneider 360KVA</v>
      </c>
      <c r="AA8" s="39" t="str">
        <f t="shared" si="2"/>
        <v>mars</v>
      </c>
      <c r="AB8" s="1">
        <f t="shared" si="10"/>
        <v>2015</v>
      </c>
      <c r="AC8" s="1">
        <f t="shared" si="3"/>
        <v>12000</v>
      </c>
      <c r="AD8" s="1" t="str">
        <f t="shared" si="4"/>
        <v>Transformateur 4 schneider 360KVA</v>
      </c>
      <c r="AE8" s="39" t="str">
        <f t="shared" si="11"/>
        <v>juin</v>
      </c>
      <c r="AF8" s="1">
        <f t="shared" si="12"/>
        <v>2015</v>
      </c>
      <c r="AG8" s="1">
        <f t="shared" si="5"/>
        <v>20000</v>
      </c>
      <c r="AH8" s="1" t="str">
        <f t="shared" si="6"/>
        <v>Transformateur 4 schneider 360KVA</v>
      </c>
      <c r="AI8" s="39" t="str">
        <f t="shared" si="13"/>
        <v>juin</v>
      </c>
      <c r="AJ8" s="1">
        <f t="shared" si="14"/>
        <v>2015</v>
      </c>
      <c r="AK8" s="1">
        <f t="shared" si="7"/>
        <v>4000</v>
      </c>
      <c r="AL8" s="1" t="str">
        <f t="shared" si="8"/>
        <v>Transformateur 4 schneider 360KVA</v>
      </c>
      <c r="AM8" s="39" t="str">
        <f t="shared" si="15"/>
        <v>juin</v>
      </c>
      <c r="AN8" s="1">
        <f t="shared" si="16"/>
        <v>2015</v>
      </c>
      <c r="AO8" s="1">
        <f t="shared" si="9"/>
        <v>4000</v>
      </c>
    </row>
    <row r="9" spans="2:41" ht="16.5" customHeight="1">
      <c r="B9" s="1" t="s">
        <v>24</v>
      </c>
      <c r="C9" s="24">
        <f>R9-O8-K9-I9</f>
        <v>42146</v>
      </c>
      <c r="D9" s="1">
        <v>30000</v>
      </c>
      <c r="E9" s="29">
        <f>R9-I9-K9-O8</f>
        <v>42146</v>
      </c>
      <c r="F9" s="27">
        <v>0.3</v>
      </c>
      <c r="G9" s="17">
        <f t="shared" si="19"/>
        <v>9000</v>
      </c>
      <c r="H9" s="30">
        <f>R9-O8-K9-I9</f>
        <v>42146</v>
      </c>
      <c r="I9" s="1">
        <v>45</v>
      </c>
      <c r="J9" s="31">
        <f>R9-K9-O8</f>
        <v>42191</v>
      </c>
      <c r="K9" s="1">
        <v>10</v>
      </c>
      <c r="L9" s="15">
        <v>0.5</v>
      </c>
      <c r="M9" s="17">
        <f t="shared" si="22"/>
        <v>15000</v>
      </c>
      <c r="N9" s="30">
        <f>R9-O8</f>
        <v>42201</v>
      </c>
      <c r="O9" s="1">
        <v>4</v>
      </c>
      <c r="P9" s="15">
        <v>0.1</v>
      </c>
      <c r="Q9" s="19">
        <f t="shared" si="23"/>
        <v>3000</v>
      </c>
      <c r="R9" s="2">
        <v>42209</v>
      </c>
      <c r="S9" s="15">
        <v>0.1</v>
      </c>
      <c r="T9" s="17">
        <f t="shared" si="24"/>
        <v>3000</v>
      </c>
      <c r="U9" s="10">
        <f ca="1">E9-E$1</f>
        <v>36</v>
      </c>
      <c r="Y9" s="1">
        <f t="shared" si="0"/>
        <v>30000</v>
      </c>
      <c r="Z9" s="1" t="str">
        <f t="shared" si="1"/>
        <v>Transformateur 5 schneider 360KVA</v>
      </c>
      <c r="AA9" s="39" t="str">
        <f t="shared" si="2"/>
        <v>mai</v>
      </c>
      <c r="AB9" s="1">
        <f t="shared" si="10"/>
        <v>2015</v>
      </c>
      <c r="AC9" s="1">
        <f t="shared" si="3"/>
        <v>9000</v>
      </c>
      <c r="AD9" s="1" t="str">
        <f t="shared" si="4"/>
        <v>Transformateur 5 schneider 360KVA</v>
      </c>
      <c r="AE9" s="39" t="str">
        <f t="shared" si="11"/>
        <v>juillet</v>
      </c>
      <c r="AF9" s="1">
        <f t="shared" si="12"/>
        <v>2015</v>
      </c>
      <c r="AG9" s="1">
        <f t="shared" si="5"/>
        <v>15000</v>
      </c>
      <c r="AH9" s="1" t="str">
        <f t="shared" si="6"/>
        <v>Transformateur 5 schneider 360KVA</v>
      </c>
      <c r="AI9" s="39" t="str">
        <f t="shared" si="13"/>
        <v>juillet</v>
      </c>
      <c r="AJ9" s="1">
        <f t="shared" si="14"/>
        <v>2015</v>
      </c>
      <c r="AK9" s="1">
        <f t="shared" si="7"/>
        <v>3000</v>
      </c>
      <c r="AL9" s="1" t="str">
        <f t="shared" si="8"/>
        <v>Transformateur 5 schneider 360KVA</v>
      </c>
      <c r="AM9" s="39" t="str">
        <f t="shared" si="15"/>
        <v>juillet</v>
      </c>
      <c r="AN9" s="1">
        <f t="shared" si="16"/>
        <v>2015</v>
      </c>
      <c r="AO9" s="1">
        <f t="shared" si="9"/>
        <v>3000</v>
      </c>
    </row>
    <row r="10" spans="2:41">
      <c r="B10" s="1"/>
      <c r="C10" s="1"/>
      <c r="D10" s="1"/>
      <c r="E10" s="2"/>
      <c r="F10" s="2"/>
      <c r="G10" s="2"/>
      <c r="H10" s="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0"/>
      <c r="Y10" s="1">
        <f t="shared" si="0"/>
        <v>0</v>
      </c>
      <c r="Z10" s="1">
        <f t="shared" si="1"/>
        <v>0</v>
      </c>
      <c r="AA10" s="39" t="str">
        <f t="shared" si="2"/>
        <v>janvier</v>
      </c>
      <c r="AB10" s="1">
        <f t="shared" si="10"/>
        <v>1900</v>
      </c>
      <c r="AC10" s="1">
        <f t="shared" si="3"/>
        <v>0</v>
      </c>
      <c r="AD10" s="1">
        <f t="shared" si="4"/>
        <v>0</v>
      </c>
      <c r="AE10" s="39" t="str">
        <f t="shared" si="11"/>
        <v>janvier</v>
      </c>
      <c r="AF10" s="1">
        <f t="shared" si="12"/>
        <v>1900</v>
      </c>
      <c r="AG10" s="1">
        <f t="shared" si="5"/>
        <v>0</v>
      </c>
      <c r="AH10" s="1">
        <f t="shared" si="6"/>
        <v>0</v>
      </c>
      <c r="AI10" s="39" t="str">
        <f t="shared" si="13"/>
        <v>janvier</v>
      </c>
      <c r="AJ10" s="1">
        <f t="shared" si="14"/>
        <v>1900</v>
      </c>
      <c r="AK10" s="1">
        <f t="shared" si="7"/>
        <v>0</v>
      </c>
      <c r="AL10" s="1">
        <f t="shared" si="8"/>
        <v>0</v>
      </c>
      <c r="AM10" s="39" t="str">
        <f t="shared" si="15"/>
        <v>janvier</v>
      </c>
      <c r="AN10" s="1">
        <f t="shared" si="16"/>
        <v>1900</v>
      </c>
      <c r="AO10" s="1">
        <f t="shared" si="9"/>
        <v>0</v>
      </c>
    </row>
    <row r="11" spans="2:41">
      <c r="B11" s="9"/>
      <c r="C11" s="9"/>
      <c r="D11" s="1"/>
      <c r="E11" s="1"/>
      <c r="F11" s="1"/>
      <c r="G11" s="12"/>
      <c r="H11" s="12"/>
      <c r="I11" s="12"/>
      <c r="J11" s="12"/>
      <c r="K11" s="1"/>
      <c r="L11" s="1"/>
      <c r="M11" s="1"/>
      <c r="N11" s="1"/>
      <c r="O11" s="1"/>
      <c r="P11" s="1"/>
      <c r="Q11" s="1"/>
      <c r="R11" s="1"/>
      <c r="S11" s="1"/>
      <c r="T11" s="10"/>
      <c r="U11" s="10"/>
      <c r="Y11" s="1"/>
      <c r="Z11" s="1"/>
      <c r="AA11" s="29"/>
      <c r="AB11" s="1"/>
      <c r="AC11" s="1"/>
      <c r="AD11" s="1"/>
      <c r="AE11" s="29"/>
      <c r="AF11" s="29"/>
      <c r="AG11" s="1"/>
      <c r="AH11" s="1"/>
      <c r="AI11" s="29"/>
      <c r="AJ11" s="29"/>
      <c r="AK11" s="1"/>
      <c r="AL11" s="1"/>
      <c r="AM11" s="29"/>
      <c r="AN11" s="29"/>
      <c r="AO11" s="1"/>
    </row>
    <row r="12" spans="2:41">
      <c r="B12" s="9"/>
      <c r="C12" s="9"/>
      <c r="D12" s="1"/>
      <c r="E12" s="1"/>
      <c r="F12" s="1"/>
      <c r="G12" s="12"/>
      <c r="H12" s="12"/>
      <c r="I12" s="12"/>
      <c r="J12" s="12"/>
      <c r="K12" s="1"/>
      <c r="L12" s="1"/>
      <c r="M12" s="1"/>
      <c r="N12" s="1"/>
      <c r="O12" s="10"/>
      <c r="P12" s="1"/>
      <c r="Q12" s="1"/>
      <c r="R12" s="1"/>
      <c r="S12" s="1"/>
      <c r="T12" s="10"/>
      <c r="U12" s="10"/>
      <c r="Y12" s="1"/>
      <c r="Z12" s="1"/>
      <c r="AA12" s="29"/>
      <c r="AB12" s="1"/>
      <c r="AC12" s="1"/>
      <c r="AD12" s="1"/>
      <c r="AE12" s="29"/>
      <c r="AF12" s="29"/>
      <c r="AG12" s="1"/>
      <c r="AH12" s="1"/>
      <c r="AI12" s="29"/>
      <c r="AJ12" s="29"/>
      <c r="AK12" s="1"/>
      <c r="AL12" s="1"/>
      <c r="AM12" s="29"/>
      <c r="AN12" s="29"/>
      <c r="AO12" s="1"/>
    </row>
    <row r="13" spans="2:41">
      <c r="B13" s="9"/>
      <c r="C13" s="9"/>
      <c r="D13" s="1"/>
      <c r="E13" s="1"/>
      <c r="F13" s="1"/>
      <c r="G13" s="12"/>
      <c r="H13" s="12"/>
      <c r="I13" s="12"/>
      <c r="J13" s="12"/>
      <c r="K13" s="1"/>
      <c r="L13" s="1"/>
      <c r="M13" s="10"/>
      <c r="N13" s="10"/>
      <c r="O13" s="10"/>
      <c r="P13" s="9"/>
      <c r="Q13" s="9"/>
      <c r="R13" s="1"/>
      <c r="S13" s="1"/>
      <c r="T13" s="10"/>
      <c r="U13" s="10"/>
      <c r="Y13" s="1"/>
      <c r="Z13" s="1"/>
      <c r="AA13" s="29"/>
      <c r="AB13" s="1"/>
      <c r="AC13" s="1"/>
      <c r="AD13" s="1"/>
      <c r="AE13" s="29"/>
      <c r="AF13" s="29"/>
      <c r="AG13" s="1"/>
      <c r="AH13" s="1"/>
      <c r="AI13" s="29"/>
      <c r="AJ13" s="29"/>
      <c r="AK13" s="1"/>
      <c r="AL13" s="1"/>
      <c r="AM13" s="29"/>
      <c r="AN13" s="29"/>
      <c r="AO13" s="1"/>
    </row>
    <row r="14" spans="2:41">
      <c r="B14" s="9"/>
      <c r="C14" s="9"/>
      <c r="D14" s="1"/>
      <c r="E14" s="1"/>
      <c r="F14" s="1"/>
      <c r="G14" s="12"/>
      <c r="H14" s="12"/>
      <c r="I14" s="12"/>
      <c r="J14" s="12"/>
      <c r="K14" s="1"/>
      <c r="L14" s="1"/>
      <c r="M14" s="10"/>
      <c r="N14" s="10"/>
      <c r="O14" s="10"/>
      <c r="P14" s="9"/>
      <c r="Q14" s="9"/>
      <c r="R14" s="1"/>
      <c r="S14" s="1"/>
      <c r="T14" s="10"/>
      <c r="U14" s="10"/>
      <c r="Y14" s="1"/>
      <c r="Z14" s="1"/>
      <c r="AA14" s="29"/>
      <c r="AB14" s="1"/>
      <c r="AC14" s="1"/>
      <c r="AD14" s="1"/>
      <c r="AE14" s="29"/>
      <c r="AF14" s="29"/>
      <c r="AG14" s="1"/>
      <c r="AH14" s="1"/>
      <c r="AI14" s="29"/>
      <c r="AJ14" s="29"/>
      <c r="AK14" s="1"/>
      <c r="AL14" s="1"/>
      <c r="AM14" s="29"/>
      <c r="AN14" s="29"/>
      <c r="AO14" s="1"/>
    </row>
    <row r="15" spans="2:41">
      <c r="B15" s="9"/>
      <c r="C15" s="9"/>
      <c r="D15" s="1"/>
      <c r="E15" s="1"/>
      <c r="F15" s="1"/>
      <c r="G15" s="12"/>
      <c r="H15" s="12"/>
      <c r="I15" s="12"/>
      <c r="J15" s="12"/>
      <c r="K15" s="1"/>
      <c r="L15" s="1"/>
      <c r="M15" s="10"/>
      <c r="N15" s="10"/>
      <c r="O15" s="10"/>
      <c r="P15" s="1"/>
      <c r="Q15" s="1"/>
      <c r="R15" s="1"/>
      <c r="S15" s="1"/>
      <c r="T15" s="1"/>
      <c r="U15" s="1"/>
      <c r="Y15" s="1"/>
      <c r="Z15" s="1"/>
      <c r="AA15" s="29"/>
      <c r="AB15" s="1"/>
      <c r="AC15" s="1"/>
      <c r="AD15" s="1"/>
      <c r="AE15" s="29"/>
      <c r="AF15" s="29"/>
      <c r="AG15" s="1"/>
      <c r="AH15" s="1"/>
      <c r="AI15" s="29"/>
      <c r="AJ15" s="29"/>
      <c r="AK15" s="1"/>
      <c r="AL15" s="1"/>
      <c r="AM15" s="29"/>
      <c r="AN15" s="29"/>
      <c r="AO15" s="1"/>
    </row>
    <row r="16" spans="2:41">
      <c r="B16" s="9"/>
      <c r="C16" s="9"/>
      <c r="D16" s="1"/>
      <c r="E16" s="1"/>
      <c r="F16" s="1"/>
      <c r="G16" s="12"/>
      <c r="H16" s="12"/>
      <c r="I16" s="12"/>
      <c r="J16" s="12"/>
      <c r="K16" s="1"/>
      <c r="L16" s="1"/>
      <c r="M16" s="10"/>
      <c r="N16" s="10"/>
      <c r="O16" s="10"/>
      <c r="P16" s="1"/>
      <c r="Q16" s="1"/>
      <c r="R16" s="1"/>
      <c r="S16" s="1"/>
      <c r="T16" s="1"/>
      <c r="U16" s="1"/>
      <c r="Y16" s="1"/>
      <c r="Z16" s="1"/>
      <c r="AA16" s="29"/>
      <c r="AB16" s="1"/>
      <c r="AC16" s="1"/>
      <c r="AD16" s="1"/>
      <c r="AE16" s="29"/>
      <c r="AF16" s="29"/>
      <c r="AG16" s="1"/>
      <c r="AH16" s="1"/>
      <c r="AI16" s="29"/>
      <c r="AJ16" s="29"/>
      <c r="AK16" s="1"/>
      <c r="AL16" s="1"/>
      <c r="AM16" s="29"/>
      <c r="AN16" s="29"/>
      <c r="AO16" s="1"/>
    </row>
    <row r="17" spans="2:41">
      <c r="B17" s="9"/>
      <c r="C17" s="9"/>
      <c r="D17" s="1"/>
      <c r="E17" s="1"/>
      <c r="F17" s="1"/>
      <c r="G17" s="12"/>
      <c r="H17" s="12"/>
      <c r="I17" s="12"/>
      <c r="J17" s="12"/>
      <c r="K17" s="1"/>
      <c r="L17" s="1"/>
      <c r="M17" s="10"/>
      <c r="N17" s="10"/>
      <c r="O17" s="1"/>
      <c r="P17" s="1"/>
      <c r="Q17" s="1"/>
      <c r="R17" s="1"/>
      <c r="S17" s="1"/>
      <c r="T17" s="1"/>
      <c r="U17" s="1"/>
      <c r="Y17" s="1"/>
      <c r="Z17" s="1"/>
      <c r="AA17" s="29"/>
      <c r="AB17" s="1"/>
      <c r="AC17" s="1"/>
      <c r="AD17" s="1"/>
      <c r="AE17" s="29"/>
      <c r="AF17" s="29"/>
      <c r="AG17" s="1"/>
      <c r="AH17" s="1"/>
      <c r="AI17" s="29"/>
      <c r="AJ17" s="29"/>
      <c r="AK17" s="1"/>
      <c r="AL17" s="1"/>
      <c r="AM17" s="29"/>
      <c r="AN17" s="29"/>
      <c r="AO17" s="1"/>
    </row>
    <row r="18" spans="2:41">
      <c r="B18" s="9"/>
      <c r="C18" s="9"/>
      <c r="D18" s="1"/>
      <c r="E18" s="1"/>
      <c r="F18" s="1"/>
      <c r="G18" s="10"/>
      <c r="H18" s="10"/>
      <c r="I18" s="10"/>
      <c r="J18" s="10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41">
      <c r="E19" s="32"/>
      <c r="O19" s="28"/>
      <c r="Z19" t="s">
        <v>63</v>
      </c>
      <c r="AA19" s="43" t="s">
        <v>87</v>
      </c>
      <c r="AB19" s="43"/>
      <c r="AC19" t="s">
        <v>65</v>
      </c>
      <c r="AD19" t="s">
        <v>63</v>
      </c>
      <c r="AE19" s="43" t="s">
        <v>87</v>
      </c>
      <c r="AF19" s="43"/>
      <c r="AG19" t="s">
        <v>65</v>
      </c>
      <c r="AH19" t="s">
        <v>63</v>
      </c>
      <c r="AI19" s="43" t="s">
        <v>87</v>
      </c>
      <c r="AJ19" s="43"/>
      <c r="AK19" t="s">
        <v>65</v>
      </c>
      <c r="AL19" t="s">
        <v>63</v>
      </c>
      <c r="AM19" s="43" t="s">
        <v>87</v>
      </c>
      <c r="AN19" s="43"/>
      <c r="AO19" t="s">
        <v>65</v>
      </c>
    </row>
    <row r="20" spans="2:41">
      <c r="Y20" t="s">
        <v>38</v>
      </c>
      <c r="Z20" t="s">
        <v>63</v>
      </c>
      <c r="AA20" s="22" t="s">
        <v>33</v>
      </c>
      <c r="AB20" t="s">
        <v>42</v>
      </c>
      <c r="AC20" t="s">
        <v>65</v>
      </c>
      <c r="AD20" t="s">
        <v>0</v>
      </c>
      <c r="AE20" s="22" t="s">
        <v>33</v>
      </c>
      <c r="AF20" t="s">
        <v>42</v>
      </c>
      <c r="AG20" t="s">
        <v>66</v>
      </c>
      <c r="AH20" t="s">
        <v>0</v>
      </c>
      <c r="AI20" s="22" t="s">
        <v>33</v>
      </c>
      <c r="AJ20" t="s">
        <v>42</v>
      </c>
      <c r="AK20" t="s">
        <v>65</v>
      </c>
      <c r="AL20" t="s">
        <v>0</v>
      </c>
      <c r="AM20" s="22" t="s">
        <v>33</v>
      </c>
      <c r="AN20" t="s">
        <v>42</v>
      </c>
      <c r="AO20" t="s">
        <v>65</v>
      </c>
    </row>
    <row r="21" spans="2:41"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Y21">
        <v>10000</v>
      </c>
      <c r="Z21" t="s">
        <v>20</v>
      </c>
      <c r="AA21" t="s">
        <v>50</v>
      </c>
      <c r="AB21">
        <v>2014</v>
      </c>
      <c r="AC21">
        <v>3000</v>
      </c>
      <c r="AD21" t="s">
        <v>20</v>
      </c>
      <c r="AE21" t="s">
        <v>46</v>
      </c>
      <c r="AF21">
        <v>2015</v>
      </c>
      <c r="AG21">
        <v>5000</v>
      </c>
      <c r="AH21" t="s">
        <v>20</v>
      </c>
      <c r="AI21" t="s">
        <v>47</v>
      </c>
      <c r="AJ21">
        <v>2015</v>
      </c>
      <c r="AK21">
        <v>1000</v>
      </c>
      <c r="AL21" t="s">
        <v>20</v>
      </c>
      <c r="AM21" t="s">
        <v>47</v>
      </c>
      <c r="AN21">
        <v>2015</v>
      </c>
      <c r="AO21">
        <v>1000</v>
      </c>
    </row>
    <row r="22" spans="2:41">
      <c r="Y22">
        <v>36000</v>
      </c>
      <c r="Z22" t="s">
        <v>35</v>
      </c>
      <c r="AA22" t="s">
        <v>45</v>
      </c>
      <c r="AB22">
        <v>2014</v>
      </c>
      <c r="AC22">
        <v>9000</v>
      </c>
      <c r="AD22" t="s">
        <v>35</v>
      </c>
      <c r="AE22" t="s">
        <v>50</v>
      </c>
      <c r="AF22">
        <v>2014</v>
      </c>
      <c r="AG22">
        <v>9000</v>
      </c>
      <c r="AH22" t="s">
        <v>35</v>
      </c>
      <c r="AI22" t="s">
        <v>50</v>
      </c>
      <c r="AJ22">
        <v>2014</v>
      </c>
      <c r="AK22">
        <v>9000</v>
      </c>
      <c r="AL22" t="s">
        <v>35</v>
      </c>
      <c r="AM22" t="s">
        <v>46</v>
      </c>
      <c r="AN22">
        <v>2015</v>
      </c>
      <c r="AO22">
        <v>9000</v>
      </c>
    </row>
    <row r="23" spans="2:41">
      <c r="Y23">
        <v>20000</v>
      </c>
      <c r="Z23" t="s">
        <v>21</v>
      </c>
      <c r="AA23" t="s">
        <v>46</v>
      </c>
      <c r="AB23">
        <v>2015</v>
      </c>
      <c r="AC23">
        <v>4000</v>
      </c>
      <c r="AD23" t="s">
        <v>21</v>
      </c>
      <c r="AE23" t="s">
        <v>47</v>
      </c>
      <c r="AF23">
        <v>2015</v>
      </c>
      <c r="AG23">
        <v>10000</v>
      </c>
      <c r="AH23" t="s">
        <v>21</v>
      </c>
      <c r="AI23" t="s">
        <v>47</v>
      </c>
      <c r="AJ23">
        <v>2015</v>
      </c>
      <c r="AK23">
        <v>2000</v>
      </c>
      <c r="AL23" t="s">
        <v>21</v>
      </c>
      <c r="AM23" t="s">
        <v>47</v>
      </c>
      <c r="AN23">
        <v>2015</v>
      </c>
      <c r="AO23">
        <v>2000</v>
      </c>
    </row>
    <row r="24" spans="2:41">
      <c r="Y24">
        <v>40000</v>
      </c>
      <c r="Z24" t="s">
        <v>22</v>
      </c>
      <c r="AA24" t="s">
        <v>47</v>
      </c>
      <c r="AB24">
        <v>2015</v>
      </c>
      <c r="AC24">
        <v>8000</v>
      </c>
      <c r="AD24" t="s">
        <v>22</v>
      </c>
      <c r="AE24" t="s">
        <v>51</v>
      </c>
      <c r="AF24">
        <v>2015</v>
      </c>
      <c r="AG24">
        <v>20000</v>
      </c>
      <c r="AH24" t="s">
        <v>22</v>
      </c>
      <c r="AI24" t="s">
        <v>51</v>
      </c>
      <c r="AJ24">
        <v>2015</v>
      </c>
      <c r="AK24">
        <v>4000</v>
      </c>
      <c r="AL24" t="s">
        <v>22</v>
      </c>
      <c r="AM24" t="s">
        <v>51</v>
      </c>
      <c r="AN24">
        <v>2015</v>
      </c>
      <c r="AO24">
        <v>4000</v>
      </c>
    </row>
    <row r="25" spans="2:41">
      <c r="Y25">
        <v>40000</v>
      </c>
      <c r="Z25" t="s">
        <v>23</v>
      </c>
      <c r="AA25" t="s">
        <v>51</v>
      </c>
      <c r="AB25">
        <v>2015</v>
      </c>
      <c r="AC25">
        <v>12000</v>
      </c>
      <c r="AD25" t="s">
        <v>23</v>
      </c>
      <c r="AE25" t="s">
        <v>55</v>
      </c>
      <c r="AF25">
        <v>2015</v>
      </c>
      <c r="AG25">
        <v>20000</v>
      </c>
      <c r="AH25" t="s">
        <v>23</v>
      </c>
      <c r="AI25" t="s">
        <v>55</v>
      </c>
      <c r="AJ25">
        <v>2015</v>
      </c>
      <c r="AK25">
        <v>4000</v>
      </c>
      <c r="AL25" t="s">
        <v>23</v>
      </c>
      <c r="AM25" t="s">
        <v>55</v>
      </c>
      <c r="AN25">
        <v>2015</v>
      </c>
      <c r="AO25">
        <v>4000</v>
      </c>
    </row>
    <row r="26" spans="2:41">
      <c r="Y26">
        <v>30000</v>
      </c>
      <c r="Z26" t="s">
        <v>24</v>
      </c>
      <c r="AA26" t="s">
        <v>48</v>
      </c>
      <c r="AB26">
        <v>2015</v>
      </c>
      <c r="AC26">
        <v>9000</v>
      </c>
      <c r="AD26" t="s">
        <v>24</v>
      </c>
      <c r="AE26" t="s">
        <v>54</v>
      </c>
      <c r="AF26">
        <v>2015</v>
      </c>
      <c r="AG26">
        <v>15000</v>
      </c>
      <c r="AH26" t="s">
        <v>24</v>
      </c>
      <c r="AI26" t="s">
        <v>54</v>
      </c>
      <c r="AJ26">
        <v>2015</v>
      </c>
      <c r="AK26">
        <v>3000</v>
      </c>
      <c r="AL26" t="s">
        <v>24</v>
      </c>
      <c r="AM26" t="s">
        <v>54</v>
      </c>
      <c r="AN26">
        <v>2015</v>
      </c>
      <c r="AO26">
        <v>3000</v>
      </c>
    </row>
    <row r="31" spans="2:41">
      <c r="AC31" s="40"/>
    </row>
  </sheetData>
  <mergeCells count="5">
    <mergeCell ref="R2:S2"/>
    <mergeCell ref="AM19:AN19"/>
    <mergeCell ref="AI19:AJ19"/>
    <mergeCell ref="AE19:AF19"/>
    <mergeCell ref="AA19:AB19"/>
  </mergeCells>
  <conditionalFormatting sqref="U4:U11">
    <cfRule type="iconSet" priority="3">
      <iconSet iconSet="3Symbols">
        <cfvo type="percent" val="0"/>
        <cfvo type="num" val="0"/>
        <cfvo type="num" val="5"/>
      </iconSet>
    </cfRule>
  </conditionalFormatting>
  <pageMargins left="0.7" right="0.7" top="0.75" bottom="0.75" header="0.3" footer="0.3"/>
  <pageSetup paperSize="9" orientation="portrait" verticalDpi="0" r:id="rId1"/>
  <legacyDrawing r:id="rId2"/>
  <controls>
    <control shapeId="1029" r:id="rId3" name="DTPicker22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YS13545" sqref="DYS13545"/>
    </sheetView>
  </sheetViews>
  <sheetFormatPr baseColWidth="10" defaultRowHeight="15"/>
  <cols>
    <col min="3" max="3" width="13.42578125" customWidth="1"/>
    <col min="4" max="4" width="4.85546875" customWidth="1"/>
    <col min="5" max="5" width="5.5703125" customWidth="1"/>
    <col min="6" max="6" width="4.42578125" customWidth="1"/>
    <col min="7" max="7" width="5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Feuil11</vt:lpstr>
      <vt:lpstr>Feuil6</vt:lpstr>
      <vt:lpstr>Feuil3</vt:lpstr>
      <vt:lpstr>Feuil13</vt:lpstr>
      <vt:lpstr>Feuil19</vt:lpstr>
      <vt:lpstr>Feuil24</vt:lpstr>
      <vt:lpstr>Feuil25</vt:lpstr>
      <vt:lpstr>Feuil27</vt:lpstr>
      <vt:lpstr>récapitulatif </vt:lpstr>
      <vt:lpstr>planning</vt:lpstr>
    </vt:vector>
  </TitlesOfParts>
  <Company>INEO GDFSUEZ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Mazureck</dc:creator>
  <cp:lastModifiedBy>Grégoire Mazureck</cp:lastModifiedBy>
  <dcterms:created xsi:type="dcterms:W3CDTF">2015-02-26T09:57:11Z</dcterms:created>
  <dcterms:modified xsi:type="dcterms:W3CDTF">2015-04-16T14:02:41Z</dcterms:modified>
</cp:coreProperties>
</file>