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tables/table11.xml" ContentType="application/vnd.openxmlformats-officedocument.spreadsheetml.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xl/tables/table10.xml" ContentType="application/vnd.openxmlformats-officedocument.spreadsheetml.table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tables/table9.xml" ContentType="application/vnd.openxmlformats-officedocument.spreadsheetml.table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 codeName="{37E998C4-C9E5-D4B9-71C8-EB1FF731991C}"/>
  <workbookPr codeName="ThisWorkbook" defaultThemeVersion="124226"/>
  <bookViews>
    <workbookView xWindow="120" yWindow="285" windowWidth="21315" windowHeight="9795"/>
  </bookViews>
  <sheets>
    <sheet name="LANEFFE" sheetId="1" r:id="rId1"/>
    <sheet name="GOSSELIES" sheetId="2" r:id="rId2"/>
    <sheet name="GILLY" sheetId="3" r:id="rId3"/>
    <sheet name="JEMEPPE" sheetId="4" r:id="rId4"/>
    <sheet name="CHARLEROI" sheetId="5" r:id="rId5"/>
    <sheet name="DAMPREMY" sheetId="11" r:id="rId6"/>
    <sheet name="COUILLET" sheetId="6" r:id="rId7"/>
    <sheet name="COURCELLES" sheetId="7" r:id="rId8"/>
    <sheet name="FOSSES-LA-VILLE" sheetId="8" r:id="rId9"/>
    <sheet name="CHIMAY" sheetId="9" r:id="rId10"/>
    <sheet name="ANDERLUES" sheetId="10" r:id="rId11"/>
  </sheets>
  <calcPr calcId="124519"/>
</workbook>
</file>

<file path=xl/calcChain.xml><?xml version="1.0" encoding="utf-8"?>
<calcChain xmlns="http://schemas.openxmlformats.org/spreadsheetml/2006/main">
  <c r="F3" i="4"/>
  <c r="F4"/>
  <c r="G4" i="2" l="1"/>
  <c r="G41" i="7" l="1"/>
  <c r="F3" i="6" l="1"/>
  <c r="G4" i="10" l="1"/>
  <c r="G4" i="11"/>
  <c r="G4" i="5"/>
  <c r="G3" i="2"/>
  <c r="F5" i="7" l="1"/>
  <c r="G5" s="1"/>
  <c r="F3" i="11" l="1"/>
  <c r="G3" i="4"/>
  <c r="G4"/>
  <c r="F3" i="3"/>
  <c r="G3" s="1"/>
  <c r="F4" i="8" l="1"/>
  <c r="G4" s="1"/>
  <c r="F4" i="3" l="1"/>
  <c r="G4" s="1"/>
  <c r="F4" i="7"/>
  <c r="G4" s="1"/>
  <c r="F4" i="9"/>
  <c r="G4" s="1"/>
  <c r="F3"/>
  <c r="G3" s="1"/>
  <c r="F3" i="8"/>
  <c r="G3" s="1"/>
  <c r="F3" i="7"/>
  <c r="G3" s="1"/>
</calcChain>
</file>

<file path=xl/sharedStrings.xml><?xml version="1.0" encoding="utf-8"?>
<sst xmlns="http://schemas.openxmlformats.org/spreadsheetml/2006/main" count="314" uniqueCount="204">
  <si>
    <t>Nom</t>
  </si>
  <si>
    <t>Prénom</t>
  </si>
  <si>
    <t>Num tel</t>
  </si>
  <si>
    <t>Date de naissance</t>
  </si>
  <si>
    <t>Salaire</t>
  </si>
  <si>
    <t>NISS</t>
  </si>
  <si>
    <t>Disponibilités</t>
  </si>
  <si>
    <t>Remarques</t>
  </si>
  <si>
    <t>Laura</t>
  </si>
  <si>
    <t>Céline</t>
  </si>
  <si>
    <t>N°Ext</t>
  </si>
  <si>
    <t>BALFROID</t>
  </si>
  <si>
    <t>Andy</t>
  </si>
  <si>
    <t>95 05 11 221 24</t>
  </si>
  <si>
    <t>BAUVIR</t>
  </si>
  <si>
    <t>97 01 09 258 61</t>
  </si>
  <si>
    <t>D'ALONZO</t>
  </si>
  <si>
    <t>94 03 16 326 25</t>
  </si>
  <si>
    <t>DECEULAER</t>
  </si>
  <si>
    <t>Mathilda</t>
  </si>
  <si>
    <t>97 05 30 298 01</t>
  </si>
  <si>
    <t>DELCOMMENE</t>
  </si>
  <si>
    <t>Jordan</t>
  </si>
  <si>
    <t>92 03 25 109 27</t>
  </si>
  <si>
    <t>DERCQ</t>
  </si>
  <si>
    <t>Anouck</t>
  </si>
  <si>
    <t>92 10 21 150 58</t>
  </si>
  <si>
    <t>DERVAUX</t>
  </si>
  <si>
    <t>Maxime</t>
  </si>
  <si>
    <t>91 06 05 139 15</t>
  </si>
  <si>
    <t>GALTSOV</t>
  </si>
  <si>
    <t>Anatoly</t>
  </si>
  <si>
    <t>0494 78 62 92</t>
  </si>
  <si>
    <t>89 07 24 491 28</t>
  </si>
  <si>
    <t xml:space="preserve">GILSON </t>
  </si>
  <si>
    <t>Geoffrey</t>
  </si>
  <si>
    <t>0475 56 18 26</t>
  </si>
  <si>
    <t>92 10 08 133 77</t>
  </si>
  <si>
    <t>LASSELIN</t>
  </si>
  <si>
    <t>Erwan</t>
  </si>
  <si>
    <t>0491 55 54 06</t>
  </si>
  <si>
    <t>96 04 04 343 29</t>
  </si>
  <si>
    <t>LEGROS</t>
  </si>
  <si>
    <t>Jérôme</t>
  </si>
  <si>
    <t>0499 16 16 53</t>
  </si>
  <si>
    <t>93 09 29 153 23</t>
  </si>
  <si>
    <t>NOVIKOV</t>
  </si>
  <si>
    <t>Aleksandre</t>
  </si>
  <si>
    <t>0487 70 63 68</t>
  </si>
  <si>
    <t>90 06 13 485 87</t>
  </si>
  <si>
    <t>PREUMONT</t>
  </si>
  <si>
    <t>0474 38 16 67</t>
  </si>
  <si>
    <t>96 11 10 427 64</t>
  </si>
  <si>
    <t>SKRZESZEWSKI</t>
  </si>
  <si>
    <t>Alexis</t>
  </si>
  <si>
    <t>0474 04 64 32</t>
  </si>
  <si>
    <t>96 01 21 163 66</t>
  </si>
  <si>
    <t>Pauline</t>
  </si>
  <si>
    <t>GOSSELIES</t>
  </si>
  <si>
    <t>LANEFFE</t>
  </si>
  <si>
    <t>GILLY</t>
  </si>
  <si>
    <t>ANCIAUX</t>
  </si>
  <si>
    <t>Cassandra</t>
  </si>
  <si>
    <t>JEMEPPE</t>
  </si>
  <si>
    <t>ALESSI</t>
  </si>
  <si>
    <t xml:space="preserve">BERNARD </t>
  </si>
  <si>
    <t>BINARD</t>
  </si>
  <si>
    <t>COLSON</t>
  </si>
  <si>
    <t>STEFANO</t>
  </si>
  <si>
    <t>Alessio</t>
  </si>
  <si>
    <t>95 08 15 185 58</t>
  </si>
  <si>
    <t>TILMANT</t>
  </si>
  <si>
    <t>VAN GEESBERGEN</t>
  </si>
  <si>
    <t>Anais</t>
  </si>
  <si>
    <t>93 11 17 180 79</t>
  </si>
  <si>
    <t>93 12 03 256 42</t>
  </si>
  <si>
    <t>Youssef</t>
  </si>
  <si>
    <t>97 08 07 481 44</t>
  </si>
  <si>
    <t>Hélène</t>
  </si>
  <si>
    <t>CHARLEROI</t>
  </si>
  <si>
    <t>COUILLET</t>
  </si>
  <si>
    <t>COURCELLES</t>
  </si>
  <si>
    <t>FOSSES-LA-VILLE</t>
  </si>
  <si>
    <t>CHIMAY</t>
  </si>
  <si>
    <t>ANDERLUES</t>
  </si>
  <si>
    <t>GOSSELIN</t>
  </si>
  <si>
    <t>Nafisa</t>
  </si>
  <si>
    <t>BERTRAND</t>
  </si>
  <si>
    <t>Rachel</t>
  </si>
  <si>
    <t>BUCHET</t>
  </si>
  <si>
    <t>HAUBRUGE</t>
  </si>
  <si>
    <t>Justine</t>
  </si>
  <si>
    <t>COCX</t>
  </si>
  <si>
    <t>Romain</t>
  </si>
  <si>
    <t>BENKAHLA</t>
  </si>
  <si>
    <t>Tayeb</t>
  </si>
  <si>
    <t>BOHY</t>
  </si>
  <si>
    <t>Maeva</t>
  </si>
  <si>
    <t>que les samedis</t>
  </si>
  <si>
    <t>pas dispo jusque mi janvier</t>
  </si>
  <si>
    <t>Jusqu'au 5 septembre pas dispo du tout</t>
  </si>
  <si>
    <t>Pas dispo jusque 8 septembre pas du tout</t>
  </si>
  <si>
    <t>93.11.04 175-86</t>
  </si>
  <si>
    <t>92.10.27.160-62</t>
  </si>
  <si>
    <t>91.01.27 268-64</t>
  </si>
  <si>
    <t>NE PLUS METTRE CHEZ ACTION</t>
  </si>
  <si>
    <t>Âge</t>
  </si>
  <si>
    <t>94.05.30 517-10</t>
  </si>
  <si>
    <t>93.02.14 438-42</t>
  </si>
  <si>
    <t xml:space="preserve">pas la semaine, plus dispo avant novembre </t>
  </si>
  <si>
    <t>INTERIMAIRE</t>
  </si>
  <si>
    <t>Fiona</t>
  </si>
  <si>
    <t>BRUART</t>
  </si>
  <si>
    <t>Elise</t>
  </si>
  <si>
    <t>97.06.02 286-84</t>
  </si>
  <si>
    <t>YORUK</t>
  </si>
  <si>
    <t>NE plus mettre chez action.</t>
  </si>
  <si>
    <t>PIZZINATO</t>
  </si>
  <si>
    <t>VERZINI</t>
  </si>
  <si>
    <t>Charlotte</t>
  </si>
  <si>
    <t xml:space="preserve">ALFANO </t>
  </si>
  <si>
    <t>EL KHATTABI</t>
  </si>
  <si>
    <t>DAMPREMY</t>
  </si>
  <si>
    <t>DELPIERRE</t>
  </si>
  <si>
    <t>Fatima</t>
  </si>
  <si>
    <t>NE REPONDS PLUS</t>
  </si>
  <si>
    <t>NE REPONDS PLYS</t>
  </si>
  <si>
    <t>PLUS DISPO</t>
  </si>
  <si>
    <t>NE CONVIENT PAS</t>
  </si>
  <si>
    <t xml:space="preserve">GATTO </t>
  </si>
  <si>
    <t>Emilie</t>
  </si>
  <si>
    <t>ARMILLOTTA</t>
  </si>
  <si>
    <t>Nguyen</t>
  </si>
  <si>
    <t xml:space="preserve">EL AYADI </t>
  </si>
  <si>
    <t xml:space="preserve">HUSSAIN </t>
  </si>
  <si>
    <t>DEGUELDRE</t>
  </si>
  <si>
    <t>Andrew</t>
  </si>
  <si>
    <t>GIAVARINI</t>
  </si>
  <si>
    <t>Marvin</t>
  </si>
  <si>
    <t>DEWASMES</t>
  </si>
  <si>
    <t>98 12 19 232 79</t>
  </si>
  <si>
    <t>BORTOLATO</t>
  </si>
  <si>
    <t>93.05.20 230-91</t>
  </si>
  <si>
    <t>NEW // OK</t>
  </si>
  <si>
    <t>DOTREPPE</t>
  </si>
  <si>
    <t>Julian</t>
  </si>
  <si>
    <t>SCREVE</t>
  </si>
  <si>
    <t>Alexandre</t>
  </si>
  <si>
    <t>AGHLAL</t>
  </si>
  <si>
    <t>Marwane</t>
  </si>
  <si>
    <t>BEDDAR</t>
  </si>
  <si>
    <t xml:space="preserve">93 02 23 444 57 </t>
  </si>
  <si>
    <t>95 11 07 178 35</t>
  </si>
  <si>
    <t>94 05 25 262 27</t>
  </si>
  <si>
    <t>0472 22 88 24</t>
  </si>
  <si>
    <t>0471 84 45 46</t>
  </si>
  <si>
    <t>0499 39 22 50</t>
  </si>
  <si>
    <t>0497 99 18 35</t>
  </si>
  <si>
    <t>0471 86 64 91</t>
  </si>
  <si>
    <t>0471 10 44 38</t>
  </si>
  <si>
    <t>0472 61 85 11</t>
  </si>
  <si>
    <t>0478 68 87 95</t>
  </si>
  <si>
    <t>0496 80 65 38</t>
  </si>
  <si>
    <t>98 11 02 274 55</t>
  </si>
  <si>
    <t>95 02 02 590 01</t>
  </si>
  <si>
    <t>0471 26 09 41</t>
  </si>
  <si>
    <t>0494 05 86 68</t>
  </si>
  <si>
    <t>97 03 07 279 17</t>
  </si>
  <si>
    <t>0475 46 01 88</t>
  </si>
  <si>
    <t>0472 79 76 32</t>
  </si>
  <si>
    <t>95 09 08 258 08</t>
  </si>
  <si>
    <t>97 12 17 345 05</t>
  </si>
  <si>
    <t>0471 67 69 69</t>
  </si>
  <si>
    <t>99 06 22 355 39</t>
  </si>
  <si>
    <t>0472 65 18 56</t>
  </si>
  <si>
    <t>Bryan</t>
  </si>
  <si>
    <t>0471 47 81 43</t>
  </si>
  <si>
    <t xml:space="preserve">97 09 09 209 69 </t>
  </si>
  <si>
    <t>96 08 07 257 53</t>
  </si>
  <si>
    <t>94 06 25 365 28</t>
  </si>
  <si>
    <t>DUBOIS</t>
  </si>
  <si>
    <t>Julie</t>
  </si>
  <si>
    <t>97.02.05.272-77</t>
  </si>
  <si>
    <t>ABDERRAZAK</t>
  </si>
  <si>
    <t>Mohamed</t>
  </si>
  <si>
    <t>95.03.01 567-61</t>
  </si>
  <si>
    <t>ANTINORO</t>
  </si>
  <si>
    <t>Vanessa</t>
  </si>
  <si>
    <t>95.04.01 226-21</t>
  </si>
  <si>
    <t>94.12.20 192-05</t>
  </si>
  <si>
    <t>BRASSEUR</t>
  </si>
  <si>
    <t xml:space="preserve">Marwane </t>
  </si>
  <si>
    <t xml:space="preserve">PEREZ RODRIGUEZ </t>
  </si>
  <si>
    <t>BELOKO</t>
  </si>
  <si>
    <t>Yousra</t>
  </si>
  <si>
    <t>AZMANO</t>
  </si>
  <si>
    <t>98 11 15 278 49</t>
  </si>
  <si>
    <t>VAN EEGHEM</t>
  </si>
  <si>
    <t>0497 36 46 03</t>
  </si>
  <si>
    <t>97 10 30 175 62</t>
  </si>
  <si>
    <t>TONNON</t>
  </si>
  <si>
    <t>Maxime Julien</t>
  </si>
  <si>
    <t>97 06 17 565 34</t>
  </si>
  <si>
    <t xml:space="preserve">0498 28 43 18 </t>
  </si>
</sst>
</file>

<file path=xl/styles.xml><?xml version="1.0" encoding="utf-8"?>
<styleSheet xmlns="http://schemas.openxmlformats.org/spreadsheetml/2006/main">
  <fonts count="18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sz val="48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sz val="16"/>
      <color theme="1"/>
      <name val="Calibri"/>
      <family val="2"/>
      <scheme val="minor"/>
    </font>
    <font>
      <sz val="16"/>
      <color rgb="FFFF0000"/>
      <name val="Calibri"/>
      <family val="2"/>
      <scheme val="minor"/>
    </font>
    <font>
      <sz val="18"/>
      <color theme="1"/>
      <name val="Calibri"/>
      <family val="2"/>
      <scheme val="minor"/>
    </font>
    <font>
      <sz val="18"/>
      <name val="Calibri"/>
      <family val="2"/>
      <scheme val="minor"/>
    </font>
    <font>
      <sz val="18"/>
      <color rgb="FFFF0000"/>
      <name val="Calibri"/>
      <family val="2"/>
      <scheme val="minor"/>
    </font>
    <font>
      <sz val="16"/>
      <name val="Calibri"/>
      <family val="2"/>
      <scheme val="minor"/>
    </font>
    <font>
      <sz val="18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11"/>
      <color rgb="FF1F497D"/>
      <name val="Calibri"/>
      <family val="2"/>
      <scheme val="minor"/>
    </font>
    <font>
      <sz val="11"/>
      <color theme="1" tint="4.9989318521683403E-2"/>
      <name val="Calibri"/>
      <family val="2"/>
      <scheme val="minor"/>
    </font>
    <font>
      <sz val="18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0" fontId="1" fillId="0" borderId="0" applyBorder="0"/>
  </cellStyleXfs>
  <cellXfs count="328">
    <xf numFmtId="0" fontId="0" fillId="0" borderId="0" xfId="0"/>
    <xf numFmtId="0" fontId="0" fillId="0" borderId="0" xfId="0"/>
    <xf numFmtId="0" fontId="2" fillId="2" borderId="0" xfId="0" applyFont="1" applyFill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3" borderId="1" xfId="0" applyFill="1" applyBorder="1" applyAlignment="1">
      <alignment horizontal="center" wrapText="1"/>
    </xf>
    <xf numFmtId="0" fontId="0" fillId="3" borderId="1" xfId="0" applyFill="1" applyBorder="1" applyAlignment="1">
      <alignment horizontal="center" vertical="center" wrapText="1"/>
    </xf>
    <xf numFmtId="14" fontId="0" fillId="3" borderId="1" xfId="0" applyNumberFormat="1" applyFill="1" applyBorder="1" applyAlignment="1">
      <alignment horizontal="center" wrapText="1"/>
    </xf>
    <xf numFmtId="14" fontId="0" fillId="3" borderId="1" xfId="0" applyNumberFormat="1" applyFill="1" applyBorder="1" applyAlignment="1">
      <alignment horizontal="center" vertical="center" wrapText="1"/>
    </xf>
    <xf numFmtId="0" fontId="0" fillId="3" borderId="1" xfId="0" applyFill="1" applyBorder="1" applyAlignment="1">
      <alignment wrapText="1"/>
    </xf>
    <xf numFmtId="0" fontId="3" fillId="3" borderId="1" xfId="0" applyFont="1" applyFill="1" applyBorder="1" applyAlignment="1">
      <alignment horizontal="center" vertical="center" wrapText="1"/>
    </xf>
    <xf numFmtId="0" fontId="0" fillId="3" borderId="3" xfId="0" applyFill="1" applyBorder="1" applyAlignment="1">
      <alignment wrapText="1"/>
    </xf>
    <xf numFmtId="0" fontId="0" fillId="0" borderId="0" xfId="0" applyAlignment="1">
      <alignment horizontal="center" vertical="center"/>
    </xf>
    <xf numFmtId="0" fontId="0" fillId="3" borderId="5" xfId="0" applyFill="1" applyBorder="1" applyAlignment="1">
      <alignment horizontal="center" wrapText="1"/>
    </xf>
    <xf numFmtId="0" fontId="0" fillId="3" borderId="5" xfId="0" applyFill="1" applyBorder="1" applyAlignment="1">
      <alignment wrapText="1"/>
    </xf>
    <xf numFmtId="0" fontId="0" fillId="3" borderId="3" xfId="0" applyFill="1" applyBorder="1" applyAlignment="1">
      <alignment horizontal="center" vertical="center" wrapText="1"/>
    </xf>
    <xf numFmtId="0" fontId="3" fillId="3" borderId="3" xfId="0" applyFont="1" applyFill="1" applyBorder="1" applyAlignment="1">
      <alignment horizontal="center" vertical="center" wrapText="1"/>
    </xf>
    <xf numFmtId="0" fontId="0" fillId="0" borderId="3" xfId="0" applyBorder="1" applyAlignment="1">
      <alignment horizontal="center" vertical="center"/>
    </xf>
    <xf numFmtId="0" fontId="0" fillId="3" borderId="2" xfId="0" applyFill="1" applyBorder="1" applyAlignment="1">
      <alignment horizontal="center" vertical="center" wrapText="1"/>
    </xf>
    <xf numFmtId="0" fontId="0" fillId="0" borderId="2" xfId="0" applyBorder="1" applyAlignment="1">
      <alignment horizontal="center" vertical="center"/>
    </xf>
    <xf numFmtId="0" fontId="2" fillId="2" borderId="7" xfId="0" applyFont="1" applyFill="1" applyBorder="1" applyAlignment="1">
      <alignment horizontal="center" vertical="center"/>
    </xf>
    <xf numFmtId="0" fontId="2" fillId="2" borderId="8" xfId="0" applyFont="1" applyFill="1" applyBorder="1" applyAlignment="1">
      <alignment horizontal="center" vertical="center"/>
    </xf>
    <xf numFmtId="0" fontId="2" fillId="2" borderId="9" xfId="0" applyFont="1" applyFill="1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1" xfId="0" applyFill="1" applyBorder="1" applyAlignment="1">
      <alignment horizontal="left" vertical="center" wrapText="1"/>
    </xf>
    <xf numFmtId="0" fontId="5" fillId="0" borderId="1" xfId="0" applyFont="1" applyFill="1" applyBorder="1" applyAlignment="1">
      <alignment horizontal="left" vertical="center" wrapText="1"/>
    </xf>
    <xf numFmtId="0" fontId="5" fillId="3" borderId="1" xfId="0" applyFont="1" applyFill="1" applyBorder="1" applyAlignment="1">
      <alignment horizontal="center" vertical="center" wrapText="1"/>
    </xf>
    <xf numFmtId="14" fontId="5" fillId="3" borderId="1" xfId="0" applyNumberFormat="1" applyFont="1" applyFill="1" applyBorder="1" applyAlignment="1">
      <alignment horizontal="center" vertical="center" wrapText="1"/>
    </xf>
    <xf numFmtId="0" fontId="5" fillId="3" borderId="2" xfId="0" applyFont="1" applyFill="1" applyBorder="1" applyAlignment="1">
      <alignment horizontal="center" vertical="center" wrapText="1"/>
    </xf>
    <xf numFmtId="0" fontId="5" fillId="0" borderId="0" xfId="0" applyFont="1" applyAlignment="1">
      <alignment horizontal="center" vertical="center"/>
    </xf>
    <xf numFmtId="0" fontId="2" fillId="2" borderId="11" xfId="0" applyFont="1" applyFill="1" applyBorder="1" applyAlignment="1">
      <alignment horizontal="center" vertical="center"/>
    </xf>
    <xf numFmtId="0" fontId="2" fillId="2" borderId="12" xfId="0" applyFont="1" applyFill="1" applyBorder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5" fillId="0" borderId="0" xfId="0" applyFont="1" applyAlignment="1">
      <alignment horizontal="left" vertical="center"/>
    </xf>
    <xf numFmtId="0" fontId="0" fillId="0" borderId="0" xfId="0" applyAlignment="1">
      <alignment horizontal="left" vertical="center"/>
    </xf>
    <xf numFmtId="0" fontId="5" fillId="3" borderId="3" xfId="0" applyFont="1" applyFill="1" applyBorder="1" applyAlignment="1">
      <alignment horizontal="center" vertical="center" wrapText="1"/>
    </xf>
    <xf numFmtId="0" fontId="0" fillId="3" borderId="1" xfId="0" applyFill="1" applyBorder="1" applyAlignment="1">
      <alignment vertical="center" wrapText="1"/>
    </xf>
    <xf numFmtId="0" fontId="5" fillId="0" borderId="0" xfId="0" applyFont="1"/>
    <xf numFmtId="0" fontId="7" fillId="3" borderId="1" xfId="0" applyFont="1" applyFill="1" applyBorder="1" applyAlignment="1">
      <alignment horizontal="center" vertical="center" wrapText="1"/>
    </xf>
    <xf numFmtId="14" fontId="7" fillId="3" borderId="1" xfId="0" applyNumberFormat="1" applyFont="1" applyFill="1" applyBorder="1" applyAlignment="1">
      <alignment horizontal="center" vertical="center" wrapText="1"/>
    </xf>
    <xf numFmtId="0" fontId="7" fillId="3" borderId="2" xfId="0" applyFont="1" applyFill="1" applyBorder="1" applyAlignment="1">
      <alignment horizontal="center" vertical="center" wrapText="1"/>
    </xf>
    <xf numFmtId="0" fontId="9" fillId="3" borderId="3" xfId="0" applyFont="1" applyFill="1" applyBorder="1" applyAlignment="1">
      <alignment horizontal="center" vertical="center" wrapText="1"/>
    </xf>
    <xf numFmtId="0" fontId="9" fillId="3" borderId="1" xfId="0" applyFont="1" applyFill="1" applyBorder="1" applyAlignment="1">
      <alignment horizontal="center" vertical="center" wrapText="1"/>
    </xf>
    <xf numFmtId="14" fontId="9" fillId="3" borderId="1" xfId="0" applyNumberFormat="1" applyFont="1" applyFill="1" applyBorder="1" applyAlignment="1">
      <alignment horizontal="center" vertical="center" wrapText="1"/>
    </xf>
    <xf numFmtId="0" fontId="9" fillId="3" borderId="2" xfId="0" applyFont="1" applyFill="1" applyBorder="1" applyAlignment="1">
      <alignment horizontal="center" vertical="center" wrapText="1"/>
    </xf>
    <xf numFmtId="0" fontId="9" fillId="0" borderId="3" xfId="0" applyFont="1" applyBorder="1" applyAlignment="1">
      <alignment horizontal="center" vertical="center"/>
    </xf>
    <xf numFmtId="0" fontId="9" fillId="0" borderId="1" xfId="0" applyFont="1" applyBorder="1" applyAlignment="1">
      <alignment horizontal="center" vertical="center"/>
    </xf>
    <xf numFmtId="0" fontId="11" fillId="0" borderId="3" xfId="0" applyFont="1" applyBorder="1" applyAlignment="1">
      <alignment horizontal="center" vertical="center"/>
    </xf>
    <xf numFmtId="0" fontId="11" fillId="0" borderId="1" xfId="0" applyFont="1" applyBorder="1" applyAlignment="1">
      <alignment horizontal="center" vertical="center"/>
    </xf>
    <xf numFmtId="0" fontId="9" fillId="0" borderId="10" xfId="0" applyFont="1" applyBorder="1" applyAlignment="1">
      <alignment horizontal="center" vertical="center"/>
    </xf>
    <xf numFmtId="0" fontId="9" fillId="0" borderId="5" xfId="0" applyFont="1" applyBorder="1" applyAlignment="1">
      <alignment horizontal="center" vertical="center"/>
    </xf>
    <xf numFmtId="0" fontId="8" fillId="3" borderId="1" xfId="0" applyFont="1" applyFill="1" applyBorder="1" applyAlignment="1">
      <alignment horizontal="center" vertical="center" wrapText="1"/>
    </xf>
    <xf numFmtId="0" fontId="8" fillId="3" borderId="1" xfId="0" applyFont="1" applyFill="1" applyBorder="1" applyAlignment="1">
      <alignment horizontal="left" vertical="center" wrapText="1"/>
    </xf>
    <xf numFmtId="14" fontId="9" fillId="0" borderId="1" xfId="0" applyNumberFormat="1" applyFont="1" applyBorder="1" applyAlignment="1">
      <alignment horizontal="center" vertical="center"/>
    </xf>
    <xf numFmtId="14" fontId="9" fillId="0" borderId="5" xfId="0" applyNumberFormat="1" applyFont="1" applyBorder="1" applyAlignment="1">
      <alignment horizontal="center" vertical="center"/>
    </xf>
    <xf numFmtId="0" fontId="11" fillId="0" borderId="5" xfId="0" applyFont="1" applyBorder="1" applyAlignment="1">
      <alignment horizontal="center" vertical="center"/>
    </xf>
    <xf numFmtId="0" fontId="11" fillId="3" borderId="3" xfId="0" applyFont="1" applyFill="1" applyBorder="1" applyAlignment="1">
      <alignment horizontal="center" vertical="center" wrapText="1"/>
    </xf>
    <xf numFmtId="0" fontId="11" fillId="3" borderId="1" xfId="0" applyFont="1" applyFill="1" applyBorder="1" applyAlignment="1">
      <alignment horizontal="center" vertical="center" wrapText="1"/>
    </xf>
    <xf numFmtId="14" fontId="11" fillId="3" borderId="1" xfId="0" applyNumberFormat="1" applyFont="1" applyFill="1" applyBorder="1" applyAlignment="1">
      <alignment horizontal="center" vertical="center" wrapText="1"/>
    </xf>
    <xf numFmtId="14" fontId="11" fillId="0" borderId="1" xfId="0" applyNumberFormat="1" applyFont="1" applyBorder="1" applyAlignment="1">
      <alignment horizontal="center" vertical="center"/>
    </xf>
    <xf numFmtId="0" fontId="8" fillId="0" borderId="1" xfId="0" applyFont="1" applyBorder="1" applyAlignment="1">
      <alignment horizontal="left" vertical="center"/>
    </xf>
    <xf numFmtId="0" fontId="0" fillId="0" borderId="0" xfId="0" applyFont="1" applyAlignment="1">
      <alignment horizontal="center" vertical="center"/>
    </xf>
    <xf numFmtId="0" fontId="2" fillId="2" borderId="9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13" fillId="0" borderId="3" xfId="0" applyFont="1" applyBorder="1" applyAlignment="1">
      <alignment horizontal="center" vertical="center"/>
    </xf>
    <xf numFmtId="0" fontId="13" fillId="0" borderId="1" xfId="0" applyFont="1" applyBorder="1" applyAlignment="1">
      <alignment horizontal="center" vertical="center"/>
    </xf>
    <xf numFmtId="1" fontId="9" fillId="3" borderId="1" xfId="0" applyNumberFormat="1" applyFont="1" applyFill="1" applyBorder="1" applyAlignment="1">
      <alignment horizontal="center" vertical="center" wrapText="1"/>
    </xf>
    <xf numFmtId="14" fontId="13" fillId="0" borderId="1" xfId="0" applyNumberFormat="1" applyFont="1" applyBorder="1" applyAlignment="1">
      <alignment horizontal="center" vertical="center"/>
    </xf>
    <xf numFmtId="1" fontId="7" fillId="3" borderId="1" xfId="0" applyNumberFormat="1" applyFont="1" applyFill="1" applyBorder="1" applyAlignment="1">
      <alignment horizontal="center" vertical="center" wrapText="1"/>
    </xf>
    <xf numFmtId="14" fontId="12" fillId="0" borderId="1" xfId="0" applyNumberFormat="1" applyFont="1" applyBorder="1" applyAlignment="1">
      <alignment horizontal="center" vertical="center"/>
    </xf>
    <xf numFmtId="1" fontId="0" fillId="3" borderId="1" xfId="0" applyNumberFormat="1" applyFill="1" applyBorder="1" applyAlignment="1">
      <alignment horizontal="center" vertical="center" wrapText="1"/>
    </xf>
    <xf numFmtId="1" fontId="5" fillId="3" borderId="1" xfId="0" applyNumberFormat="1" applyFont="1" applyFill="1" applyBorder="1" applyAlignment="1">
      <alignment horizontal="center" vertical="center" wrapText="1"/>
    </xf>
    <xf numFmtId="1" fontId="11" fillId="3" borderId="1" xfId="0" applyNumberFormat="1" applyFont="1" applyFill="1" applyBorder="1" applyAlignment="1">
      <alignment horizontal="center" vertical="center" wrapText="1"/>
    </xf>
    <xf numFmtId="0" fontId="11" fillId="3" borderId="2" xfId="0" applyFont="1" applyFill="1" applyBorder="1" applyAlignment="1">
      <alignment horizontal="center" vertical="center" wrapText="1"/>
    </xf>
    <xf numFmtId="14" fontId="8" fillId="3" borderId="1" xfId="0" applyNumberFormat="1" applyFont="1" applyFill="1" applyBorder="1" applyAlignment="1">
      <alignment horizontal="center" vertical="center" wrapText="1"/>
    </xf>
    <xf numFmtId="1" fontId="8" fillId="3" borderId="1" xfId="0" applyNumberFormat="1" applyFont="1" applyFill="1" applyBorder="1" applyAlignment="1">
      <alignment horizontal="center" vertical="center" wrapText="1"/>
    </xf>
    <xf numFmtId="1" fontId="9" fillId="3" borderId="5" xfId="0" applyNumberFormat="1" applyFont="1" applyFill="1" applyBorder="1" applyAlignment="1">
      <alignment horizontal="center" vertical="center" wrapText="1"/>
    </xf>
    <xf numFmtId="0" fontId="9" fillId="3" borderId="5" xfId="0" applyFont="1" applyFill="1" applyBorder="1" applyAlignment="1">
      <alignment horizontal="center" vertical="center" wrapText="1"/>
    </xf>
    <xf numFmtId="0" fontId="9" fillId="0" borderId="1" xfId="0" applyFont="1" applyBorder="1" applyAlignment="1">
      <alignment horizontal="center" vertical="center" wrapText="1"/>
    </xf>
    <xf numFmtId="0" fontId="9" fillId="3" borderId="6" xfId="0" applyFont="1" applyFill="1" applyBorder="1" applyAlignment="1">
      <alignment horizontal="center" vertical="center" wrapText="1"/>
    </xf>
    <xf numFmtId="14" fontId="2" fillId="2" borderId="8" xfId="0" applyNumberFormat="1" applyFont="1" applyFill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14" fontId="0" fillId="0" borderId="5" xfId="0" applyNumberFormat="1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2" fillId="2" borderId="8" xfId="0" applyFont="1" applyFill="1" applyBorder="1" applyAlignment="1">
      <alignment horizontal="center" vertical="center" wrapText="1"/>
    </xf>
    <xf numFmtId="0" fontId="13" fillId="0" borderId="1" xfId="0" applyFont="1" applyBorder="1" applyAlignment="1">
      <alignment horizontal="center" vertical="center" wrapText="1"/>
    </xf>
    <xf numFmtId="0" fontId="11" fillId="0" borderId="1" xfId="0" applyFont="1" applyBorder="1" applyAlignment="1">
      <alignment horizontal="center" vertical="center" wrapText="1"/>
    </xf>
    <xf numFmtId="0" fontId="9" fillId="0" borderId="6" xfId="0" applyFont="1" applyBorder="1" applyAlignment="1">
      <alignment horizontal="center" vertical="center" wrapText="1"/>
    </xf>
    <xf numFmtId="0" fontId="9" fillId="0" borderId="5" xfId="0" applyFont="1" applyBorder="1" applyAlignment="1">
      <alignment horizontal="center" vertical="center" wrapText="1"/>
    </xf>
    <xf numFmtId="0" fontId="0" fillId="0" borderId="1" xfId="0" applyFill="1" applyBorder="1" applyAlignment="1">
      <alignment horizontal="left" vertical="center"/>
    </xf>
    <xf numFmtId="0" fontId="5" fillId="0" borderId="1" xfId="0" applyFont="1" applyFill="1" applyBorder="1" applyAlignment="1">
      <alignment horizontal="left" vertical="center"/>
    </xf>
    <xf numFmtId="0" fontId="7" fillId="0" borderId="1" xfId="0" applyFont="1" applyBorder="1" applyAlignment="1">
      <alignment horizontal="left" vertical="center"/>
    </xf>
    <xf numFmtId="0" fontId="7" fillId="0" borderId="10" xfId="0" applyFont="1" applyBorder="1" applyAlignment="1">
      <alignment horizontal="left" vertical="center"/>
    </xf>
    <xf numFmtId="0" fontId="7" fillId="0" borderId="5" xfId="0" applyFont="1" applyBorder="1" applyAlignment="1">
      <alignment horizontal="left" vertical="center"/>
    </xf>
    <xf numFmtId="0" fontId="7" fillId="0" borderId="2" xfId="0" applyFont="1" applyFill="1" applyBorder="1" applyAlignment="1">
      <alignment horizontal="center" vertical="center" wrapText="1"/>
    </xf>
    <xf numFmtId="0" fontId="14" fillId="0" borderId="2" xfId="0" applyFont="1" applyBorder="1" applyAlignment="1">
      <alignment horizontal="center" vertical="center" wrapText="1"/>
    </xf>
    <xf numFmtId="0" fontId="8" fillId="0" borderId="5" xfId="0" applyFont="1" applyBorder="1" applyAlignment="1">
      <alignment horizontal="center" vertical="center"/>
    </xf>
    <xf numFmtId="0" fontId="5" fillId="0" borderId="3" xfId="0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14" fontId="5" fillId="0" borderId="1" xfId="0" applyNumberFormat="1" applyFont="1" applyBorder="1" applyAlignment="1">
      <alignment horizontal="center" vertical="center"/>
    </xf>
    <xf numFmtId="0" fontId="5" fillId="0" borderId="2" xfId="0" applyFont="1" applyBorder="1" applyAlignment="1">
      <alignment horizontal="center" vertical="center"/>
    </xf>
    <xf numFmtId="0" fontId="5" fillId="0" borderId="1" xfId="0" applyFont="1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5" fillId="0" borderId="10" xfId="0" applyFont="1" applyFill="1" applyBorder="1" applyAlignment="1">
      <alignment horizontal="left" vertical="center"/>
    </xf>
    <xf numFmtId="0" fontId="0" fillId="0" borderId="10" xfId="0" applyFill="1" applyBorder="1" applyAlignment="1">
      <alignment horizontal="left" vertical="center"/>
    </xf>
    <xf numFmtId="0" fontId="5" fillId="0" borderId="5" xfId="0" applyFont="1" applyFill="1" applyBorder="1" applyAlignment="1">
      <alignment horizontal="left" vertical="center" wrapText="1"/>
    </xf>
    <xf numFmtId="0" fontId="0" fillId="0" borderId="5" xfId="0" applyFill="1" applyBorder="1" applyAlignment="1">
      <alignment horizontal="left" vertical="center" wrapText="1"/>
    </xf>
    <xf numFmtId="0" fontId="5" fillId="3" borderId="5" xfId="0" applyFont="1" applyFill="1" applyBorder="1" applyAlignment="1">
      <alignment horizontal="center" vertical="center" wrapText="1"/>
    </xf>
    <xf numFmtId="0" fontId="0" fillId="3" borderId="5" xfId="0" applyFill="1" applyBorder="1" applyAlignment="1">
      <alignment horizontal="center" vertical="center" wrapText="1"/>
    </xf>
    <xf numFmtId="14" fontId="5" fillId="3" borderId="5" xfId="0" applyNumberFormat="1" applyFont="1" applyFill="1" applyBorder="1" applyAlignment="1">
      <alignment horizontal="center" vertical="center" wrapText="1"/>
    </xf>
    <xf numFmtId="14" fontId="0" fillId="3" borderId="5" xfId="0" applyNumberFormat="1" applyFill="1" applyBorder="1" applyAlignment="1">
      <alignment horizontal="center" vertical="center" wrapText="1"/>
    </xf>
    <xf numFmtId="0" fontId="5" fillId="3" borderId="6" xfId="0" applyFont="1" applyFill="1" applyBorder="1" applyAlignment="1">
      <alignment horizontal="center" vertical="center" wrapText="1"/>
    </xf>
    <xf numFmtId="0" fontId="0" fillId="3" borderId="6" xfId="0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 wrapText="1"/>
    </xf>
    <xf numFmtId="0" fontId="5" fillId="0" borderId="2" xfId="0" applyFont="1" applyBorder="1" applyAlignment="1">
      <alignment horizontal="center" vertical="center" wrapText="1"/>
    </xf>
    <xf numFmtId="1" fontId="0" fillId="3" borderId="5" xfId="0" applyNumberFormat="1" applyFill="1" applyBorder="1" applyAlignment="1">
      <alignment horizontal="center" vertical="center" wrapText="1"/>
    </xf>
    <xf numFmtId="0" fontId="8" fillId="3" borderId="2" xfId="0" applyFont="1" applyFill="1" applyBorder="1" applyAlignment="1">
      <alignment horizontal="center" vertical="center" wrapText="1"/>
    </xf>
    <xf numFmtId="0" fontId="8" fillId="0" borderId="1" xfId="0" applyFont="1" applyBorder="1" applyAlignment="1">
      <alignment horizontal="center" vertical="center"/>
    </xf>
    <xf numFmtId="0" fontId="10" fillId="3" borderId="1" xfId="0" applyFont="1" applyFill="1" applyBorder="1" applyAlignment="1">
      <alignment horizontal="center" vertical="center" wrapText="1"/>
    </xf>
    <xf numFmtId="14" fontId="10" fillId="3" borderId="1" xfId="0" applyNumberFormat="1" applyFont="1" applyFill="1" applyBorder="1" applyAlignment="1">
      <alignment horizontal="center" vertical="center" wrapText="1"/>
    </xf>
    <xf numFmtId="0" fontId="8" fillId="0" borderId="1" xfId="0" applyFont="1" applyFill="1" applyBorder="1" applyAlignment="1">
      <alignment horizontal="left" vertical="center"/>
    </xf>
    <xf numFmtId="0" fontId="8" fillId="0" borderId="1" xfId="0" applyFont="1" applyFill="1" applyBorder="1" applyAlignment="1">
      <alignment horizontal="center" vertical="center" wrapText="1"/>
    </xf>
    <xf numFmtId="14" fontId="8" fillId="0" borderId="1" xfId="0" applyNumberFormat="1" applyFont="1" applyFill="1" applyBorder="1" applyAlignment="1">
      <alignment horizontal="center" vertical="center" wrapText="1"/>
    </xf>
    <xf numFmtId="1" fontId="8" fillId="0" borderId="1" xfId="0" applyNumberFormat="1" applyFont="1" applyFill="1" applyBorder="1" applyAlignment="1">
      <alignment horizontal="center" vertical="center" wrapText="1"/>
    </xf>
    <xf numFmtId="0" fontId="8" fillId="0" borderId="2" xfId="0" applyFont="1" applyFill="1" applyBorder="1" applyAlignment="1">
      <alignment horizontal="center" vertical="center" wrapText="1"/>
    </xf>
    <xf numFmtId="0" fontId="0" fillId="0" borderId="0" xfId="0" applyBorder="1" applyAlignment="1">
      <alignment horizontal="center" vertical="center"/>
    </xf>
    <xf numFmtId="0" fontId="11" fillId="0" borderId="10" xfId="0" applyFont="1" applyFill="1" applyBorder="1" applyAlignment="1">
      <alignment horizontal="center" vertical="center"/>
    </xf>
    <xf numFmtId="0" fontId="11" fillId="0" borderId="5" xfId="0" applyFont="1" applyFill="1" applyBorder="1" applyAlignment="1">
      <alignment horizontal="center" vertical="center"/>
    </xf>
    <xf numFmtId="14" fontId="11" fillId="0" borderId="5" xfId="0" applyNumberFormat="1" applyFont="1" applyFill="1" applyBorder="1" applyAlignment="1">
      <alignment horizontal="center" vertical="center"/>
    </xf>
    <xf numFmtId="1" fontId="11" fillId="0" borderId="1" xfId="0" applyNumberFormat="1" applyFont="1" applyFill="1" applyBorder="1" applyAlignment="1">
      <alignment horizontal="center" vertical="center" wrapText="1"/>
    </xf>
    <xf numFmtId="0" fontId="11" fillId="0" borderId="5" xfId="0" applyFont="1" applyFill="1" applyBorder="1" applyAlignment="1">
      <alignment horizontal="center" vertical="center" wrapText="1"/>
    </xf>
    <xf numFmtId="0" fontId="11" fillId="0" borderId="2" xfId="0" applyFont="1" applyFill="1" applyBorder="1" applyAlignment="1">
      <alignment horizontal="center" vertical="center" wrapText="1"/>
    </xf>
    <xf numFmtId="0" fontId="11" fillId="3" borderId="3" xfId="0" applyFont="1" applyFill="1" applyBorder="1" applyAlignment="1">
      <alignment horizontal="center" vertical="center"/>
    </xf>
    <xf numFmtId="0" fontId="11" fillId="3" borderId="1" xfId="0" applyFont="1" applyFill="1" applyBorder="1" applyAlignment="1">
      <alignment horizontal="center" vertical="center"/>
    </xf>
    <xf numFmtId="14" fontId="11" fillId="3" borderId="1" xfId="0" applyNumberFormat="1" applyFont="1" applyFill="1" applyBorder="1" applyAlignment="1">
      <alignment horizontal="center" vertical="center"/>
    </xf>
    <xf numFmtId="1" fontId="11" fillId="3" borderId="5" xfId="0" applyNumberFormat="1" applyFont="1" applyFill="1" applyBorder="1" applyAlignment="1">
      <alignment horizontal="center" vertical="center"/>
    </xf>
    <xf numFmtId="49" fontId="11" fillId="0" borderId="1" xfId="0" applyNumberFormat="1" applyFont="1" applyBorder="1" applyAlignment="1">
      <alignment horizontal="center" vertical="center" wrapText="1"/>
    </xf>
    <xf numFmtId="14" fontId="11" fillId="0" borderId="1" xfId="0" applyNumberFormat="1" applyFont="1" applyBorder="1" applyAlignment="1">
      <alignment horizontal="center" vertical="center" wrapText="1"/>
    </xf>
    <xf numFmtId="0" fontId="12" fillId="4" borderId="10" xfId="0" applyFont="1" applyFill="1" applyBorder="1" applyAlignment="1">
      <alignment horizontal="left" vertical="center"/>
    </xf>
    <xf numFmtId="0" fontId="12" fillId="4" borderId="5" xfId="0" applyFont="1" applyFill="1" applyBorder="1" applyAlignment="1">
      <alignment horizontal="left" vertical="center"/>
    </xf>
    <xf numFmtId="0" fontId="5" fillId="0" borderId="10" xfId="0" applyFont="1" applyBorder="1" applyAlignment="1">
      <alignment horizontal="center" vertical="center"/>
    </xf>
    <xf numFmtId="0" fontId="5" fillId="0" borderId="5" xfId="0" applyFont="1" applyBorder="1" applyAlignment="1">
      <alignment horizontal="center" vertical="center"/>
    </xf>
    <xf numFmtId="0" fontId="0" fillId="3" borderId="0" xfId="0" applyFill="1" applyBorder="1" applyAlignment="1">
      <alignment horizontal="center" vertical="center" wrapText="1"/>
    </xf>
    <xf numFmtId="14" fontId="5" fillId="0" borderId="5" xfId="0" applyNumberFormat="1" applyFont="1" applyBorder="1" applyAlignment="1">
      <alignment horizontal="center" vertical="center"/>
    </xf>
    <xf numFmtId="1" fontId="5" fillId="3" borderId="5" xfId="0" applyNumberFormat="1" applyFont="1" applyFill="1" applyBorder="1" applyAlignment="1">
      <alignment horizontal="center" vertical="center" wrapText="1"/>
    </xf>
    <xf numFmtId="0" fontId="5" fillId="0" borderId="6" xfId="0" applyFont="1" applyBorder="1" applyAlignment="1">
      <alignment horizontal="center" vertical="center"/>
    </xf>
    <xf numFmtId="0" fontId="5" fillId="3" borderId="0" xfId="0" applyFont="1" applyFill="1" applyBorder="1" applyAlignment="1">
      <alignment horizontal="center" vertical="center" wrapText="1"/>
    </xf>
    <xf numFmtId="14" fontId="0" fillId="3" borderId="0" xfId="0" applyNumberFormat="1" applyFill="1" applyBorder="1" applyAlignment="1">
      <alignment horizontal="center" vertical="center" wrapText="1"/>
    </xf>
    <xf numFmtId="0" fontId="8" fillId="0" borderId="1" xfId="0" applyFont="1" applyFill="1" applyBorder="1" applyAlignment="1">
      <alignment horizontal="left" vertical="center" wrapText="1"/>
    </xf>
    <xf numFmtId="0" fontId="0" fillId="0" borderId="10" xfId="0" applyBorder="1" applyAlignment="1">
      <alignment horizontal="left" vertical="center"/>
    </xf>
    <xf numFmtId="0" fontId="0" fillId="0" borderId="5" xfId="0" applyBorder="1" applyAlignment="1">
      <alignment horizontal="left" vertical="center"/>
    </xf>
    <xf numFmtId="0" fontId="0" fillId="0" borderId="5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5" fillId="3" borderId="1" xfId="0" applyFont="1" applyFill="1" applyBorder="1" applyAlignment="1">
      <alignment vertical="center" wrapText="1"/>
    </xf>
    <xf numFmtId="0" fontId="0" fillId="3" borderId="1" xfId="0" applyFont="1" applyFill="1" applyBorder="1" applyAlignment="1">
      <alignment horizontal="center" vertical="center" wrapText="1"/>
    </xf>
    <xf numFmtId="14" fontId="0" fillId="3" borderId="1" xfId="0" applyNumberFormat="1" applyFont="1" applyFill="1" applyBorder="1" applyAlignment="1">
      <alignment horizontal="center" vertical="center" wrapText="1"/>
    </xf>
    <xf numFmtId="1" fontId="0" fillId="3" borderId="1" xfId="0" applyNumberFormat="1" applyFont="1" applyFill="1" applyBorder="1" applyAlignment="1">
      <alignment horizontal="center" vertical="center" wrapText="1"/>
    </xf>
    <xf numFmtId="0" fontId="0" fillId="3" borderId="3" xfId="0" applyFont="1" applyFill="1" applyBorder="1" applyAlignment="1">
      <alignment horizontal="center" vertical="center" wrapText="1"/>
    </xf>
    <xf numFmtId="0" fontId="16" fillId="3" borderId="1" xfId="0" applyFont="1" applyFill="1" applyBorder="1" applyAlignment="1">
      <alignment horizontal="center" wrapText="1"/>
    </xf>
    <xf numFmtId="14" fontId="16" fillId="3" borderId="1" xfId="0" applyNumberFormat="1" applyFont="1" applyFill="1" applyBorder="1" applyAlignment="1">
      <alignment horizontal="center" wrapText="1"/>
    </xf>
    <xf numFmtId="0" fontId="7" fillId="3" borderId="5" xfId="0" applyFont="1" applyFill="1" applyBorder="1" applyAlignment="1">
      <alignment horizontal="center" vertical="center" wrapText="1"/>
    </xf>
    <xf numFmtId="0" fontId="8" fillId="0" borderId="1" xfId="0" applyFont="1" applyFill="1" applyBorder="1" applyAlignment="1">
      <alignment horizontal="center" vertical="center"/>
    </xf>
    <xf numFmtId="14" fontId="7" fillId="3" borderId="5" xfId="0" applyNumberFormat="1" applyFont="1" applyFill="1" applyBorder="1" applyAlignment="1">
      <alignment horizontal="center" vertical="center" wrapText="1"/>
    </xf>
    <xf numFmtId="14" fontId="8" fillId="0" borderId="1" xfId="0" applyNumberFormat="1" applyFont="1" applyBorder="1" applyAlignment="1">
      <alignment horizontal="center" vertical="center"/>
    </xf>
    <xf numFmtId="14" fontId="8" fillId="0" borderId="1" xfId="0" applyNumberFormat="1" applyFont="1" applyFill="1" applyBorder="1" applyAlignment="1">
      <alignment horizontal="center" vertical="center"/>
    </xf>
    <xf numFmtId="1" fontId="7" fillId="3" borderId="5" xfId="0" applyNumberFormat="1" applyFont="1" applyFill="1" applyBorder="1" applyAlignment="1">
      <alignment horizontal="center" vertical="center" wrapText="1"/>
    </xf>
    <xf numFmtId="0" fontId="7" fillId="3" borderId="6" xfId="0" applyFont="1" applyFill="1" applyBorder="1" applyAlignment="1">
      <alignment horizontal="center" vertical="center" wrapText="1"/>
    </xf>
    <xf numFmtId="0" fontId="8" fillId="0" borderId="2" xfId="0" applyFont="1" applyBorder="1" applyAlignment="1">
      <alignment horizontal="center" vertical="center" wrapText="1"/>
    </xf>
    <xf numFmtId="0" fontId="8" fillId="3" borderId="6" xfId="0" applyFont="1" applyFill="1" applyBorder="1" applyAlignment="1">
      <alignment horizontal="center" vertical="center" wrapText="1"/>
    </xf>
    <xf numFmtId="0" fontId="7" fillId="3" borderId="1" xfId="0" applyFont="1" applyFill="1" applyBorder="1" applyAlignment="1">
      <alignment horizontal="center" vertical="center"/>
    </xf>
    <xf numFmtId="14" fontId="7" fillId="3" borderId="1" xfId="0" applyNumberFormat="1" applyFont="1" applyFill="1" applyBorder="1" applyAlignment="1">
      <alignment horizontal="center" vertical="center"/>
    </xf>
    <xf numFmtId="1" fontId="7" fillId="3" borderId="1" xfId="0" applyNumberFormat="1" applyFont="1" applyFill="1" applyBorder="1" applyAlignment="1">
      <alignment horizontal="center" vertical="center"/>
    </xf>
    <xf numFmtId="1" fontId="9" fillId="0" borderId="5" xfId="0" applyNumberFormat="1" applyFont="1" applyBorder="1" applyAlignment="1">
      <alignment horizontal="center" vertical="center"/>
    </xf>
    <xf numFmtId="0" fontId="7" fillId="0" borderId="1" xfId="0" applyFont="1" applyBorder="1" applyAlignment="1">
      <alignment horizontal="center" vertical="center"/>
    </xf>
    <xf numFmtId="0" fontId="7" fillId="5" borderId="1" xfId="0" applyFont="1" applyFill="1" applyBorder="1" applyAlignment="1">
      <alignment horizontal="left" vertical="center"/>
    </xf>
    <xf numFmtId="0" fontId="7" fillId="5" borderId="1" xfId="0" applyFont="1" applyFill="1" applyBorder="1" applyAlignment="1">
      <alignment horizontal="center" vertical="center"/>
    </xf>
    <xf numFmtId="14" fontId="7" fillId="5" borderId="1" xfId="0" applyNumberFormat="1" applyFont="1" applyFill="1" applyBorder="1" applyAlignment="1">
      <alignment horizontal="center" vertical="center"/>
    </xf>
    <xf numFmtId="1" fontId="7" fillId="5" borderId="1" xfId="0" applyNumberFormat="1" applyFont="1" applyFill="1" applyBorder="1" applyAlignment="1">
      <alignment horizontal="center" vertical="center"/>
    </xf>
    <xf numFmtId="0" fontId="7" fillId="5" borderId="2" xfId="0" applyFont="1" applyFill="1" applyBorder="1" applyAlignment="1">
      <alignment horizontal="center" vertical="center" wrapText="1"/>
    </xf>
    <xf numFmtId="1" fontId="7" fillId="5" borderId="5" xfId="0" applyNumberFormat="1" applyFont="1" applyFill="1" applyBorder="1" applyAlignment="1">
      <alignment horizontal="center" vertical="center"/>
    </xf>
    <xf numFmtId="0" fontId="8" fillId="0" borderId="3" xfId="0" applyFont="1" applyBorder="1" applyAlignment="1">
      <alignment horizontal="left" vertical="center"/>
    </xf>
    <xf numFmtId="49" fontId="7" fillId="0" borderId="5" xfId="0" applyNumberFormat="1" applyFont="1" applyBorder="1" applyAlignment="1">
      <alignment horizontal="center" vertical="center" wrapText="1"/>
    </xf>
    <xf numFmtId="49" fontId="12" fillId="4" borderId="5" xfId="0" applyNumberFormat="1" applyFont="1" applyFill="1" applyBorder="1" applyAlignment="1">
      <alignment horizontal="center" vertical="center" wrapText="1"/>
    </xf>
    <xf numFmtId="14" fontId="7" fillId="0" borderId="5" xfId="0" applyNumberFormat="1" applyFont="1" applyBorder="1" applyAlignment="1">
      <alignment horizontal="center" vertical="center" wrapText="1"/>
    </xf>
    <xf numFmtId="14" fontId="12" fillId="4" borderId="5" xfId="0" applyNumberFormat="1" applyFont="1" applyFill="1" applyBorder="1" applyAlignment="1">
      <alignment horizontal="center" vertical="center" wrapText="1"/>
    </xf>
    <xf numFmtId="1" fontId="7" fillId="4" borderId="5" xfId="0" applyNumberFormat="1" applyFont="1" applyFill="1" applyBorder="1" applyAlignment="1">
      <alignment horizontal="center" vertical="center" wrapText="1"/>
    </xf>
    <xf numFmtId="0" fontId="7" fillId="0" borderId="5" xfId="0" applyFont="1" applyBorder="1" applyAlignment="1">
      <alignment horizontal="center" vertical="center" wrapText="1"/>
    </xf>
    <xf numFmtId="0" fontId="12" fillId="4" borderId="5" xfId="0" applyFont="1" applyFill="1" applyBorder="1" applyAlignment="1">
      <alignment horizontal="center" vertical="center" wrapText="1"/>
    </xf>
    <xf numFmtId="0" fontId="5" fillId="0" borderId="1" xfId="0" applyFont="1" applyFill="1" applyBorder="1" applyAlignment="1">
      <alignment horizontal="center" vertical="center" wrapText="1"/>
    </xf>
    <xf numFmtId="14" fontId="5" fillId="0" borderId="1" xfId="0" applyNumberFormat="1" applyFont="1" applyFill="1" applyBorder="1" applyAlignment="1">
      <alignment horizontal="center" vertical="center" wrapText="1"/>
    </xf>
    <xf numFmtId="0" fontId="5" fillId="0" borderId="5" xfId="0" applyFont="1" applyFill="1" applyBorder="1" applyAlignment="1">
      <alignment horizontal="center" vertical="center" wrapText="1"/>
    </xf>
    <xf numFmtId="14" fontId="5" fillId="0" borderId="5" xfId="0" applyNumberFormat="1" applyFont="1" applyFill="1" applyBorder="1" applyAlignment="1">
      <alignment horizontal="center" vertical="center" wrapText="1"/>
    </xf>
    <xf numFmtId="1" fontId="5" fillId="0" borderId="1" xfId="0" applyNumberFormat="1" applyFont="1" applyFill="1" applyBorder="1" applyAlignment="1">
      <alignment horizontal="center" vertical="center" wrapText="1"/>
    </xf>
    <xf numFmtId="0" fontId="5" fillId="0" borderId="6" xfId="0" applyFont="1" applyFill="1" applyBorder="1" applyAlignment="1">
      <alignment horizontal="center" vertical="center" wrapText="1"/>
    </xf>
    <xf numFmtId="0" fontId="7" fillId="0" borderId="3" xfId="0" applyFont="1" applyBorder="1" applyAlignment="1">
      <alignment horizontal="left" vertical="center"/>
    </xf>
    <xf numFmtId="0" fontId="7" fillId="5" borderId="10" xfId="0" applyFont="1" applyFill="1" applyBorder="1" applyAlignment="1">
      <alignment horizontal="left" vertical="center"/>
    </xf>
    <xf numFmtId="0" fontId="8" fillId="0" borderId="10" xfId="0" applyFont="1" applyFill="1" applyBorder="1" applyAlignment="1">
      <alignment horizontal="left" vertical="center"/>
    </xf>
    <xf numFmtId="0" fontId="7" fillId="5" borderId="5" xfId="0" applyFont="1" applyFill="1" applyBorder="1" applyAlignment="1">
      <alignment horizontal="left" vertical="center"/>
    </xf>
    <xf numFmtId="0" fontId="8" fillId="0" borderId="5" xfId="0" applyFont="1" applyFill="1" applyBorder="1" applyAlignment="1">
      <alignment horizontal="left" vertical="center"/>
    </xf>
    <xf numFmtId="0" fontId="7" fillId="5" borderId="5" xfId="0" applyFont="1" applyFill="1" applyBorder="1" applyAlignment="1">
      <alignment horizontal="center" vertical="center"/>
    </xf>
    <xf numFmtId="0" fontId="8" fillId="0" borderId="5" xfId="0" applyFont="1" applyFill="1" applyBorder="1" applyAlignment="1">
      <alignment horizontal="center" vertical="center" wrapText="1"/>
    </xf>
    <xf numFmtId="0" fontId="7" fillId="0" borderId="5" xfId="0" applyFont="1" applyBorder="1" applyAlignment="1">
      <alignment horizontal="center" vertical="center"/>
    </xf>
    <xf numFmtId="49" fontId="8" fillId="0" borderId="5" xfId="0" applyNumberFormat="1" applyFont="1" applyFill="1" applyBorder="1" applyAlignment="1">
      <alignment horizontal="center" vertical="center" wrapText="1"/>
    </xf>
    <xf numFmtId="14" fontId="7" fillId="5" borderId="5" xfId="0" applyNumberFormat="1" applyFont="1" applyFill="1" applyBorder="1" applyAlignment="1">
      <alignment horizontal="center" vertical="center"/>
    </xf>
    <xf numFmtId="14" fontId="8" fillId="0" borderId="5" xfId="0" applyNumberFormat="1" applyFont="1" applyFill="1" applyBorder="1" applyAlignment="1">
      <alignment horizontal="center" vertical="center" wrapText="1"/>
    </xf>
    <xf numFmtId="1" fontId="8" fillId="0" borderId="5" xfId="0" applyNumberFormat="1" applyFont="1" applyFill="1" applyBorder="1" applyAlignment="1">
      <alignment horizontal="center" vertical="center" wrapText="1"/>
    </xf>
    <xf numFmtId="0" fontId="7" fillId="5" borderId="6" xfId="0" applyFont="1" applyFill="1" applyBorder="1" applyAlignment="1">
      <alignment horizontal="center" vertical="center" wrapText="1"/>
    </xf>
    <xf numFmtId="0" fontId="7" fillId="0" borderId="6" xfId="0" applyFont="1" applyBorder="1" applyAlignment="1">
      <alignment horizontal="center" vertical="center" wrapText="1"/>
    </xf>
    <xf numFmtId="0" fontId="5" fillId="0" borderId="2" xfId="0" applyFont="1" applyFill="1" applyBorder="1" applyAlignment="1">
      <alignment horizontal="center" vertical="center" wrapText="1"/>
    </xf>
    <xf numFmtId="0" fontId="0" fillId="0" borderId="0" xfId="0" applyFont="1" applyFill="1" applyAlignment="1">
      <alignment horizontal="center" vertical="center"/>
    </xf>
    <xf numFmtId="0" fontId="0" fillId="3" borderId="10" xfId="0" applyFill="1" applyBorder="1" applyAlignment="1">
      <alignment horizontal="left" vertical="center"/>
    </xf>
    <xf numFmtId="0" fontId="0" fillId="3" borderId="5" xfId="0" applyFill="1" applyBorder="1" applyAlignment="1">
      <alignment horizontal="left" vertical="center"/>
    </xf>
    <xf numFmtId="0" fontId="6" fillId="0" borderId="1" xfId="0" applyFont="1" applyFill="1" applyBorder="1" applyAlignment="1">
      <alignment horizontal="left" vertical="center" wrapText="1"/>
    </xf>
    <xf numFmtId="0" fontId="6" fillId="3" borderId="1" xfId="0" applyFont="1" applyFill="1" applyBorder="1" applyAlignment="1">
      <alignment horizontal="center" vertical="center" wrapText="1"/>
    </xf>
    <xf numFmtId="14" fontId="6" fillId="3" borderId="1" xfId="0" applyNumberFormat="1" applyFont="1" applyFill="1" applyBorder="1" applyAlignment="1">
      <alignment horizontal="center" vertical="center" wrapText="1"/>
    </xf>
    <xf numFmtId="1" fontId="6" fillId="3" borderId="1" xfId="0" applyNumberFormat="1" applyFont="1" applyFill="1" applyBorder="1" applyAlignment="1">
      <alignment horizontal="center" vertical="center" wrapText="1"/>
    </xf>
    <xf numFmtId="0" fontId="6" fillId="3" borderId="2" xfId="0" applyFont="1" applyFill="1" applyBorder="1" applyAlignment="1">
      <alignment horizontal="center" vertical="center" wrapText="1"/>
    </xf>
    <xf numFmtId="0" fontId="9" fillId="3" borderId="10" xfId="0" applyFont="1" applyFill="1" applyBorder="1" applyAlignment="1">
      <alignment horizontal="center" vertical="center"/>
    </xf>
    <xf numFmtId="0" fontId="9" fillId="3" borderId="5" xfId="0" applyFont="1" applyFill="1" applyBorder="1" applyAlignment="1">
      <alignment horizontal="center" vertical="center"/>
    </xf>
    <xf numFmtId="14" fontId="9" fillId="3" borderId="5" xfId="0" applyNumberFormat="1" applyFont="1" applyFill="1" applyBorder="1" applyAlignment="1">
      <alignment horizontal="center" vertical="center"/>
    </xf>
    <xf numFmtId="1" fontId="9" fillId="3" borderId="5" xfId="0" applyNumberFormat="1" applyFont="1" applyFill="1" applyBorder="1" applyAlignment="1">
      <alignment horizontal="center" vertical="center"/>
    </xf>
    <xf numFmtId="49" fontId="0" fillId="3" borderId="1" xfId="0" applyNumberFormat="1" applyFill="1" applyBorder="1" applyAlignment="1">
      <alignment horizontal="center" vertical="center" wrapText="1"/>
    </xf>
    <xf numFmtId="0" fontId="6" fillId="0" borderId="1" xfId="0" applyFont="1" applyBorder="1" applyAlignment="1">
      <alignment horizontal="center"/>
    </xf>
    <xf numFmtId="0" fontId="5" fillId="3" borderId="1" xfId="0" applyFont="1" applyFill="1" applyBorder="1" applyAlignment="1">
      <alignment horizontal="center" vertical="center"/>
    </xf>
    <xf numFmtId="14" fontId="5" fillId="3" borderId="1" xfId="0" applyNumberFormat="1" applyFont="1" applyFill="1" applyBorder="1" applyAlignment="1">
      <alignment horizontal="center" vertical="center"/>
    </xf>
    <xf numFmtId="1" fontId="5" fillId="3" borderId="1" xfId="0" applyNumberFormat="1" applyFont="1" applyFill="1" applyBorder="1" applyAlignment="1">
      <alignment horizontal="center" vertical="center"/>
    </xf>
    <xf numFmtId="0" fontId="0" fillId="0" borderId="1" xfId="0" applyFont="1" applyFill="1" applyBorder="1" applyAlignment="1">
      <alignment horizontal="left" vertical="center"/>
    </xf>
    <xf numFmtId="0" fontId="0" fillId="0" borderId="1" xfId="0" applyFill="1" applyBorder="1" applyAlignment="1">
      <alignment horizontal="center" vertical="center" wrapText="1"/>
    </xf>
    <xf numFmtId="14" fontId="0" fillId="0" borderId="1" xfId="0" applyNumberFormat="1" applyFill="1" applyBorder="1" applyAlignment="1">
      <alignment horizontal="center" vertical="center" wrapText="1"/>
    </xf>
    <xf numFmtId="1" fontId="0" fillId="0" borderId="1" xfId="0" applyNumberFormat="1" applyFill="1" applyBorder="1" applyAlignment="1">
      <alignment horizontal="center" vertical="center" wrapText="1"/>
    </xf>
    <xf numFmtId="0" fontId="0" fillId="0" borderId="2" xfId="0" applyFill="1" applyBorder="1" applyAlignment="1">
      <alignment horizontal="center" vertical="center" wrapText="1"/>
    </xf>
    <xf numFmtId="0" fontId="9" fillId="3" borderId="1" xfId="0" applyFont="1" applyFill="1" applyBorder="1" applyAlignment="1">
      <alignment horizontal="center" vertical="center"/>
    </xf>
    <xf numFmtId="0" fontId="9" fillId="3" borderId="3" xfId="0" applyFont="1" applyFill="1" applyBorder="1" applyAlignment="1">
      <alignment horizontal="center" vertical="center"/>
    </xf>
    <xf numFmtId="14" fontId="9" fillId="3" borderId="1" xfId="0" applyNumberFormat="1" applyFont="1" applyFill="1" applyBorder="1" applyAlignment="1">
      <alignment horizontal="center" vertical="center"/>
    </xf>
    <xf numFmtId="0" fontId="11" fillId="3" borderId="10" xfId="0" applyFont="1" applyFill="1" applyBorder="1" applyAlignment="1">
      <alignment horizontal="center" vertical="center"/>
    </xf>
    <xf numFmtId="0" fontId="11" fillId="3" borderId="5" xfId="0" applyFont="1" applyFill="1" applyBorder="1" applyAlignment="1">
      <alignment horizontal="center" vertical="center"/>
    </xf>
    <xf numFmtId="14" fontId="11" fillId="3" borderId="5" xfId="0" applyNumberFormat="1" applyFont="1" applyFill="1" applyBorder="1" applyAlignment="1">
      <alignment horizontal="center" vertical="center"/>
    </xf>
    <xf numFmtId="0" fontId="11" fillId="3" borderId="5" xfId="0" applyFont="1" applyFill="1" applyBorder="1" applyAlignment="1">
      <alignment horizontal="center" vertical="center" wrapText="1"/>
    </xf>
    <xf numFmtId="0" fontId="12" fillId="3" borderId="1" xfId="0" applyFont="1" applyFill="1" applyBorder="1" applyAlignment="1">
      <alignment horizontal="left" vertical="center"/>
    </xf>
    <xf numFmtId="0" fontId="12" fillId="3" borderId="1" xfId="0" applyFont="1" applyFill="1" applyBorder="1" applyAlignment="1">
      <alignment horizontal="center" vertical="center" wrapText="1"/>
    </xf>
    <xf numFmtId="14" fontId="12" fillId="3" borderId="1" xfId="0" applyNumberFormat="1" applyFont="1" applyFill="1" applyBorder="1" applyAlignment="1">
      <alignment horizontal="center" vertical="center" wrapText="1"/>
    </xf>
    <xf numFmtId="0" fontId="12" fillId="3" borderId="2" xfId="0" applyFont="1" applyFill="1" applyBorder="1" applyAlignment="1">
      <alignment horizontal="center" vertical="center" wrapText="1"/>
    </xf>
    <xf numFmtId="0" fontId="12" fillId="3" borderId="1" xfId="0" applyFont="1" applyFill="1" applyBorder="1" applyAlignment="1">
      <alignment horizontal="center" vertical="center"/>
    </xf>
    <xf numFmtId="14" fontId="12" fillId="3" borderId="1" xfId="0" applyNumberFormat="1" applyFont="1" applyFill="1" applyBorder="1" applyAlignment="1">
      <alignment horizontal="center" vertical="center"/>
    </xf>
    <xf numFmtId="0" fontId="7" fillId="3" borderId="1" xfId="0" applyFont="1" applyFill="1" applyBorder="1" applyAlignment="1">
      <alignment horizontal="left" vertical="center"/>
    </xf>
    <xf numFmtId="49" fontId="7" fillId="3" borderId="1" xfId="0" applyNumberFormat="1" applyFont="1" applyFill="1" applyBorder="1" applyAlignment="1">
      <alignment horizontal="center" vertical="center" wrapText="1"/>
    </xf>
    <xf numFmtId="0" fontId="0" fillId="3" borderId="1" xfId="0" applyFill="1" applyBorder="1" applyAlignment="1">
      <alignment horizontal="left" vertical="center"/>
    </xf>
    <xf numFmtId="0" fontId="11" fillId="0" borderId="10" xfId="0" applyFont="1" applyBorder="1" applyAlignment="1">
      <alignment horizontal="center" vertical="center"/>
    </xf>
    <xf numFmtId="0" fontId="0" fillId="0" borderId="1" xfId="0" applyFont="1" applyFill="1" applyBorder="1" applyAlignment="1">
      <alignment horizontal="center" vertical="center"/>
    </xf>
    <xf numFmtId="14" fontId="0" fillId="0" borderId="1" xfId="0" applyNumberFormat="1" applyFont="1" applyFill="1" applyBorder="1" applyAlignment="1">
      <alignment horizontal="center" vertical="center"/>
    </xf>
    <xf numFmtId="0" fontId="0" fillId="0" borderId="2" xfId="0" applyFont="1" applyFill="1" applyBorder="1" applyAlignment="1">
      <alignment horizontal="center" vertical="center"/>
    </xf>
    <xf numFmtId="14" fontId="11" fillId="0" borderId="5" xfId="0" applyNumberFormat="1" applyFont="1" applyBorder="1" applyAlignment="1">
      <alignment horizontal="center" vertical="center"/>
    </xf>
    <xf numFmtId="1" fontId="11" fillId="0" borderId="1" xfId="0" applyNumberFormat="1" applyFont="1" applyBorder="1" applyAlignment="1">
      <alignment horizontal="center" vertical="center"/>
    </xf>
    <xf numFmtId="0" fontId="11" fillId="3" borderId="6" xfId="0" applyFont="1" applyFill="1" applyBorder="1" applyAlignment="1">
      <alignment horizontal="center" vertical="center" wrapText="1"/>
    </xf>
    <xf numFmtId="0" fontId="5" fillId="0" borderId="5" xfId="0" applyFont="1" applyBorder="1" applyAlignment="1">
      <alignment horizontal="center" vertical="center" wrapText="1"/>
    </xf>
    <xf numFmtId="0" fontId="5" fillId="0" borderId="10" xfId="0" applyFont="1" applyBorder="1" applyAlignment="1">
      <alignment horizontal="left" vertical="center"/>
    </xf>
    <xf numFmtId="0" fontId="5" fillId="0" borderId="5" xfId="0" applyFont="1" applyBorder="1" applyAlignment="1">
      <alignment horizontal="left" vertical="center"/>
    </xf>
    <xf numFmtId="0" fontId="5" fillId="0" borderId="6" xfId="0" applyFont="1" applyBorder="1" applyAlignment="1">
      <alignment horizontal="center" vertical="center" wrapText="1"/>
    </xf>
    <xf numFmtId="0" fontId="5" fillId="0" borderId="3" xfId="0" applyFont="1" applyFill="1" applyBorder="1" applyAlignment="1">
      <alignment horizontal="left" vertical="center"/>
    </xf>
    <xf numFmtId="0" fontId="5" fillId="0" borderId="1" xfId="0" applyFont="1" applyFill="1" applyBorder="1" applyAlignment="1">
      <alignment horizontal="center" vertical="center"/>
    </xf>
    <xf numFmtId="14" fontId="5" fillId="0" borderId="1" xfId="0" applyNumberFormat="1" applyFont="1" applyFill="1" applyBorder="1" applyAlignment="1">
      <alignment horizontal="center" vertical="center"/>
    </xf>
    <xf numFmtId="1" fontId="5" fillId="0" borderId="1" xfId="0" applyNumberFormat="1" applyFont="1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17" fillId="0" borderId="3" xfId="0" applyFont="1" applyFill="1" applyBorder="1" applyAlignment="1">
      <alignment horizontal="center" vertical="center"/>
    </xf>
    <xf numFmtId="0" fontId="17" fillId="0" borderId="1" xfId="0" applyFont="1" applyFill="1" applyBorder="1" applyAlignment="1">
      <alignment horizontal="center" vertical="center"/>
    </xf>
    <xf numFmtId="1" fontId="17" fillId="0" borderId="5" xfId="0" applyNumberFormat="1" applyFont="1" applyFill="1" applyBorder="1" applyAlignment="1">
      <alignment horizontal="center" vertical="center"/>
    </xf>
    <xf numFmtId="0" fontId="17" fillId="0" borderId="1" xfId="0" applyFont="1" applyFill="1" applyBorder="1" applyAlignment="1">
      <alignment horizontal="center" vertical="center" wrapText="1"/>
    </xf>
    <xf numFmtId="0" fontId="17" fillId="0" borderId="2" xfId="0" applyFont="1" applyFill="1" applyBorder="1" applyAlignment="1">
      <alignment horizontal="center" vertical="center" wrapText="1"/>
    </xf>
    <xf numFmtId="0" fontId="11" fillId="0" borderId="2" xfId="0" applyFont="1" applyBorder="1" applyAlignment="1">
      <alignment horizontal="center" vertical="center" wrapText="1"/>
    </xf>
    <xf numFmtId="14" fontId="17" fillId="0" borderId="1" xfId="0" applyNumberFormat="1" applyFont="1" applyFill="1" applyBorder="1" applyAlignment="1">
      <alignment horizontal="center" vertical="center"/>
    </xf>
    <xf numFmtId="0" fontId="17" fillId="0" borderId="3" xfId="0" applyFont="1" applyBorder="1" applyAlignment="1">
      <alignment horizontal="center" vertical="center"/>
    </xf>
    <xf numFmtId="0" fontId="10" fillId="0" borderId="0" xfId="0" applyFont="1" applyAlignment="1">
      <alignment horizontal="center"/>
    </xf>
    <xf numFmtId="0" fontId="11" fillId="3" borderId="10" xfId="0" applyFont="1" applyFill="1" applyBorder="1" applyAlignment="1">
      <alignment horizontal="center" vertical="center" wrapText="1"/>
    </xf>
    <xf numFmtId="0" fontId="10" fillId="3" borderId="0" xfId="0" applyFont="1" applyFill="1" applyBorder="1" applyAlignment="1">
      <alignment horizontal="center" vertical="center" wrapText="1"/>
    </xf>
    <xf numFmtId="14" fontId="11" fillId="3" borderId="5" xfId="0" applyNumberFormat="1" applyFont="1" applyFill="1" applyBorder="1" applyAlignment="1">
      <alignment horizontal="center" vertical="center" wrapText="1"/>
    </xf>
    <xf numFmtId="1" fontId="9" fillId="3" borderId="0" xfId="0" applyNumberFormat="1" applyFont="1" applyFill="1" applyBorder="1" applyAlignment="1">
      <alignment horizontal="center" vertical="center" wrapText="1"/>
    </xf>
    <xf numFmtId="1" fontId="9" fillId="3" borderId="1" xfId="0" applyNumberFormat="1" applyFont="1" applyFill="1" applyBorder="1" applyAlignment="1">
      <alignment horizontal="center" vertical="center"/>
    </xf>
    <xf numFmtId="1" fontId="9" fillId="0" borderId="1" xfId="0" applyNumberFormat="1" applyFont="1" applyBorder="1" applyAlignment="1">
      <alignment horizontal="center" vertical="center"/>
    </xf>
    <xf numFmtId="1" fontId="11" fillId="3" borderId="1" xfId="0" applyNumberFormat="1" applyFont="1" applyFill="1" applyBorder="1" applyAlignment="1">
      <alignment horizontal="center" vertical="center"/>
    </xf>
    <xf numFmtId="1" fontId="11" fillId="0" borderId="5" xfId="0" applyNumberFormat="1" applyFont="1" applyFill="1" applyBorder="1" applyAlignment="1">
      <alignment horizontal="center" vertical="center" wrapText="1"/>
    </xf>
    <xf numFmtId="1" fontId="11" fillId="3" borderId="5" xfId="0" applyNumberFormat="1" applyFont="1" applyFill="1" applyBorder="1" applyAlignment="1">
      <alignment horizontal="center" vertical="center" wrapText="1"/>
    </xf>
    <xf numFmtId="0" fontId="9" fillId="0" borderId="0" xfId="0" applyFont="1" applyBorder="1" applyAlignment="1">
      <alignment horizontal="center" vertical="center"/>
    </xf>
    <xf numFmtId="0" fontId="9" fillId="3" borderId="0" xfId="0" applyFont="1" applyFill="1" applyBorder="1" applyAlignment="1">
      <alignment horizontal="center" vertical="center" wrapText="1"/>
    </xf>
    <xf numFmtId="0" fontId="9" fillId="0" borderId="2" xfId="0" applyFont="1" applyBorder="1" applyAlignment="1">
      <alignment horizontal="center" vertical="center" wrapText="1"/>
    </xf>
    <xf numFmtId="0" fontId="11" fillId="0" borderId="6" xfId="0" applyFont="1" applyFill="1" applyBorder="1" applyAlignment="1">
      <alignment horizontal="center" vertical="center" wrapText="1"/>
    </xf>
    <xf numFmtId="14" fontId="9" fillId="0" borderId="0" xfId="0" applyNumberFormat="1" applyFont="1" applyBorder="1" applyAlignment="1">
      <alignment horizontal="center" vertical="center"/>
    </xf>
    <xf numFmtId="0" fontId="9" fillId="0" borderId="0" xfId="0" applyFont="1" applyBorder="1" applyAlignment="1">
      <alignment horizontal="center" vertical="center" wrapText="1"/>
    </xf>
    <xf numFmtId="0" fontId="0" fillId="3" borderId="1" xfId="0" applyFill="1" applyBorder="1" applyAlignment="1">
      <alignment horizontal="right" vertical="center" wrapText="1"/>
    </xf>
    <xf numFmtId="0" fontId="6" fillId="0" borderId="0" xfId="0" applyFont="1"/>
    <xf numFmtId="0" fontId="12" fillId="0" borderId="1" xfId="0" applyFont="1" applyBorder="1" applyAlignment="1">
      <alignment horizontal="center" vertical="center"/>
    </xf>
    <xf numFmtId="0" fontId="7" fillId="0" borderId="2" xfId="0" applyFont="1" applyBorder="1" applyAlignment="1">
      <alignment horizontal="center" vertical="center" wrapText="1"/>
    </xf>
    <xf numFmtId="0" fontId="12" fillId="0" borderId="5" xfId="0" applyFont="1" applyBorder="1" applyAlignment="1">
      <alignment horizontal="center" vertical="center"/>
    </xf>
    <xf numFmtId="14" fontId="7" fillId="0" borderId="1" xfId="0" applyNumberFormat="1" applyFont="1" applyBorder="1" applyAlignment="1">
      <alignment horizontal="center" vertical="center"/>
    </xf>
    <xf numFmtId="0" fontId="16" fillId="0" borderId="1" xfId="0" applyFont="1" applyBorder="1" applyAlignment="1">
      <alignment horizontal="center"/>
    </xf>
    <xf numFmtId="0" fontId="6" fillId="0" borderId="1" xfId="0" applyFont="1" applyBorder="1" applyAlignment="1">
      <alignment horizontal="center" vertical="center"/>
    </xf>
    <xf numFmtId="0" fontId="15" fillId="0" borderId="1" xfId="0" applyFont="1" applyBorder="1" applyAlignment="1">
      <alignment horizontal="center" vertical="center"/>
    </xf>
    <xf numFmtId="0" fontId="8" fillId="0" borderId="3" xfId="0" applyFont="1" applyFill="1" applyBorder="1" applyAlignment="1">
      <alignment horizontal="left" vertical="center"/>
    </xf>
    <xf numFmtId="0" fontId="7" fillId="3" borderId="10" xfId="0" applyFont="1" applyFill="1" applyBorder="1" applyAlignment="1">
      <alignment horizontal="left" vertical="center"/>
    </xf>
    <xf numFmtId="0" fontId="7" fillId="3" borderId="5" xfId="0" applyFont="1" applyFill="1" applyBorder="1" applyAlignment="1">
      <alignment horizontal="left" vertical="center"/>
    </xf>
    <xf numFmtId="0" fontId="8" fillId="0" borderId="6" xfId="0" applyFont="1" applyFill="1" applyBorder="1" applyAlignment="1">
      <alignment horizontal="center" vertical="center" wrapText="1"/>
    </xf>
    <xf numFmtId="0" fontId="12" fillId="4" borderId="2" xfId="0" applyFont="1" applyFill="1" applyBorder="1" applyAlignment="1">
      <alignment horizontal="center" vertical="center" wrapText="1"/>
    </xf>
    <xf numFmtId="0" fontId="6" fillId="0" borderId="3" xfId="0" applyFont="1" applyFill="1" applyBorder="1" applyAlignment="1">
      <alignment horizontal="left" vertical="center"/>
    </xf>
    <xf numFmtId="0" fontId="6" fillId="0" borderId="5" xfId="0" applyFont="1" applyBorder="1"/>
    <xf numFmtId="0" fontId="0" fillId="3" borderId="3" xfId="0" applyFill="1" applyBorder="1" applyAlignment="1">
      <alignment horizontal="left" vertical="center"/>
    </xf>
    <xf numFmtId="0" fontId="15" fillId="0" borderId="2" xfId="0" applyFont="1" applyBorder="1" applyAlignment="1">
      <alignment horizontal="center"/>
    </xf>
    <xf numFmtId="0" fontId="0" fillId="3" borderId="0" xfId="0" applyFill="1" applyBorder="1" applyAlignment="1">
      <alignment horizontal="center" vertical="center"/>
    </xf>
    <xf numFmtId="14" fontId="0" fillId="3" borderId="1" xfId="0" applyNumberFormat="1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0" fillId="3" borderId="0" xfId="0" applyFill="1" applyBorder="1" applyAlignment="1">
      <alignment horizontal="right" vertical="center" wrapText="1"/>
    </xf>
    <xf numFmtId="0" fontId="6" fillId="0" borderId="1" xfId="0" applyFont="1" applyBorder="1"/>
    <xf numFmtId="0" fontId="5" fillId="3" borderId="10" xfId="0" applyFont="1" applyFill="1" applyBorder="1" applyAlignment="1">
      <alignment horizontal="center" vertical="center" wrapText="1"/>
    </xf>
    <xf numFmtId="0" fontId="5" fillId="0" borderId="1" xfId="0" applyFont="1" applyBorder="1" applyAlignment="1">
      <alignment horizontal="center"/>
    </xf>
    <xf numFmtId="0" fontId="6" fillId="3" borderId="3" xfId="0" applyFont="1" applyFill="1" applyBorder="1" applyAlignment="1">
      <alignment horizontal="center" vertical="center"/>
    </xf>
    <xf numFmtId="0" fontId="6" fillId="3" borderId="1" xfId="0" applyFont="1" applyFill="1" applyBorder="1" applyAlignment="1">
      <alignment horizontal="center" vertical="center"/>
    </xf>
    <xf numFmtId="1" fontId="6" fillId="3" borderId="1" xfId="0" applyNumberFormat="1" applyFont="1" applyFill="1" applyBorder="1" applyAlignment="1">
      <alignment horizontal="center" vertical="center"/>
    </xf>
    <xf numFmtId="14" fontId="6" fillId="3" borderId="1" xfId="0" applyNumberFormat="1" applyFont="1" applyFill="1" applyBorder="1" applyAlignment="1">
      <alignment horizontal="center" vertical="center"/>
    </xf>
    <xf numFmtId="0" fontId="0" fillId="0" borderId="1" xfId="0" applyFont="1" applyBorder="1" applyAlignment="1">
      <alignment horizontal="center" vertical="center"/>
    </xf>
    <xf numFmtId="0" fontId="15" fillId="0" borderId="0" xfId="0" applyFont="1" applyBorder="1" applyAlignment="1">
      <alignment horizontal="center" vertical="center"/>
    </xf>
    <xf numFmtId="0" fontId="5" fillId="0" borderId="0" xfId="0" applyFont="1" applyBorder="1" applyAlignment="1">
      <alignment horizontal="center" vertical="center"/>
    </xf>
    <xf numFmtId="14" fontId="0" fillId="3" borderId="5" xfId="0" applyNumberFormat="1" applyFill="1" applyBorder="1" applyAlignment="1">
      <alignment horizontal="center" wrapText="1"/>
    </xf>
    <xf numFmtId="0" fontId="0" fillId="0" borderId="0" xfId="0" applyBorder="1"/>
    <xf numFmtId="0" fontId="0" fillId="3" borderId="6" xfId="0" applyFill="1" applyBorder="1" applyAlignment="1">
      <alignment horizontal="center" wrapText="1"/>
    </xf>
    <xf numFmtId="0" fontId="4" fillId="0" borderId="0" xfId="0" applyFont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0" fontId="0" fillId="0" borderId="4" xfId="0" applyBorder="1" applyAlignment="1">
      <alignment horizontal="center" vertical="center"/>
    </xf>
  </cellXfs>
  <cellStyles count="2">
    <cellStyle name="Normal" xfId="0" builtinId="0"/>
    <cellStyle name="Style 1" xfId="1"/>
  </cellStyles>
  <dxfs count="158">
    <dxf>
      <alignment horizontal="center" vertical="center" textRotation="0" wrapText="0" indent="0" relativeIndent="255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relativeIndent="255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rgb="FF000000"/>
        </top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alignment horizontal="center" vertical="center" textRotation="0" wrapText="0" indent="0" relativeIndent="255" justifyLastLine="0" shrinkToFit="0" readingOrder="0"/>
    </dxf>
    <dxf>
      <border outline="0"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indexed="64"/>
          <bgColor rgb="FFFFC000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 vertical="center" textRotation="0" wrapText="0" indent="0" relativeIndent="255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left" vertical="center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left" vertical="center" textRotation="0" wrapText="0" indent="0" relativeIndent="255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rgb="FF000000"/>
        </top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alignment horizontal="center" vertical="center" textRotation="0" wrapText="0" indent="0" relativeIndent="255" justifyLastLine="0" shrinkToFit="0" readingOrder="0"/>
    </dxf>
    <dxf>
      <border outline="0"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indexed="64"/>
          <bgColor rgb="FFFFC000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 vertical="center" textRotation="0" wrapText="1" indent="0" relativeIndent="255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alignment horizontal="center" vertical="center" textRotation="0" wrapText="1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left" vertical="center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left" vertical="center" textRotation="0" wrapText="0" indent="0" relativeIndent="255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rgb="FF000000"/>
        </top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alignment horizontal="center" vertical="center" textRotation="0" wrapText="0" indent="0" relativeIndent="255" justifyLastLine="0" shrinkToFit="0" readingOrder="0"/>
    </dxf>
    <dxf>
      <border outline="0"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indexed="64"/>
          <bgColor rgb="FFFFC000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strike val="0"/>
        <outline val="0"/>
        <shadow val="0"/>
        <u val="none"/>
        <vertAlign val="baseline"/>
        <sz val="16"/>
        <name val="Calibri"/>
        <scheme val="minor"/>
      </font>
      <alignment horizontal="center" vertical="center" textRotation="0" wrapText="1" indent="0" relativeIndent="255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6"/>
        <name val="Calibri"/>
        <scheme val="minor"/>
      </font>
      <alignment horizontal="center" vertical="center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6"/>
        <color auto="1"/>
        <name val="Calibri"/>
        <scheme val="minor"/>
      </font>
      <alignment horizontal="center" vertical="center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  <alignment horizontal="center" vertical="center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6"/>
        <name val="Calibri"/>
        <scheme val="minor"/>
      </font>
      <alignment horizontal="center" vertical="center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6"/>
        <name val="Calibri"/>
        <scheme val="minor"/>
      </font>
      <alignment horizontal="center" vertical="center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6"/>
        <name val="Calibri"/>
        <scheme val="minor"/>
      </font>
      <alignment horizontal="center" vertical="center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6"/>
        <name val="Calibri"/>
        <scheme val="minor"/>
      </font>
      <alignment horizontal="left" vertical="center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6"/>
        <name val="Calibri"/>
        <scheme val="minor"/>
      </font>
      <alignment horizontal="left" vertical="center" textRotation="0" wrapText="0" indent="0" relativeIndent="255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rgb="FF000000"/>
        </top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sz val="16"/>
        <name val="Calibri"/>
        <scheme val="minor"/>
      </font>
      <alignment horizontal="center" vertical="center" textRotation="0" wrapText="0" indent="0" relativeIndent="255" justifyLastLine="0" shrinkToFit="0" readingOrder="0"/>
    </dxf>
    <dxf>
      <border outline="0"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indexed="64"/>
          <bgColor rgb="FFFFC000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strike val="0"/>
        <outline val="0"/>
        <shadow val="0"/>
        <u val="none"/>
        <vertAlign val="baseline"/>
        <sz val="18"/>
        <name val="Calibri"/>
        <scheme val="minor"/>
      </font>
      <alignment horizontal="center" vertical="center" textRotation="0" wrapText="1" indent="0" relativeIndent="255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8"/>
        <name val="Calibri"/>
        <scheme val="minor"/>
      </font>
      <alignment horizontal="center" vertical="center" textRotation="0" wrapText="1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8"/>
        <name val="Calibri"/>
        <scheme val="minor"/>
      </font>
      <alignment horizontal="center" vertical="center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8"/>
        <name val="Calibri"/>
        <scheme val="minor"/>
      </font>
      <alignment horizontal="center" vertical="center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8"/>
        <color theme="1"/>
        <name val="Calibri"/>
        <scheme val="minor"/>
      </font>
      <numFmt numFmtId="1" formatCode="0"/>
      <alignment horizontal="center" vertical="center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strike val="0"/>
        <outline val="0"/>
        <shadow val="0"/>
        <u val="none"/>
        <vertAlign val="baseline"/>
        <sz val="18"/>
        <name val="Calibri"/>
        <scheme val="minor"/>
      </font>
      <alignment horizontal="center" vertical="center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8"/>
        <name val="Calibri"/>
        <scheme val="minor"/>
      </font>
      <alignment horizontal="center" vertical="center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8"/>
        <name val="Calibri"/>
        <scheme val="minor"/>
      </font>
      <alignment horizontal="center" vertical="center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8"/>
        <name val="Calibri"/>
        <scheme val="minor"/>
      </font>
      <alignment horizontal="center" vertical="center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8"/>
        <name val="Calibri"/>
        <scheme val="minor"/>
      </font>
      <alignment horizontal="center" vertical="center" textRotation="0" wrapText="0" indent="0" relativeIndent="255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rgb="FF000000"/>
        </top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strike val="0"/>
        <outline val="0"/>
        <shadow val="0"/>
        <u val="none"/>
        <vertAlign val="baseline"/>
        <sz val="18"/>
        <name val="Calibri"/>
        <scheme val="minor"/>
      </font>
      <alignment horizontal="center" vertical="center" textRotation="0" wrapText="0" indent="0" relativeIndent="255" justifyLastLine="0" shrinkToFit="0" readingOrder="0"/>
    </dxf>
    <dxf>
      <border outline="0"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indexed="64"/>
          <bgColor rgb="FFFFC000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 vertical="center" textRotation="0" wrapText="0" indent="0" relativeIndent="255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relativeIndent="255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rgb="FF000000"/>
        </top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alignment horizontal="center" vertical="center" textRotation="0" wrapText="0" indent="0" relativeIndent="255" justifyLastLine="0" shrinkToFit="0" readingOrder="0"/>
    </dxf>
    <dxf>
      <border outline="0"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indexed="64"/>
          <bgColor rgb="FFFFC000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 vertical="center" textRotation="0" wrapText="0" indent="0" relativeIndent="255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relativeIndent="255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relativeIndent="255" justifyLastLine="0" shrinkToFit="0" readingOrder="0"/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indexed="64"/>
          <bgColor rgb="FFFFC000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 vertical="center" textRotation="0" wrapText="0" indent="0" relativeIndent="255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relativeIndent="255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relativeIndent="255" justifyLastLine="0" shrinkToFit="0" readingOrder="0"/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indexed="64"/>
          <bgColor rgb="FFFFC000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 vertical="center" textRotation="0" wrapText="0" indent="0" relativeIndent="255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relativeIndent="255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relativeIndent="255" justifyLastLine="0" shrinkToFit="0" readingOrder="0"/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indexed="64"/>
          <bgColor rgb="FFFFC000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 vertical="center" textRotation="0" wrapText="0" indent="0" relativeIndent="255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4" formatCode="d/mm/yyyy"/>
      <alignment horizontal="center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relativeIndent="255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relativeIndent="255" justifyLastLine="0" shrinkToFit="0" readingOrder="0"/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indexed="64"/>
          <bgColor rgb="FFFFC000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 patternType="solid">
          <fgColor indexed="64"/>
          <bgColor theme="0"/>
        </patternFill>
      </fill>
      <alignment horizontal="general" vertical="bottom" textRotation="0" wrapText="1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/>
        </patternFill>
      </fill>
      <alignment horizontal="center" vertical="bottom" textRotation="0" wrapText="1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/>
        </patternFill>
      </fill>
      <alignment horizontal="center" vertical="bottom" textRotation="0" wrapText="1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4" formatCode="d/mm/yyyy"/>
      <fill>
        <patternFill patternType="solid">
          <fgColor indexed="64"/>
          <bgColor theme="0"/>
        </patternFill>
      </fill>
      <alignment horizontal="center" vertical="bottom" textRotation="0" wrapText="1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/>
        </patternFill>
      </fill>
      <alignment horizontal="center" vertical="bottom" textRotation="0" wrapText="1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/>
        </patternFill>
      </fill>
      <alignment horizontal="center" vertical="bottom" textRotation="0" wrapText="1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/>
        </patternFill>
      </fill>
      <alignment horizontal="center" vertical="bottom" textRotation="0" wrapText="1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/>
        </patternFill>
      </fill>
      <alignment horizontal="center" vertical="bottom" textRotation="0" wrapText="1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indexed="64"/>
          <bgColor rgb="FFFFC000"/>
        </patternFill>
      </fill>
      <alignment horizontal="center" vertical="bottom" textRotation="0" wrapText="0" indent="0" relativeIndent="255" justifyLastLine="0" shrinkToFit="0" readingOrder="0"/>
    </dxf>
  </dxfs>
  <tableStyles count="0" defaultTableStyle="TableStyleMedium2" defaultPivotStyle="PivotStyleLight16"/>
  <colors>
    <mruColors>
      <color rgb="FFFFFF66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A2:I33" totalsRowShown="0" headerRowDxfId="157" tableBorderDxfId="156">
  <autoFilter ref="A2:I33"/>
  <sortState ref="A3:I33">
    <sortCondition ref="A2:A33"/>
  </sortState>
  <tableColumns count="9">
    <tableColumn id="1" name="Nom" dataDxfId="155"/>
    <tableColumn id="2" name="Prénom" dataDxfId="154"/>
    <tableColumn id="3" name="N°Ext" dataDxfId="153"/>
    <tableColumn id="4" name="Num tel" dataDxfId="152"/>
    <tableColumn id="5" name="Date de naissance" dataDxfId="151"/>
    <tableColumn id="6" name="Salaire" dataDxfId="150"/>
    <tableColumn id="7" name="NISS" dataDxfId="149"/>
    <tableColumn id="8" name="Disponibilités"/>
    <tableColumn id="9" name="Remarques" dataDxfId="148"/>
  </tableColumns>
  <tableStyleInfo name="TableStyleLight14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2:J53" totalsRowShown="0" headerRowDxfId="147" dataDxfId="145" headerRowBorderDxfId="146" tableBorderDxfId="144" totalsRowBorderDxfId="143">
  <autoFilter ref="A2:J53"/>
  <sortState ref="A3:J53">
    <sortCondition ref="A2:A53"/>
  </sortState>
  <tableColumns count="10">
    <tableColumn id="1" name="Nom" dataDxfId="142"/>
    <tableColumn id="2" name="Prénom" dataDxfId="141"/>
    <tableColumn id="3" name="N°Ext" dataDxfId="140"/>
    <tableColumn id="4" name="Num tel" dataDxfId="139"/>
    <tableColumn id="5" name="Date de naissance" dataDxfId="138"/>
    <tableColumn id="10" name="Âge" dataDxfId="137"/>
    <tableColumn id="6" name="Salaire" dataDxfId="136">
      <calculatedColumnFormula>IF(Tableau2[[#This Row],[Âge]]=16,9.3585,IF(Tableau2[[#This Row],[Âge]]=17,9.522,IF(Tableau2[[#This Row],[Âge]]=18,9.9307,IF(Tableau2[[#This Row],[Âge]]=19,10.0124,IF(Tableau2[[#This Row],[Âge]]=20,10.0942,IF(Tableau2[[#This Row],[Âge]]&gt;=21,10.1759,0))))))</calculatedColumnFormula>
    </tableColumn>
    <tableColumn id="7" name="NISS" dataDxfId="135"/>
    <tableColumn id="8" name="Disponibilités" dataDxfId="134"/>
    <tableColumn id="9" name="Remarques" dataDxfId="133"/>
  </tableColumns>
  <tableStyleInfo name="TableStyleLight14"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A2:I42" totalsRowShown="0" headerRowDxfId="132" dataDxfId="130" headerRowBorderDxfId="131" tableBorderDxfId="129" totalsRowBorderDxfId="128">
  <autoFilter ref="A2:I42"/>
  <sortState ref="A3:I40">
    <sortCondition ref="A2:A40"/>
  </sortState>
  <tableColumns count="9">
    <tableColumn id="1" name="Nom" dataDxfId="127"/>
    <tableColumn id="2" name="Prénom" dataDxfId="126"/>
    <tableColumn id="3" name="N°Ext" dataDxfId="125"/>
    <tableColumn id="4" name="Num tel" dataDxfId="124"/>
    <tableColumn id="5" name="Date de naissance" dataDxfId="123"/>
    <tableColumn id="10" name="Âge" dataDxfId="122"/>
    <tableColumn id="6" name="Salaire" dataDxfId="121"/>
    <tableColumn id="7" name="NISS" dataDxfId="120"/>
    <tableColumn id="9" name="Remarques" dataDxfId="119"/>
  </tableColumns>
  <tableStyleInfo name="TableStyleLight14" showFirstColumn="0" showLastColumn="0" showRowStripes="1" showColumnStripes="0"/>
</table>
</file>

<file path=xl/tables/table4.xml><?xml version="1.0" encoding="utf-8"?>
<table xmlns="http://schemas.openxmlformats.org/spreadsheetml/2006/main" id="4" name="Tableau4" displayName="Tableau4" ref="A2:J40" totalsRowShown="0" headerRowDxfId="118" dataDxfId="116" headerRowBorderDxfId="117" tableBorderDxfId="115" totalsRowBorderDxfId="114">
  <autoFilter ref="A2:J40"/>
  <sortState ref="A3:J40">
    <sortCondition ref="B2:B40"/>
  </sortState>
  <tableColumns count="10">
    <tableColumn id="1" name="Nom" dataDxfId="113"/>
    <tableColumn id="2" name="Prénom" dataDxfId="112"/>
    <tableColumn id="3" name="N°Ext" dataDxfId="111"/>
    <tableColumn id="4" name="Num tel" dataDxfId="110"/>
    <tableColumn id="5" name="Date de naissance" dataDxfId="109"/>
    <tableColumn id="10" name="Âge" dataDxfId="108"/>
    <tableColumn id="6" name="Salaire" dataDxfId="107"/>
    <tableColumn id="7" name="NISS" dataDxfId="106"/>
    <tableColumn id="8" name="Disponibilités" dataDxfId="105"/>
    <tableColumn id="9" name="Remarques" dataDxfId="104"/>
  </tableColumns>
  <tableStyleInfo name="TableStyleLight14" showFirstColumn="0" showLastColumn="0" showRowStripes="1" showColumnStripes="0"/>
</table>
</file>

<file path=xl/tables/table5.xml><?xml version="1.0" encoding="utf-8"?>
<table xmlns="http://schemas.openxmlformats.org/spreadsheetml/2006/main" id="5" name="Tableau5" displayName="Tableau5" ref="A2:J39" totalsRowShown="0" headerRowDxfId="103" dataDxfId="101" headerRowBorderDxfId="102" tableBorderDxfId="100" totalsRowBorderDxfId="99">
  <autoFilter ref="A2:J39"/>
  <sortState ref="A3:J39">
    <sortCondition ref="A2:A39"/>
  </sortState>
  <tableColumns count="10">
    <tableColumn id="1" name="Nom" dataDxfId="98"/>
    <tableColumn id="2" name="Prénom" dataDxfId="97"/>
    <tableColumn id="3" name="N°Ext" dataDxfId="96"/>
    <tableColumn id="4" name="Num tel" dataDxfId="95"/>
    <tableColumn id="5" name="Date de naissance" dataDxfId="94"/>
    <tableColumn id="10" name="Âge" dataDxfId="93"/>
    <tableColumn id="6" name="Salaire" dataDxfId="92"/>
    <tableColumn id="7" name="NISS" dataDxfId="91"/>
    <tableColumn id="8" name="Disponibilités" dataDxfId="90"/>
    <tableColumn id="9" name="Remarques" dataDxfId="89"/>
  </tableColumns>
  <tableStyleInfo name="TableStyleLight14" showFirstColumn="0" showLastColumn="0" showRowStripes="1" showColumnStripes="0"/>
</table>
</file>

<file path=xl/tables/table6.xml><?xml version="1.0" encoding="utf-8"?>
<table xmlns="http://schemas.openxmlformats.org/spreadsheetml/2006/main" id="11" name="Tableau5789101112" displayName="Tableau5789101112" ref="A2:J40" totalsRowShown="0" headerRowDxfId="88" dataDxfId="86" headerRowBorderDxfId="87" tableBorderDxfId="85" totalsRowBorderDxfId="84">
  <autoFilter ref="A2:J40"/>
  <sortState ref="A3:J40">
    <sortCondition ref="A2:A40"/>
  </sortState>
  <tableColumns count="10">
    <tableColumn id="1" name="Nom" dataDxfId="83"/>
    <tableColumn id="2" name="Prénom" dataDxfId="82"/>
    <tableColumn id="3" name="N°Ext" dataDxfId="81"/>
    <tableColumn id="4" name="Num tel" dataDxfId="80"/>
    <tableColumn id="5" name="Date de naissance" dataDxfId="79"/>
    <tableColumn id="10" name="Âge" dataDxfId="78"/>
    <tableColumn id="6" name="Salaire" dataDxfId="77"/>
    <tableColumn id="7" name="NISS" dataDxfId="76"/>
    <tableColumn id="8" name="Disponibilités" dataDxfId="75"/>
    <tableColumn id="9" name="Remarques" dataDxfId="74"/>
  </tableColumns>
  <tableStyleInfo name="TableStyleLight14" showFirstColumn="0" showLastColumn="0" showRowStripes="1" showColumnStripes="0"/>
</table>
</file>

<file path=xl/tables/table7.xml><?xml version="1.0" encoding="utf-8"?>
<table xmlns="http://schemas.openxmlformats.org/spreadsheetml/2006/main" id="6" name="Tableau57" displayName="Tableau57" ref="A2:J67" totalsRowShown="0" headerRowDxfId="73" dataDxfId="71" headerRowBorderDxfId="72" tableBorderDxfId="70" totalsRowBorderDxfId="69">
  <autoFilter ref="A2:J67"/>
  <sortState ref="A3:J67">
    <sortCondition ref="A2:A67"/>
  </sortState>
  <tableColumns count="10">
    <tableColumn id="1" name="Nom" dataDxfId="68"/>
    <tableColumn id="2" name="Prénom" dataDxfId="67"/>
    <tableColumn id="3" name="N°Ext" dataDxfId="66"/>
    <tableColumn id="4" name="Num tel" dataDxfId="65"/>
    <tableColumn id="5" name="Date de naissance" dataDxfId="64"/>
    <tableColumn id="10" name="Âge" dataDxfId="63"/>
    <tableColumn id="6" name="Salaire" dataDxfId="62"/>
    <tableColumn id="7" name="NISS" dataDxfId="61"/>
    <tableColumn id="8" name="Disponibilités" dataDxfId="60"/>
    <tableColumn id="9" name="Remarques" dataDxfId="59"/>
  </tableColumns>
  <tableStyleInfo name="TableStyleLight14" showFirstColumn="0" showLastColumn="0" showRowStripes="1" showColumnStripes="0"/>
</table>
</file>

<file path=xl/tables/table8.xml><?xml version="1.0" encoding="utf-8"?>
<table xmlns="http://schemas.openxmlformats.org/spreadsheetml/2006/main" id="7" name="Tableau578" displayName="Tableau578" ref="A2:I41" totalsRowShown="0" headerRowDxfId="58" dataDxfId="56" headerRowBorderDxfId="57" tableBorderDxfId="55" totalsRowBorderDxfId="54">
  <autoFilter ref="A2:I41"/>
  <sortState ref="A3:I41">
    <sortCondition ref="A2:A41"/>
  </sortState>
  <tableColumns count="9">
    <tableColumn id="1" name="Nom" dataDxfId="53"/>
    <tableColumn id="2" name="Prénom" dataDxfId="52"/>
    <tableColumn id="3" name="N°Ext" dataDxfId="51"/>
    <tableColumn id="4" name="Num tel" dataDxfId="50"/>
    <tableColumn id="5" name="Date de naissance" dataDxfId="49"/>
    <tableColumn id="11" name="Âge" dataDxfId="48">
      <calculatedColumnFormula>INT((TODAY()-Tableau578[[#This Row],[Date de naissance]])/365.25)</calculatedColumnFormula>
    </tableColumn>
    <tableColumn id="6" name="Salaire" dataDxfId="47">
      <calculatedColumnFormula>IF(Tableau578[[#This Row],[Âge]]=16,9.3585,IF(Tableau578[[#This Row],[Âge]]=17,9.522,IF(Tableau578[[#This Row],[Âge]]=18,9.9307,IF(Tableau578[[#This Row],[Âge]]=19,10.0124,IF(Tableau578[[#This Row],[Âge]]=20,10.0942,IF(Tableau578[[#This Row],[Âge]]&gt;=21,10.1759,0))))))</calculatedColumnFormula>
    </tableColumn>
    <tableColumn id="7" name="NISS" dataDxfId="46"/>
    <tableColumn id="9" name="Remarques" dataDxfId="45"/>
  </tableColumns>
  <tableStyleInfo name="TableStyleLight14" showFirstColumn="0" showLastColumn="0" showRowStripes="1" showColumnStripes="0"/>
</table>
</file>

<file path=xl/tables/table9.xml><?xml version="1.0" encoding="utf-8"?>
<table xmlns="http://schemas.openxmlformats.org/spreadsheetml/2006/main" id="8" name="Tableau5789" displayName="Tableau5789" ref="A2:J19" totalsRowShown="0" headerRowDxfId="44" dataDxfId="42" headerRowBorderDxfId="43" tableBorderDxfId="41" totalsRowBorderDxfId="40">
  <autoFilter ref="A2:J19"/>
  <sortState ref="A3:J19">
    <sortCondition ref="A2:A19"/>
  </sortState>
  <tableColumns count="10">
    <tableColumn id="1" name="Nom" dataDxfId="39"/>
    <tableColumn id="2" name="Prénom" dataDxfId="38"/>
    <tableColumn id="3" name="N°Ext" dataDxfId="37"/>
    <tableColumn id="4" name="Num tel" dataDxfId="36"/>
    <tableColumn id="5" name="Date de naissance" dataDxfId="35"/>
    <tableColumn id="10" name="Âge" dataDxfId="34"/>
    <tableColumn id="6" name="Salaire" dataDxfId="33"/>
    <tableColumn id="7" name="NISS" dataDxfId="32"/>
    <tableColumn id="8" name="Disponibilités" dataDxfId="31"/>
    <tableColumn id="9" name="Remarques" dataDxfId="30"/>
  </tableColumns>
  <tableStyleInfo name="TableStyleLight14" showFirstColumn="0" showLastColumn="0" showRowStripes="1" showColumnStripes="0"/>
</table>
</file>

<file path=xl/tables/table10.xml><?xml version="1.0" encoding="utf-8"?>
<table xmlns="http://schemas.openxmlformats.org/spreadsheetml/2006/main" id="9" name="Tableau578910" displayName="Tableau578910" ref="A2:J9" totalsRowShown="0" headerRowDxfId="29" dataDxfId="27" headerRowBorderDxfId="28" tableBorderDxfId="26" totalsRowBorderDxfId="25">
  <autoFilter ref="A2:J9"/>
  <sortState ref="A3:J9">
    <sortCondition ref="A2:A9"/>
  </sortState>
  <tableColumns count="10">
    <tableColumn id="1" name="Nom" dataDxfId="24"/>
    <tableColumn id="2" name="Prénom" dataDxfId="23"/>
    <tableColumn id="3" name="N°Ext" dataDxfId="22"/>
    <tableColumn id="4" name="Num tel" dataDxfId="21"/>
    <tableColumn id="5" name="Date de naissance" dataDxfId="20"/>
    <tableColumn id="10" name="Âge" dataDxfId="19"/>
    <tableColumn id="6" name="Salaire" dataDxfId="18"/>
    <tableColumn id="7" name="NISS" dataDxfId="17"/>
    <tableColumn id="8" name="Disponibilités" dataDxfId="16"/>
    <tableColumn id="9" name="Remarques" dataDxfId="15"/>
  </tableColumns>
  <tableStyleInfo name="TableStyleLight14" showFirstColumn="0" showLastColumn="0" showRowStripes="1" showColumnStripes="0"/>
</table>
</file>

<file path=xl/tables/table11.xml><?xml version="1.0" encoding="utf-8"?>
<table xmlns="http://schemas.openxmlformats.org/spreadsheetml/2006/main" id="10" name="Tableau57891011" displayName="Tableau57891011" ref="A2:J40" totalsRowShown="0" headerRowDxfId="14" dataDxfId="12" headerRowBorderDxfId="13" tableBorderDxfId="11" totalsRowBorderDxfId="10">
  <autoFilter ref="A2:J40"/>
  <sortState ref="A3:J40">
    <sortCondition ref="A2:A40"/>
  </sortState>
  <tableColumns count="10">
    <tableColumn id="1" name="Nom" dataDxfId="9"/>
    <tableColumn id="2" name="Prénom" dataDxfId="8"/>
    <tableColumn id="3" name="N°Ext" dataDxfId="7"/>
    <tableColumn id="4" name="Num tel" dataDxfId="6"/>
    <tableColumn id="5" name="Date de naissance" dataDxfId="5"/>
    <tableColumn id="10" name="Âge" dataDxfId="4"/>
    <tableColumn id="6" name="Salaire" dataDxfId="3"/>
    <tableColumn id="7" name="NISS" dataDxfId="2"/>
    <tableColumn id="8" name="Disponibilités" dataDxfId="1"/>
    <tableColumn id="9" name="Remarques" dataDxfId="0"/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6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7.x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table" Target="../tables/table8.xml"/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table" Target="../tables/table9.xml"/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0.xml"/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1.xml"/><Relationship Id="rId1" Type="http://schemas.openxmlformats.org/officeDocument/2006/relationships/printerSettings" Target="../printerSettings/printerSettings1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I33"/>
  <sheetViews>
    <sheetView tabSelected="1" workbookViewId="0">
      <selection activeCell="A16" sqref="A16"/>
    </sheetView>
  </sheetViews>
  <sheetFormatPr baseColWidth="10" defaultRowHeight="15"/>
  <cols>
    <col min="1" max="2" width="20.7109375" customWidth="1"/>
    <col min="3" max="3" width="20.7109375" style="1" customWidth="1"/>
    <col min="4" max="4" width="18.85546875" customWidth="1"/>
    <col min="5" max="5" width="22.85546875" customWidth="1"/>
    <col min="7" max="7" width="26.42578125" customWidth="1"/>
    <col min="8" max="8" width="25.5703125" customWidth="1"/>
    <col min="9" max="9" width="23.140625" customWidth="1"/>
  </cols>
  <sheetData>
    <row r="1" spans="1:9" s="1" customFormat="1" ht="39" customHeight="1">
      <c r="A1" s="325" t="s">
        <v>59</v>
      </c>
      <c r="B1" s="325"/>
      <c r="C1" s="325"/>
      <c r="D1" s="325"/>
      <c r="E1" s="325"/>
      <c r="F1" s="325"/>
      <c r="G1" s="325"/>
      <c r="H1" s="325"/>
      <c r="I1" s="325"/>
    </row>
    <row r="2" spans="1:9" ht="24" customHeight="1">
      <c r="A2" s="2" t="s">
        <v>0</v>
      </c>
      <c r="B2" s="2" t="s">
        <v>1</v>
      </c>
      <c r="C2" s="2" t="s">
        <v>10</v>
      </c>
      <c r="D2" s="2" t="s">
        <v>2</v>
      </c>
      <c r="E2" s="2" t="s">
        <v>3</v>
      </c>
      <c r="F2" s="2" t="s">
        <v>4</v>
      </c>
      <c r="G2" s="2" t="s">
        <v>5</v>
      </c>
      <c r="H2" s="2" t="s">
        <v>6</v>
      </c>
      <c r="I2" s="2" t="s">
        <v>7</v>
      </c>
    </row>
    <row r="3" spans="1:9" ht="16.5" customHeight="1">
      <c r="A3" s="4" t="s">
        <v>131</v>
      </c>
      <c r="B3" s="4" t="s">
        <v>132</v>
      </c>
      <c r="C3" s="4">
        <v>110401</v>
      </c>
      <c r="D3" s="4" t="s">
        <v>165</v>
      </c>
      <c r="E3" s="6">
        <v>34732</v>
      </c>
      <c r="F3" s="4">
        <v>10.094200000000001</v>
      </c>
      <c r="G3" s="4" t="s">
        <v>164</v>
      </c>
      <c r="H3" s="4"/>
      <c r="I3" s="4"/>
    </row>
    <row r="4" spans="1:9">
      <c r="A4" s="27" t="s">
        <v>11</v>
      </c>
      <c r="B4" s="27" t="s">
        <v>12</v>
      </c>
      <c r="C4" s="27">
        <v>99617</v>
      </c>
      <c r="D4" s="27" t="s">
        <v>155</v>
      </c>
      <c r="E4" s="28">
        <v>34830</v>
      </c>
      <c r="F4" s="27">
        <v>10.094200000000001</v>
      </c>
      <c r="G4" s="27" t="s">
        <v>13</v>
      </c>
      <c r="H4" s="27" t="s">
        <v>110</v>
      </c>
      <c r="I4" s="27"/>
    </row>
    <row r="5" spans="1:9">
      <c r="A5" s="27" t="s">
        <v>14</v>
      </c>
      <c r="B5" s="27" t="s">
        <v>9</v>
      </c>
      <c r="C5" s="27">
        <v>98707</v>
      </c>
      <c r="D5" s="27" t="s">
        <v>156</v>
      </c>
      <c r="E5" s="28">
        <v>35439</v>
      </c>
      <c r="F5" s="27">
        <v>9.9306999999999999</v>
      </c>
      <c r="G5" s="27" t="s">
        <v>15</v>
      </c>
      <c r="H5" s="27"/>
      <c r="I5" s="27" t="s">
        <v>125</v>
      </c>
    </row>
    <row r="6" spans="1:9" s="38" customFormat="1">
      <c r="A6" s="27" t="s">
        <v>16</v>
      </c>
      <c r="B6" s="27" t="s">
        <v>8</v>
      </c>
      <c r="C6" s="27">
        <v>98708</v>
      </c>
      <c r="D6" s="27" t="s">
        <v>158</v>
      </c>
      <c r="E6" s="28">
        <v>34409</v>
      </c>
      <c r="F6" s="27">
        <v>10.1759</v>
      </c>
      <c r="G6" s="27" t="s">
        <v>17</v>
      </c>
      <c r="H6" s="27"/>
      <c r="I6" s="27" t="s">
        <v>125</v>
      </c>
    </row>
    <row r="7" spans="1:9" s="38" customFormat="1">
      <c r="A7" s="27" t="s">
        <v>18</v>
      </c>
      <c r="B7" s="27" t="s">
        <v>19</v>
      </c>
      <c r="C7" s="27">
        <v>94731</v>
      </c>
      <c r="D7" s="27" t="s">
        <v>159</v>
      </c>
      <c r="E7" s="28">
        <v>35580</v>
      </c>
      <c r="F7" s="27">
        <v>9.9306999999999999</v>
      </c>
      <c r="G7" s="27" t="s">
        <v>20</v>
      </c>
      <c r="H7" s="27"/>
      <c r="I7" s="27" t="s">
        <v>126</v>
      </c>
    </row>
    <row r="8" spans="1:9" s="38" customFormat="1">
      <c r="A8" s="4" t="s">
        <v>135</v>
      </c>
      <c r="B8" s="4" t="s">
        <v>136</v>
      </c>
      <c r="C8" s="4">
        <v>112141</v>
      </c>
      <c r="D8" s="4" t="s">
        <v>166</v>
      </c>
      <c r="E8" s="6">
        <v>35682</v>
      </c>
      <c r="F8" s="4">
        <v>9.9306999999999999</v>
      </c>
      <c r="G8" s="4" t="s">
        <v>177</v>
      </c>
      <c r="H8" s="8"/>
      <c r="I8" s="8"/>
    </row>
    <row r="9" spans="1:9" s="38" customFormat="1" ht="30">
      <c r="A9" s="5" t="s">
        <v>21</v>
      </c>
      <c r="B9" s="5" t="s">
        <v>22</v>
      </c>
      <c r="C9" s="5">
        <v>83166</v>
      </c>
      <c r="D9" s="5" t="s">
        <v>157</v>
      </c>
      <c r="E9" s="7">
        <v>33688</v>
      </c>
      <c r="F9" s="5">
        <v>10.1759</v>
      </c>
      <c r="G9" s="5" t="s">
        <v>23</v>
      </c>
      <c r="H9" s="5" t="s">
        <v>109</v>
      </c>
      <c r="I9" s="5"/>
    </row>
    <row r="10" spans="1:9" ht="30">
      <c r="A10" s="27" t="s">
        <v>24</v>
      </c>
      <c r="B10" s="27" t="s">
        <v>25</v>
      </c>
      <c r="C10" s="27">
        <v>99176</v>
      </c>
      <c r="D10" s="27" t="s">
        <v>154</v>
      </c>
      <c r="E10" s="28">
        <v>33898</v>
      </c>
      <c r="F10" s="27">
        <v>10.1759</v>
      </c>
      <c r="G10" s="27" t="s">
        <v>26</v>
      </c>
      <c r="H10" s="27" t="s">
        <v>99</v>
      </c>
      <c r="I10" s="27" t="s">
        <v>105</v>
      </c>
    </row>
    <row r="11" spans="1:9">
      <c r="A11" s="27" t="s">
        <v>27</v>
      </c>
      <c r="B11" s="27" t="s">
        <v>28</v>
      </c>
      <c r="C11" s="27">
        <v>99600</v>
      </c>
      <c r="D11" s="27" t="s">
        <v>160</v>
      </c>
      <c r="E11" s="28">
        <v>33394</v>
      </c>
      <c r="F11" s="27">
        <v>10.1759</v>
      </c>
      <c r="G11" s="27" t="s">
        <v>29</v>
      </c>
      <c r="H11" s="27" t="s">
        <v>98</v>
      </c>
      <c r="I11" s="27" t="s">
        <v>127</v>
      </c>
    </row>
    <row r="12" spans="1:9">
      <c r="A12" s="161" t="s">
        <v>139</v>
      </c>
      <c r="B12" s="161" t="s">
        <v>119</v>
      </c>
      <c r="C12" s="296">
        <v>113199</v>
      </c>
      <c r="D12" s="161" t="s">
        <v>161</v>
      </c>
      <c r="E12" s="162">
        <v>36148</v>
      </c>
      <c r="F12" s="161">
        <v>9.3584999999999994</v>
      </c>
      <c r="G12" s="161" t="s">
        <v>140</v>
      </c>
      <c r="H12" s="4"/>
      <c r="I12" s="8"/>
    </row>
    <row r="13" spans="1:9">
      <c r="A13" s="4" t="s">
        <v>144</v>
      </c>
      <c r="B13" s="4" t="s">
        <v>145</v>
      </c>
      <c r="C13" s="4">
        <v>115280</v>
      </c>
      <c r="D13" s="4" t="s">
        <v>172</v>
      </c>
      <c r="E13" s="6">
        <v>35781</v>
      </c>
      <c r="F13" s="4">
        <v>9.5220000000000002</v>
      </c>
      <c r="G13" s="4" t="s">
        <v>171</v>
      </c>
      <c r="H13" s="4"/>
      <c r="I13" s="8"/>
    </row>
    <row r="14" spans="1:9" s="38" customFormat="1" ht="30">
      <c r="A14" s="5" t="s">
        <v>30</v>
      </c>
      <c r="B14" s="5" t="s">
        <v>31</v>
      </c>
      <c r="C14" s="5">
        <v>83169</v>
      </c>
      <c r="D14" s="5" t="s">
        <v>32</v>
      </c>
      <c r="E14" s="7">
        <v>32713</v>
      </c>
      <c r="F14" s="5">
        <v>10.1759</v>
      </c>
      <c r="G14" s="5" t="s">
        <v>33</v>
      </c>
      <c r="H14" s="5" t="s">
        <v>100</v>
      </c>
      <c r="I14" s="5"/>
    </row>
    <row r="15" spans="1:9" s="38" customFormat="1">
      <c r="A15" s="9" t="s">
        <v>129</v>
      </c>
      <c r="B15" s="5" t="s">
        <v>130</v>
      </c>
      <c r="C15" s="5">
        <v>109303</v>
      </c>
      <c r="D15" s="5" t="s">
        <v>162</v>
      </c>
      <c r="E15" s="7">
        <v>36101</v>
      </c>
      <c r="F15" s="5">
        <v>9.3584999999999994</v>
      </c>
      <c r="G15" s="5" t="s">
        <v>163</v>
      </c>
      <c r="H15" s="5"/>
      <c r="I15" s="5"/>
    </row>
    <row r="16" spans="1:9" s="38" customFormat="1">
      <c r="A16" s="4" t="s">
        <v>137</v>
      </c>
      <c r="B16" s="4" t="s">
        <v>138</v>
      </c>
      <c r="C16" s="4">
        <v>112434</v>
      </c>
      <c r="D16" s="4" t="s">
        <v>168</v>
      </c>
      <c r="E16" s="6">
        <v>35496</v>
      </c>
      <c r="F16" s="4">
        <v>9.9306999999999999</v>
      </c>
      <c r="G16" s="4" t="s">
        <v>167</v>
      </c>
      <c r="H16" s="8"/>
      <c r="I16" s="8"/>
    </row>
    <row r="17" spans="1:9" ht="30">
      <c r="A17" s="27" t="s">
        <v>34</v>
      </c>
      <c r="B17" s="27" t="s">
        <v>35</v>
      </c>
      <c r="C17" s="27">
        <v>99625</v>
      </c>
      <c r="D17" s="27" t="s">
        <v>36</v>
      </c>
      <c r="E17" s="28">
        <v>33885</v>
      </c>
      <c r="F17" s="27">
        <v>10.1759</v>
      </c>
      <c r="G17" s="27" t="s">
        <v>37</v>
      </c>
      <c r="H17" s="27" t="s">
        <v>101</v>
      </c>
      <c r="I17" s="156" t="s">
        <v>128</v>
      </c>
    </row>
    <row r="18" spans="1:9">
      <c r="A18" s="5" t="s">
        <v>38</v>
      </c>
      <c r="B18" s="5" t="s">
        <v>39</v>
      </c>
      <c r="C18" s="5">
        <v>98771</v>
      </c>
      <c r="D18" s="5" t="s">
        <v>40</v>
      </c>
      <c r="E18" s="7">
        <v>35159</v>
      </c>
      <c r="F18" s="5">
        <v>10.0124</v>
      </c>
      <c r="G18" s="5" t="s">
        <v>41</v>
      </c>
      <c r="H18" s="5"/>
      <c r="I18" s="37"/>
    </row>
    <row r="19" spans="1:9">
      <c r="A19" s="27" t="s">
        <v>42</v>
      </c>
      <c r="B19" s="27" t="s">
        <v>43</v>
      </c>
      <c r="C19" s="27">
        <v>96209</v>
      </c>
      <c r="D19" s="27" t="s">
        <v>44</v>
      </c>
      <c r="E19" s="28">
        <v>34241</v>
      </c>
      <c r="F19" s="27">
        <v>10.1759</v>
      </c>
      <c r="G19" s="27" t="s">
        <v>45</v>
      </c>
      <c r="H19" s="27"/>
      <c r="I19" s="156" t="s">
        <v>128</v>
      </c>
    </row>
    <row r="20" spans="1:9">
      <c r="A20" s="5" t="s">
        <v>46</v>
      </c>
      <c r="B20" s="5" t="s">
        <v>47</v>
      </c>
      <c r="C20" s="5">
        <v>94951</v>
      </c>
      <c r="D20" s="5" t="s">
        <v>48</v>
      </c>
      <c r="E20" s="7">
        <v>33037</v>
      </c>
      <c r="F20" s="5">
        <v>10.1759</v>
      </c>
      <c r="G20" s="5" t="s">
        <v>49</v>
      </c>
      <c r="H20" s="5"/>
      <c r="I20" s="37"/>
    </row>
    <row r="21" spans="1:9">
      <c r="A21" s="27" t="s">
        <v>50</v>
      </c>
      <c r="B21" s="27" t="s">
        <v>9</v>
      </c>
      <c r="C21" s="149">
        <v>99999</v>
      </c>
      <c r="D21" s="27" t="s">
        <v>51</v>
      </c>
      <c r="E21" s="28">
        <v>35379</v>
      </c>
      <c r="F21" s="27">
        <v>9.9306999999999999</v>
      </c>
      <c r="G21" s="27" t="s">
        <v>52</v>
      </c>
      <c r="H21" s="27"/>
      <c r="I21" s="156" t="s">
        <v>125</v>
      </c>
    </row>
    <row r="22" spans="1:9">
      <c r="A22" s="4" t="s">
        <v>146</v>
      </c>
      <c r="B22" s="4" t="s">
        <v>147</v>
      </c>
      <c r="C22" s="4">
        <v>110672</v>
      </c>
      <c r="D22" s="4" t="s">
        <v>174</v>
      </c>
      <c r="E22" s="6">
        <v>36333</v>
      </c>
      <c r="F22" s="4">
        <v>9.3584999999999994</v>
      </c>
      <c r="G22" s="4" t="s">
        <v>173</v>
      </c>
      <c r="H22" s="4"/>
      <c r="I22" s="8"/>
    </row>
    <row r="23" spans="1:9">
      <c r="A23" s="4" t="s">
        <v>146</v>
      </c>
      <c r="B23" s="4" t="s">
        <v>175</v>
      </c>
      <c r="C23" s="4"/>
      <c r="D23" s="4" t="s">
        <v>176</v>
      </c>
      <c r="E23" s="6">
        <v>35284</v>
      </c>
      <c r="F23" s="4">
        <v>10.0124</v>
      </c>
      <c r="G23" s="4" t="s">
        <v>178</v>
      </c>
      <c r="H23" s="8"/>
      <c r="I23" s="8"/>
    </row>
    <row r="24" spans="1:9">
      <c r="A24" s="9" t="s">
        <v>53</v>
      </c>
      <c r="B24" s="5" t="s">
        <v>54</v>
      </c>
      <c r="C24" s="5">
        <v>99162</v>
      </c>
      <c r="D24" s="5" t="s">
        <v>55</v>
      </c>
      <c r="E24" s="7">
        <v>35085</v>
      </c>
      <c r="F24" s="5">
        <v>10.0124</v>
      </c>
      <c r="G24" s="5" t="s">
        <v>56</v>
      </c>
      <c r="H24" s="5"/>
      <c r="I24" s="5"/>
    </row>
    <row r="25" spans="1:9">
      <c r="A25" s="4" t="s">
        <v>200</v>
      </c>
      <c r="B25" s="4" t="s">
        <v>201</v>
      </c>
      <c r="C25" s="4">
        <v>116852</v>
      </c>
      <c r="D25" s="4" t="s">
        <v>203</v>
      </c>
      <c r="E25" s="6">
        <v>35598</v>
      </c>
      <c r="F25" s="4">
        <v>9.9306999999999999</v>
      </c>
      <c r="G25" s="4" t="s">
        <v>202</v>
      </c>
      <c r="H25" s="8"/>
      <c r="I25" s="8"/>
    </row>
    <row r="26" spans="1:9">
      <c r="A26" s="4" t="s">
        <v>197</v>
      </c>
      <c r="B26" s="4" t="s">
        <v>28</v>
      </c>
      <c r="C26" s="4">
        <v>115578</v>
      </c>
      <c r="D26" s="4" t="s">
        <v>198</v>
      </c>
      <c r="E26" s="6">
        <v>35733</v>
      </c>
      <c r="F26" s="4">
        <v>9.9306999999999999</v>
      </c>
      <c r="G26" s="4" t="s">
        <v>199</v>
      </c>
      <c r="H26" s="8"/>
      <c r="I26" s="10"/>
    </row>
    <row r="27" spans="1:9">
      <c r="A27" s="12" t="s">
        <v>118</v>
      </c>
      <c r="B27" s="12" t="s">
        <v>91</v>
      </c>
      <c r="C27" s="12">
        <v>114370</v>
      </c>
      <c r="D27" s="12" t="s">
        <v>169</v>
      </c>
      <c r="E27" s="322">
        <v>34950</v>
      </c>
      <c r="F27" s="12">
        <v>10.094200000000001</v>
      </c>
      <c r="G27" s="12" t="s">
        <v>170</v>
      </c>
      <c r="H27" s="324"/>
      <c r="I27" s="13"/>
    </row>
    <row r="28" spans="1:9">
      <c r="A28" s="4"/>
      <c r="B28" s="4"/>
      <c r="C28" s="4"/>
      <c r="D28" s="4"/>
      <c r="E28" s="6"/>
      <c r="F28" s="12"/>
      <c r="G28" s="4"/>
      <c r="I28" s="8"/>
    </row>
    <row r="29" spans="1:9">
      <c r="A29" s="4"/>
      <c r="B29" s="4"/>
      <c r="C29" s="4"/>
      <c r="D29" s="4"/>
      <c r="E29" s="6"/>
      <c r="F29" s="4"/>
      <c r="G29" s="4"/>
      <c r="I29" s="8"/>
    </row>
    <row r="30" spans="1:9">
      <c r="A30" s="4"/>
      <c r="B30" s="4"/>
      <c r="C30" s="4"/>
      <c r="D30" s="4"/>
      <c r="E30" s="6"/>
      <c r="F30" s="4"/>
      <c r="G30" s="4"/>
      <c r="I30" s="8"/>
    </row>
    <row r="31" spans="1:9">
      <c r="A31" s="4"/>
      <c r="B31" s="4"/>
      <c r="C31" s="4"/>
      <c r="D31" s="4"/>
      <c r="E31" s="6"/>
      <c r="F31" s="4"/>
      <c r="G31" s="4"/>
      <c r="I31" s="8"/>
    </row>
    <row r="32" spans="1:9">
      <c r="A32" s="4"/>
      <c r="B32" s="4"/>
      <c r="C32" s="4"/>
      <c r="D32" s="4"/>
      <c r="E32" s="6"/>
      <c r="F32" s="4"/>
      <c r="G32" s="4"/>
      <c r="I32" s="8"/>
    </row>
    <row r="33" spans="1:9">
      <c r="A33" s="12"/>
      <c r="B33" s="12"/>
      <c r="C33" s="12"/>
      <c r="D33" s="12"/>
      <c r="E33" s="322"/>
      <c r="F33" s="12"/>
      <c r="G33" s="12"/>
      <c r="H33" s="323"/>
      <c r="I33" s="13"/>
    </row>
  </sheetData>
  <mergeCells count="1">
    <mergeCell ref="A1:I1"/>
  </mergeCell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pageSetUpPr fitToPage="1"/>
  </sheetPr>
  <dimension ref="A1:J53"/>
  <sheetViews>
    <sheetView workbookViewId="0">
      <selection activeCell="D4" sqref="D4"/>
    </sheetView>
  </sheetViews>
  <sheetFormatPr baseColWidth="10" defaultRowHeight="15"/>
  <cols>
    <col min="1" max="1" width="23.42578125" style="11" customWidth="1"/>
    <col min="2" max="2" width="19" style="11" customWidth="1"/>
    <col min="3" max="3" width="12.7109375" style="11" customWidth="1"/>
    <col min="4" max="4" width="19" style="11" customWidth="1"/>
    <col min="5" max="5" width="22.85546875" style="84" customWidth="1"/>
    <col min="6" max="6" width="22.85546875" style="11" customWidth="1"/>
    <col min="7" max="7" width="13.7109375" style="11" customWidth="1"/>
    <col min="8" max="8" width="31.7109375" style="11" customWidth="1"/>
    <col min="9" max="9" width="18.7109375" style="11" customWidth="1"/>
    <col min="10" max="10" width="19.42578125" style="11" customWidth="1"/>
    <col min="11" max="16384" width="11.42578125" style="11"/>
  </cols>
  <sheetData>
    <row r="1" spans="1:10" ht="58.5" customHeight="1">
      <c r="A1" s="326" t="s">
        <v>58</v>
      </c>
      <c r="B1" s="327"/>
      <c r="C1" s="327"/>
      <c r="D1" s="327"/>
      <c r="E1" s="327"/>
      <c r="F1" s="327"/>
      <c r="G1" s="327"/>
      <c r="H1" s="327"/>
      <c r="I1" s="327"/>
      <c r="J1" s="327"/>
    </row>
    <row r="2" spans="1:10" ht="18.75">
      <c r="A2" s="19" t="s">
        <v>0</v>
      </c>
      <c r="B2" s="20" t="s">
        <v>1</v>
      </c>
      <c r="C2" s="20" t="s">
        <v>10</v>
      </c>
      <c r="D2" s="20" t="s">
        <v>2</v>
      </c>
      <c r="E2" s="81" t="s">
        <v>3</v>
      </c>
      <c r="F2" s="20" t="s">
        <v>106</v>
      </c>
      <c r="G2" s="20" t="s">
        <v>4</v>
      </c>
      <c r="H2" s="20" t="s">
        <v>5</v>
      </c>
      <c r="I2" s="20" t="s">
        <v>6</v>
      </c>
      <c r="J2" s="21" t="s">
        <v>7</v>
      </c>
    </row>
    <row r="3" spans="1:10">
      <c r="A3" s="16" t="s">
        <v>148</v>
      </c>
      <c r="B3" s="3" t="s">
        <v>149</v>
      </c>
      <c r="C3" s="3"/>
      <c r="D3" s="3"/>
      <c r="E3" s="82">
        <v>34510</v>
      </c>
      <c r="F3" s="3">
        <v>21</v>
      </c>
      <c r="G3" s="5">
        <f>IF(Tableau2[[#This Row],[Âge]]=16,9.3585,IF(Tableau2[[#This Row],[Âge]]=17,9.522,IF(Tableau2[[#This Row],[Âge]]=18,9.9307,IF(Tableau2[[#This Row],[Âge]]=19,10.0124,IF(Tableau2[[#This Row],[Âge]]=20,10.0942,IF(Tableau2[[#This Row],[Âge]]&gt;=21,10.1759,0))))))</f>
        <v>10.1759</v>
      </c>
      <c r="H3" s="3" t="s">
        <v>179</v>
      </c>
      <c r="I3" s="3"/>
      <c r="J3" s="18"/>
    </row>
    <row r="4" spans="1:10" s="30" customFormat="1">
      <c r="A4" s="16" t="s">
        <v>148</v>
      </c>
      <c r="B4" s="3" t="s">
        <v>191</v>
      </c>
      <c r="C4" s="3">
        <v>114888</v>
      </c>
      <c r="D4" s="3"/>
      <c r="E4" s="82">
        <v>34510</v>
      </c>
      <c r="F4" s="3">
        <v>21</v>
      </c>
      <c r="G4" s="3">
        <f>IF(Tableau2[[#This Row],[Âge]]=16,9.3585,IF(Tableau2[[#This Row],[Âge]]=17,9.522,IF(Tableau2[[#This Row],[Âge]]=18,9.9307,IF(Tableau2[[#This Row],[Âge]]=19,10.0124,IF(Tableau2[[#This Row],[Âge]]=20,10.0942,IF(Tableau2[[#This Row],[Âge]]&gt;=21,10.1759,0))))))</f>
        <v>10.1759</v>
      </c>
      <c r="H4" s="3" t="s">
        <v>179</v>
      </c>
      <c r="I4" s="3"/>
      <c r="J4" s="18"/>
    </row>
    <row r="5" spans="1:10">
      <c r="A5" s="14"/>
      <c r="B5" s="5"/>
      <c r="C5" s="5"/>
      <c r="D5" s="5"/>
      <c r="E5" s="7"/>
      <c r="F5" s="71"/>
      <c r="G5" s="5"/>
      <c r="H5" s="5"/>
      <c r="I5" s="5"/>
      <c r="J5" s="17"/>
    </row>
    <row r="6" spans="1:10" s="30" customFormat="1">
      <c r="A6" s="14"/>
      <c r="B6" s="5"/>
      <c r="C6" s="5"/>
      <c r="D6" s="5"/>
      <c r="E6" s="7"/>
      <c r="F6" s="71"/>
      <c r="G6" s="5"/>
      <c r="H6" s="5"/>
      <c r="I6" s="5"/>
      <c r="J6" s="17"/>
    </row>
    <row r="7" spans="1:10">
      <c r="A7" s="36"/>
      <c r="B7" s="27"/>
      <c r="C7" s="27"/>
      <c r="D7" s="27"/>
      <c r="E7" s="28"/>
      <c r="F7" s="72"/>
      <c r="G7" s="5"/>
      <c r="H7" s="27"/>
      <c r="I7" s="27"/>
      <c r="J7" s="29"/>
    </row>
    <row r="8" spans="1:10" s="30" customFormat="1">
      <c r="A8" s="36"/>
      <c r="B8" s="27"/>
      <c r="C8" s="99"/>
      <c r="D8" s="27"/>
      <c r="E8" s="28"/>
      <c r="F8" s="72"/>
      <c r="G8" s="5"/>
      <c r="H8" s="27"/>
      <c r="I8" s="27"/>
      <c r="J8" s="29"/>
    </row>
    <row r="9" spans="1:10">
      <c r="A9" s="14"/>
      <c r="B9" s="5"/>
      <c r="C9" s="5"/>
      <c r="D9" s="5"/>
      <c r="E9" s="7"/>
      <c r="F9" s="71"/>
      <c r="G9" s="5"/>
      <c r="H9" s="5"/>
      <c r="I9" s="5"/>
      <c r="J9" s="17"/>
    </row>
    <row r="10" spans="1:10" s="30" customFormat="1">
      <c r="A10" s="16"/>
      <c r="B10" s="3"/>
      <c r="C10" s="3"/>
      <c r="D10" s="3"/>
      <c r="E10" s="82"/>
      <c r="F10" s="71"/>
      <c r="G10" s="5"/>
      <c r="H10" s="3"/>
      <c r="I10" s="3"/>
      <c r="J10" s="18"/>
    </row>
    <row r="11" spans="1:10">
      <c r="A11" s="36"/>
      <c r="B11" s="27"/>
      <c r="C11" s="27"/>
      <c r="D11" s="27"/>
      <c r="E11" s="28"/>
      <c r="F11" s="72"/>
      <c r="G11" s="5"/>
      <c r="H11" s="27"/>
      <c r="I11" s="27"/>
      <c r="J11" s="29"/>
    </row>
    <row r="12" spans="1:10">
      <c r="A12" s="14"/>
      <c r="B12" s="5"/>
      <c r="C12" s="5"/>
      <c r="D12" s="5"/>
      <c r="E12" s="7"/>
      <c r="F12" s="71"/>
      <c r="G12" s="5"/>
      <c r="H12" s="5"/>
      <c r="I12" s="5"/>
      <c r="J12" s="17"/>
    </row>
    <row r="13" spans="1:10" s="30" customFormat="1">
      <c r="A13" s="16"/>
      <c r="B13" s="3"/>
      <c r="C13" s="128"/>
      <c r="D13" s="3"/>
      <c r="E13" s="82"/>
      <c r="F13" s="3"/>
      <c r="G13" s="5"/>
      <c r="H13" s="3"/>
      <c r="I13" s="3"/>
      <c r="J13" s="18"/>
    </row>
    <row r="14" spans="1:10">
      <c r="A14" s="98"/>
      <c r="B14" s="99"/>
      <c r="C14" s="99"/>
      <c r="D14" s="99"/>
      <c r="E14" s="100"/>
      <c r="F14" s="71"/>
      <c r="G14" s="5"/>
      <c r="H14" s="99"/>
      <c r="I14" s="99"/>
      <c r="J14" s="101"/>
    </row>
    <row r="15" spans="1:10">
      <c r="A15" s="14"/>
      <c r="B15" s="5"/>
      <c r="C15" s="5"/>
      <c r="D15" s="5"/>
      <c r="E15" s="7"/>
      <c r="F15" s="71"/>
      <c r="G15" s="5"/>
      <c r="H15" s="5"/>
      <c r="I15" s="5"/>
      <c r="J15" s="17"/>
    </row>
    <row r="16" spans="1:10">
      <c r="A16" s="36"/>
      <c r="B16" s="27"/>
      <c r="C16" s="27"/>
      <c r="D16" s="27"/>
      <c r="E16" s="28"/>
      <c r="F16" s="72"/>
      <c r="G16" s="5"/>
      <c r="H16" s="27"/>
      <c r="I16" s="27"/>
      <c r="J16" s="29"/>
    </row>
    <row r="17" spans="1:10">
      <c r="A17" s="14"/>
      <c r="B17" s="5"/>
      <c r="C17" s="5"/>
      <c r="D17" s="5"/>
      <c r="E17" s="7"/>
      <c r="F17" s="71"/>
      <c r="G17" s="5"/>
      <c r="H17" s="5"/>
      <c r="I17" s="5"/>
      <c r="J17" s="17"/>
    </row>
    <row r="18" spans="1:10">
      <c r="A18" s="14"/>
      <c r="B18" s="5"/>
      <c r="C18" s="5"/>
      <c r="D18" s="5"/>
      <c r="E18" s="7"/>
      <c r="F18" s="71"/>
      <c r="G18" s="5"/>
      <c r="H18" s="5"/>
      <c r="I18" s="5"/>
      <c r="J18" s="17"/>
    </row>
    <row r="19" spans="1:10" s="30" customFormat="1">
      <c r="A19" s="36"/>
      <c r="B19" s="27"/>
      <c r="C19" s="27"/>
      <c r="D19" s="27"/>
      <c r="E19" s="28"/>
      <c r="F19" s="72"/>
      <c r="G19" s="5"/>
      <c r="H19" s="27"/>
      <c r="I19" s="27"/>
      <c r="J19" s="29"/>
    </row>
    <row r="20" spans="1:10">
      <c r="A20" s="14"/>
      <c r="B20" s="5"/>
      <c r="C20" s="5"/>
      <c r="D20" s="5"/>
      <c r="E20" s="7"/>
      <c r="F20" s="71"/>
      <c r="G20" s="5"/>
      <c r="H20" s="5"/>
      <c r="I20" s="5"/>
      <c r="J20" s="17"/>
    </row>
    <row r="21" spans="1:10">
      <c r="A21" s="15"/>
      <c r="B21" s="5"/>
      <c r="C21" s="5"/>
      <c r="D21" s="5"/>
      <c r="E21" s="7"/>
      <c r="F21" s="71"/>
      <c r="G21" s="5"/>
      <c r="H21" s="5"/>
      <c r="I21" s="5"/>
      <c r="J21" s="17"/>
    </row>
    <row r="22" spans="1:10">
      <c r="A22" s="16"/>
      <c r="B22" s="3"/>
      <c r="C22" s="3"/>
      <c r="D22" s="3"/>
      <c r="E22" s="82"/>
      <c r="F22" s="3"/>
      <c r="G22" s="3"/>
      <c r="H22" s="3"/>
      <c r="I22" s="3"/>
      <c r="J22" s="18"/>
    </row>
    <row r="23" spans="1:10">
      <c r="A23" s="15"/>
      <c r="B23" s="5"/>
      <c r="C23" s="5"/>
      <c r="D23" s="5"/>
      <c r="E23" s="7"/>
      <c r="F23" s="71"/>
      <c r="G23" s="5"/>
      <c r="H23" s="5"/>
      <c r="I23" s="5"/>
      <c r="J23" s="17"/>
    </row>
    <row r="24" spans="1:10">
      <c r="A24" s="16"/>
      <c r="B24" s="3"/>
      <c r="C24" s="3"/>
      <c r="D24" s="3"/>
      <c r="E24" s="82"/>
      <c r="F24" s="71"/>
      <c r="G24" s="5"/>
      <c r="H24" s="3"/>
      <c r="I24" s="3"/>
      <c r="J24" s="18"/>
    </row>
    <row r="25" spans="1:10">
      <c r="A25" s="14"/>
      <c r="B25" s="5"/>
      <c r="C25" s="5"/>
      <c r="D25" s="5"/>
      <c r="E25" s="7"/>
      <c r="F25" s="71"/>
      <c r="G25" s="5"/>
      <c r="H25" s="5"/>
      <c r="I25" s="5"/>
      <c r="J25" s="17"/>
    </row>
    <row r="26" spans="1:10">
      <c r="A26" s="14"/>
      <c r="B26" s="5"/>
      <c r="C26" s="5"/>
      <c r="D26" s="5"/>
      <c r="E26" s="7"/>
      <c r="F26" s="71"/>
      <c r="G26" s="5"/>
      <c r="H26" s="5"/>
      <c r="I26" s="5"/>
      <c r="J26" s="17"/>
    </row>
    <row r="27" spans="1:10">
      <c r="A27" s="36"/>
      <c r="B27" s="27"/>
      <c r="C27" s="27"/>
      <c r="D27" s="27"/>
      <c r="E27" s="28"/>
      <c r="F27" s="72"/>
      <c r="G27" s="5"/>
      <c r="H27" s="27"/>
      <c r="I27" s="27"/>
      <c r="J27" s="29"/>
    </row>
    <row r="28" spans="1:10" s="30" customFormat="1">
      <c r="A28" s="36"/>
      <c r="B28" s="27"/>
      <c r="C28" s="27"/>
      <c r="D28" s="27"/>
      <c r="E28" s="28"/>
      <c r="F28" s="72"/>
      <c r="G28" s="5"/>
      <c r="H28" s="27"/>
      <c r="I28" s="27"/>
      <c r="J28" s="29"/>
    </row>
    <row r="29" spans="1:10" s="30" customFormat="1">
      <c r="A29" s="16"/>
      <c r="B29" s="3"/>
      <c r="C29" s="3"/>
      <c r="D29" s="3"/>
      <c r="E29" s="82"/>
      <c r="F29" s="72"/>
      <c r="G29" s="5"/>
      <c r="H29" s="3"/>
      <c r="I29" s="3"/>
      <c r="J29" s="18"/>
    </row>
    <row r="30" spans="1:10">
      <c r="A30" s="16"/>
      <c r="B30" s="3"/>
      <c r="C30" s="3"/>
      <c r="D30" s="3"/>
      <c r="E30" s="82"/>
      <c r="F30" s="3"/>
      <c r="G30" s="5"/>
      <c r="H30" s="3"/>
      <c r="I30" s="3"/>
      <c r="J30" s="18"/>
    </row>
    <row r="31" spans="1:10" s="30" customFormat="1">
      <c r="A31" s="16"/>
      <c r="B31" s="3"/>
      <c r="C31" s="3"/>
      <c r="D31" s="3"/>
      <c r="E31" s="82"/>
      <c r="F31" s="3"/>
      <c r="G31" s="3"/>
      <c r="H31" s="3"/>
      <c r="I31" s="3"/>
      <c r="J31" s="18"/>
    </row>
    <row r="32" spans="1:10">
      <c r="A32" s="14"/>
      <c r="B32" s="5"/>
      <c r="C32" s="5"/>
      <c r="D32" s="5"/>
      <c r="E32" s="7"/>
      <c r="F32" s="71"/>
      <c r="G32" s="5"/>
      <c r="H32" s="5"/>
      <c r="I32" s="5"/>
      <c r="J32" s="17"/>
    </row>
    <row r="33" spans="1:10" s="30" customFormat="1">
      <c r="A33" s="14"/>
      <c r="B33" s="5"/>
      <c r="C33" s="5"/>
      <c r="D33" s="5"/>
      <c r="E33" s="7"/>
      <c r="F33" s="71"/>
      <c r="G33" s="5"/>
      <c r="H33" s="5"/>
      <c r="I33" s="5"/>
      <c r="J33" s="17"/>
    </row>
    <row r="34" spans="1:10" s="30" customFormat="1">
      <c r="A34" s="14"/>
      <c r="B34" s="5"/>
      <c r="C34" s="5"/>
      <c r="D34" s="5"/>
      <c r="E34" s="7"/>
      <c r="F34" s="71"/>
      <c r="G34" s="5"/>
      <c r="H34" s="5"/>
      <c r="I34" s="5"/>
      <c r="J34" s="17"/>
    </row>
    <row r="35" spans="1:10">
      <c r="A35" s="14"/>
      <c r="B35" s="5"/>
      <c r="C35" s="5"/>
      <c r="D35" s="5"/>
      <c r="E35" s="7"/>
      <c r="F35" s="71"/>
      <c r="G35" s="5"/>
      <c r="H35" s="5"/>
      <c r="I35" s="5"/>
      <c r="J35" s="17"/>
    </row>
    <row r="36" spans="1:10" s="30" customFormat="1">
      <c r="A36" s="16"/>
      <c r="B36" s="3"/>
      <c r="C36" s="3"/>
      <c r="D36" s="3"/>
      <c r="E36" s="82"/>
      <c r="F36" s="3"/>
      <c r="G36" s="3"/>
      <c r="H36" s="3"/>
      <c r="I36" s="3"/>
      <c r="J36" s="18"/>
    </row>
    <row r="37" spans="1:10" s="30" customFormat="1">
      <c r="A37" s="36"/>
      <c r="B37" s="27"/>
      <c r="C37" s="27"/>
      <c r="D37" s="27"/>
      <c r="E37" s="28"/>
      <c r="F37" s="72"/>
      <c r="G37" s="5"/>
      <c r="H37" s="27"/>
      <c r="I37" s="27"/>
      <c r="J37" s="29"/>
    </row>
    <row r="38" spans="1:10">
      <c r="A38" s="14"/>
      <c r="B38" s="5"/>
      <c r="C38" s="5"/>
      <c r="D38" s="5"/>
      <c r="E38" s="7"/>
      <c r="F38" s="71"/>
      <c r="G38" s="5"/>
      <c r="H38" s="5"/>
      <c r="I38" s="5"/>
      <c r="J38" s="17"/>
    </row>
    <row r="39" spans="1:10">
      <c r="A39" s="16"/>
      <c r="B39" s="3"/>
      <c r="C39" s="3"/>
      <c r="D39" s="3"/>
      <c r="E39" s="82"/>
      <c r="F39" s="71"/>
      <c r="G39" s="5"/>
      <c r="H39" s="3"/>
      <c r="I39" s="3"/>
      <c r="J39" s="18"/>
    </row>
    <row r="40" spans="1:10">
      <c r="A40" s="22"/>
      <c r="B40" s="23"/>
      <c r="C40" s="23"/>
      <c r="D40" s="23"/>
      <c r="E40" s="83"/>
      <c r="F40" s="118"/>
      <c r="G40" s="5"/>
      <c r="H40" s="23"/>
      <c r="I40" s="23"/>
      <c r="J40" s="24"/>
    </row>
    <row r="41" spans="1:10">
      <c r="A41" s="143"/>
      <c r="B41" s="144"/>
      <c r="C41" s="144"/>
      <c r="D41" s="144"/>
      <c r="E41" s="146"/>
      <c r="F41" s="147"/>
      <c r="G41" s="5"/>
      <c r="H41" s="144"/>
      <c r="I41" s="144"/>
      <c r="J41" s="148"/>
    </row>
    <row r="42" spans="1:10">
      <c r="A42" s="22"/>
      <c r="B42" s="23"/>
      <c r="C42" s="23"/>
      <c r="D42" s="23"/>
      <c r="E42" s="83"/>
      <c r="F42" s="23"/>
      <c r="G42" s="5"/>
      <c r="H42" s="23"/>
      <c r="I42" s="23"/>
      <c r="J42" s="24"/>
    </row>
    <row r="43" spans="1:10">
      <c r="A43" s="22"/>
      <c r="B43" s="23"/>
      <c r="C43" s="23"/>
      <c r="D43" s="23"/>
      <c r="E43" s="83"/>
      <c r="F43" s="23"/>
      <c r="G43" s="5"/>
      <c r="H43" s="23"/>
      <c r="I43" s="23"/>
      <c r="J43" s="24"/>
    </row>
    <row r="44" spans="1:10">
      <c r="A44" s="143"/>
      <c r="B44" s="144"/>
      <c r="C44" s="144"/>
      <c r="D44" s="144"/>
      <c r="E44" s="146"/>
      <c r="F44" s="118"/>
      <c r="G44" s="5"/>
      <c r="H44" s="144"/>
      <c r="I44" s="144"/>
      <c r="J44" s="148"/>
    </row>
    <row r="45" spans="1:10">
      <c r="A45" s="22"/>
      <c r="B45" s="23"/>
      <c r="C45" s="23"/>
      <c r="D45" s="23"/>
      <c r="E45" s="83"/>
      <c r="F45" s="118"/>
      <c r="G45" s="5"/>
      <c r="H45" s="23"/>
      <c r="I45" s="23"/>
      <c r="J45" s="24"/>
    </row>
    <row r="46" spans="1:10">
      <c r="A46" s="22"/>
      <c r="B46" s="23"/>
      <c r="C46" s="23"/>
      <c r="D46" s="23"/>
      <c r="E46" s="83"/>
      <c r="F46" s="23"/>
      <c r="G46" s="3"/>
      <c r="H46" s="23"/>
      <c r="I46" s="23"/>
      <c r="J46" s="24"/>
    </row>
    <row r="47" spans="1:10">
      <c r="A47" s="143"/>
      <c r="B47" s="144"/>
      <c r="C47" s="144"/>
      <c r="D47" s="144"/>
      <c r="E47" s="146"/>
      <c r="F47" s="147"/>
      <c r="G47" s="5"/>
      <c r="H47" s="144"/>
      <c r="I47" s="144"/>
      <c r="J47" s="148"/>
    </row>
    <row r="48" spans="1:10">
      <c r="A48" s="16"/>
      <c r="B48" s="3"/>
      <c r="C48" s="3"/>
      <c r="D48" s="3"/>
      <c r="E48" s="82"/>
      <c r="F48" s="71"/>
      <c r="G48" s="5"/>
      <c r="H48" s="3"/>
      <c r="I48" s="3"/>
      <c r="J48" s="18"/>
    </row>
    <row r="49" spans="1:10">
      <c r="A49" s="16"/>
      <c r="B49" s="3"/>
      <c r="C49" s="3"/>
      <c r="D49" s="3"/>
      <c r="E49" s="82"/>
      <c r="F49" s="71"/>
      <c r="G49" s="5"/>
      <c r="H49" s="3"/>
      <c r="I49" s="3"/>
      <c r="J49" s="18"/>
    </row>
    <row r="50" spans="1:10">
      <c r="A50" s="16"/>
      <c r="B50" s="3"/>
      <c r="C50" s="3"/>
      <c r="D50" s="3"/>
      <c r="E50" s="82"/>
      <c r="F50" s="3"/>
      <c r="G50" s="3"/>
      <c r="H50" s="3"/>
      <c r="I50" s="3"/>
      <c r="J50" s="18"/>
    </row>
    <row r="51" spans="1:10">
      <c r="A51" s="16"/>
      <c r="B51" s="3"/>
      <c r="C51" s="3"/>
      <c r="D51" s="3"/>
      <c r="E51" s="82"/>
      <c r="F51" s="71"/>
      <c r="G51" s="5"/>
      <c r="H51" s="3"/>
      <c r="I51" s="3"/>
      <c r="J51" s="18"/>
    </row>
    <row r="52" spans="1:10">
      <c r="A52" s="16"/>
      <c r="B52" s="3"/>
      <c r="C52" s="3"/>
      <c r="D52" s="3"/>
      <c r="E52" s="82"/>
      <c r="F52" s="71"/>
      <c r="G52" s="5"/>
      <c r="H52" s="3"/>
      <c r="I52" s="3"/>
      <c r="J52" s="18"/>
    </row>
    <row r="53" spans="1:10">
      <c r="A53" s="143"/>
      <c r="B53" s="144"/>
      <c r="C53" s="144"/>
      <c r="D53" s="144"/>
      <c r="E53" s="146"/>
      <c r="F53" s="147"/>
      <c r="G53" s="109"/>
      <c r="H53" s="144"/>
      <c r="I53" s="144"/>
      <c r="J53" s="148"/>
    </row>
  </sheetData>
  <mergeCells count="1">
    <mergeCell ref="A1:J1"/>
  </mergeCells>
  <pageMargins left="0.7" right="0.7" top="0.75" bottom="0.75" header="0.3" footer="0.3"/>
  <pageSetup paperSize="9" scale="64" orientation="landscape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>
    <pageSetUpPr fitToPage="1"/>
  </sheetPr>
  <dimension ref="A1:J44"/>
  <sheetViews>
    <sheetView zoomScale="90" zoomScaleNormal="90" workbookViewId="0">
      <selection activeCell="D3" sqref="D3:D4"/>
    </sheetView>
  </sheetViews>
  <sheetFormatPr baseColWidth="10" defaultRowHeight="15"/>
  <cols>
    <col min="1" max="1" width="23.42578125" style="11" customWidth="1"/>
    <col min="2" max="2" width="19" style="11" customWidth="1"/>
    <col min="3" max="3" width="12.7109375" style="11" customWidth="1"/>
    <col min="4" max="4" width="19" style="11" customWidth="1"/>
    <col min="5" max="6" width="22.85546875" style="11" customWidth="1"/>
    <col min="7" max="7" width="13.7109375" style="11" customWidth="1"/>
    <col min="8" max="8" width="31.7109375" style="11" customWidth="1"/>
    <col min="9" max="9" width="18.7109375" style="11" customWidth="1"/>
    <col min="10" max="10" width="19.42578125" style="11" customWidth="1"/>
    <col min="11" max="16384" width="11.42578125" style="11"/>
  </cols>
  <sheetData>
    <row r="1" spans="1:10" ht="58.5" customHeight="1">
      <c r="A1" s="326" t="s">
        <v>60</v>
      </c>
      <c r="B1" s="327"/>
      <c r="C1" s="327"/>
      <c r="D1" s="327"/>
      <c r="E1" s="327"/>
      <c r="F1" s="327"/>
      <c r="G1" s="327"/>
      <c r="H1" s="327"/>
      <c r="I1" s="327"/>
      <c r="J1" s="327"/>
    </row>
    <row r="2" spans="1:10" ht="18.75">
      <c r="A2" s="19" t="s">
        <v>0</v>
      </c>
      <c r="B2" s="20" t="s">
        <v>1</v>
      </c>
      <c r="C2" s="20" t="s">
        <v>10</v>
      </c>
      <c r="D2" s="20" t="s">
        <v>2</v>
      </c>
      <c r="E2" s="20" t="s">
        <v>3</v>
      </c>
      <c r="F2" s="20" t="s">
        <v>106</v>
      </c>
      <c r="G2" s="20" t="s">
        <v>4</v>
      </c>
      <c r="H2" s="20" t="s">
        <v>5</v>
      </c>
      <c r="I2" s="21" t="s">
        <v>7</v>
      </c>
    </row>
    <row r="3" spans="1:10" s="30" customFormat="1">
      <c r="A3" s="14" t="s">
        <v>120</v>
      </c>
      <c r="B3" s="5" t="s">
        <v>111</v>
      </c>
      <c r="C3" s="225">
        <v>108564</v>
      </c>
      <c r="D3" s="5"/>
      <c r="E3" s="7">
        <v>34479</v>
      </c>
      <c r="F3" s="218">
        <f ca="1">INT((TODAY()-Tableau3[[#This Row],[Date de naissance]])/365.25)</f>
        <v>21</v>
      </c>
      <c r="G3" s="216">
        <f ca="1">IF(Tableau3[[#This Row],[Âge]]=16,9.3585,IF(Tableau3[[#This Row],[Âge]]=17,9.522,IF(Tableau3[[#This Row],[Âge]]=18,9.9307,IF(Tableau3[[#This Row],[Âge]]=19,10.0124,IF(Tableau3[[#This Row],[Âge]]=20,10.0942,IF(Tableau3[[#This Row],[Âge]]&gt;=21,10.1759,0))))))</f>
        <v>10.1759</v>
      </c>
      <c r="H3" s="5" t="s">
        <v>153</v>
      </c>
      <c r="I3" s="17"/>
    </row>
    <row r="4" spans="1:10" s="30" customFormat="1">
      <c r="A4" s="36" t="s">
        <v>61</v>
      </c>
      <c r="B4" s="27" t="s">
        <v>62</v>
      </c>
      <c r="C4" s="27">
        <v>96985</v>
      </c>
      <c r="D4" s="27"/>
      <c r="E4" s="28">
        <v>34306</v>
      </c>
      <c r="F4" s="72">
        <f ca="1">INT((TODAY()-Tableau3[[#This Row],[Date de naissance]])/365.25)</f>
        <v>22</v>
      </c>
      <c r="G4" s="216">
        <f ca="1">IF(Tableau3[[#This Row],[Âge]]=16,9.3585,IF(Tableau3[[#This Row],[Âge]]=17,9.522,IF(Tableau3[[#This Row],[Âge]]=18,9.9307,IF(Tableau3[[#This Row],[Âge]]=19,10.0124,IF(Tableau3[[#This Row],[Âge]]=20,10.0942,IF(Tableau3[[#This Row],[Âge]]&gt;=21,10.1759,0))))))</f>
        <v>10.1759</v>
      </c>
      <c r="H4" s="27" t="s">
        <v>75</v>
      </c>
      <c r="I4" s="29" t="s">
        <v>110</v>
      </c>
    </row>
    <row r="5" spans="1:10">
      <c r="A5" s="36"/>
      <c r="B5" s="27"/>
      <c r="C5" s="27"/>
      <c r="D5" s="27"/>
      <c r="E5" s="28"/>
      <c r="F5" s="72"/>
      <c r="G5" s="216"/>
      <c r="H5" s="27"/>
      <c r="I5" s="29"/>
    </row>
    <row r="6" spans="1:10">
      <c r="A6" s="36"/>
      <c r="B6" s="27"/>
      <c r="C6" s="27"/>
      <c r="D6" s="27"/>
      <c r="E6" s="28"/>
      <c r="F6" s="72"/>
      <c r="G6" s="216"/>
      <c r="H6" s="27"/>
      <c r="I6" s="29"/>
    </row>
    <row r="7" spans="1:10" s="30" customFormat="1">
      <c r="A7" s="36"/>
      <c r="B7" s="27"/>
      <c r="C7" s="27"/>
      <c r="D7" s="27"/>
      <c r="E7" s="28"/>
      <c r="F7" s="72"/>
      <c r="G7" s="216"/>
      <c r="H7" s="27"/>
      <c r="I7" s="29"/>
    </row>
    <row r="8" spans="1:10">
      <c r="A8" s="36"/>
      <c r="B8" s="27"/>
      <c r="C8" s="27"/>
      <c r="D8" s="27"/>
      <c r="E8" s="28"/>
      <c r="F8" s="72"/>
      <c r="G8" s="216"/>
      <c r="H8" s="27"/>
      <c r="I8" s="29"/>
    </row>
    <row r="9" spans="1:10">
      <c r="A9" s="14"/>
      <c r="B9" s="5"/>
      <c r="C9" s="5"/>
      <c r="D9" s="5"/>
      <c r="E9" s="7"/>
      <c r="F9" s="71"/>
      <c r="G9" s="216"/>
      <c r="H9" s="5"/>
      <c r="I9" s="17"/>
    </row>
    <row r="10" spans="1:10" s="30" customFormat="1">
      <c r="A10" s="36"/>
      <c r="B10" s="27"/>
      <c r="C10" s="27"/>
      <c r="D10" s="27"/>
      <c r="E10" s="28"/>
      <c r="F10" s="72"/>
      <c r="G10" s="216"/>
      <c r="H10" s="27"/>
      <c r="I10" s="29"/>
    </row>
    <row r="11" spans="1:10">
      <c r="A11" s="14"/>
      <c r="B11" s="5"/>
      <c r="C11" s="5"/>
      <c r="D11" s="5"/>
      <c r="E11" s="7"/>
      <c r="F11" s="218"/>
      <c r="G11" s="216"/>
      <c r="H11" s="5"/>
      <c r="I11" s="17"/>
    </row>
    <row r="12" spans="1:10" s="30" customFormat="1">
      <c r="A12" s="15"/>
      <c r="B12" s="5"/>
      <c r="C12" s="225"/>
      <c r="D12" s="5"/>
      <c r="E12" s="7"/>
      <c r="F12" s="218"/>
      <c r="G12" s="216"/>
      <c r="H12" s="5"/>
      <c r="I12" s="17"/>
    </row>
    <row r="13" spans="1:10">
      <c r="A13" s="14"/>
      <c r="B13" s="5"/>
      <c r="C13" s="5"/>
      <c r="D13" s="5"/>
      <c r="E13" s="7"/>
      <c r="F13" s="218"/>
      <c r="G13" s="216"/>
      <c r="H13" s="5"/>
      <c r="I13" s="17"/>
    </row>
    <row r="14" spans="1:10">
      <c r="A14" s="36"/>
      <c r="B14" s="27"/>
      <c r="C14" s="27"/>
      <c r="D14" s="27"/>
      <c r="E14" s="28"/>
      <c r="F14" s="72"/>
      <c r="G14" s="216"/>
      <c r="H14" s="27"/>
      <c r="I14" s="29"/>
    </row>
    <row r="15" spans="1:10">
      <c r="A15" s="14"/>
      <c r="B15" s="5"/>
      <c r="C15" s="5"/>
      <c r="D15" s="5"/>
      <c r="E15" s="7"/>
      <c r="F15" s="218"/>
      <c r="G15" s="216"/>
      <c r="H15" s="5"/>
      <c r="I15" s="17"/>
    </row>
    <row r="16" spans="1:10">
      <c r="A16" s="14"/>
      <c r="B16" s="5"/>
      <c r="C16" s="145"/>
      <c r="D16" s="5"/>
      <c r="E16" s="7"/>
      <c r="F16" s="218"/>
      <c r="G16" s="216"/>
      <c r="H16" s="5"/>
      <c r="I16" s="17"/>
    </row>
    <row r="17" spans="1:9">
      <c r="A17" s="313"/>
      <c r="B17" s="108"/>
      <c r="C17" s="149"/>
      <c r="D17" s="108"/>
      <c r="E17" s="110"/>
      <c r="F17" s="147"/>
      <c r="G17" s="216"/>
      <c r="H17" s="108"/>
      <c r="I17" s="112"/>
    </row>
    <row r="18" spans="1:9">
      <c r="A18" s="5"/>
      <c r="B18" s="5"/>
      <c r="C18" s="5"/>
      <c r="D18" s="5"/>
      <c r="E18" s="7"/>
      <c r="F18" s="218"/>
      <c r="G18" s="216"/>
      <c r="H18" s="5"/>
      <c r="I18" s="5"/>
    </row>
    <row r="19" spans="1:9">
      <c r="A19" s="27"/>
      <c r="B19" s="27"/>
      <c r="C19" s="314"/>
      <c r="D19" s="27"/>
      <c r="E19" s="28"/>
      <c r="F19" s="72"/>
      <c r="G19" s="27"/>
      <c r="H19" s="27"/>
      <c r="I19" s="5"/>
    </row>
    <row r="20" spans="1:9">
      <c r="A20" s="315"/>
      <c r="B20" s="316"/>
      <c r="C20" s="297"/>
      <c r="D20" s="316"/>
      <c r="E20" s="318"/>
      <c r="F20" s="317"/>
      <c r="G20" s="316"/>
      <c r="H20" s="316"/>
      <c r="I20" s="310"/>
    </row>
    <row r="21" spans="1:9">
      <c r="A21" s="315"/>
      <c r="B21" s="316"/>
      <c r="C21" s="297"/>
      <c r="D21" s="316"/>
      <c r="E21" s="318"/>
      <c r="F21" s="317"/>
      <c r="G21" s="316"/>
      <c r="H21" s="316"/>
      <c r="I21" s="310"/>
    </row>
    <row r="22" spans="1:9">
      <c r="A22" s="145"/>
      <c r="B22" s="145"/>
      <c r="C22" s="145"/>
      <c r="D22" s="145"/>
      <c r="E22" s="150"/>
      <c r="F22" s="150"/>
      <c r="G22" s="145"/>
      <c r="H22" s="145"/>
      <c r="I22" s="145"/>
    </row>
    <row r="23" spans="1:9">
      <c r="A23" s="145"/>
      <c r="B23" s="145"/>
      <c r="C23" s="145"/>
      <c r="D23" s="145"/>
      <c r="E23" s="150"/>
      <c r="F23" s="150"/>
      <c r="G23" s="145"/>
      <c r="H23" s="145"/>
      <c r="I23" s="145"/>
    </row>
    <row r="24" spans="1:9">
      <c r="A24" s="145"/>
      <c r="B24" s="145"/>
      <c r="C24" s="145"/>
      <c r="D24" s="145"/>
      <c r="E24" s="150"/>
      <c r="F24" s="150"/>
      <c r="G24" s="145"/>
      <c r="H24" s="145"/>
      <c r="I24" s="145"/>
    </row>
    <row r="25" spans="1:9">
      <c r="A25" s="145"/>
      <c r="B25" s="145"/>
      <c r="C25" s="145"/>
      <c r="D25" s="145"/>
      <c r="E25" s="150"/>
      <c r="F25" s="150"/>
      <c r="G25" s="145"/>
      <c r="H25" s="145"/>
      <c r="I25" s="145"/>
    </row>
    <row r="26" spans="1:9">
      <c r="A26" s="145"/>
      <c r="B26" s="145"/>
      <c r="C26" s="145"/>
      <c r="D26" s="145"/>
      <c r="E26" s="150"/>
      <c r="F26" s="150"/>
      <c r="G26" s="145"/>
      <c r="H26" s="145"/>
      <c r="I26" s="145"/>
    </row>
    <row r="27" spans="1:9">
      <c r="A27" s="145"/>
      <c r="B27" s="145"/>
      <c r="C27" s="145"/>
      <c r="D27" s="145"/>
      <c r="E27" s="150"/>
      <c r="F27" s="150"/>
      <c r="G27" s="145"/>
      <c r="H27" s="145"/>
      <c r="I27" s="145"/>
    </row>
    <row r="28" spans="1:9">
      <c r="A28" s="145"/>
      <c r="B28" s="145"/>
      <c r="C28" s="145"/>
      <c r="D28" s="145"/>
      <c r="E28" s="145"/>
      <c r="F28" s="145"/>
      <c r="G28" s="145"/>
      <c r="H28" s="145"/>
      <c r="I28" s="145"/>
    </row>
    <row r="29" spans="1:9">
      <c r="A29" s="145"/>
      <c r="B29" s="145"/>
      <c r="C29" s="145"/>
      <c r="D29" s="145"/>
      <c r="E29" s="145"/>
      <c r="F29" s="145"/>
      <c r="G29" s="145"/>
      <c r="H29" s="145"/>
      <c r="I29" s="145"/>
    </row>
    <row r="30" spans="1:9">
      <c r="A30" s="128"/>
      <c r="B30" s="128"/>
      <c r="C30" s="128"/>
      <c r="D30" s="128"/>
      <c r="E30" s="128"/>
      <c r="F30" s="128"/>
      <c r="G30" s="128"/>
      <c r="H30" s="128"/>
      <c r="I30" s="128"/>
    </row>
    <row r="31" spans="1:9">
      <c r="A31" s="128"/>
      <c r="B31" s="128"/>
      <c r="C31" s="128"/>
      <c r="D31" s="128"/>
      <c r="E31" s="128"/>
      <c r="F31" s="128"/>
      <c r="G31" s="128"/>
      <c r="H31" s="128"/>
      <c r="I31" s="128"/>
    </row>
    <row r="32" spans="1:9">
      <c r="A32" s="128"/>
      <c r="B32" s="128"/>
      <c r="C32" s="128"/>
      <c r="D32" s="128"/>
      <c r="E32" s="128"/>
      <c r="F32" s="128"/>
      <c r="G32" s="128"/>
      <c r="H32" s="128"/>
      <c r="I32" s="128"/>
    </row>
    <row r="33" spans="1:10">
      <c r="A33" s="128"/>
      <c r="B33" s="128"/>
      <c r="C33" s="128"/>
      <c r="D33" s="128"/>
      <c r="E33" s="128"/>
      <c r="F33" s="128"/>
      <c r="G33" s="128"/>
      <c r="H33" s="128"/>
      <c r="I33" s="128"/>
    </row>
    <row r="34" spans="1:10">
      <c r="A34" s="128"/>
      <c r="B34" s="128"/>
      <c r="C34" s="128"/>
      <c r="D34" s="128"/>
      <c r="E34" s="128"/>
      <c r="F34" s="128"/>
      <c r="G34" s="128"/>
      <c r="H34" s="128"/>
      <c r="I34" s="128"/>
    </row>
    <row r="35" spans="1:10">
      <c r="A35" s="128"/>
      <c r="B35" s="128"/>
      <c r="C35" s="128"/>
      <c r="D35" s="128"/>
      <c r="E35" s="128"/>
      <c r="F35" s="128"/>
      <c r="G35" s="128"/>
      <c r="H35" s="128"/>
      <c r="I35" s="128"/>
    </row>
    <row r="36" spans="1:10">
      <c r="A36" s="128"/>
      <c r="B36" s="128"/>
      <c r="C36" s="128"/>
      <c r="D36" s="128"/>
      <c r="E36" s="128"/>
      <c r="F36" s="128"/>
      <c r="G36" s="128"/>
      <c r="H36" s="128"/>
      <c r="I36" s="128"/>
    </row>
    <row r="37" spans="1:10">
      <c r="A37" s="128"/>
      <c r="B37" s="128"/>
      <c r="C37" s="128"/>
      <c r="D37" s="128"/>
      <c r="E37" s="128"/>
      <c r="F37" s="128"/>
      <c r="G37" s="128"/>
      <c r="H37" s="128"/>
      <c r="I37" s="128"/>
    </row>
    <row r="38" spans="1:10">
      <c r="A38" s="128"/>
      <c r="B38" s="128"/>
      <c r="C38" s="128"/>
      <c r="D38" s="128"/>
      <c r="E38" s="128"/>
      <c r="F38" s="128"/>
      <c r="G38" s="128"/>
      <c r="H38" s="128"/>
      <c r="I38" s="128"/>
    </row>
    <row r="39" spans="1:10">
      <c r="A39" s="128"/>
      <c r="B39" s="128"/>
      <c r="C39" s="128"/>
      <c r="D39" s="128"/>
      <c r="E39" s="128"/>
      <c r="F39" s="128"/>
      <c r="G39" s="128"/>
      <c r="H39" s="128"/>
      <c r="I39" s="128"/>
    </row>
    <row r="40" spans="1:10">
      <c r="A40" s="128"/>
      <c r="B40" s="128"/>
      <c r="C40" s="128"/>
      <c r="D40" s="128"/>
      <c r="E40" s="128"/>
      <c r="F40" s="128"/>
      <c r="G40" s="128"/>
      <c r="H40" s="128"/>
      <c r="I40" s="128"/>
    </row>
    <row r="41" spans="1:10">
      <c r="A41" s="128"/>
      <c r="B41" s="128"/>
      <c r="C41" s="128"/>
      <c r="D41" s="128"/>
      <c r="E41" s="128"/>
      <c r="F41" s="128"/>
      <c r="G41" s="128"/>
      <c r="H41" s="128"/>
      <c r="I41" s="128"/>
      <c r="J41" s="128"/>
    </row>
    <row r="42" spans="1:10">
      <c r="A42" s="128"/>
      <c r="B42" s="128"/>
      <c r="C42" s="128"/>
      <c r="D42" s="128"/>
      <c r="E42" s="128"/>
      <c r="F42" s="128"/>
      <c r="G42" s="128"/>
      <c r="H42" s="128"/>
      <c r="I42" s="128"/>
      <c r="J42" s="128"/>
    </row>
    <row r="43" spans="1:10">
      <c r="A43" s="128"/>
      <c r="B43" s="128"/>
      <c r="C43" s="128"/>
      <c r="D43" s="128"/>
      <c r="E43" s="128"/>
      <c r="F43" s="128"/>
      <c r="G43" s="128"/>
      <c r="H43" s="128"/>
      <c r="I43" s="128"/>
    </row>
    <row r="44" spans="1:10">
      <c r="A44" s="128"/>
      <c r="B44" s="128"/>
      <c r="C44" s="128"/>
      <c r="D44" s="128"/>
      <c r="E44" s="128"/>
      <c r="F44" s="128"/>
      <c r="G44" s="128"/>
      <c r="H44" s="128"/>
      <c r="I44" s="128"/>
    </row>
  </sheetData>
  <mergeCells count="1">
    <mergeCell ref="A1:J1"/>
  </mergeCells>
  <pageMargins left="0.7" right="0.7" top="0.75" bottom="0.75" header="0.3" footer="0.3"/>
  <pageSetup paperSize="9" scale="64" fitToHeight="0" orientation="landscape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>
    <pageSetUpPr fitToPage="1"/>
  </sheetPr>
  <dimension ref="A1:J40"/>
  <sheetViews>
    <sheetView workbookViewId="0">
      <selection activeCell="D3" sqref="D3:D4"/>
    </sheetView>
  </sheetViews>
  <sheetFormatPr baseColWidth="10" defaultRowHeight="15"/>
  <cols>
    <col min="1" max="1" width="23.42578125" style="11" customWidth="1"/>
    <col min="2" max="2" width="19" style="11" customWidth="1"/>
    <col min="3" max="3" width="12.7109375" style="11" customWidth="1"/>
    <col min="4" max="4" width="19" style="11" customWidth="1"/>
    <col min="5" max="6" width="22.85546875" style="11" customWidth="1"/>
    <col min="7" max="7" width="13.7109375" style="11" customWidth="1"/>
    <col min="8" max="8" width="31.7109375" style="11" customWidth="1"/>
    <col min="9" max="9" width="18.7109375" style="11" customWidth="1"/>
    <col min="10" max="10" width="19.42578125" style="11" customWidth="1"/>
    <col min="11" max="16384" width="11.42578125" style="11"/>
  </cols>
  <sheetData>
    <row r="1" spans="1:10" ht="58.5" customHeight="1">
      <c r="A1" s="326" t="s">
        <v>63</v>
      </c>
      <c r="B1" s="327"/>
      <c r="C1" s="327"/>
      <c r="D1" s="327"/>
      <c r="E1" s="327"/>
      <c r="F1" s="327"/>
      <c r="G1" s="327"/>
      <c r="H1" s="327"/>
      <c r="I1" s="327"/>
      <c r="J1" s="327"/>
    </row>
    <row r="2" spans="1:10" ht="18.75">
      <c r="A2" s="19" t="s">
        <v>0</v>
      </c>
      <c r="B2" s="20" t="s">
        <v>1</v>
      </c>
      <c r="C2" s="20" t="s">
        <v>10</v>
      </c>
      <c r="D2" s="20" t="s">
        <v>2</v>
      </c>
      <c r="E2" s="20" t="s">
        <v>3</v>
      </c>
      <c r="F2" s="20" t="s">
        <v>106</v>
      </c>
      <c r="G2" s="20" t="s">
        <v>4</v>
      </c>
      <c r="H2" s="20" t="s">
        <v>5</v>
      </c>
      <c r="I2" s="20" t="s">
        <v>6</v>
      </c>
      <c r="J2" s="21" t="s">
        <v>7</v>
      </c>
    </row>
    <row r="3" spans="1:10" s="30" customFormat="1" ht="30">
      <c r="A3" s="36" t="s">
        <v>68</v>
      </c>
      <c r="B3" s="27" t="s">
        <v>69</v>
      </c>
      <c r="C3" s="27">
        <v>100084</v>
      </c>
      <c r="D3" s="27"/>
      <c r="E3" s="28">
        <v>34926</v>
      </c>
      <c r="F3" s="72">
        <f ca="1">INT((TODAY()-Tableau4[[#This Row],[Date de naissance]])/365.25)</f>
        <v>20</v>
      </c>
      <c r="G3" s="216">
        <f ca="1">IF(Tableau4[[#This Row],[Âge]]=16,9.3585,IF(Tableau4[[#This Row],[Âge]]=17,9.522,IF(Tableau4[[#This Row],[Âge]]=18,9.9307,IF(Tableau4[[#This Row],[Âge]]=19,10.0124,IF(Tableau4[[#This Row],[Âge]]=20,10.0942,IF(Tableau4[[#This Row],[Âge]]&gt;=21,10.1759,0))))))</f>
        <v>10.094200000000001</v>
      </c>
      <c r="H3" s="27" t="s">
        <v>70</v>
      </c>
      <c r="I3" s="27"/>
      <c r="J3" s="29" t="s">
        <v>116</v>
      </c>
    </row>
    <row r="4" spans="1:10">
      <c r="A4" s="14" t="s">
        <v>72</v>
      </c>
      <c r="B4" s="5" t="s">
        <v>73</v>
      </c>
      <c r="C4" s="5">
        <v>84455</v>
      </c>
      <c r="D4" s="5"/>
      <c r="E4" s="7">
        <v>34290</v>
      </c>
      <c r="F4" s="218">
        <f ca="1">INT((TODAY()-Tableau4[[#This Row],[Date de naissance]])/365.25)</f>
        <v>22</v>
      </c>
      <c r="G4" s="216">
        <f ca="1">IF(Tableau4[[#This Row],[Âge]]=16,9.3585,IF(Tableau4[[#This Row],[Âge]]=17,9.522,IF(Tableau4[[#This Row],[Âge]]=18,9.9307,IF(Tableau4[[#This Row],[Âge]]=19,10.0124,IF(Tableau4[[#This Row],[Âge]]=20,10.0942,IF(Tableau4[[#This Row],[Âge]]&gt;=21,10.1759,0))))))</f>
        <v>10.1759</v>
      </c>
      <c r="H4" s="5" t="s">
        <v>74</v>
      </c>
      <c r="I4" s="5"/>
      <c r="J4" s="17"/>
    </row>
    <row r="5" spans="1:10">
      <c r="A5" s="14" t="s">
        <v>121</v>
      </c>
      <c r="B5" s="5"/>
      <c r="C5" s="297"/>
      <c r="D5" s="224"/>
      <c r="E5" s="7"/>
      <c r="F5" s="218"/>
      <c r="G5" s="216"/>
      <c r="H5" s="5"/>
      <c r="I5" s="5"/>
      <c r="J5" s="17"/>
    </row>
    <row r="6" spans="1:10">
      <c r="A6" s="15" t="s">
        <v>193</v>
      </c>
      <c r="B6" s="5"/>
      <c r="C6" s="5"/>
      <c r="D6" s="5"/>
      <c r="E6" s="7"/>
      <c r="F6" s="218"/>
      <c r="G6" s="5"/>
      <c r="H6" s="5"/>
      <c r="I6" s="5"/>
      <c r="J6" s="17"/>
    </row>
    <row r="7" spans="1:10" s="30" customFormat="1">
      <c r="A7" s="15" t="s">
        <v>115</v>
      </c>
      <c r="B7" s="5"/>
      <c r="C7" s="225"/>
      <c r="D7" s="5"/>
      <c r="E7" s="7"/>
      <c r="F7" s="218"/>
      <c r="G7" s="5"/>
      <c r="H7" s="216"/>
      <c r="I7" s="5"/>
      <c r="J7" s="17"/>
    </row>
    <row r="8" spans="1:10" s="30" customFormat="1">
      <c r="A8" s="14" t="s">
        <v>65</v>
      </c>
      <c r="B8" s="5"/>
      <c r="C8" s="5"/>
      <c r="D8" s="5"/>
      <c r="E8" s="7"/>
      <c r="F8" s="218"/>
      <c r="G8" s="216"/>
      <c r="H8" s="5"/>
      <c r="I8" s="5"/>
      <c r="J8" s="17"/>
    </row>
    <row r="9" spans="1:10">
      <c r="A9" s="14" t="s">
        <v>66</v>
      </c>
      <c r="B9" s="5"/>
      <c r="C9" s="5"/>
      <c r="D9" s="5"/>
      <c r="E9" s="7"/>
      <c r="F9" s="218"/>
      <c r="G9" s="216"/>
      <c r="H9" s="5"/>
      <c r="I9" s="5"/>
      <c r="J9" s="17"/>
    </row>
    <row r="10" spans="1:10" s="30" customFormat="1">
      <c r="A10" s="14" t="s">
        <v>90</v>
      </c>
      <c r="B10" s="5"/>
      <c r="C10" s="145"/>
      <c r="D10" s="224"/>
      <c r="E10" s="7"/>
      <c r="F10" s="71"/>
      <c r="G10" s="216"/>
      <c r="H10" s="5"/>
      <c r="I10" s="5"/>
      <c r="J10" s="17"/>
    </row>
    <row r="11" spans="1:10">
      <c r="A11" s="36" t="s">
        <v>117</v>
      </c>
      <c r="B11" s="27"/>
      <c r="C11" s="30"/>
      <c r="D11" s="27"/>
      <c r="E11" s="28"/>
      <c r="F11" s="72"/>
      <c r="G11" s="216"/>
      <c r="H11" s="27"/>
      <c r="I11" s="27"/>
      <c r="J11" s="29"/>
    </row>
    <row r="12" spans="1:10">
      <c r="A12" s="14" t="s">
        <v>67</v>
      </c>
      <c r="B12" s="5"/>
      <c r="C12" s="5"/>
      <c r="D12" s="5"/>
      <c r="E12" s="7"/>
      <c r="F12" s="218"/>
      <c r="G12" s="216"/>
      <c r="H12" s="5"/>
      <c r="I12" s="5"/>
      <c r="J12" s="17"/>
    </row>
    <row r="13" spans="1:10">
      <c r="A13" s="36" t="s">
        <v>71</v>
      </c>
      <c r="B13" s="27"/>
      <c r="C13" s="27"/>
      <c r="D13" s="27"/>
      <c r="E13" s="28"/>
      <c r="F13" s="72"/>
      <c r="G13" s="216"/>
      <c r="H13" s="27"/>
      <c r="I13" s="27"/>
      <c r="J13" s="29"/>
    </row>
    <row r="14" spans="1:10">
      <c r="A14" s="36" t="s">
        <v>64</v>
      </c>
      <c r="B14" s="27"/>
      <c r="C14" s="27"/>
      <c r="D14" s="27"/>
      <c r="E14" s="28"/>
      <c r="F14" s="72"/>
      <c r="G14" s="216"/>
      <c r="H14" s="27"/>
      <c r="I14" s="27"/>
      <c r="J14" s="29"/>
    </row>
    <row r="15" spans="1:10">
      <c r="A15" s="14" t="s">
        <v>85</v>
      </c>
      <c r="B15" s="5"/>
      <c r="C15" s="5"/>
      <c r="D15" s="5"/>
      <c r="E15" s="7"/>
      <c r="F15" s="71"/>
      <c r="G15" s="216"/>
      <c r="H15" s="5"/>
      <c r="I15" s="5"/>
      <c r="J15" s="17"/>
    </row>
    <row r="16" spans="1:10">
      <c r="A16" s="14" t="s">
        <v>85</v>
      </c>
      <c r="B16" s="5"/>
      <c r="C16" s="145"/>
      <c r="D16" s="5"/>
      <c r="E16" s="7"/>
      <c r="F16" s="218"/>
      <c r="G16" s="5"/>
      <c r="H16" s="5"/>
      <c r="I16" s="5"/>
      <c r="J16" s="17"/>
    </row>
    <row r="17" spans="1:10">
      <c r="A17" s="14" t="s">
        <v>192</v>
      </c>
      <c r="B17" s="5"/>
      <c r="C17" s="5"/>
      <c r="D17" s="5"/>
      <c r="E17" s="7"/>
      <c r="F17" s="3"/>
      <c r="G17" s="216"/>
      <c r="H17" s="5"/>
      <c r="I17" s="5"/>
      <c r="J17" s="17"/>
    </row>
    <row r="18" spans="1:10">
      <c r="A18" s="14"/>
      <c r="B18" s="5"/>
      <c r="C18" s="5"/>
      <c r="D18" s="5"/>
      <c r="E18" s="7"/>
      <c r="F18" s="7"/>
      <c r="G18" s="5"/>
      <c r="H18" s="5"/>
      <c r="I18" s="5"/>
      <c r="J18" s="17"/>
    </row>
    <row r="19" spans="1:10">
      <c r="A19" s="14"/>
      <c r="B19" s="5"/>
      <c r="C19" s="5"/>
      <c r="D19" s="5"/>
      <c r="E19" s="7"/>
      <c r="F19" s="7"/>
      <c r="G19" s="5"/>
      <c r="H19" s="5"/>
      <c r="I19" s="5"/>
      <c r="J19" s="17"/>
    </row>
    <row r="20" spans="1:10">
      <c r="A20" s="14"/>
      <c r="B20" s="5"/>
      <c r="C20" s="5"/>
      <c r="D20" s="5"/>
      <c r="E20" s="7"/>
      <c r="F20" s="7"/>
      <c r="G20" s="5"/>
      <c r="H20" s="5"/>
      <c r="I20" s="5"/>
      <c r="J20" s="17"/>
    </row>
    <row r="21" spans="1:10">
      <c r="A21" s="14"/>
      <c r="B21" s="5"/>
      <c r="C21" s="5"/>
      <c r="D21" s="5"/>
      <c r="E21" s="7"/>
      <c r="F21" s="7"/>
      <c r="G21" s="5"/>
      <c r="H21" s="5"/>
      <c r="I21" s="5"/>
      <c r="J21" s="17"/>
    </row>
    <row r="22" spans="1:10">
      <c r="A22" s="14"/>
      <c r="B22" s="5"/>
      <c r="C22" s="5"/>
      <c r="D22" s="5"/>
      <c r="E22" s="7"/>
      <c r="F22" s="7"/>
      <c r="G22" s="5"/>
      <c r="H22" s="5"/>
      <c r="I22" s="5"/>
      <c r="J22" s="17"/>
    </row>
    <row r="23" spans="1:10">
      <c r="A23" s="14"/>
      <c r="B23" s="5"/>
      <c r="C23" s="5"/>
      <c r="D23" s="5"/>
      <c r="E23" s="7"/>
      <c r="F23" s="7"/>
      <c r="G23" s="5"/>
      <c r="H23" s="5"/>
      <c r="I23" s="5"/>
      <c r="J23" s="17"/>
    </row>
    <row r="24" spans="1:10">
      <c r="A24" s="14"/>
      <c r="B24" s="5"/>
      <c r="C24" s="5"/>
      <c r="D24" s="5"/>
      <c r="E24" s="7"/>
      <c r="F24" s="7"/>
      <c r="G24" s="5"/>
      <c r="H24" s="5"/>
      <c r="I24" s="5"/>
      <c r="J24" s="17"/>
    </row>
    <row r="25" spans="1:10">
      <c r="A25" s="14"/>
      <c r="B25" s="5"/>
      <c r="C25" s="5"/>
      <c r="D25" s="5"/>
      <c r="E25" s="7"/>
      <c r="F25" s="7"/>
      <c r="G25" s="5"/>
      <c r="H25" s="5"/>
      <c r="I25" s="5"/>
      <c r="J25" s="17"/>
    </row>
    <row r="26" spans="1:10">
      <c r="A26" s="14"/>
      <c r="B26" s="5"/>
      <c r="C26" s="5"/>
      <c r="D26" s="5"/>
      <c r="E26" s="5"/>
      <c r="F26" s="5"/>
      <c r="G26" s="5"/>
      <c r="H26" s="5"/>
      <c r="I26" s="5"/>
      <c r="J26" s="17"/>
    </row>
    <row r="27" spans="1:10">
      <c r="A27" s="14"/>
      <c r="B27" s="5"/>
      <c r="C27" s="5"/>
      <c r="D27" s="5"/>
      <c r="E27" s="5"/>
      <c r="F27" s="5"/>
      <c r="G27" s="5"/>
      <c r="H27" s="5"/>
      <c r="I27" s="5"/>
      <c r="J27" s="17"/>
    </row>
    <row r="28" spans="1:10">
      <c r="A28" s="16"/>
      <c r="B28" s="3"/>
      <c r="C28" s="3"/>
      <c r="D28" s="3"/>
      <c r="E28" s="3"/>
      <c r="F28" s="3"/>
      <c r="G28" s="3"/>
      <c r="H28" s="3"/>
      <c r="I28" s="3"/>
      <c r="J28" s="18"/>
    </row>
    <row r="29" spans="1:10">
      <c r="A29" s="16"/>
      <c r="B29" s="3"/>
      <c r="C29" s="3"/>
      <c r="D29" s="3"/>
      <c r="E29" s="3"/>
      <c r="F29" s="3"/>
      <c r="G29" s="3"/>
      <c r="H29" s="3"/>
      <c r="I29" s="3"/>
      <c r="J29" s="18"/>
    </row>
    <row r="30" spans="1:10">
      <c r="A30" s="16"/>
      <c r="B30" s="3"/>
      <c r="C30" s="3"/>
      <c r="D30" s="3"/>
      <c r="E30" s="3"/>
      <c r="F30" s="3"/>
      <c r="G30" s="3"/>
      <c r="H30" s="3"/>
      <c r="I30" s="3"/>
      <c r="J30" s="18"/>
    </row>
    <row r="31" spans="1:10">
      <c r="A31" s="16"/>
      <c r="B31" s="3"/>
      <c r="C31" s="3"/>
      <c r="D31" s="3"/>
      <c r="E31" s="3"/>
      <c r="F31" s="3"/>
      <c r="G31" s="3"/>
      <c r="H31" s="3"/>
      <c r="I31" s="3"/>
      <c r="J31" s="18"/>
    </row>
    <row r="32" spans="1:10">
      <c r="A32" s="16"/>
      <c r="B32" s="3"/>
      <c r="C32" s="3"/>
      <c r="D32" s="3"/>
      <c r="E32" s="3"/>
      <c r="F32" s="3"/>
      <c r="G32" s="3"/>
      <c r="H32" s="3"/>
      <c r="I32" s="3"/>
      <c r="J32" s="18"/>
    </row>
    <row r="33" spans="1:10">
      <c r="A33" s="16"/>
      <c r="B33" s="3"/>
      <c r="C33" s="3"/>
      <c r="D33" s="3"/>
      <c r="E33" s="3"/>
      <c r="F33" s="3"/>
      <c r="G33" s="3"/>
      <c r="H33" s="3"/>
      <c r="I33" s="3"/>
      <c r="J33" s="18"/>
    </row>
    <row r="34" spans="1:10">
      <c r="A34" s="16"/>
      <c r="B34" s="3"/>
      <c r="C34" s="3"/>
      <c r="D34" s="3"/>
      <c r="E34" s="3"/>
      <c r="F34" s="3"/>
      <c r="G34" s="3"/>
      <c r="H34" s="3"/>
      <c r="I34" s="3"/>
      <c r="J34" s="18"/>
    </row>
    <row r="35" spans="1:10">
      <c r="A35" s="16"/>
      <c r="B35" s="3"/>
      <c r="C35" s="3"/>
      <c r="D35" s="3"/>
      <c r="E35" s="3"/>
      <c r="F35" s="3"/>
      <c r="G35" s="3"/>
      <c r="H35" s="3"/>
      <c r="I35" s="3"/>
      <c r="J35" s="18"/>
    </row>
    <row r="36" spans="1:10">
      <c r="A36" s="16"/>
      <c r="B36" s="3"/>
      <c r="C36" s="3"/>
      <c r="D36" s="3"/>
      <c r="E36" s="3"/>
      <c r="F36" s="3"/>
      <c r="G36" s="3"/>
      <c r="H36" s="3"/>
      <c r="I36" s="3"/>
      <c r="J36" s="18"/>
    </row>
    <row r="37" spans="1:10">
      <c r="A37" s="16"/>
      <c r="B37" s="3"/>
      <c r="C37" s="3"/>
      <c r="D37" s="3"/>
      <c r="E37" s="3"/>
      <c r="F37" s="3"/>
      <c r="G37" s="3"/>
      <c r="H37" s="3"/>
      <c r="I37" s="3"/>
      <c r="J37" s="18"/>
    </row>
    <row r="38" spans="1:10">
      <c r="A38" s="16"/>
      <c r="B38" s="3"/>
      <c r="C38" s="3"/>
      <c r="D38" s="3"/>
      <c r="E38" s="3"/>
      <c r="F38" s="3"/>
      <c r="G38" s="3"/>
      <c r="H38" s="3"/>
      <c r="I38" s="3"/>
      <c r="J38" s="18"/>
    </row>
    <row r="39" spans="1:10">
      <c r="A39" s="16"/>
      <c r="B39" s="3"/>
      <c r="C39" s="3"/>
      <c r="D39" s="3"/>
      <c r="E39" s="3"/>
      <c r="F39" s="3"/>
      <c r="G39" s="3"/>
      <c r="H39" s="3"/>
      <c r="I39" s="3"/>
      <c r="J39" s="18"/>
    </row>
    <row r="40" spans="1:10">
      <c r="A40" s="22"/>
      <c r="B40" s="23"/>
      <c r="C40" s="23"/>
      <c r="D40" s="23"/>
      <c r="E40" s="23"/>
      <c r="F40" s="23"/>
      <c r="G40" s="23"/>
      <c r="H40" s="23"/>
      <c r="I40" s="23"/>
      <c r="J40" s="24"/>
    </row>
  </sheetData>
  <mergeCells count="1">
    <mergeCell ref="A1:J1"/>
  </mergeCells>
  <pageMargins left="0.7" right="0.7" top="0.75" bottom="0.75" header="0.3" footer="0.3"/>
  <pageSetup paperSize="9" scale="64" orientation="landscape"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>
    <pageSetUpPr fitToPage="1"/>
  </sheetPr>
  <dimension ref="A1:J39"/>
  <sheetViews>
    <sheetView workbookViewId="0">
      <selection activeCell="D3" sqref="D3:D4"/>
    </sheetView>
  </sheetViews>
  <sheetFormatPr baseColWidth="10" defaultRowHeight="15"/>
  <cols>
    <col min="1" max="1" width="23.42578125" style="11" customWidth="1"/>
    <col min="2" max="2" width="19" style="11" customWidth="1"/>
    <col min="3" max="3" width="12.7109375" style="11" customWidth="1"/>
    <col min="4" max="4" width="19" style="11" customWidth="1"/>
    <col min="5" max="6" width="22.85546875" style="11" customWidth="1"/>
    <col min="7" max="7" width="13.7109375" style="11" customWidth="1"/>
    <col min="8" max="8" width="31.7109375" style="11" customWidth="1"/>
    <col min="9" max="9" width="18.7109375" style="11" customWidth="1"/>
    <col min="10" max="10" width="19.42578125" style="11" customWidth="1"/>
    <col min="11" max="16384" width="11.42578125" style="11"/>
  </cols>
  <sheetData>
    <row r="1" spans="1:10" ht="58.5" customHeight="1">
      <c r="A1" s="326" t="s">
        <v>79</v>
      </c>
      <c r="B1" s="327"/>
      <c r="C1" s="327"/>
      <c r="D1" s="327"/>
      <c r="E1" s="327"/>
      <c r="F1" s="327"/>
      <c r="G1" s="327"/>
      <c r="H1" s="327"/>
      <c r="I1" s="327"/>
      <c r="J1" s="327"/>
    </row>
    <row r="2" spans="1:10" ht="18.75">
      <c r="A2" s="19" t="s">
        <v>0</v>
      </c>
      <c r="B2" s="20" t="s">
        <v>1</v>
      </c>
      <c r="C2" s="20" t="s">
        <v>10</v>
      </c>
      <c r="D2" s="20" t="s">
        <v>2</v>
      </c>
      <c r="E2" s="20" t="s">
        <v>3</v>
      </c>
      <c r="F2" s="20" t="s">
        <v>106</v>
      </c>
      <c r="G2" s="20" t="s">
        <v>4</v>
      </c>
      <c r="H2" s="20" t="s">
        <v>5</v>
      </c>
      <c r="I2" s="20" t="s">
        <v>6</v>
      </c>
      <c r="J2" s="21" t="s">
        <v>7</v>
      </c>
    </row>
    <row r="3" spans="1:10">
      <c r="A3" s="14" t="s">
        <v>195</v>
      </c>
      <c r="B3" s="5" t="s">
        <v>194</v>
      </c>
      <c r="C3" s="5">
        <v>119899</v>
      </c>
      <c r="D3" s="5"/>
      <c r="E3" s="7">
        <v>36114</v>
      </c>
      <c r="F3" s="297">
        <v>17</v>
      </c>
      <c r="G3" s="5">
        <v>9.5220000000000002</v>
      </c>
      <c r="H3" s="5" t="s">
        <v>196</v>
      </c>
      <c r="I3" s="5"/>
      <c r="J3" s="17"/>
    </row>
    <row r="4" spans="1:10" s="30" customFormat="1">
      <c r="A4" s="14" t="s">
        <v>150</v>
      </c>
      <c r="B4" s="5" t="s">
        <v>124</v>
      </c>
      <c r="C4" s="5">
        <v>113874</v>
      </c>
      <c r="D4" s="5"/>
      <c r="E4" s="7">
        <v>34023</v>
      </c>
      <c r="F4" s="71">
        <v>22</v>
      </c>
      <c r="G4" s="5">
        <f>IF(Tableau5[[#This Row],[Âge]]=16,9.3585,IF(Tableau5[[#This Row],[Âge]]=17,9.522,IF(Tableau5[[#This Row],[Âge]]=18,9.9307,IF(Tableau5[[#This Row],[Âge]]=19,10.0124,IF(Tableau5[[#This Row],[Âge]]=20,10.0942,IF(Tableau5[[#This Row],[Âge]]&gt;=21,10.1759,0))))))</f>
        <v>10.1759</v>
      </c>
      <c r="H4" s="5" t="s">
        <v>151</v>
      </c>
      <c r="I4" s="5"/>
      <c r="J4" s="17"/>
    </row>
    <row r="5" spans="1:10">
      <c r="A5" s="14"/>
      <c r="B5" s="5"/>
      <c r="C5" s="5"/>
      <c r="D5" s="5"/>
      <c r="E5" s="7"/>
      <c r="F5" s="71"/>
      <c r="G5" s="5"/>
      <c r="H5" s="5"/>
      <c r="I5" s="5"/>
      <c r="J5" s="17"/>
    </row>
    <row r="6" spans="1:10" s="30" customFormat="1">
      <c r="A6" s="15"/>
      <c r="B6" s="5"/>
      <c r="C6" s="5"/>
      <c r="D6" s="5"/>
      <c r="E6" s="7"/>
      <c r="F6" s="297"/>
      <c r="G6" s="5"/>
      <c r="H6" s="5"/>
      <c r="I6" s="5"/>
      <c r="J6" s="17"/>
    </row>
    <row r="7" spans="1:10">
      <c r="A7" s="14"/>
      <c r="B7" s="5"/>
      <c r="C7" s="320"/>
      <c r="D7" s="5"/>
      <c r="E7" s="7"/>
      <c r="F7" s="71"/>
      <c r="G7" s="5"/>
      <c r="H7" s="5"/>
      <c r="I7" s="5"/>
      <c r="J7" s="17"/>
    </row>
    <row r="8" spans="1:10">
      <c r="A8" s="36"/>
      <c r="B8" s="27"/>
      <c r="C8" s="321"/>
      <c r="D8" s="27"/>
      <c r="E8" s="28"/>
      <c r="F8" s="72"/>
      <c r="G8" s="5"/>
      <c r="H8" s="27"/>
      <c r="I8" s="27"/>
      <c r="J8" s="29"/>
    </row>
    <row r="9" spans="1:10">
      <c r="A9" s="160"/>
      <c r="B9" s="157"/>
      <c r="C9" s="62"/>
      <c r="D9" s="157"/>
      <c r="E9" s="158"/>
      <c r="F9" s="159"/>
      <c r="G9" s="5"/>
      <c r="H9" s="157"/>
      <c r="I9" s="27"/>
      <c r="J9" s="29"/>
    </row>
    <row r="10" spans="1:10" s="30" customFormat="1">
      <c r="A10" s="14"/>
      <c r="B10" s="5"/>
      <c r="C10" s="145"/>
      <c r="D10" s="5"/>
      <c r="E10" s="7"/>
      <c r="F10" s="297"/>
      <c r="G10" s="5"/>
      <c r="H10" s="5"/>
      <c r="I10" s="5"/>
      <c r="J10" s="17"/>
    </row>
    <row r="11" spans="1:10" s="30" customFormat="1">
      <c r="A11" s="36"/>
      <c r="B11" s="27"/>
      <c r="C11" s="149"/>
      <c r="D11" s="27"/>
      <c r="E11" s="28"/>
      <c r="F11" s="72"/>
      <c r="G11" s="5"/>
      <c r="H11" s="27"/>
      <c r="I11" s="27"/>
      <c r="J11" s="29"/>
    </row>
    <row r="12" spans="1:10">
      <c r="A12" s="15"/>
      <c r="B12" s="5"/>
      <c r="C12" s="5"/>
      <c r="D12" s="5"/>
      <c r="E12" s="7"/>
      <c r="F12" s="297"/>
      <c r="G12" s="5"/>
      <c r="H12" s="5"/>
      <c r="I12" s="5"/>
      <c r="J12" s="17"/>
    </row>
    <row r="13" spans="1:10">
      <c r="A13" s="14"/>
      <c r="B13" s="5"/>
      <c r="C13" s="5"/>
      <c r="D13" s="5"/>
      <c r="E13" s="7"/>
      <c r="F13" s="71"/>
      <c r="G13" s="5"/>
      <c r="H13" s="5"/>
      <c r="I13" s="5"/>
      <c r="J13" s="17"/>
    </row>
    <row r="14" spans="1:10">
      <c r="A14" s="14"/>
      <c r="B14" s="5"/>
      <c r="C14" s="319"/>
      <c r="D14" s="5"/>
      <c r="E14" s="7"/>
      <c r="F14" s="71"/>
      <c r="G14" s="5"/>
      <c r="H14" s="5"/>
      <c r="I14" s="5"/>
      <c r="J14" s="17"/>
    </row>
    <row r="15" spans="1:10">
      <c r="A15" s="14"/>
      <c r="B15" s="5"/>
      <c r="C15" s="298"/>
      <c r="D15" s="5"/>
      <c r="E15" s="7"/>
      <c r="F15" s="71"/>
      <c r="G15" s="5"/>
      <c r="H15" s="5"/>
      <c r="I15" s="5"/>
      <c r="J15" s="17"/>
    </row>
    <row r="16" spans="1:10">
      <c r="A16" s="36"/>
      <c r="B16" s="27"/>
      <c r="C16" s="27"/>
      <c r="D16" s="27"/>
      <c r="E16" s="28"/>
      <c r="F16" s="99"/>
      <c r="G16" s="5"/>
      <c r="H16" s="27"/>
      <c r="I16" s="27"/>
      <c r="J16" s="29"/>
    </row>
    <row r="17" spans="1:10">
      <c r="A17" s="14"/>
      <c r="B17" s="5"/>
      <c r="C17" s="5"/>
      <c r="D17" s="5"/>
      <c r="E17" s="7"/>
      <c r="F17" s="7"/>
      <c r="G17" s="5"/>
      <c r="H17" s="5"/>
      <c r="I17" s="5"/>
      <c r="J17" s="17"/>
    </row>
    <row r="18" spans="1:10">
      <c r="A18" s="14"/>
      <c r="B18" s="5"/>
      <c r="C18" s="5"/>
      <c r="D18" s="5"/>
      <c r="E18" s="7"/>
      <c r="F18" s="7"/>
      <c r="G18" s="5"/>
      <c r="H18" s="5"/>
      <c r="I18" s="5"/>
      <c r="J18" s="17"/>
    </row>
    <row r="19" spans="1:10">
      <c r="A19" s="14"/>
      <c r="B19" s="5"/>
      <c r="C19" s="5"/>
      <c r="D19" s="5"/>
      <c r="E19" s="7"/>
      <c r="F19" s="7"/>
      <c r="G19" s="5"/>
      <c r="H19" s="5"/>
      <c r="I19" s="5"/>
      <c r="J19" s="17"/>
    </row>
    <row r="20" spans="1:10">
      <c r="A20" s="14"/>
      <c r="B20" s="5"/>
      <c r="C20" s="5"/>
      <c r="D20" s="5"/>
      <c r="E20" s="7"/>
      <c r="F20" s="7"/>
      <c r="G20" s="5"/>
      <c r="H20" s="5"/>
      <c r="I20" s="5"/>
      <c r="J20" s="17"/>
    </row>
    <row r="21" spans="1:10">
      <c r="A21" s="14"/>
      <c r="B21" s="5"/>
      <c r="C21" s="5"/>
      <c r="D21" s="5"/>
      <c r="E21" s="7"/>
      <c r="F21" s="7"/>
      <c r="G21" s="5"/>
      <c r="H21" s="5"/>
      <c r="I21" s="5"/>
      <c r="J21" s="17"/>
    </row>
    <row r="22" spans="1:10">
      <c r="A22" s="14"/>
      <c r="B22" s="5"/>
      <c r="C22" s="5"/>
      <c r="D22" s="5"/>
      <c r="E22" s="7"/>
      <c r="F22" s="7"/>
      <c r="G22" s="5"/>
      <c r="H22" s="5"/>
      <c r="I22" s="5"/>
      <c r="J22" s="17"/>
    </row>
    <row r="23" spans="1:10">
      <c r="A23" s="14"/>
      <c r="B23" s="5"/>
      <c r="C23" s="5"/>
      <c r="D23" s="5"/>
      <c r="E23" s="7"/>
      <c r="F23" s="7"/>
      <c r="G23" s="5"/>
      <c r="H23" s="5"/>
      <c r="I23" s="5"/>
      <c r="J23" s="17"/>
    </row>
    <row r="24" spans="1:10">
      <c r="A24" s="14"/>
      <c r="B24" s="5"/>
      <c r="C24" s="5"/>
      <c r="D24" s="5"/>
      <c r="E24" s="7"/>
      <c r="F24" s="7"/>
      <c r="G24" s="5"/>
      <c r="H24" s="5"/>
      <c r="I24" s="5"/>
      <c r="J24" s="17"/>
    </row>
    <row r="25" spans="1:10">
      <c r="A25" s="14"/>
      <c r="B25" s="5"/>
      <c r="C25" s="5"/>
      <c r="D25" s="5"/>
      <c r="E25" s="5"/>
      <c r="F25" s="5"/>
      <c r="G25" s="5"/>
      <c r="H25" s="5"/>
      <c r="I25" s="5"/>
      <c r="J25" s="17"/>
    </row>
    <row r="26" spans="1:10">
      <c r="A26" s="14"/>
      <c r="B26" s="5"/>
      <c r="C26" s="5"/>
      <c r="D26" s="5"/>
      <c r="E26" s="5"/>
      <c r="F26" s="5"/>
      <c r="G26" s="5"/>
      <c r="H26" s="5"/>
      <c r="I26" s="5"/>
      <c r="J26" s="17"/>
    </row>
    <row r="27" spans="1:10">
      <c r="A27" s="16"/>
      <c r="B27" s="3"/>
      <c r="C27" s="3"/>
      <c r="D27" s="3"/>
      <c r="E27" s="3"/>
      <c r="F27" s="3"/>
      <c r="G27" s="3"/>
      <c r="H27" s="3"/>
      <c r="I27" s="3"/>
      <c r="J27" s="18"/>
    </row>
    <row r="28" spans="1:10">
      <c r="A28" s="16"/>
      <c r="B28" s="3"/>
      <c r="C28" s="3"/>
      <c r="D28" s="3"/>
      <c r="E28" s="3"/>
      <c r="F28" s="3"/>
      <c r="G28" s="3"/>
      <c r="H28" s="3"/>
      <c r="I28" s="3"/>
      <c r="J28" s="18"/>
    </row>
    <row r="29" spans="1:10">
      <c r="A29" s="16"/>
      <c r="B29" s="3"/>
      <c r="C29" s="3"/>
      <c r="D29" s="3"/>
      <c r="E29" s="3"/>
      <c r="F29" s="3"/>
      <c r="G29" s="3"/>
      <c r="H29" s="3"/>
      <c r="I29" s="3"/>
      <c r="J29" s="18"/>
    </row>
    <row r="30" spans="1:10">
      <c r="A30" s="16"/>
      <c r="B30" s="3"/>
      <c r="C30" s="3"/>
      <c r="D30" s="3"/>
      <c r="E30" s="3"/>
      <c r="F30" s="3"/>
      <c r="G30" s="3"/>
      <c r="H30" s="3"/>
      <c r="I30" s="3"/>
      <c r="J30" s="18"/>
    </row>
    <row r="31" spans="1:10">
      <c r="A31" s="16"/>
      <c r="B31" s="3"/>
      <c r="C31" s="3"/>
      <c r="D31" s="3"/>
      <c r="E31" s="3"/>
      <c r="F31" s="3"/>
      <c r="G31" s="3"/>
      <c r="H31" s="3"/>
      <c r="I31" s="3"/>
      <c r="J31" s="18"/>
    </row>
    <row r="32" spans="1:10">
      <c r="A32" s="16"/>
      <c r="B32" s="3"/>
      <c r="C32" s="3"/>
      <c r="D32" s="3"/>
      <c r="E32" s="3"/>
      <c r="F32" s="3"/>
      <c r="G32" s="3"/>
      <c r="H32" s="3"/>
      <c r="I32" s="3"/>
      <c r="J32" s="18"/>
    </row>
    <row r="33" spans="1:10">
      <c r="A33" s="16"/>
      <c r="B33" s="3"/>
      <c r="C33" s="3"/>
      <c r="D33" s="3"/>
      <c r="E33" s="3"/>
      <c r="F33" s="3"/>
      <c r="G33" s="3"/>
      <c r="H33" s="3"/>
      <c r="I33" s="3"/>
      <c r="J33" s="18"/>
    </row>
    <row r="34" spans="1:10">
      <c r="A34" s="16"/>
      <c r="B34" s="3"/>
      <c r="C34" s="3"/>
      <c r="D34" s="3"/>
      <c r="E34" s="3"/>
      <c r="F34" s="3"/>
      <c r="G34" s="3"/>
      <c r="H34" s="3"/>
      <c r="I34" s="3"/>
      <c r="J34" s="18"/>
    </row>
    <row r="35" spans="1:10">
      <c r="A35" s="16"/>
      <c r="B35" s="3"/>
      <c r="C35" s="3"/>
      <c r="D35" s="3"/>
      <c r="E35" s="3"/>
      <c r="F35" s="3"/>
      <c r="G35" s="3"/>
      <c r="H35" s="3"/>
      <c r="I35" s="3"/>
      <c r="J35" s="18"/>
    </row>
    <row r="36" spans="1:10">
      <c r="A36" s="16"/>
      <c r="B36" s="3"/>
      <c r="C36" s="3"/>
      <c r="D36" s="3"/>
      <c r="E36" s="3"/>
      <c r="F36" s="3"/>
      <c r="G36" s="3"/>
      <c r="H36" s="3"/>
      <c r="I36" s="3"/>
      <c r="J36" s="18"/>
    </row>
    <row r="37" spans="1:10">
      <c r="A37" s="16"/>
      <c r="B37" s="3"/>
      <c r="C37" s="3"/>
      <c r="D37" s="3"/>
      <c r="E37" s="3"/>
      <c r="F37" s="3"/>
      <c r="G37" s="3"/>
      <c r="H37" s="3"/>
      <c r="I37" s="3"/>
      <c r="J37" s="18"/>
    </row>
    <row r="38" spans="1:10">
      <c r="A38" s="16"/>
      <c r="B38" s="3"/>
      <c r="C38" s="3"/>
      <c r="D38" s="3"/>
      <c r="E38" s="3"/>
      <c r="F38" s="3"/>
      <c r="G38" s="3"/>
      <c r="H38" s="3"/>
      <c r="I38" s="3"/>
      <c r="J38" s="18"/>
    </row>
    <row r="39" spans="1:10">
      <c r="A39" s="22"/>
      <c r="B39" s="23"/>
      <c r="C39" s="23"/>
      <c r="D39" s="23"/>
      <c r="E39" s="23"/>
      <c r="F39" s="23"/>
      <c r="G39" s="23"/>
      <c r="H39" s="23"/>
      <c r="I39" s="23"/>
      <c r="J39" s="24"/>
    </row>
  </sheetData>
  <mergeCells count="1">
    <mergeCell ref="A1:J1"/>
  </mergeCells>
  <pageMargins left="0.7" right="0.7" top="0.75" bottom="0.75" header="0.3" footer="0.3"/>
  <pageSetup paperSize="9" scale="64" orientation="landscape" r:id="rId1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/>
  <dimension ref="A1:J40"/>
  <sheetViews>
    <sheetView workbookViewId="0">
      <selection activeCell="A5" sqref="A5:XFD5"/>
    </sheetView>
  </sheetViews>
  <sheetFormatPr baseColWidth="10" defaultRowHeight="15"/>
  <cols>
    <col min="1" max="1" width="23.42578125" style="11" customWidth="1"/>
    <col min="2" max="2" width="19" style="11" customWidth="1"/>
    <col min="3" max="3" width="12.7109375" style="11" customWidth="1"/>
    <col min="4" max="4" width="19" style="11" customWidth="1"/>
    <col min="5" max="5" width="22.85546875" style="11" customWidth="1"/>
    <col min="6" max="6" width="13.7109375" style="11" customWidth="1"/>
    <col min="7" max="7" width="31.7109375" style="11" customWidth="1"/>
    <col min="8" max="8" width="18.7109375" style="11" customWidth="1"/>
    <col min="9" max="9" width="19.42578125" style="11" customWidth="1"/>
    <col min="10" max="16384" width="11.42578125" style="11"/>
  </cols>
  <sheetData>
    <row r="1" spans="1:10" ht="58.5" customHeight="1">
      <c r="A1" s="326" t="s">
        <v>122</v>
      </c>
      <c r="B1" s="327"/>
      <c r="C1" s="327"/>
      <c r="D1" s="327"/>
      <c r="E1" s="327"/>
      <c r="F1" s="327"/>
      <c r="G1" s="327"/>
      <c r="H1" s="327"/>
      <c r="I1" s="327"/>
    </row>
    <row r="2" spans="1:10" ht="18.75">
      <c r="A2" s="19" t="s">
        <v>0</v>
      </c>
      <c r="B2" s="20" t="s">
        <v>1</v>
      </c>
      <c r="C2" s="20" t="s">
        <v>10</v>
      </c>
      <c r="D2" s="20" t="s">
        <v>2</v>
      </c>
      <c r="E2" s="20" t="s">
        <v>3</v>
      </c>
      <c r="F2" s="20" t="s">
        <v>106</v>
      </c>
      <c r="G2" s="20" t="s">
        <v>4</v>
      </c>
      <c r="H2" s="20" t="s">
        <v>5</v>
      </c>
      <c r="I2" s="20" t="s">
        <v>6</v>
      </c>
      <c r="J2" s="21" t="s">
        <v>7</v>
      </c>
    </row>
    <row r="3" spans="1:10" s="30" customFormat="1">
      <c r="A3" s="36" t="s">
        <v>123</v>
      </c>
      <c r="B3" s="27" t="s">
        <v>57</v>
      </c>
      <c r="C3" s="27"/>
      <c r="D3" s="27"/>
      <c r="E3" s="28"/>
      <c r="F3" s="72">
        <f ca="1">INT((TODAY()-Tableau5789101112[[#This Row],[Date de naissance]])/365.25)</f>
        <v>116</v>
      </c>
      <c r="G3" s="27"/>
      <c r="H3" s="27"/>
      <c r="I3" s="27"/>
      <c r="J3" s="29"/>
    </row>
    <row r="4" spans="1:10">
      <c r="A4" s="14" t="s">
        <v>133</v>
      </c>
      <c r="B4" s="5" t="s">
        <v>76</v>
      </c>
      <c r="C4" s="5">
        <v>100005</v>
      </c>
      <c r="D4" s="224"/>
      <c r="E4" s="7">
        <v>35649</v>
      </c>
      <c r="F4" s="71">
        <v>18</v>
      </c>
      <c r="G4" s="5">
        <f>IF(Tableau5789101112[[#This Row],[Âge]]=16,9.3585,IF(Tableau5789101112[[#This Row],[Âge]]=17,9.522,IF(Tableau5789101112[[#This Row],[Âge]]=18,9.9307,IF(Tableau5789101112[[#This Row],[Âge]]=19,10.0124,IF(Tableau5789101112[[#This Row],[Âge]]=20,10.0942,IF(Tableau5789101112[[#This Row],[Âge]]&gt;=21,10.1759,0))))))</f>
        <v>9.9306999999999999</v>
      </c>
      <c r="H4" s="5" t="s">
        <v>77</v>
      </c>
      <c r="I4" s="5"/>
      <c r="J4" s="17"/>
    </row>
    <row r="5" spans="1:10">
      <c r="A5" s="14" t="s">
        <v>134</v>
      </c>
      <c r="B5" s="5" t="s">
        <v>86</v>
      </c>
      <c r="C5" s="5">
        <v>67824</v>
      </c>
      <c r="D5" s="224"/>
      <c r="E5" s="7">
        <v>35010</v>
      </c>
      <c r="F5" s="71">
        <v>20</v>
      </c>
      <c r="G5" s="5">
        <v>10.1759</v>
      </c>
      <c r="H5" s="5" t="s">
        <v>152</v>
      </c>
      <c r="I5" s="5"/>
      <c r="J5" s="17"/>
    </row>
    <row r="6" spans="1:10">
      <c r="A6" s="14"/>
      <c r="B6" s="5"/>
      <c r="C6" s="225"/>
      <c r="D6" s="5"/>
      <c r="E6" s="7"/>
      <c r="F6" s="71"/>
      <c r="G6" s="5"/>
      <c r="H6" s="5"/>
      <c r="I6" s="5"/>
      <c r="J6" s="17"/>
    </row>
    <row r="7" spans="1:10">
      <c r="A7" s="14"/>
      <c r="B7" s="5"/>
      <c r="C7" s="5"/>
      <c r="D7" s="224"/>
      <c r="E7" s="7"/>
      <c r="F7" s="71"/>
      <c r="G7" s="5"/>
      <c r="H7" s="5"/>
      <c r="I7" s="5"/>
      <c r="J7" s="17"/>
    </row>
    <row r="8" spans="1:10">
      <c r="A8" s="14"/>
      <c r="B8" s="5"/>
      <c r="C8" s="5"/>
      <c r="D8" s="224"/>
      <c r="E8" s="7"/>
      <c r="F8" s="71"/>
      <c r="G8" s="5"/>
      <c r="H8" s="5"/>
      <c r="I8" s="5"/>
      <c r="J8" s="17"/>
    </row>
    <row r="9" spans="1:10">
      <c r="A9" s="14"/>
      <c r="B9" s="5"/>
      <c r="C9" s="145"/>
      <c r="D9" s="5"/>
      <c r="E9" s="7"/>
      <c r="F9" s="71"/>
      <c r="G9" s="5"/>
      <c r="H9" s="5"/>
      <c r="I9" s="5"/>
      <c r="J9" s="17"/>
    </row>
    <row r="10" spans="1:10">
      <c r="A10" s="14"/>
      <c r="B10" s="5"/>
      <c r="C10" s="5"/>
      <c r="D10" s="5"/>
      <c r="E10" s="7"/>
      <c r="F10" s="71"/>
      <c r="G10" s="5"/>
      <c r="H10" s="5"/>
      <c r="I10" s="5"/>
      <c r="J10" s="17"/>
    </row>
    <row r="11" spans="1:10">
      <c r="A11" s="14"/>
      <c r="B11" s="5"/>
      <c r="C11" s="5"/>
      <c r="D11" s="5"/>
      <c r="E11" s="7"/>
      <c r="F11" s="7"/>
      <c r="G11" s="5"/>
      <c r="H11" s="5"/>
      <c r="I11" s="5"/>
      <c r="J11" s="17"/>
    </row>
    <row r="12" spans="1:10">
      <c r="A12" s="14"/>
      <c r="B12" s="5"/>
      <c r="C12" s="5"/>
      <c r="D12" s="5"/>
      <c r="E12" s="7"/>
      <c r="F12" s="7"/>
      <c r="G12" s="5"/>
      <c r="H12" s="5"/>
      <c r="I12" s="5"/>
      <c r="J12" s="17"/>
    </row>
    <row r="13" spans="1:10">
      <c r="A13" s="14"/>
      <c r="B13" s="5"/>
      <c r="C13" s="5"/>
      <c r="D13" s="5"/>
      <c r="E13" s="7"/>
      <c r="F13" s="7"/>
      <c r="G13" s="5"/>
      <c r="H13" s="5"/>
      <c r="I13" s="5"/>
      <c r="J13" s="17"/>
    </row>
    <row r="14" spans="1:10">
      <c r="A14" s="14"/>
      <c r="B14" s="5"/>
      <c r="C14" s="5"/>
      <c r="D14" s="5"/>
      <c r="E14" s="7"/>
      <c r="F14" s="7"/>
      <c r="G14" s="5"/>
      <c r="H14" s="5"/>
      <c r="I14" s="5"/>
      <c r="J14" s="17"/>
    </row>
    <row r="15" spans="1:10">
      <c r="A15" s="14"/>
      <c r="B15" s="5"/>
      <c r="C15" s="5"/>
      <c r="D15" s="5"/>
      <c r="E15" s="7"/>
      <c r="F15" s="7"/>
      <c r="G15" s="5"/>
      <c r="H15" s="5"/>
      <c r="I15" s="5"/>
      <c r="J15" s="17"/>
    </row>
    <row r="16" spans="1:10">
      <c r="A16" s="15"/>
      <c r="B16" s="5"/>
      <c r="C16" s="5"/>
      <c r="D16" s="5"/>
      <c r="E16" s="7"/>
      <c r="F16" s="7"/>
      <c r="G16" s="5"/>
      <c r="H16" s="5"/>
      <c r="I16" s="5"/>
      <c r="J16" s="17"/>
    </row>
    <row r="17" spans="1:10">
      <c r="A17" s="15"/>
      <c r="B17" s="5"/>
      <c r="C17" s="5"/>
      <c r="D17" s="5"/>
      <c r="E17" s="7"/>
      <c r="F17" s="7"/>
      <c r="G17" s="5"/>
      <c r="H17" s="5"/>
      <c r="I17" s="5"/>
      <c r="J17" s="17"/>
    </row>
    <row r="18" spans="1:10">
      <c r="A18" s="14"/>
      <c r="B18" s="5"/>
      <c r="C18" s="5"/>
      <c r="D18" s="5"/>
      <c r="E18" s="7"/>
      <c r="F18" s="7"/>
      <c r="G18" s="5"/>
      <c r="H18" s="5"/>
      <c r="I18" s="5"/>
      <c r="J18" s="17"/>
    </row>
    <row r="19" spans="1:10">
      <c r="A19" s="14"/>
      <c r="B19" s="5"/>
      <c r="C19" s="5"/>
      <c r="D19" s="5"/>
      <c r="E19" s="7"/>
      <c r="F19" s="7"/>
      <c r="G19" s="5"/>
      <c r="H19" s="5"/>
      <c r="I19" s="5"/>
      <c r="J19" s="17"/>
    </row>
    <row r="20" spans="1:10">
      <c r="A20" s="14"/>
      <c r="B20" s="5"/>
      <c r="C20" s="5"/>
      <c r="D20" s="5"/>
      <c r="E20" s="7"/>
      <c r="F20" s="7"/>
      <c r="G20" s="5"/>
      <c r="H20" s="5"/>
      <c r="I20" s="5"/>
      <c r="J20" s="17"/>
    </row>
    <row r="21" spans="1:10">
      <c r="A21" s="14"/>
      <c r="B21" s="5"/>
      <c r="C21" s="5"/>
      <c r="D21" s="5"/>
      <c r="E21" s="7"/>
      <c r="F21" s="7"/>
      <c r="G21" s="5"/>
      <c r="H21" s="5"/>
      <c r="I21" s="5"/>
      <c r="J21" s="17"/>
    </row>
    <row r="22" spans="1:10">
      <c r="A22" s="14"/>
      <c r="B22" s="5"/>
      <c r="C22" s="5"/>
      <c r="D22" s="5"/>
      <c r="E22" s="7"/>
      <c r="F22" s="7"/>
      <c r="G22" s="5"/>
      <c r="H22" s="5"/>
      <c r="I22" s="5"/>
      <c r="J22" s="17"/>
    </row>
    <row r="23" spans="1:10">
      <c r="A23" s="14"/>
      <c r="B23" s="5"/>
      <c r="C23" s="5"/>
      <c r="D23" s="5"/>
      <c r="E23" s="7"/>
      <c r="F23" s="7"/>
      <c r="G23" s="5"/>
      <c r="H23" s="5"/>
      <c r="I23" s="5"/>
      <c r="J23" s="17"/>
    </row>
    <row r="24" spans="1:10">
      <c r="A24" s="14"/>
      <c r="B24" s="5"/>
      <c r="C24" s="5"/>
      <c r="D24" s="5"/>
      <c r="E24" s="7"/>
      <c r="F24" s="7"/>
      <c r="G24" s="5"/>
      <c r="H24" s="5"/>
      <c r="I24" s="5"/>
      <c r="J24" s="17"/>
    </row>
    <row r="25" spans="1:10">
      <c r="A25" s="14"/>
      <c r="B25" s="5"/>
      <c r="C25" s="5"/>
      <c r="D25" s="5"/>
      <c r="E25" s="7"/>
      <c r="F25" s="7"/>
      <c r="G25" s="5"/>
      <c r="H25" s="5"/>
      <c r="I25" s="5"/>
      <c r="J25" s="17"/>
    </row>
    <row r="26" spans="1:10">
      <c r="A26" s="14"/>
      <c r="B26" s="5"/>
      <c r="C26" s="5"/>
      <c r="D26" s="5"/>
      <c r="E26" s="5"/>
      <c r="F26" s="5"/>
      <c r="G26" s="5"/>
      <c r="H26" s="5"/>
      <c r="I26" s="5"/>
      <c r="J26" s="17"/>
    </row>
    <row r="27" spans="1:10">
      <c r="A27" s="14"/>
      <c r="B27" s="5"/>
      <c r="C27" s="5"/>
      <c r="D27" s="5"/>
      <c r="E27" s="5"/>
      <c r="F27" s="5"/>
      <c r="G27" s="5"/>
      <c r="H27" s="5"/>
      <c r="I27" s="5"/>
      <c r="J27" s="17"/>
    </row>
    <row r="28" spans="1:10">
      <c r="A28" s="16"/>
      <c r="B28" s="3"/>
      <c r="C28" s="3"/>
      <c r="D28" s="3"/>
      <c r="E28" s="3"/>
      <c r="F28" s="3"/>
      <c r="G28" s="3"/>
      <c r="H28" s="3"/>
      <c r="I28" s="3"/>
      <c r="J28" s="18"/>
    </row>
    <row r="29" spans="1:10">
      <c r="A29" s="16"/>
      <c r="B29" s="3"/>
      <c r="C29" s="3"/>
      <c r="D29" s="3"/>
      <c r="E29" s="3"/>
      <c r="F29" s="3"/>
      <c r="G29" s="3"/>
      <c r="H29" s="3"/>
      <c r="I29" s="3"/>
      <c r="J29" s="18"/>
    </row>
    <row r="30" spans="1:10">
      <c r="A30" s="16"/>
      <c r="B30" s="3"/>
      <c r="C30" s="3"/>
      <c r="D30" s="3"/>
      <c r="E30" s="3"/>
      <c r="F30" s="3"/>
      <c r="G30" s="3"/>
      <c r="H30" s="3"/>
      <c r="I30" s="3"/>
      <c r="J30" s="18"/>
    </row>
    <row r="31" spans="1:10">
      <c r="A31" s="16"/>
      <c r="B31" s="3"/>
      <c r="C31" s="3"/>
      <c r="D31" s="3"/>
      <c r="E31" s="3"/>
      <c r="F31" s="3"/>
      <c r="G31" s="3"/>
      <c r="H31" s="3"/>
      <c r="I31" s="3"/>
      <c r="J31" s="18"/>
    </row>
    <row r="32" spans="1:10">
      <c r="A32" s="16"/>
      <c r="B32" s="3"/>
      <c r="C32" s="3"/>
      <c r="D32" s="3"/>
      <c r="E32" s="3"/>
      <c r="F32" s="3"/>
      <c r="G32" s="3"/>
      <c r="H32" s="3"/>
      <c r="I32" s="3"/>
      <c r="J32" s="18"/>
    </row>
    <row r="33" spans="1:10">
      <c r="A33" s="16"/>
      <c r="B33" s="3"/>
      <c r="C33" s="3"/>
      <c r="D33" s="3"/>
      <c r="E33" s="3"/>
      <c r="F33" s="3"/>
      <c r="G33" s="3"/>
      <c r="H33" s="3"/>
      <c r="I33" s="3"/>
      <c r="J33" s="18"/>
    </row>
    <row r="34" spans="1:10">
      <c r="A34" s="16"/>
      <c r="B34" s="3"/>
      <c r="C34" s="3"/>
      <c r="D34" s="3"/>
      <c r="E34" s="3"/>
      <c r="F34" s="3"/>
      <c r="G34" s="3"/>
      <c r="H34" s="3"/>
      <c r="I34" s="3"/>
      <c r="J34" s="18"/>
    </row>
    <row r="35" spans="1:10">
      <c r="A35" s="16"/>
      <c r="B35" s="3"/>
      <c r="C35" s="3"/>
      <c r="D35" s="3"/>
      <c r="E35" s="3"/>
      <c r="F35" s="3"/>
      <c r="G35" s="3"/>
      <c r="H35" s="3"/>
      <c r="I35" s="3"/>
      <c r="J35" s="18"/>
    </row>
    <row r="36" spans="1:10">
      <c r="A36" s="16"/>
      <c r="B36" s="3"/>
      <c r="C36" s="3"/>
      <c r="D36" s="3"/>
      <c r="E36" s="3"/>
      <c r="F36" s="3"/>
      <c r="G36" s="3"/>
      <c r="H36" s="3"/>
      <c r="I36" s="3"/>
      <c r="J36" s="18"/>
    </row>
    <row r="37" spans="1:10">
      <c r="A37" s="16"/>
      <c r="B37" s="3"/>
      <c r="C37" s="3"/>
      <c r="D37" s="3"/>
      <c r="E37" s="3"/>
      <c r="F37" s="3"/>
      <c r="G37" s="3"/>
      <c r="H37" s="3"/>
      <c r="I37" s="3"/>
      <c r="J37" s="18"/>
    </row>
    <row r="38" spans="1:10">
      <c r="A38" s="16"/>
      <c r="B38" s="3"/>
      <c r="C38" s="3"/>
      <c r="D38" s="3"/>
      <c r="E38" s="3"/>
      <c r="F38" s="3"/>
      <c r="G38" s="3"/>
      <c r="H38" s="3"/>
      <c r="I38" s="3"/>
      <c r="J38" s="18"/>
    </row>
    <row r="39" spans="1:10">
      <c r="A39" s="16"/>
      <c r="B39" s="3"/>
      <c r="C39" s="3"/>
      <c r="D39" s="3"/>
      <c r="E39" s="3"/>
      <c r="F39" s="3"/>
      <c r="G39" s="3"/>
      <c r="H39" s="3"/>
      <c r="I39" s="3"/>
      <c r="J39" s="18"/>
    </row>
    <row r="40" spans="1:10">
      <c r="A40" s="22"/>
      <c r="B40" s="23"/>
      <c r="C40" s="23"/>
      <c r="D40" s="23"/>
      <c r="E40" s="23"/>
      <c r="F40" s="23"/>
      <c r="G40" s="23"/>
      <c r="H40" s="23"/>
      <c r="I40" s="23"/>
      <c r="J40" s="24"/>
    </row>
  </sheetData>
  <mergeCells count="1">
    <mergeCell ref="A1:I1"/>
  </mergeCells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7">
    <pageSetUpPr fitToPage="1"/>
  </sheetPr>
  <dimension ref="A1:J67"/>
  <sheetViews>
    <sheetView zoomScale="60" zoomScaleNormal="60" workbookViewId="0">
      <selection activeCell="A3" sqref="A3"/>
    </sheetView>
  </sheetViews>
  <sheetFormatPr baseColWidth="10" defaultRowHeight="15"/>
  <cols>
    <col min="1" max="1" width="23.42578125" style="11" customWidth="1"/>
    <col min="2" max="2" width="19" style="11" customWidth="1"/>
    <col min="3" max="3" width="12.7109375" style="11" customWidth="1"/>
    <col min="4" max="4" width="22.28515625" style="11" customWidth="1"/>
    <col min="5" max="6" width="22.85546875" style="11" customWidth="1"/>
    <col min="7" max="7" width="13.7109375" style="11" customWidth="1"/>
    <col min="8" max="8" width="31.7109375" style="11" customWidth="1"/>
    <col min="9" max="9" width="18.7109375" style="64" customWidth="1"/>
    <col min="10" max="10" width="31.140625" style="64" bestFit="1" customWidth="1"/>
    <col min="11" max="16384" width="11.42578125" style="11"/>
  </cols>
  <sheetData>
    <row r="1" spans="1:10" ht="58.5" customHeight="1">
      <c r="A1" s="326" t="s">
        <v>80</v>
      </c>
      <c r="B1" s="327"/>
      <c r="C1" s="327"/>
      <c r="D1" s="327"/>
      <c r="E1" s="327"/>
      <c r="F1" s="327"/>
      <c r="G1" s="327"/>
      <c r="H1" s="327"/>
      <c r="I1" s="327"/>
      <c r="J1" s="327"/>
    </row>
    <row r="2" spans="1:10" ht="18.75">
      <c r="A2" s="20" t="s">
        <v>0</v>
      </c>
      <c r="B2" s="20" t="s">
        <v>1</v>
      </c>
      <c r="C2" s="20" t="s">
        <v>10</v>
      </c>
      <c r="D2" s="20" t="s">
        <v>2</v>
      </c>
      <c r="E2" s="20" t="s">
        <v>3</v>
      </c>
      <c r="F2" s="20" t="s">
        <v>106</v>
      </c>
      <c r="G2" s="20" t="s">
        <v>4</v>
      </c>
      <c r="H2" s="20" t="s">
        <v>5</v>
      </c>
      <c r="I2" s="85" t="s">
        <v>6</v>
      </c>
      <c r="J2" s="63" t="s">
        <v>7</v>
      </c>
    </row>
    <row r="3" spans="1:10" ht="23.25">
      <c r="A3" s="266" t="s">
        <v>183</v>
      </c>
      <c r="B3" s="267" t="s">
        <v>184</v>
      </c>
      <c r="C3" s="274">
        <v>120357</v>
      </c>
      <c r="D3" s="267"/>
      <c r="E3" s="272">
        <v>34759</v>
      </c>
      <c r="F3" s="268">
        <f ca="1">INT((TODAY()-Tableau57[[#This Row],[Date de naissance]])/365.25)</f>
        <v>20</v>
      </c>
      <c r="G3" s="267">
        <v>10.1759</v>
      </c>
      <c r="H3" s="267" t="s">
        <v>185</v>
      </c>
      <c r="I3" s="269"/>
      <c r="J3" s="270" t="s">
        <v>143</v>
      </c>
    </row>
    <row r="4" spans="1:10" ht="23.25">
      <c r="A4" s="273" t="s">
        <v>186</v>
      </c>
      <c r="B4" s="47" t="s">
        <v>187</v>
      </c>
      <c r="C4" s="47">
        <v>120748</v>
      </c>
      <c r="D4" s="47"/>
      <c r="E4" s="54">
        <v>34790</v>
      </c>
      <c r="F4" s="47">
        <v>20</v>
      </c>
      <c r="G4" s="51">
        <v>10.1759</v>
      </c>
      <c r="H4" s="47" t="s">
        <v>188</v>
      </c>
      <c r="I4" s="114"/>
      <c r="J4" s="286" t="s">
        <v>143</v>
      </c>
    </row>
    <row r="5" spans="1:10" ht="23.25">
      <c r="A5" s="42"/>
      <c r="B5" s="43"/>
      <c r="C5" s="43"/>
      <c r="D5" s="43"/>
      <c r="E5" s="44"/>
      <c r="F5" s="67"/>
      <c r="G5" s="51"/>
      <c r="H5" s="43"/>
      <c r="I5" s="58"/>
      <c r="J5" s="74"/>
    </row>
    <row r="6" spans="1:10" ht="23.25">
      <c r="A6" s="57"/>
      <c r="B6" s="58"/>
      <c r="C6" s="58"/>
      <c r="D6" s="58"/>
      <c r="E6" s="59"/>
      <c r="F6" s="283"/>
      <c r="G6" s="51"/>
      <c r="H6" s="58"/>
      <c r="I6" s="58"/>
      <c r="J6" s="74"/>
    </row>
    <row r="7" spans="1:10" ht="23.25">
      <c r="A7" s="135"/>
      <c r="B7" s="136"/>
      <c r="C7" s="136"/>
      <c r="D7" s="136"/>
      <c r="E7" s="137"/>
      <c r="F7" s="279"/>
      <c r="G7" s="51"/>
      <c r="H7" s="136"/>
      <c r="I7" s="58"/>
      <c r="J7" s="74"/>
    </row>
    <row r="8" spans="1:10" ht="23.25">
      <c r="A8" s="42"/>
      <c r="B8" s="43"/>
      <c r="C8" s="43"/>
      <c r="D8" s="43"/>
      <c r="E8" s="44"/>
      <c r="F8" s="67"/>
      <c r="G8" s="51"/>
      <c r="H8" s="43"/>
      <c r="I8" s="43"/>
      <c r="J8" s="45"/>
    </row>
    <row r="9" spans="1:10" ht="23.25">
      <c r="A9" s="275"/>
      <c r="B9" s="240"/>
      <c r="C9" s="240"/>
      <c r="D9" s="240"/>
      <c r="E9" s="277"/>
      <c r="F9" s="283"/>
      <c r="G9" s="51"/>
      <c r="H9" s="240"/>
      <c r="I9" s="240"/>
      <c r="J9" s="256"/>
    </row>
    <row r="10" spans="1:10" ht="23.25">
      <c r="A10" s="46"/>
      <c r="B10" s="47"/>
      <c r="C10" s="47"/>
      <c r="D10" s="47"/>
      <c r="E10" s="54"/>
      <c r="F10" s="280"/>
      <c r="G10" s="51"/>
      <c r="H10" s="47"/>
      <c r="I10" s="79"/>
      <c r="J10" s="286"/>
    </row>
    <row r="11" spans="1:10" ht="23.25">
      <c r="A11" s="42"/>
      <c r="B11" s="43"/>
      <c r="C11" s="43"/>
      <c r="D11" s="43"/>
      <c r="E11" s="44"/>
      <c r="F11" s="67"/>
      <c r="G11" s="51"/>
      <c r="H11" s="43"/>
      <c r="I11" s="43"/>
      <c r="J11" s="45"/>
    </row>
    <row r="12" spans="1:10" ht="23.25">
      <c r="A12" s="42"/>
      <c r="B12" s="43"/>
      <c r="C12" s="43"/>
      <c r="D12" s="43"/>
      <c r="E12" s="44"/>
      <c r="F12" s="67"/>
      <c r="G12" s="51"/>
      <c r="H12" s="43"/>
      <c r="I12" s="43"/>
      <c r="J12" s="45"/>
    </row>
    <row r="13" spans="1:10" s="33" customFormat="1" ht="23.25">
      <c r="A13" s="42"/>
      <c r="B13" s="43"/>
      <c r="C13" s="43"/>
      <c r="D13" s="43"/>
      <c r="E13" s="44"/>
      <c r="F13" s="67"/>
      <c r="G13" s="51"/>
      <c r="H13" s="43"/>
      <c r="I13" s="45"/>
      <c r="J13" s="45"/>
    </row>
    <row r="14" spans="1:10" s="33" customFormat="1" ht="45" customHeight="1">
      <c r="A14" s="275"/>
      <c r="B14" s="240"/>
      <c r="C14" s="240"/>
      <c r="D14" s="240"/>
      <c r="E14" s="277"/>
      <c r="F14" s="283"/>
      <c r="G14" s="51"/>
      <c r="H14" s="240"/>
      <c r="I14" s="240"/>
      <c r="J14" s="80"/>
    </row>
    <row r="15" spans="1:10" ht="23.25">
      <c r="A15" s="135"/>
      <c r="B15" s="136"/>
      <c r="C15" s="58"/>
      <c r="D15" s="136"/>
      <c r="E15" s="137"/>
      <c r="F15" s="138"/>
      <c r="G15" s="51"/>
      <c r="H15" s="136"/>
      <c r="I15" s="58"/>
      <c r="J15" s="74"/>
    </row>
    <row r="16" spans="1:10" ht="23.25">
      <c r="A16" s="235"/>
      <c r="B16" s="234"/>
      <c r="C16" s="234"/>
      <c r="D16" s="234"/>
      <c r="E16" s="236"/>
      <c r="F16" s="279"/>
      <c r="G16" s="51"/>
      <c r="H16" s="234"/>
      <c r="I16" s="43"/>
      <c r="J16" s="45"/>
    </row>
    <row r="17" spans="1:10" ht="23.25">
      <c r="A17" s="42"/>
      <c r="B17" s="121"/>
      <c r="C17" s="43"/>
      <c r="D17" s="276"/>
      <c r="E17" s="122"/>
      <c r="F17" s="67"/>
      <c r="G17" s="51"/>
      <c r="H17" s="276"/>
      <c r="I17" s="121"/>
      <c r="J17" s="45"/>
    </row>
    <row r="18" spans="1:10" ht="23.25">
      <c r="A18" s="57"/>
      <c r="B18" s="58"/>
      <c r="C18" s="58"/>
      <c r="D18" s="58"/>
      <c r="E18" s="59"/>
      <c r="F18" s="73"/>
      <c r="G18" s="51"/>
      <c r="H18" s="58"/>
      <c r="I18" s="58"/>
      <c r="J18" s="45"/>
    </row>
    <row r="19" spans="1:10" ht="23.25">
      <c r="A19" s="57"/>
      <c r="B19" s="58"/>
      <c r="C19" s="58"/>
      <c r="D19" s="139"/>
      <c r="E19" s="140"/>
      <c r="F19" s="73"/>
      <c r="G19" s="51"/>
      <c r="H19" s="87"/>
      <c r="I19" s="58"/>
      <c r="J19" s="74"/>
    </row>
    <row r="20" spans="1:10" ht="23.25">
      <c r="A20" s="42"/>
      <c r="B20" s="43"/>
      <c r="C20" s="43"/>
      <c r="D20" s="43"/>
      <c r="E20" s="44"/>
      <c r="F20" s="67"/>
      <c r="G20" s="51"/>
      <c r="H20" s="43"/>
      <c r="I20" s="43"/>
      <c r="J20" s="45"/>
    </row>
    <row r="21" spans="1:10" ht="23.25">
      <c r="A21" s="57"/>
      <c r="B21" s="58"/>
      <c r="C21" s="58"/>
      <c r="D21" s="58"/>
      <c r="E21" s="59"/>
      <c r="F21" s="73"/>
      <c r="G21" s="51"/>
      <c r="H21" s="58"/>
      <c r="I21" s="43"/>
      <c r="J21" s="45"/>
    </row>
    <row r="22" spans="1:10" ht="23.25">
      <c r="A22" s="235"/>
      <c r="B22" s="47"/>
      <c r="C22" s="47"/>
      <c r="D22" s="47"/>
      <c r="E22" s="54"/>
      <c r="F22" s="280"/>
      <c r="G22" s="51"/>
      <c r="H22" s="47"/>
      <c r="I22" s="79"/>
      <c r="J22" s="286"/>
    </row>
    <row r="23" spans="1:10" ht="23.25">
      <c r="A23" s="57"/>
      <c r="B23" s="58"/>
      <c r="C23" s="58"/>
      <c r="D23" s="58"/>
      <c r="E23" s="59"/>
      <c r="F23" s="73"/>
      <c r="G23" s="56"/>
      <c r="H23" s="58"/>
      <c r="I23" s="74"/>
      <c r="J23" s="45"/>
    </row>
    <row r="24" spans="1:10" ht="23.25">
      <c r="A24" s="57"/>
      <c r="B24" s="58"/>
      <c r="C24" s="58"/>
      <c r="D24" s="58"/>
      <c r="E24" s="59"/>
      <c r="F24" s="73"/>
      <c r="G24" s="51"/>
      <c r="H24" s="58"/>
      <c r="I24" s="43"/>
      <c r="J24" s="45"/>
    </row>
    <row r="25" spans="1:10" ht="23.25">
      <c r="A25" s="57"/>
      <c r="B25" s="58"/>
      <c r="C25" s="58"/>
      <c r="D25" s="58"/>
      <c r="E25" s="59"/>
      <c r="F25" s="73"/>
      <c r="G25" s="51"/>
      <c r="H25" s="58"/>
      <c r="I25" s="58"/>
      <c r="J25" s="96"/>
    </row>
    <row r="26" spans="1:10" ht="23.25">
      <c r="A26" s="42"/>
      <c r="B26" s="43"/>
      <c r="C26" s="43"/>
      <c r="D26" s="43"/>
      <c r="E26" s="44"/>
      <c r="F26" s="67"/>
      <c r="G26" s="51"/>
      <c r="H26" s="43"/>
      <c r="I26" s="43"/>
      <c r="J26" s="45"/>
    </row>
    <row r="27" spans="1:10" ht="23.25">
      <c r="A27" s="65"/>
      <c r="B27" s="66"/>
      <c r="C27" s="47"/>
      <c r="D27" s="66"/>
      <c r="E27" s="68"/>
      <c r="F27" s="67"/>
      <c r="G27" s="51"/>
      <c r="H27" s="66"/>
      <c r="I27" s="86"/>
      <c r="J27" s="45"/>
    </row>
    <row r="28" spans="1:10" ht="23.25">
      <c r="A28" s="275"/>
      <c r="B28" s="240"/>
      <c r="C28" s="240"/>
      <c r="D28" s="240"/>
      <c r="E28" s="277"/>
      <c r="F28" s="283"/>
      <c r="G28" s="51"/>
      <c r="H28" s="240"/>
      <c r="I28" s="240"/>
      <c r="J28" s="256"/>
    </row>
    <row r="29" spans="1:10" ht="23.25">
      <c r="A29" s="42"/>
      <c r="B29" s="43"/>
      <c r="C29" s="43"/>
      <c r="D29" s="43"/>
      <c r="E29" s="44"/>
      <c r="F29" s="67"/>
      <c r="G29" s="51"/>
      <c r="H29" s="43"/>
      <c r="I29" s="43"/>
      <c r="J29" s="45"/>
    </row>
    <row r="30" spans="1:10" ht="23.25">
      <c r="A30" s="46"/>
      <c r="B30" s="47"/>
      <c r="C30" s="47"/>
      <c r="D30" s="47"/>
      <c r="E30" s="54"/>
      <c r="F30" s="280"/>
      <c r="G30" s="51"/>
      <c r="H30" s="47"/>
      <c r="I30" s="79"/>
      <c r="J30" s="286"/>
    </row>
    <row r="31" spans="1:10" ht="23.25">
      <c r="A31" s="42"/>
      <c r="B31" s="43"/>
      <c r="C31" s="43"/>
      <c r="D31" s="43"/>
      <c r="E31" s="44"/>
      <c r="F31" s="67"/>
      <c r="G31" s="51"/>
      <c r="H31" s="43"/>
      <c r="I31" s="45"/>
      <c r="J31" s="45"/>
    </row>
    <row r="32" spans="1:10" ht="23.25">
      <c r="A32" s="42"/>
      <c r="B32" s="43"/>
      <c r="C32" s="43"/>
      <c r="D32" s="43"/>
      <c r="E32" s="44"/>
      <c r="F32" s="67"/>
      <c r="G32" s="51"/>
      <c r="H32" s="43"/>
      <c r="I32" s="43"/>
      <c r="J32" s="45"/>
    </row>
    <row r="33" spans="1:10" s="33" customFormat="1" ht="23.25">
      <c r="A33" s="42"/>
      <c r="B33" s="43"/>
      <c r="C33" s="43"/>
      <c r="D33" s="43"/>
      <c r="E33" s="44"/>
      <c r="F33" s="67"/>
      <c r="G33" s="51"/>
      <c r="H33" s="43"/>
      <c r="I33" s="43"/>
      <c r="J33" s="45"/>
    </row>
    <row r="34" spans="1:10" s="33" customFormat="1" ht="23.25">
      <c r="A34" s="42"/>
      <c r="B34" s="43"/>
      <c r="C34" s="43"/>
      <c r="D34" s="43"/>
      <c r="E34" s="44"/>
      <c r="F34" s="67"/>
      <c r="G34" s="51"/>
      <c r="H34" s="43"/>
      <c r="I34" s="43"/>
      <c r="J34" s="45"/>
    </row>
    <row r="35" spans="1:10" ht="23.25">
      <c r="A35" s="42"/>
      <c r="B35" s="43"/>
      <c r="C35" s="43"/>
      <c r="D35" s="43"/>
      <c r="E35" s="44"/>
      <c r="F35" s="67"/>
      <c r="G35" s="51"/>
      <c r="H35" s="43"/>
      <c r="I35" s="43"/>
      <c r="J35" s="45"/>
    </row>
    <row r="36" spans="1:10" ht="23.25">
      <c r="A36" s="57"/>
      <c r="B36" s="58"/>
      <c r="C36" s="58"/>
      <c r="D36" s="58"/>
      <c r="E36" s="59"/>
      <c r="F36" s="73"/>
      <c r="G36" s="51"/>
      <c r="H36" s="58"/>
      <c r="I36" s="58"/>
      <c r="J36" s="74"/>
    </row>
    <row r="37" spans="1:10" ht="23.25">
      <c r="A37" s="48"/>
      <c r="B37" s="49"/>
      <c r="C37" s="49"/>
      <c r="D37" s="49"/>
      <c r="E37" s="60"/>
      <c r="F37" s="73"/>
      <c r="G37" s="51"/>
      <c r="H37" s="49"/>
      <c r="I37" s="87"/>
      <c r="J37" s="74"/>
    </row>
    <row r="38" spans="1:10" ht="23.25">
      <c r="A38" s="48"/>
      <c r="B38" s="49"/>
      <c r="C38" s="49"/>
      <c r="D38" s="49"/>
      <c r="E38" s="60"/>
      <c r="F38" s="73"/>
      <c r="G38" s="51"/>
      <c r="H38" s="49"/>
      <c r="I38" s="87"/>
      <c r="J38" s="74"/>
    </row>
    <row r="39" spans="1:10" ht="23.25">
      <c r="A39" s="48"/>
      <c r="B39" s="49"/>
      <c r="C39" s="49"/>
      <c r="D39" s="49"/>
      <c r="E39" s="60"/>
      <c r="F39" s="255"/>
      <c r="G39" s="51"/>
      <c r="H39" s="49"/>
      <c r="I39" s="86"/>
      <c r="J39" s="45"/>
    </row>
    <row r="40" spans="1:10" ht="23.25">
      <c r="A40" s="46"/>
      <c r="B40" s="47"/>
      <c r="C40" s="47"/>
      <c r="D40" s="47"/>
      <c r="E40" s="54"/>
      <c r="F40" s="67"/>
      <c r="G40" s="51"/>
      <c r="H40" s="47"/>
      <c r="I40" s="79"/>
      <c r="J40" s="45"/>
    </row>
    <row r="41" spans="1:10" ht="23.25">
      <c r="A41" s="48"/>
      <c r="B41" s="49"/>
      <c r="C41" s="49"/>
      <c r="D41" s="49"/>
      <c r="E41" s="60"/>
      <c r="F41" s="73"/>
      <c r="G41" s="51"/>
      <c r="H41" s="49"/>
      <c r="I41" s="79"/>
      <c r="J41" s="45"/>
    </row>
    <row r="42" spans="1:10" ht="23.25">
      <c r="A42" s="46"/>
      <c r="B42" s="47"/>
      <c r="C42" s="47"/>
      <c r="D42" s="47"/>
      <c r="E42" s="54"/>
      <c r="F42" s="67"/>
      <c r="G42" s="51"/>
      <c r="H42" s="47"/>
      <c r="I42" s="79"/>
      <c r="J42" s="45"/>
    </row>
    <row r="43" spans="1:10" ht="23.25">
      <c r="A43" s="235"/>
      <c r="B43" s="234"/>
      <c r="C43" s="234"/>
      <c r="D43" s="234"/>
      <c r="E43" s="236"/>
      <c r="F43" s="67"/>
      <c r="G43" s="51"/>
      <c r="H43" s="234"/>
      <c r="I43" s="43"/>
      <c r="J43" s="45"/>
    </row>
    <row r="44" spans="1:10" ht="23.25">
      <c r="A44" s="50"/>
      <c r="B44" s="51"/>
      <c r="C44" s="51"/>
      <c r="D44" s="51"/>
      <c r="E44" s="55"/>
      <c r="F44" s="67"/>
      <c r="G44" s="51"/>
      <c r="H44" s="51"/>
      <c r="I44" s="88"/>
      <c r="J44" s="45"/>
    </row>
    <row r="45" spans="1:10" ht="23.25">
      <c r="A45" s="250"/>
      <c r="B45" s="56"/>
      <c r="C45" s="56"/>
      <c r="D45" s="56"/>
      <c r="E45" s="254"/>
      <c r="F45" s="73"/>
      <c r="G45" s="56"/>
      <c r="H45" s="56"/>
      <c r="I45" s="271"/>
      <c r="J45" s="45"/>
    </row>
    <row r="46" spans="1:10" ht="23.25">
      <c r="A46" s="250"/>
      <c r="B46" s="56"/>
      <c r="C46" s="56"/>
      <c r="D46" s="56"/>
      <c r="E46" s="254"/>
      <c r="F46" s="283"/>
      <c r="G46" s="51"/>
      <c r="H46" s="56"/>
      <c r="I46" s="89"/>
      <c r="J46" s="80"/>
    </row>
    <row r="47" spans="1:10" ht="23.25">
      <c r="A47" s="129"/>
      <c r="B47" s="130"/>
      <c r="C47" s="130"/>
      <c r="D47" s="130"/>
      <c r="E47" s="131"/>
      <c r="F47" s="282"/>
      <c r="G47" s="51"/>
      <c r="H47" s="130"/>
      <c r="I47" s="133"/>
      <c r="J47" s="287"/>
    </row>
    <row r="48" spans="1:10" ht="23.25">
      <c r="A48" s="50"/>
      <c r="B48" s="51"/>
      <c r="C48" s="51"/>
      <c r="D48" s="51"/>
      <c r="E48" s="55"/>
      <c r="F48" s="280"/>
      <c r="G48" s="51"/>
      <c r="H48" s="51"/>
      <c r="I48" s="89"/>
      <c r="J48" s="286"/>
    </row>
    <row r="49" spans="1:10" ht="23.25">
      <c r="A49" s="237"/>
      <c r="B49" s="238"/>
      <c r="C49" s="238"/>
      <c r="D49" s="238"/>
      <c r="E49" s="239"/>
      <c r="F49" s="281"/>
      <c r="G49" s="51"/>
      <c r="H49" s="238"/>
      <c r="I49" s="240"/>
      <c r="J49" s="74"/>
    </row>
    <row r="50" spans="1:10" ht="23.25">
      <c r="A50" s="250"/>
      <c r="B50" s="56"/>
      <c r="C50" s="56"/>
      <c r="D50" s="56"/>
      <c r="E50" s="254"/>
      <c r="F50" s="73"/>
      <c r="G50" s="51"/>
      <c r="H50" s="56"/>
      <c r="I50" s="89"/>
      <c r="J50" s="45"/>
    </row>
    <row r="51" spans="1:10" ht="23.25">
      <c r="A51" s="129"/>
      <c r="B51" s="130"/>
      <c r="C51" s="130"/>
      <c r="D51" s="130"/>
      <c r="E51" s="131"/>
      <c r="F51" s="132"/>
      <c r="G51" s="51"/>
      <c r="H51" s="130"/>
      <c r="I51" s="133"/>
      <c r="J51" s="134"/>
    </row>
    <row r="52" spans="1:10" s="33" customFormat="1" ht="23.25">
      <c r="A52" s="250"/>
      <c r="B52" s="56"/>
      <c r="C52" s="56"/>
      <c r="D52" s="56"/>
      <c r="E52" s="254"/>
      <c r="F52" s="73"/>
      <c r="G52" s="51"/>
      <c r="H52" s="56"/>
      <c r="I52" s="89"/>
      <c r="J52" s="45"/>
    </row>
    <row r="53" spans="1:10" s="33" customFormat="1" ht="23.25">
      <c r="A53" s="50"/>
      <c r="B53" s="51"/>
      <c r="C53" s="51"/>
      <c r="D53" s="51"/>
      <c r="E53" s="55"/>
      <c r="F53" s="67"/>
      <c r="G53" s="51"/>
      <c r="H53" s="51"/>
      <c r="I53" s="89"/>
      <c r="J53" s="45"/>
    </row>
    <row r="54" spans="1:10" ht="23.25">
      <c r="A54" s="50"/>
      <c r="B54" s="51"/>
      <c r="C54" s="51"/>
      <c r="D54" s="51"/>
      <c r="E54" s="55"/>
      <c r="F54" s="67"/>
      <c r="G54" s="51"/>
      <c r="H54" s="51"/>
      <c r="I54" s="89"/>
      <c r="J54" s="45"/>
    </row>
    <row r="55" spans="1:10" ht="23.25">
      <c r="A55" s="129"/>
      <c r="B55" s="130"/>
      <c r="C55" s="130"/>
      <c r="D55" s="130"/>
      <c r="E55" s="131"/>
      <c r="F55" s="282"/>
      <c r="G55" s="51"/>
      <c r="H55" s="130"/>
      <c r="I55" s="133"/>
      <c r="J55" s="287"/>
    </row>
    <row r="56" spans="1:10" ht="23.25">
      <c r="A56" s="50"/>
      <c r="B56" s="51"/>
      <c r="C56" s="51"/>
      <c r="D56" s="51"/>
      <c r="E56" s="55"/>
      <c r="F56" s="67"/>
      <c r="G56" s="51"/>
      <c r="H56" s="51"/>
      <c r="I56" s="89"/>
      <c r="J56" s="45"/>
    </row>
    <row r="57" spans="1:10" ht="23.25">
      <c r="A57" s="50"/>
      <c r="B57" s="51"/>
      <c r="C57" s="51"/>
      <c r="D57" s="51"/>
      <c r="E57" s="55"/>
      <c r="F57" s="280"/>
      <c r="G57" s="51"/>
      <c r="H57" s="51"/>
      <c r="I57" s="89"/>
      <c r="J57" s="286"/>
    </row>
    <row r="58" spans="1:10" ht="23.25">
      <c r="A58" s="237"/>
      <c r="B58" s="238"/>
      <c r="C58" s="238"/>
      <c r="D58" s="238"/>
      <c r="E58" s="239"/>
      <c r="F58" s="73"/>
      <c r="G58" s="51"/>
      <c r="H58" s="238"/>
      <c r="I58" s="240"/>
      <c r="J58" s="74"/>
    </row>
    <row r="59" spans="1:10" ht="23.25">
      <c r="A59" s="237"/>
      <c r="B59" s="238"/>
      <c r="C59" s="238"/>
      <c r="D59" s="238"/>
      <c r="E59" s="239"/>
      <c r="F59" s="73"/>
      <c r="G59" s="51"/>
      <c r="H59" s="238"/>
      <c r="I59" s="240"/>
      <c r="J59" s="74"/>
    </row>
    <row r="60" spans="1:10" ht="23.25">
      <c r="A60" s="220"/>
      <c r="B60" s="221"/>
      <c r="C60" s="221"/>
      <c r="D60" s="221"/>
      <c r="E60" s="222"/>
      <c r="F60" s="67"/>
      <c r="G60" s="51"/>
      <c r="H60" s="221"/>
      <c r="I60" s="78"/>
      <c r="J60" s="45"/>
    </row>
    <row r="61" spans="1:10" ht="23.25">
      <c r="A61" s="46"/>
      <c r="B61" s="47"/>
      <c r="C61" s="47"/>
      <c r="D61" s="47"/>
      <c r="E61" s="54"/>
      <c r="F61" s="77"/>
      <c r="G61" s="51"/>
      <c r="H61" s="47"/>
      <c r="I61" s="79"/>
      <c r="J61" s="45"/>
    </row>
    <row r="62" spans="1:10" ht="23.25">
      <c r="A62" s="50"/>
      <c r="B62" s="51"/>
      <c r="C62" s="51"/>
      <c r="D62" s="51"/>
      <c r="E62" s="55"/>
      <c r="F62" s="67"/>
      <c r="G62" s="51"/>
      <c r="H62" s="51"/>
      <c r="I62" s="89"/>
      <c r="J62" s="45"/>
    </row>
    <row r="63" spans="1:10" ht="23.25">
      <c r="A63" s="46"/>
      <c r="B63" s="47"/>
      <c r="C63" s="51"/>
      <c r="D63" s="47"/>
      <c r="E63" s="54"/>
      <c r="F63" s="223"/>
      <c r="G63" s="51"/>
      <c r="H63" s="47"/>
      <c r="I63" s="79"/>
      <c r="J63" s="45"/>
    </row>
    <row r="64" spans="1:10" ht="23.25">
      <c r="A64" s="50"/>
      <c r="B64" s="51"/>
      <c r="C64" s="51"/>
      <c r="D64" s="51"/>
      <c r="E64" s="55"/>
      <c r="F64" s="77"/>
      <c r="G64" s="51"/>
      <c r="H64" s="51"/>
      <c r="I64" s="89"/>
      <c r="J64" s="80"/>
    </row>
    <row r="65" spans="1:10" ht="23.25">
      <c r="A65" s="50"/>
      <c r="B65" s="284"/>
      <c r="C65" s="284"/>
      <c r="D65" s="284"/>
      <c r="E65" s="288"/>
      <c r="F65" s="278"/>
      <c r="G65" s="284"/>
      <c r="H65" s="284"/>
      <c r="I65" s="289"/>
      <c r="J65" s="285"/>
    </row>
    <row r="66" spans="1:10" ht="23.25">
      <c r="A66" s="220"/>
      <c r="B66" s="47"/>
      <c r="C66" s="47"/>
      <c r="D66" s="47"/>
      <c r="E66" s="54"/>
      <c r="F66" s="175"/>
      <c r="G66" s="47"/>
      <c r="H66" s="47"/>
      <c r="I66" s="79"/>
      <c r="J66" s="286"/>
    </row>
    <row r="67" spans="1:10" ht="23.25">
      <c r="A67" s="220"/>
      <c r="B67" s="234"/>
      <c r="C67" s="234"/>
      <c r="D67" s="234"/>
      <c r="E67" s="236"/>
      <c r="F67" s="77"/>
      <c r="G67" s="47"/>
      <c r="H67" s="234"/>
      <c r="I67" s="43"/>
      <c r="J67" s="45"/>
    </row>
  </sheetData>
  <mergeCells count="1">
    <mergeCell ref="A1:J1"/>
  </mergeCells>
  <pageMargins left="0.7" right="0.7" top="0.75" bottom="0.75" header="0.3" footer="0.3"/>
  <pageSetup paperSize="9" scale="67" fitToHeight="0" orientation="landscape" r:id="rId1"/>
  <tableParts count="1">
    <tablePart r:id="rId2"/>
  </tableParts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8"/>
  <dimension ref="A1:I41"/>
  <sheetViews>
    <sheetView zoomScale="70" zoomScaleNormal="70" workbookViewId="0">
      <selection activeCell="D3" sqref="D3:D5"/>
    </sheetView>
  </sheetViews>
  <sheetFormatPr baseColWidth="10" defaultRowHeight="15"/>
  <cols>
    <col min="1" max="1" width="26.28515625" style="35" bestFit="1" customWidth="1"/>
    <col min="2" max="2" width="18.7109375" style="35" bestFit="1" customWidth="1"/>
    <col min="3" max="3" width="14" style="11" bestFit="1" customWidth="1"/>
    <col min="4" max="4" width="20.42578125" style="11" customWidth="1"/>
    <col min="5" max="6" width="22.85546875" style="11" customWidth="1"/>
    <col min="7" max="7" width="16" style="11" customWidth="1"/>
    <col min="8" max="8" width="31.7109375" style="11" customWidth="1"/>
    <col min="9" max="9" width="39" style="11" customWidth="1"/>
    <col min="10" max="16384" width="11.42578125" style="11"/>
  </cols>
  <sheetData>
    <row r="1" spans="1:9" ht="58.5" customHeight="1">
      <c r="A1" s="326" t="s">
        <v>81</v>
      </c>
      <c r="B1" s="327"/>
      <c r="C1" s="327"/>
      <c r="D1" s="327"/>
      <c r="E1" s="327"/>
      <c r="F1" s="327"/>
      <c r="G1" s="327"/>
      <c r="H1" s="327"/>
      <c r="I1" s="327"/>
    </row>
    <row r="2" spans="1:9" ht="18.75">
      <c r="A2" s="19" t="s">
        <v>0</v>
      </c>
      <c r="B2" s="20" t="s">
        <v>1</v>
      </c>
      <c r="C2" s="20" t="s">
        <v>10</v>
      </c>
      <c r="D2" s="20" t="s">
        <v>2</v>
      </c>
      <c r="E2" s="20" t="s">
        <v>3</v>
      </c>
      <c r="F2" s="20" t="s">
        <v>106</v>
      </c>
      <c r="G2" s="20" t="s">
        <v>4</v>
      </c>
      <c r="H2" s="20" t="s">
        <v>5</v>
      </c>
      <c r="I2" s="21" t="s">
        <v>7</v>
      </c>
    </row>
    <row r="3" spans="1:9" ht="21">
      <c r="A3" s="61" t="s">
        <v>94</v>
      </c>
      <c r="B3" s="61" t="s">
        <v>95</v>
      </c>
      <c r="C3" s="120">
        <v>65534</v>
      </c>
      <c r="D3" s="120"/>
      <c r="E3" s="75">
        <v>34277</v>
      </c>
      <c r="F3" s="76">
        <f ca="1">INT((TODAY()-Tableau578[[#This Row],[Date de naissance]])/365.25)</f>
        <v>22</v>
      </c>
      <c r="G3" s="242">
        <f ca="1">IF(Tableau578[[#This Row],[Âge]]=16,9.3585,IF(Tableau578[[#This Row],[Âge]]=17,9.522,IF(Tableau578[[#This Row],[Âge]]=18,9.9307,IF(Tableau578[[#This Row],[Âge]]=19,10.0124,IF(Tableau578[[#This Row],[Âge]]=20,10.0942,IF(Tableau578[[#This Row],[Âge]]&gt;=21,10.1759,0))))))</f>
        <v>10.1759</v>
      </c>
      <c r="H3" s="52" t="s">
        <v>102</v>
      </c>
      <c r="I3" s="119"/>
    </row>
    <row r="4" spans="1:9" ht="21">
      <c r="A4" s="61" t="s">
        <v>96</v>
      </c>
      <c r="B4" s="61" t="s">
        <v>97</v>
      </c>
      <c r="C4" s="52">
        <v>68892</v>
      </c>
      <c r="D4" s="52"/>
      <c r="E4" s="75">
        <v>34014</v>
      </c>
      <c r="F4" s="76">
        <f ca="1">INT((TODAY()-Tableau578[[#This Row],[Date de naissance]])/365.25)</f>
        <v>23</v>
      </c>
      <c r="G4" s="242">
        <f ca="1">IF(Tableau578[[#This Row],[Âge]]=16,9.3585,IF(Tableau578[[#This Row],[Âge]]=17,9.522,IF(Tableau578[[#This Row],[Âge]]=18,9.9307,IF(Tableau578[[#This Row],[Âge]]=19,10.0124,IF(Tableau578[[#This Row],[Âge]]=20,10.0942,IF(Tableau578[[#This Row],[Âge]]&gt;=21,10.1759,0))))))</f>
        <v>10.1759</v>
      </c>
      <c r="H4" s="52" t="s">
        <v>108</v>
      </c>
      <c r="I4" s="119"/>
    </row>
    <row r="5" spans="1:9" s="33" customFormat="1" ht="21">
      <c r="A5" s="92" t="s">
        <v>141</v>
      </c>
      <c r="B5" s="92" t="s">
        <v>62</v>
      </c>
      <c r="C5" s="176">
        <v>112844</v>
      </c>
      <c r="D5" s="172"/>
      <c r="E5" s="173">
        <v>34109</v>
      </c>
      <c r="F5" s="174">
        <f ca="1">INT((TODAY()-Tableau578[[#This Row],[Date de naissance]])/365.25)</f>
        <v>22</v>
      </c>
      <c r="G5" s="242">
        <f ca="1">IF(Tableau578[[#This Row],[Âge]]=16,9.3585,IF(Tableau578[[#This Row],[Âge]]=17,9.522,IF(Tableau578[[#This Row],[Âge]]=18,9.9307,IF(Tableau578[[#This Row],[Âge]]=19,10.0124,IF(Tableau578[[#This Row],[Âge]]=20,10.0942,IF(Tableau578[[#This Row],[Âge]]&gt;=21,10.1759,0))))))</f>
        <v>10.1759</v>
      </c>
      <c r="H5" s="172" t="s">
        <v>142</v>
      </c>
      <c r="I5" s="41"/>
    </row>
    <row r="6" spans="1:9" ht="21">
      <c r="A6" s="177"/>
      <c r="B6" s="177"/>
      <c r="C6" s="178"/>
      <c r="D6" s="178"/>
      <c r="E6" s="179"/>
      <c r="F6" s="180"/>
      <c r="G6" s="242"/>
      <c r="H6" s="178"/>
      <c r="I6" s="181"/>
    </row>
    <row r="7" spans="1:9" ht="21">
      <c r="A7" s="177"/>
      <c r="B7" s="177"/>
      <c r="C7" s="178"/>
      <c r="D7" s="178"/>
      <c r="E7" s="179"/>
      <c r="F7" s="178"/>
      <c r="G7" s="242"/>
      <c r="H7" s="178"/>
      <c r="I7" s="181"/>
    </row>
    <row r="8" spans="1:9" ht="21">
      <c r="A8" s="151"/>
      <c r="B8" s="151"/>
      <c r="C8" s="164"/>
      <c r="D8" s="124"/>
      <c r="E8" s="125"/>
      <c r="F8" s="126"/>
      <c r="G8" s="242"/>
      <c r="H8" s="124"/>
      <c r="I8" s="127"/>
    </row>
    <row r="9" spans="1:9" ht="21">
      <c r="A9" s="61"/>
      <c r="B9" s="61"/>
      <c r="C9" s="52"/>
      <c r="D9" s="52"/>
      <c r="E9" s="75"/>
      <c r="F9" s="76"/>
      <c r="G9" s="242"/>
      <c r="H9" s="52"/>
      <c r="I9" s="119"/>
    </row>
    <row r="10" spans="1:9" ht="21">
      <c r="A10" s="53"/>
      <c r="B10" s="53"/>
      <c r="C10" s="52"/>
      <c r="D10" s="52"/>
      <c r="E10" s="75"/>
      <c r="F10" s="76"/>
      <c r="G10" s="242"/>
      <c r="H10" s="52"/>
      <c r="I10" s="119"/>
    </row>
    <row r="11" spans="1:9" ht="21">
      <c r="A11" s="92"/>
      <c r="B11" s="92"/>
      <c r="C11" s="39"/>
      <c r="D11" s="39"/>
      <c r="E11" s="40"/>
      <c r="F11" s="69"/>
      <c r="G11" s="242"/>
      <c r="H11" s="39"/>
      <c r="I11" s="41"/>
    </row>
    <row r="12" spans="1:9" ht="21">
      <c r="A12" s="61"/>
      <c r="B12" s="61"/>
      <c r="C12" s="52"/>
      <c r="D12" s="52"/>
      <c r="E12" s="75"/>
      <c r="F12" s="76"/>
      <c r="G12" s="242"/>
      <c r="H12" s="52"/>
      <c r="I12" s="119"/>
    </row>
    <row r="13" spans="1:9" ht="21">
      <c r="A13" s="241"/>
      <c r="B13" s="241"/>
      <c r="C13" s="242"/>
      <c r="D13" s="242"/>
      <c r="E13" s="243"/>
      <c r="F13" s="69"/>
      <c r="G13" s="242"/>
      <c r="H13" s="242"/>
      <c r="I13" s="244"/>
    </row>
    <row r="14" spans="1:9" s="33" customFormat="1" ht="49.5" customHeight="1">
      <c r="A14" s="241"/>
      <c r="B14" s="241"/>
      <c r="C14" s="245"/>
      <c r="D14" s="245"/>
      <c r="E14" s="246"/>
      <c r="F14" s="245"/>
      <c r="G14" s="242"/>
      <c r="H14" s="245"/>
      <c r="I14" s="244"/>
    </row>
    <row r="15" spans="1:9" ht="21">
      <c r="A15" s="53"/>
      <c r="B15" s="53"/>
      <c r="C15" s="52"/>
      <c r="D15" s="52"/>
      <c r="E15" s="75"/>
      <c r="F15" s="76"/>
      <c r="G15" s="242"/>
      <c r="H15" s="52"/>
      <c r="I15" s="119"/>
    </row>
    <row r="16" spans="1:9" ht="21">
      <c r="A16" s="92"/>
      <c r="B16" s="92"/>
      <c r="C16" s="172"/>
      <c r="D16" s="172"/>
      <c r="E16" s="173"/>
      <c r="F16" s="176"/>
      <c r="G16" s="242"/>
      <c r="H16" s="172"/>
      <c r="I16" s="41"/>
    </row>
    <row r="17" spans="1:9" ht="21">
      <c r="A17" s="92"/>
      <c r="B17" s="92"/>
      <c r="C17" s="176"/>
      <c r="D17" s="176"/>
      <c r="E17" s="295"/>
      <c r="F17" s="176"/>
      <c r="G17" s="292"/>
      <c r="H17" s="176"/>
      <c r="I17" s="293"/>
    </row>
    <row r="18" spans="1:9" ht="21">
      <c r="A18" s="92"/>
      <c r="B18" s="92"/>
      <c r="C18" s="176"/>
      <c r="D18" s="39"/>
      <c r="E18" s="40"/>
      <c r="F18" s="69"/>
      <c r="G18" s="242"/>
      <c r="H18" s="39"/>
      <c r="I18" s="41"/>
    </row>
    <row r="19" spans="1:9" ht="21">
      <c r="A19" s="92"/>
      <c r="B19" s="92"/>
      <c r="C19" s="39"/>
      <c r="D19" s="39"/>
      <c r="E19" s="40"/>
      <c r="F19" s="69"/>
      <c r="G19" s="242"/>
      <c r="H19" s="39"/>
      <c r="I19" s="41"/>
    </row>
    <row r="20" spans="1:9" ht="21">
      <c r="A20" s="247"/>
      <c r="B20" s="247"/>
      <c r="C20" s="39"/>
      <c r="D20" s="39"/>
      <c r="E20" s="40"/>
      <c r="F20" s="69"/>
      <c r="G20" s="242"/>
      <c r="H20" s="39"/>
      <c r="I20" s="41"/>
    </row>
    <row r="21" spans="1:9" ht="21">
      <c r="A21" s="61"/>
      <c r="B21" s="61"/>
      <c r="C21" s="52"/>
      <c r="D21" s="52"/>
      <c r="E21" s="75"/>
      <c r="F21" s="76"/>
      <c r="G21" s="242"/>
      <c r="H21" s="52"/>
      <c r="I21" s="119"/>
    </row>
    <row r="22" spans="1:9" ht="21">
      <c r="A22" s="61"/>
      <c r="B22" s="61"/>
      <c r="C22" s="120"/>
      <c r="D22" s="120"/>
      <c r="E22" s="166"/>
      <c r="F22" s="120"/>
      <c r="G22" s="242"/>
      <c r="H22" s="120"/>
      <c r="I22" s="119"/>
    </row>
    <row r="23" spans="1:9" ht="42.75" customHeight="1">
      <c r="A23" s="61"/>
      <c r="B23" s="61"/>
      <c r="C23" s="52"/>
      <c r="D23" s="52"/>
      <c r="E23" s="75"/>
      <c r="F23" s="76"/>
      <c r="G23" s="242"/>
      <c r="H23" s="52"/>
      <c r="I23" s="119"/>
    </row>
    <row r="24" spans="1:9" s="34" customFormat="1" ht="21">
      <c r="A24" s="247"/>
      <c r="B24" s="247"/>
      <c r="C24" s="39"/>
      <c r="D24" s="248"/>
      <c r="E24" s="40"/>
      <c r="F24" s="69"/>
      <c r="G24" s="242"/>
      <c r="H24" s="39"/>
      <c r="I24" s="41"/>
    </row>
    <row r="25" spans="1:9" s="34" customFormat="1" ht="21">
      <c r="A25" s="247"/>
      <c r="B25" s="247"/>
      <c r="C25" s="172"/>
      <c r="D25" s="39"/>
      <c r="E25" s="40"/>
      <c r="F25" s="69"/>
      <c r="G25" s="242"/>
      <c r="H25" s="39"/>
      <c r="I25" s="41"/>
    </row>
    <row r="26" spans="1:9" s="34" customFormat="1" ht="21">
      <c r="A26" s="92"/>
      <c r="B26" s="92"/>
      <c r="C26" s="39"/>
      <c r="D26" s="39"/>
      <c r="E26" s="40"/>
      <c r="F26" s="69"/>
      <c r="G26" s="242"/>
      <c r="H26" s="39"/>
      <c r="I26" s="41"/>
    </row>
    <row r="27" spans="1:9" s="34" customFormat="1" ht="21">
      <c r="A27" s="123"/>
      <c r="B27" s="123"/>
      <c r="C27" s="164"/>
      <c r="D27" s="164"/>
      <c r="E27" s="167"/>
      <c r="F27" s="164"/>
      <c r="G27" s="242"/>
      <c r="H27" s="164"/>
      <c r="I27" s="127"/>
    </row>
    <row r="28" spans="1:9" s="35" customFormat="1" ht="21">
      <c r="A28" s="61"/>
      <c r="B28" s="61"/>
      <c r="C28" s="120"/>
      <c r="D28" s="120"/>
      <c r="E28" s="120"/>
      <c r="F28" s="120"/>
      <c r="G28" s="242"/>
      <c r="H28" s="120"/>
      <c r="I28" s="170"/>
    </row>
    <row r="29" spans="1:9" ht="21">
      <c r="A29" s="300"/>
      <c r="B29" s="301"/>
      <c r="C29" s="39"/>
      <c r="D29" s="163"/>
      <c r="E29" s="165"/>
      <c r="F29" s="168"/>
      <c r="G29" s="242"/>
      <c r="H29" s="163"/>
      <c r="I29" s="169"/>
    </row>
    <row r="30" spans="1:9" ht="21">
      <c r="A30" s="141"/>
      <c r="B30" s="142"/>
      <c r="C30" s="190"/>
      <c r="D30" s="185"/>
      <c r="E30" s="187"/>
      <c r="F30" s="188"/>
      <c r="G30" s="242"/>
      <c r="H30" s="190"/>
      <c r="I30" s="303"/>
    </row>
    <row r="31" spans="1:9" ht="21">
      <c r="A31" s="199"/>
      <c r="B31" s="201"/>
      <c r="C31" s="203"/>
      <c r="D31" s="205"/>
      <c r="E31" s="207"/>
      <c r="F31" s="208"/>
      <c r="G31" s="242"/>
      <c r="H31" s="203"/>
      <c r="I31" s="302"/>
    </row>
    <row r="32" spans="1:9" ht="21">
      <c r="A32" s="198"/>
      <c r="B32" s="200"/>
      <c r="C32" s="202"/>
      <c r="D32" s="202"/>
      <c r="E32" s="206"/>
      <c r="F32" s="182"/>
      <c r="G32" s="242"/>
      <c r="H32" s="202"/>
      <c r="I32" s="209"/>
    </row>
    <row r="33" spans="1:9" ht="21">
      <c r="A33" s="93"/>
      <c r="B33" s="94"/>
      <c r="C33" s="163"/>
      <c r="D33" s="184"/>
      <c r="E33" s="186"/>
      <c r="F33" s="168"/>
      <c r="G33" s="242"/>
      <c r="H33" s="189"/>
      <c r="I33" s="169"/>
    </row>
    <row r="34" spans="1:9" ht="21">
      <c r="A34" s="93"/>
      <c r="B34" s="94"/>
      <c r="C34" s="163"/>
      <c r="D34" s="163"/>
      <c r="E34" s="165"/>
      <c r="F34" s="168"/>
      <c r="G34" s="242"/>
      <c r="H34" s="163"/>
      <c r="I34" s="169"/>
    </row>
    <row r="35" spans="1:9" s="34" customFormat="1" ht="21">
      <c r="A35" s="197"/>
      <c r="B35" s="92"/>
      <c r="C35" s="39"/>
      <c r="D35" s="39"/>
      <c r="E35" s="40"/>
      <c r="F35" s="168"/>
      <c r="G35" s="242"/>
      <c r="H35" s="39"/>
      <c r="I35" s="41"/>
    </row>
    <row r="36" spans="1:9" s="34" customFormat="1" ht="21">
      <c r="A36" s="183"/>
      <c r="B36" s="61"/>
      <c r="C36" s="97"/>
      <c r="D36" s="120"/>
      <c r="E36" s="166"/>
      <c r="F36" s="120"/>
      <c r="G36" s="242"/>
      <c r="H36" s="120"/>
      <c r="I36" s="127"/>
    </row>
    <row r="37" spans="1:9" s="34" customFormat="1" ht="21">
      <c r="A37" s="197"/>
      <c r="B37" s="92"/>
      <c r="C37" s="204"/>
      <c r="D37" s="39"/>
      <c r="E37" s="70"/>
      <c r="F37" s="69"/>
      <c r="G37" s="242"/>
      <c r="H37" s="39"/>
      <c r="I37" s="95"/>
    </row>
    <row r="38" spans="1:9" s="34" customFormat="1" ht="21">
      <c r="A38" s="93"/>
      <c r="B38" s="94"/>
      <c r="C38" s="163"/>
      <c r="D38" s="163"/>
      <c r="E38" s="165"/>
      <c r="F38" s="168"/>
      <c r="G38" s="242"/>
      <c r="H38" s="163"/>
      <c r="I38" s="169"/>
    </row>
    <row r="39" spans="1:9" ht="21">
      <c r="A39" s="93"/>
      <c r="B39" s="94"/>
      <c r="C39" s="163"/>
      <c r="D39" s="163"/>
      <c r="E39" s="165"/>
      <c r="F39" s="168"/>
      <c r="G39" s="242"/>
      <c r="H39" s="163"/>
      <c r="I39" s="171"/>
    </row>
    <row r="40" spans="1:9" ht="21">
      <c r="A40" s="299"/>
      <c r="B40" s="123"/>
      <c r="C40" s="164"/>
      <c r="D40" s="164"/>
      <c r="E40" s="167"/>
      <c r="F40" s="164"/>
      <c r="G40" s="242"/>
      <c r="H40" s="164"/>
      <c r="I40" s="293"/>
    </row>
    <row r="41" spans="1:9" ht="21">
      <c r="A41" s="93"/>
      <c r="B41" s="94"/>
      <c r="C41" s="204"/>
      <c r="D41" s="204"/>
      <c r="E41" s="204"/>
      <c r="F41" s="204"/>
      <c r="G41" s="294">
        <f>IF(Tableau578[[#This Row],[Âge]]=16,9.3585,IF(Tableau578[[#This Row],[Âge]]=17,9.522,IF(Tableau578[[#This Row],[Âge]]=18,9.9307,IF(Tableau578[[#This Row],[Âge]]=19,10.0124,IF(Tableau578[[#This Row],[Âge]]=20,10.0942,IF(Tableau578[[#This Row],[Âge]]&gt;=21,10.1759,0))))))</f>
        <v>0</v>
      </c>
      <c r="H41" s="204"/>
      <c r="I41" s="210"/>
    </row>
  </sheetData>
  <mergeCells count="1">
    <mergeCell ref="A1:I1"/>
  </mergeCell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9"/>
  <dimension ref="A1:J19"/>
  <sheetViews>
    <sheetView workbookViewId="0">
      <selection activeCell="D3" sqref="D3:D4"/>
    </sheetView>
  </sheetViews>
  <sheetFormatPr baseColWidth="10" defaultRowHeight="15"/>
  <cols>
    <col min="1" max="1" width="23.42578125" style="35" customWidth="1"/>
    <col min="2" max="2" width="19" style="35" customWidth="1"/>
    <col min="3" max="3" width="9.140625" style="11" customWidth="1"/>
    <col min="4" max="4" width="19" style="11" customWidth="1"/>
    <col min="5" max="5" width="22.85546875" style="11" customWidth="1"/>
    <col min="6" max="6" width="7.85546875" style="11" customWidth="1"/>
    <col min="7" max="7" width="10" style="11" customWidth="1"/>
    <col min="8" max="8" width="17.7109375" style="11" customWidth="1"/>
    <col min="9" max="9" width="29.7109375" style="64" customWidth="1"/>
    <col min="10" max="10" width="19.42578125" style="64" customWidth="1"/>
    <col min="11" max="16384" width="11.42578125" style="11"/>
  </cols>
  <sheetData>
    <row r="1" spans="1:10" ht="58.5" customHeight="1">
      <c r="A1" s="326" t="s">
        <v>82</v>
      </c>
      <c r="B1" s="327"/>
      <c r="C1" s="327"/>
      <c r="D1" s="327"/>
      <c r="E1" s="327"/>
      <c r="F1" s="327"/>
      <c r="G1" s="327"/>
      <c r="H1" s="327"/>
      <c r="I1" s="327"/>
      <c r="J1" s="327"/>
    </row>
    <row r="2" spans="1:10" ht="18.75">
      <c r="A2" s="19" t="s">
        <v>0</v>
      </c>
      <c r="B2" s="20" t="s">
        <v>1</v>
      </c>
      <c r="C2" s="20" t="s">
        <v>10</v>
      </c>
      <c r="D2" s="20" t="s">
        <v>2</v>
      </c>
      <c r="E2" s="20" t="s">
        <v>3</v>
      </c>
      <c r="F2" s="20" t="s">
        <v>106</v>
      </c>
      <c r="G2" s="20" t="s">
        <v>4</v>
      </c>
      <c r="H2" s="20" t="s">
        <v>5</v>
      </c>
      <c r="I2" s="85" t="s">
        <v>6</v>
      </c>
      <c r="J2" s="63" t="s">
        <v>7</v>
      </c>
    </row>
    <row r="3" spans="1:10">
      <c r="A3" s="90" t="s">
        <v>87</v>
      </c>
      <c r="B3" s="25" t="s">
        <v>88</v>
      </c>
      <c r="C3" s="5">
        <v>74118</v>
      </c>
      <c r="D3" s="5"/>
      <c r="E3" s="7">
        <v>33904</v>
      </c>
      <c r="F3" s="71">
        <f ca="1">INT((TODAY()-Tableau5789[[#This Row],[Date de naissance]])/365.25)</f>
        <v>23</v>
      </c>
      <c r="G3" s="5">
        <f ca="1">IF(Tableau5789[[#This Row],[Âge]]=16,9.3585,IF(Tableau5789[[#This Row],[Âge]]=17,9.522,IF(Tableau5789[[#This Row],[Âge]]=18,9.9307,IF(Tableau5789[[#This Row],[Âge]]=19,10.0124,IF(Tableau5789[[#This Row],[Âge]]=20,10.0942,IF(Tableau5789[[#This Row],[Âge]]&gt;=21,10.1759,0))))))</f>
        <v>10.1759</v>
      </c>
      <c r="H3" s="5" t="s">
        <v>103</v>
      </c>
      <c r="I3" s="5"/>
      <c r="J3" s="17"/>
    </row>
    <row r="4" spans="1:10">
      <c r="A4" s="103" t="s">
        <v>112</v>
      </c>
      <c r="B4" s="103" t="s">
        <v>113</v>
      </c>
      <c r="C4" s="3">
        <v>104495</v>
      </c>
      <c r="D4" s="3"/>
      <c r="E4" s="82">
        <v>35583</v>
      </c>
      <c r="F4" s="71">
        <f ca="1">INT((TODAY()-Tableau5789[[#This Row],[Date de naissance]])/365.25)</f>
        <v>18</v>
      </c>
      <c r="G4" s="5">
        <f ca="1">IF(Tableau5789[[#This Row],[Âge]]=16,9.3585,IF(Tableau5789[[#This Row],[Âge]]=17,9.522,IF(Tableau5789[[#This Row],[Âge]]=18,9.9307,IF(Tableau5789[[#This Row],[Âge]]=19,10.0124,IF(Tableau5789[[#This Row],[Âge]]=20,10.0942,IF(Tableau5789[[#This Row],[Âge]]&gt;=21,10.1759,0))))))</f>
        <v>9.9306999999999999</v>
      </c>
      <c r="H4" s="3" t="s">
        <v>114</v>
      </c>
      <c r="I4" s="114"/>
      <c r="J4" s="115"/>
    </row>
    <row r="5" spans="1:10">
      <c r="A5" s="90"/>
      <c r="B5" s="25"/>
      <c r="C5" s="5"/>
      <c r="D5" s="5"/>
      <c r="E5" s="7"/>
      <c r="F5" s="71"/>
      <c r="G5" s="5"/>
      <c r="H5" s="5"/>
      <c r="I5" s="5"/>
      <c r="J5" s="17"/>
    </row>
    <row r="6" spans="1:10">
      <c r="A6" s="91"/>
      <c r="B6" s="26"/>
      <c r="C6" s="5"/>
      <c r="D6" s="27"/>
      <c r="E6" s="28"/>
      <c r="F6" s="72"/>
      <c r="G6" s="5"/>
      <c r="H6" s="27"/>
      <c r="I6" s="29"/>
      <c r="J6" s="29"/>
    </row>
    <row r="7" spans="1:10">
      <c r="A7" s="103"/>
      <c r="B7" s="103"/>
      <c r="C7" s="3"/>
      <c r="D7" s="3"/>
      <c r="E7" s="82"/>
      <c r="F7" s="71"/>
      <c r="G7" s="5"/>
      <c r="H7" s="3"/>
      <c r="I7" s="114"/>
      <c r="J7" s="115"/>
    </row>
    <row r="8" spans="1:10" s="30" customFormat="1">
      <c r="A8" s="91"/>
      <c r="B8" s="26"/>
      <c r="C8" s="27"/>
      <c r="D8" s="27"/>
      <c r="E8" s="28"/>
      <c r="F8" s="72"/>
      <c r="G8" s="5"/>
      <c r="H8" s="27"/>
      <c r="I8" s="27"/>
      <c r="J8" s="29"/>
    </row>
    <row r="9" spans="1:10">
      <c r="A9" s="102"/>
      <c r="B9" s="102"/>
      <c r="C9" s="99"/>
      <c r="D9" s="99"/>
      <c r="E9" s="100"/>
      <c r="F9" s="71"/>
      <c r="G9" s="5"/>
      <c r="H9" s="99"/>
      <c r="I9" s="116"/>
      <c r="J9" s="117"/>
    </row>
    <row r="10" spans="1:10">
      <c r="A10" s="90"/>
      <c r="B10" s="25"/>
      <c r="C10" s="230"/>
      <c r="D10" s="230"/>
      <c r="E10" s="231"/>
      <c r="F10" s="232"/>
      <c r="G10" s="5"/>
      <c r="H10" s="230"/>
      <c r="I10" s="230"/>
      <c r="J10" s="233"/>
    </row>
    <row r="11" spans="1:10" s="33" customFormat="1">
      <c r="A11" s="91"/>
      <c r="B11" s="26"/>
      <c r="C11" s="27"/>
      <c r="D11" s="27"/>
      <c r="E11" s="28"/>
      <c r="F11" s="72"/>
      <c r="G11" s="5"/>
      <c r="H11" s="27"/>
      <c r="I11" s="27"/>
      <c r="J11" s="29"/>
    </row>
    <row r="12" spans="1:10" s="33" customFormat="1">
      <c r="A12" s="304"/>
      <c r="B12" s="215"/>
      <c r="C12" s="216"/>
      <c r="D12" s="216"/>
      <c r="E12" s="217"/>
      <c r="F12" s="218"/>
      <c r="G12" s="5"/>
      <c r="H12" s="216"/>
      <c r="I12" s="216"/>
      <c r="J12" s="219"/>
    </row>
    <row r="13" spans="1:10">
      <c r="A13" s="229"/>
      <c r="B13" s="229"/>
      <c r="C13" s="226"/>
      <c r="D13" s="226"/>
      <c r="E13" s="227"/>
      <c r="F13" s="228"/>
      <c r="G13" s="5"/>
      <c r="H13" s="226"/>
      <c r="I13" s="27"/>
      <c r="J13" s="29"/>
    </row>
    <row r="14" spans="1:10" ht="29.25" customHeight="1">
      <c r="A14" s="104"/>
      <c r="B14" s="106"/>
      <c r="C14" s="193"/>
      <c r="D14" s="193"/>
      <c r="E14" s="194"/>
      <c r="F14" s="195"/>
      <c r="G14" s="5"/>
      <c r="H14" s="193"/>
      <c r="I14" s="193"/>
      <c r="J14" s="196"/>
    </row>
    <row r="15" spans="1:10" ht="29.25" customHeight="1">
      <c r="A15" s="261"/>
      <c r="B15" s="91"/>
      <c r="C15" s="262"/>
      <c r="D15" s="262"/>
      <c r="E15" s="263"/>
      <c r="F15" s="264"/>
      <c r="G15" s="265"/>
      <c r="H15" s="262"/>
      <c r="I15" s="191"/>
      <c r="J15" s="211"/>
    </row>
    <row r="16" spans="1:10">
      <c r="A16" s="104"/>
      <c r="B16" s="106"/>
      <c r="C16" s="108"/>
      <c r="D16" s="108"/>
      <c r="E16" s="110"/>
      <c r="F16" s="72"/>
      <c r="G16" s="5"/>
      <c r="H16" s="108"/>
      <c r="I16" s="108"/>
      <c r="J16" s="112"/>
    </row>
    <row r="17" spans="1:10">
      <c r="A17" s="258"/>
      <c r="B17" s="259"/>
      <c r="C17" s="144"/>
      <c r="D17" s="144"/>
      <c r="E17" s="146"/>
      <c r="F17" s="72"/>
      <c r="G17" s="27"/>
      <c r="H17" s="144"/>
      <c r="I17" s="257"/>
      <c r="J17" s="260"/>
    </row>
    <row r="18" spans="1:10">
      <c r="A18" s="152"/>
      <c r="B18" s="153"/>
      <c r="C18" s="305"/>
      <c r="D18" s="23"/>
      <c r="E18" s="23"/>
      <c r="F18" s="3"/>
      <c r="G18" s="3"/>
      <c r="H18" s="23"/>
      <c r="I18" s="154"/>
      <c r="J18" s="155"/>
    </row>
    <row r="19" spans="1:10">
      <c r="A19" s="105"/>
      <c r="B19" s="107"/>
      <c r="C19" s="145"/>
      <c r="D19" s="109"/>
      <c r="E19" s="111"/>
      <c r="F19" s="118"/>
      <c r="G19" s="109"/>
      <c r="H19" s="109"/>
      <c r="I19" s="109"/>
      <c r="J19" s="113"/>
    </row>
  </sheetData>
  <mergeCells count="1">
    <mergeCell ref="A1:J1"/>
  </mergeCells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10"/>
  <dimension ref="A1:J30"/>
  <sheetViews>
    <sheetView zoomScale="90" zoomScaleNormal="90" workbookViewId="0">
      <selection activeCell="D3" sqref="D3:D4"/>
    </sheetView>
  </sheetViews>
  <sheetFormatPr baseColWidth="10" defaultRowHeight="15"/>
  <cols>
    <col min="1" max="1" width="16.85546875" style="11" customWidth="1"/>
    <col min="2" max="2" width="16.28515625" style="11" customWidth="1"/>
    <col min="3" max="3" width="12.7109375" style="11" customWidth="1"/>
    <col min="4" max="4" width="15.5703125" style="11" bestFit="1" customWidth="1"/>
    <col min="5" max="5" width="22.85546875" style="11" customWidth="1"/>
    <col min="6" max="6" width="10.7109375" style="11" bestFit="1" customWidth="1"/>
    <col min="7" max="7" width="14" style="11" bestFit="1" customWidth="1"/>
    <col min="8" max="8" width="16" style="11" customWidth="1"/>
    <col min="9" max="9" width="18.7109375" style="11" customWidth="1"/>
    <col min="10" max="10" width="28.85546875" style="11" bestFit="1" customWidth="1"/>
    <col min="11" max="16384" width="11.42578125" style="11"/>
  </cols>
  <sheetData>
    <row r="1" spans="1:10" ht="58.5" customHeight="1">
      <c r="A1" s="326" t="s">
        <v>83</v>
      </c>
      <c r="B1" s="327"/>
      <c r="C1" s="327"/>
      <c r="D1" s="327"/>
      <c r="E1" s="327"/>
      <c r="F1" s="327"/>
      <c r="G1" s="327"/>
      <c r="H1" s="327"/>
      <c r="I1" s="327"/>
      <c r="J1" s="327"/>
    </row>
    <row r="2" spans="1:10" ht="18.75">
      <c r="A2" s="31" t="s">
        <v>0</v>
      </c>
      <c r="B2" s="32" t="s">
        <v>1</v>
      </c>
      <c r="C2" s="32" t="s">
        <v>10</v>
      </c>
      <c r="D2" s="20" t="s">
        <v>2</v>
      </c>
      <c r="E2" s="20" t="s">
        <v>3</v>
      </c>
      <c r="F2" s="20" t="s">
        <v>106</v>
      </c>
      <c r="G2" s="20" t="s">
        <v>4</v>
      </c>
      <c r="H2" s="20" t="s">
        <v>5</v>
      </c>
      <c r="I2" s="20" t="s">
        <v>6</v>
      </c>
      <c r="J2" s="21" t="s">
        <v>7</v>
      </c>
    </row>
    <row r="3" spans="1:10">
      <c r="A3" s="103" t="s">
        <v>89</v>
      </c>
      <c r="B3" s="103" t="s">
        <v>78</v>
      </c>
      <c r="C3" s="3">
        <v>80866</v>
      </c>
      <c r="D3" s="5"/>
      <c r="E3" s="7">
        <v>33265</v>
      </c>
      <c r="F3" s="71">
        <f ca="1">INT((TODAY()-Tableau578910[[#This Row],[Date de naissance]])/365.25)</f>
        <v>25</v>
      </c>
      <c r="G3" s="5">
        <f ca="1">IF(Tableau578910[[#This Row],[Âge]]=16,9.3585,IF(Tableau578910[[#This Row],[Âge]]=17,9.522,IF(Tableau578910[[#This Row],[Âge]]=18,9.9307,IF(Tableau578910[[#This Row],[Âge]]=19,10.0124,IF(Tableau578910[[#This Row],[Âge]]=20,10.0942,IF(Tableau578910[[#This Row],[Âge]]&gt;=21,10.1759,0))))))</f>
        <v>10.1759</v>
      </c>
      <c r="H3" s="5" t="s">
        <v>104</v>
      </c>
      <c r="I3" s="5"/>
      <c r="J3" s="17"/>
    </row>
    <row r="4" spans="1:10" s="30" customFormat="1">
      <c r="A4" s="91" t="s">
        <v>92</v>
      </c>
      <c r="B4" s="91" t="s">
        <v>93</v>
      </c>
      <c r="C4" s="191">
        <v>80868</v>
      </c>
      <c r="D4" s="191"/>
      <c r="E4" s="192">
        <v>34484</v>
      </c>
      <c r="F4" s="191">
        <f ca="1">INT((TODAY()-Tableau578910[[#This Row],[Date de naissance]])/365.25)</f>
        <v>21</v>
      </c>
      <c r="G4" s="5">
        <f ca="1">IF(Tableau578910[[#This Row],[Âge]]=16,9.3585,IF(Tableau578910[[#This Row],[Âge]]=17,9.522,IF(Tableau578910[[#This Row],[Âge]]=18,9.9307,IF(Tableau578910[[#This Row],[Âge]]=19,10.0124,IF(Tableau578910[[#This Row],[Âge]]=20,10.0942,IF(Tableau578910[[#This Row],[Âge]]&gt;=21,10.1759,0))))))</f>
        <v>10.1759</v>
      </c>
      <c r="H4" s="191" t="s">
        <v>107</v>
      </c>
      <c r="I4" s="191"/>
      <c r="J4" s="211"/>
    </row>
    <row r="5" spans="1:10">
      <c r="A5" s="102"/>
      <c r="B5" s="102"/>
      <c r="C5" s="27"/>
      <c r="D5" s="27"/>
      <c r="E5" s="28"/>
      <c r="F5" s="71"/>
      <c r="G5" s="5"/>
      <c r="H5" s="27"/>
      <c r="I5" s="27"/>
      <c r="J5" s="29"/>
    </row>
    <row r="6" spans="1:10" s="212" customFormat="1">
      <c r="A6" s="229"/>
      <c r="B6" s="229"/>
      <c r="C6" s="307"/>
      <c r="D6" s="251"/>
      <c r="E6" s="252"/>
      <c r="F6" s="251"/>
      <c r="G6" s="5"/>
      <c r="H6" s="251"/>
      <c r="I6" s="251"/>
      <c r="J6" s="253"/>
    </row>
    <row r="7" spans="1:10" s="212" customFormat="1">
      <c r="A7" s="306"/>
      <c r="B7" s="249"/>
      <c r="C7" s="308"/>
      <c r="D7" s="265"/>
      <c r="E7" s="309"/>
      <c r="F7" s="216"/>
      <c r="G7" s="5"/>
      <c r="H7" s="265"/>
      <c r="I7" s="265"/>
      <c r="J7" s="310"/>
    </row>
    <row r="8" spans="1:10">
      <c r="A8" s="213"/>
      <c r="B8" s="214"/>
      <c r="C8" s="109"/>
      <c r="D8" s="109"/>
      <c r="E8" s="111"/>
      <c r="F8" s="71"/>
      <c r="G8" s="5"/>
      <c r="H8" s="109"/>
      <c r="I8" s="109"/>
      <c r="J8" s="113"/>
    </row>
    <row r="9" spans="1:10">
      <c r="A9" s="152"/>
      <c r="B9" s="153"/>
      <c r="C9" s="23"/>
      <c r="D9" s="23"/>
      <c r="E9" s="23"/>
      <c r="F9" s="23"/>
      <c r="G9" s="23"/>
      <c r="H9" s="23"/>
      <c r="I9" s="23"/>
      <c r="J9" s="24"/>
    </row>
    <row r="10" spans="1:10">
      <c r="A10" s="35"/>
      <c r="B10" s="35"/>
    </row>
    <row r="11" spans="1:10">
      <c r="A11" s="35"/>
      <c r="B11" s="35"/>
    </row>
    <row r="12" spans="1:10">
      <c r="A12" s="35"/>
      <c r="B12" s="35"/>
    </row>
    <row r="13" spans="1:10">
      <c r="A13" s="35"/>
      <c r="B13" s="35"/>
    </row>
    <row r="14" spans="1:10">
      <c r="A14" s="35"/>
      <c r="B14" s="35"/>
    </row>
    <row r="15" spans="1:10">
      <c r="A15" s="35"/>
      <c r="B15" s="35"/>
    </row>
    <row r="16" spans="1:10">
      <c r="A16" s="35"/>
      <c r="B16" s="35"/>
    </row>
    <row r="17" spans="1:2">
      <c r="A17" s="35"/>
      <c r="B17" s="35"/>
    </row>
    <row r="18" spans="1:2">
      <c r="A18" s="35"/>
      <c r="B18" s="35"/>
    </row>
    <row r="19" spans="1:2">
      <c r="A19" s="35"/>
      <c r="B19" s="35"/>
    </row>
    <row r="20" spans="1:2">
      <c r="A20" s="35"/>
      <c r="B20" s="35"/>
    </row>
    <row r="21" spans="1:2">
      <c r="A21" s="35"/>
      <c r="B21" s="35"/>
    </row>
    <row r="22" spans="1:2">
      <c r="A22" s="35"/>
      <c r="B22" s="35"/>
    </row>
    <row r="23" spans="1:2">
      <c r="A23" s="35"/>
      <c r="B23" s="35"/>
    </row>
    <row r="24" spans="1:2">
      <c r="A24" s="35"/>
      <c r="B24" s="35"/>
    </row>
    <row r="25" spans="1:2">
      <c r="A25" s="35"/>
      <c r="B25" s="35"/>
    </row>
    <row r="26" spans="1:2">
      <c r="A26" s="35"/>
      <c r="B26" s="35"/>
    </row>
    <row r="27" spans="1:2">
      <c r="A27" s="35"/>
      <c r="B27" s="35"/>
    </row>
    <row r="28" spans="1:2">
      <c r="A28" s="35"/>
      <c r="B28" s="35"/>
    </row>
    <row r="29" spans="1:2">
      <c r="A29" s="35"/>
      <c r="B29" s="35"/>
    </row>
    <row r="30" spans="1:2">
      <c r="A30" s="35"/>
      <c r="B30" s="35"/>
    </row>
  </sheetData>
  <mergeCells count="1">
    <mergeCell ref="A1:J1"/>
  </mergeCells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11.xml><?xml version="1.0" encoding="utf-8"?>
<worksheet xmlns="http://schemas.openxmlformats.org/spreadsheetml/2006/main" xmlns:r="http://schemas.openxmlformats.org/officeDocument/2006/relationships">
  <sheetPr codeName="Feuil11"/>
  <dimension ref="A1:J40"/>
  <sheetViews>
    <sheetView workbookViewId="0">
      <selection activeCell="D3" sqref="D3:D4"/>
    </sheetView>
  </sheetViews>
  <sheetFormatPr baseColWidth="10" defaultRowHeight="15"/>
  <cols>
    <col min="1" max="1" width="23.42578125" style="11" customWidth="1"/>
    <col min="2" max="2" width="19" style="11" customWidth="1"/>
    <col min="3" max="3" width="12.7109375" style="11" customWidth="1"/>
    <col min="4" max="4" width="19" style="11" customWidth="1"/>
    <col min="5" max="5" width="22.85546875" style="11" customWidth="1"/>
    <col min="6" max="6" width="13.7109375" style="11" customWidth="1"/>
    <col min="7" max="7" width="31.7109375" style="11" customWidth="1"/>
    <col min="8" max="8" width="18.7109375" style="11" customWidth="1"/>
    <col min="9" max="9" width="19.42578125" style="11" customWidth="1"/>
    <col min="10" max="10" width="18.7109375" style="11" bestFit="1" customWidth="1"/>
    <col min="11" max="16384" width="11.42578125" style="11"/>
  </cols>
  <sheetData>
    <row r="1" spans="1:10" ht="58.5" customHeight="1">
      <c r="A1" s="326" t="s">
        <v>84</v>
      </c>
      <c r="B1" s="327"/>
      <c r="C1" s="327"/>
      <c r="D1" s="327"/>
      <c r="E1" s="327"/>
      <c r="F1" s="327"/>
      <c r="G1" s="327"/>
      <c r="H1" s="327"/>
      <c r="I1" s="327"/>
    </row>
    <row r="2" spans="1:10" ht="18.75">
      <c r="A2" s="19" t="s">
        <v>0</v>
      </c>
      <c r="B2" s="20" t="s">
        <v>1</v>
      </c>
      <c r="C2" s="20" t="s">
        <v>10</v>
      </c>
      <c r="D2" s="20" t="s">
        <v>2</v>
      </c>
      <c r="E2" s="20" t="s">
        <v>3</v>
      </c>
      <c r="F2" s="20" t="s">
        <v>106</v>
      </c>
      <c r="G2" s="20" t="s">
        <v>4</v>
      </c>
      <c r="H2" s="20" t="s">
        <v>5</v>
      </c>
      <c r="I2" s="20" t="s">
        <v>6</v>
      </c>
      <c r="J2" s="21" t="s">
        <v>7</v>
      </c>
    </row>
    <row r="3" spans="1:10">
      <c r="A3" s="14" t="s">
        <v>190</v>
      </c>
      <c r="B3" s="5" t="s">
        <v>8</v>
      </c>
      <c r="C3" s="311">
        <v>116510</v>
      </c>
      <c r="D3" s="5"/>
      <c r="E3" s="7">
        <v>34688</v>
      </c>
      <c r="F3" s="71">
        <v>21</v>
      </c>
      <c r="G3" s="5">
        <v>10.1759</v>
      </c>
      <c r="H3" s="5" t="s">
        <v>189</v>
      </c>
      <c r="I3" s="5"/>
      <c r="J3" s="17"/>
    </row>
    <row r="4" spans="1:10">
      <c r="A4" s="14" t="s">
        <v>180</v>
      </c>
      <c r="B4" s="5" t="s">
        <v>181</v>
      </c>
      <c r="C4" s="38">
        <v>116635</v>
      </c>
      <c r="D4" s="5"/>
      <c r="E4" s="7">
        <v>35466</v>
      </c>
      <c r="F4" s="71">
        <v>18</v>
      </c>
      <c r="G4" s="5">
        <f>IF(Tableau57891011[[#This Row],[Âge]]=16,9.3585,IF(Tableau57891011[[#This Row],[Âge]]=17,9.522,IF(Tableau57891011[[#This Row],[Âge]]=18,9.9307,IF(Tableau57891011[[#This Row],[Âge]]=19,10.0124,IF(Tableau57891011[[#This Row],[Âge]]=20,10.0942,IF(Tableau57891011[[#This Row],[Âge]]&gt;=21,10.1759,0))))))</f>
        <v>9.9306999999999999</v>
      </c>
      <c r="H4" s="5" t="s">
        <v>182</v>
      </c>
      <c r="I4" s="5"/>
      <c r="J4" s="17"/>
    </row>
    <row r="5" spans="1:10">
      <c r="A5" s="14"/>
      <c r="B5" s="5"/>
      <c r="C5" s="291"/>
      <c r="D5" s="5"/>
      <c r="E5" s="7"/>
      <c r="F5" s="71"/>
      <c r="G5" s="5"/>
      <c r="H5" s="5"/>
      <c r="I5" s="5"/>
      <c r="J5" s="17"/>
    </row>
    <row r="6" spans="1:10">
      <c r="A6" s="14"/>
      <c r="B6" s="5"/>
      <c r="C6" s="312"/>
      <c r="D6" s="5"/>
      <c r="E6" s="7"/>
      <c r="F6" s="71"/>
      <c r="G6" s="5"/>
      <c r="H6" s="5"/>
      <c r="I6" s="5"/>
      <c r="J6" s="17"/>
    </row>
    <row r="7" spans="1:10">
      <c r="A7" s="14"/>
      <c r="B7" s="5"/>
      <c r="C7" s="290"/>
      <c r="D7" s="5"/>
      <c r="E7" s="7"/>
      <c r="F7" s="71"/>
      <c r="G7" s="5"/>
      <c r="H7" s="5"/>
      <c r="I7" s="5"/>
      <c r="J7" s="17"/>
    </row>
    <row r="8" spans="1:10">
      <c r="A8" s="14"/>
      <c r="B8" s="5"/>
      <c r="C8" s="5"/>
      <c r="D8" s="5"/>
      <c r="E8" s="7"/>
      <c r="F8" s="7"/>
      <c r="G8" s="5"/>
      <c r="H8" s="5"/>
      <c r="I8" s="5"/>
      <c r="J8" s="17"/>
    </row>
    <row r="9" spans="1:10">
      <c r="A9" s="14"/>
      <c r="B9" s="5"/>
      <c r="C9" s="5"/>
      <c r="D9" s="5"/>
      <c r="E9" s="7"/>
      <c r="F9" s="7"/>
      <c r="G9" s="5"/>
      <c r="H9" s="5"/>
      <c r="I9" s="5"/>
      <c r="J9" s="17"/>
    </row>
    <row r="10" spans="1:10">
      <c r="A10" s="14"/>
      <c r="B10" s="5"/>
      <c r="C10" s="5"/>
      <c r="D10" s="5"/>
      <c r="E10" s="7"/>
      <c r="F10" s="7"/>
      <c r="G10" s="5"/>
      <c r="H10" s="5"/>
      <c r="I10" s="5"/>
      <c r="J10" s="17"/>
    </row>
    <row r="11" spans="1:10">
      <c r="A11" s="14"/>
      <c r="B11" s="5"/>
      <c r="C11" s="5"/>
      <c r="D11" s="5"/>
      <c r="E11" s="7"/>
      <c r="F11" s="7"/>
      <c r="G11" s="5"/>
      <c r="H11" s="5"/>
      <c r="I11" s="5"/>
      <c r="J11" s="17"/>
    </row>
    <row r="12" spans="1:10">
      <c r="A12" s="14"/>
      <c r="B12" s="5"/>
      <c r="C12" s="5"/>
      <c r="D12" s="5"/>
      <c r="E12" s="7"/>
      <c r="F12" s="7"/>
      <c r="G12" s="5"/>
      <c r="H12" s="5"/>
      <c r="I12" s="5"/>
      <c r="J12" s="17"/>
    </row>
    <row r="13" spans="1:10">
      <c r="A13" s="14"/>
      <c r="B13" s="5"/>
      <c r="C13" s="5"/>
      <c r="D13" s="5"/>
      <c r="E13" s="7"/>
      <c r="F13" s="7"/>
      <c r="G13" s="5"/>
      <c r="H13" s="5"/>
      <c r="I13" s="5"/>
      <c r="J13" s="17"/>
    </row>
    <row r="14" spans="1:10">
      <c r="A14" s="14"/>
      <c r="B14" s="5"/>
      <c r="C14" s="5"/>
      <c r="D14" s="5"/>
      <c r="E14" s="7"/>
      <c r="F14" s="7"/>
      <c r="G14" s="5"/>
      <c r="H14" s="5"/>
      <c r="I14" s="5"/>
      <c r="J14" s="17"/>
    </row>
    <row r="15" spans="1:10">
      <c r="A15" s="14"/>
      <c r="B15" s="5"/>
      <c r="C15" s="5"/>
      <c r="D15" s="5"/>
      <c r="E15" s="7"/>
      <c r="F15" s="7"/>
      <c r="G15" s="5"/>
      <c r="H15" s="5"/>
      <c r="I15" s="5"/>
      <c r="J15" s="17"/>
    </row>
    <row r="16" spans="1:10">
      <c r="A16" s="15"/>
      <c r="B16" s="5"/>
      <c r="C16" s="5"/>
      <c r="D16" s="5"/>
      <c r="E16" s="7"/>
      <c r="F16" s="7"/>
      <c r="G16" s="5"/>
      <c r="H16" s="5"/>
      <c r="I16" s="5"/>
      <c r="J16" s="17"/>
    </row>
    <row r="17" spans="1:10">
      <c r="A17" s="15"/>
      <c r="B17" s="5"/>
      <c r="C17" s="5"/>
      <c r="D17" s="5"/>
      <c r="E17" s="7"/>
      <c r="F17" s="7"/>
      <c r="G17" s="5"/>
      <c r="H17" s="5"/>
      <c r="I17" s="5"/>
      <c r="J17" s="17"/>
    </row>
    <row r="18" spans="1:10">
      <c r="A18" s="14"/>
      <c r="B18" s="5"/>
      <c r="C18" s="5"/>
      <c r="D18" s="5"/>
      <c r="E18" s="7"/>
      <c r="F18" s="7"/>
      <c r="G18" s="5"/>
      <c r="H18" s="5"/>
      <c r="I18" s="5"/>
      <c r="J18" s="17"/>
    </row>
    <row r="19" spans="1:10">
      <c r="A19" s="14"/>
      <c r="B19" s="5"/>
      <c r="C19" s="5"/>
      <c r="D19" s="5"/>
      <c r="E19" s="7"/>
      <c r="F19" s="7"/>
      <c r="G19" s="5"/>
      <c r="H19" s="5"/>
      <c r="I19" s="5"/>
      <c r="J19" s="17"/>
    </row>
    <row r="20" spans="1:10">
      <c r="A20" s="14"/>
      <c r="B20" s="5"/>
      <c r="C20" s="5"/>
      <c r="D20" s="5"/>
      <c r="E20" s="7"/>
      <c r="F20" s="7"/>
      <c r="G20" s="5"/>
      <c r="H20" s="5"/>
      <c r="I20" s="5"/>
      <c r="J20" s="17"/>
    </row>
    <row r="21" spans="1:10">
      <c r="A21" s="14"/>
      <c r="B21" s="5"/>
      <c r="C21" s="5"/>
      <c r="D21" s="5"/>
      <c r="E21" s="7"/>
      <c r="F21" s="7"/>
      <c r="G21" s="5"/>
      <c r="H21" s="5"/>
      <c r="I21" s="5"/>
      <c r="J21" s="17"/>
    </row>
    <row r="22" spans="1:10">
      <c r="A22" s="14"/>
      <c r="B22" s="5"/>
      <c r="C22" s="5"/>
      <c r="D22" s="5"/>
      <c r="E22" s="7"/>
      <c r="F22" s="7"/>
      <c r="G22" s="5"/>
      <c r="H22" s="5"/>
      <c r="I22" s="5"/>
      <c r="J22" s="17"/>
    </row>
    <row r="23" spans="1:10">
      <c r="A23" s="14"/>
      <c r="B23" s="5"/>
      <c r="C23" s="5"/>
      <c r="D23" s="5"/>
      <c r="E23" s="7"/>
      <c r="F23" s="7"/>
      <c r="G23" s="5"/>
      <c r="H23" s="5"/>
      <c r="I23" s="5"/>
      <c r="J23" s="17"/>
    </row>
    <row r="24" spans="1:10">
      <c r="A24" s="14"/>
      <c r="B24" s="5"/>
      <c r="C24" s="5"/>
      <c r="D24" s="5"/>
      <c r="E24" s="7"/>
      <c r="F24" s="7"/>
      <c r="G24" s="5"/>
      <c r="H24" s="5"/>
      <c r="I24" s="5"/>
      <c r="J24" s="17"/>
    </row>
    <row r="25" spans="1:10">
      <c r="A25" s="14"/>
      <c r="B25" s="5"/>
      <c r="C25" s="5"/>
      <c r="D25" s="5"/>
      <c r="E25" s="7"/>
      <c r="F25" s="7"/>
      <c r="G25" s="5"/>
      <c r="H25" s="5"/>
      <c r="I25" s="5"/>
      <c r="J25" s="17"/>
    </row>
    <row r="26" spans="1:10">
      <c r="A26" s="14"/>
      <c r="B26" s="5"/>
      <c r="C26" s="5"/>
      <c r="D26" s="5"/>
      <c r="E26" s="5"/>
      <c r="F26" s="5"/>
      <c r="G26" s="5"/>
      <c r="H26" s="5"/>
      <c r="I26" s="5"/>
      <c r="J26" s="17"/>
    </row>
    <row r="27" spans="1:10">
      <c r="A27" s="14"/>
      <c r="B27" s="5"/>
      <c r="C27" s="5"/>
      <c r="D27" s="5"/>
      <c r="E27" s="5"/>
      <c r="F27" s="5"/>
      <c r="G27" s="5"/>
      <c r="H27" s="5"/>
      <c r="I27" s="5"/>
      <c r="J27" s="17"/>
    </row>
    <row r="28" spans="1:10">
      <c r="A28" s="16"/>
      <c r="B28" s="3"/>
      <c r="C28" s="3"/>
      <c r="D28" s="3"/>
      <c r="E28" s="3"/>
      <c r="F28" s="3"/>
      <c r="G28" s="3"/>
      <c r="H28" s="3"/>
      <c r="I28" s="3"/>
      <c r="J28" s="18"/>
    </row>
    <row r="29" spans="1:10">
      <c r="A29" s="16"/>
      <c r="B29" s="3"/>
      <c r="C29" s="3"/>
      <c r="D29" s="3"/>
      <c r="E29" s="3"/>
      <c r="F29" s="3"/>
      <c r="G29" s="3"/>
      <c r="H29" s="3"/>
      <c r="I29" s="3"/>
      <c r="J29" s="18"/>
    </row>
    <row r="30" spans="1:10">
      <c r="A30" s="16"/>
      <c r="B30" s="3"/>
      <c r="C30" s="3"/>
      <c r="D30" s="3"/>
      <c r="E30" s="3"/>
      <c r="F30" s="3"/>
      <c r="G30" s="3"/>
      <c r="H30" s="3"/>
      <c r="I30" s="3"/>
      <c r="J30" s="18"/>
    </row>
    <row r="31" spans="1:10">
      <c r="A31" s="16"/>
      <c r="B31" s="3"/>
      <c r="C31" s="3"/>
      <c r="D31" s="3"/>
      <c r="E31" s="3"/>
      <c r="F31" s="3"/>
      <c r="G31" s="3"/>
      <c r="H31" s="3"/>
      <c r="I31" s="3"/>
      <c r="J31" s="18"/>
    </row>
    <row r="32" spans="1:10">
      <c r="A32" s="16"/>
      <c r="B32" s="3"/>
      <c r="C32" s="3"/>
      <c r="D32" s="3"/>
      <c r="E32" s="3"/>
      <c r="F32" s="3"/>
      <c r="G32" s="3"/>
      <c r="H32" s="3"/>
      <c r="I32" s="3"/>
      <c r="J32" s="18"/>
    </row>
    <row r="33" spans="1:10">
      <c r="A33" s="16"/>
      <c r="B33" s="3"/>
      <c r="C33" s="3"/>
      <c r="D33" s="3"/>
      <c r="E33" s="3"/>
      <c r="F33" s="3"/>
      <c r="G33" s="3"/>
      <c r="H33" s="3"/>
      <c r="I33" s="3"/>
      <c r="J33" s="18"/>
    </row>
    <row r="34" spans="1:10">
      <c r="A34" s="16"/>
      <c r="B34" s="3"/>
      <c r="C34" s="3"/>
      <c r="D34" s="3"/>
      <c r="E34" s="3"/>
      <c r="F34" s="3"/>
      <c r="G34" s="3"/>
      <c r="H34" s="3"/>
      <c r="I34" s="3"/>
      <c r="J34" s="18"/>
    </row>
    <row r="35" spans="1:10">
      <c r="A35" s="16"/>
      <c r="B35" s="3"/>
      <c r="C35" s="3"/>
      <c r="D35" s="3"/>
      <c r="E35" s="3"/>
      <c r="F35" s="3"/>
      <c r="G35" s="3"/>
      <c r="H35" s="3"/>
      <c r="I35" s="3"/>
      <c r="J35" s="18"/>
    </row>
    <row r="36" spans="1:10">
      <c r="A36" s="16"/>
      <c r="B36" s="3"/>
      <c r="C36" s="3"/>
      <c r="D36" s="3"/>
      <c r="E36" s="3"/>
      <c r="F36" s="3"/>
      <c r="G36" s="3"/>
      <c r="H36" s="3"/>
      <c r="I36" s="3"/>
      <c r="J36" s="18"/>
    </row>
    <row r="37" spans="1:10">
      <c r="A37" s="16"/>
      <c r="B37" s="3"/>
      <c r="C37" s="3"/>
      <c r="D37" s="3"/>
      <c r="E37" s="3"/>
      <c r="F37" s="3"/>
      <c r="G37" s="3"/>
      <c r="H37" s="3"/>
      <c r="I37" s="3"/>
      <c r="J37" s="18"/>
    </row>
    <row r="38" spans="1:10">
      <c r="A38" s="16"/>
      <c r="B38" s="3"/>
      <c r="C38" s="3"/>
      <c r="D38" s="3"/>
      <c r="E38" s="3"/>
      <c r="F38" s="3"/>
      <c r="G38" s="3"/>
      <c r="H38" s="3"/>
      <c r="I38" s="3"/>
      <c r="J38" s="18"/>
    </row>
    <row r="39" spans="1:10">
      <c r="A39" s="16"/>
      <c r="B39" s="3"/>
      <c r="C39" s="3"/>
      <c r="D39" s="3"/>
      <c r="E39" s="3"/>
      <c r="F39" s="3"/>
      <c r="G39" s="3"/>
      <c r="H39" s="3"/>
      <c r="I39" s="3"/>
      <c r="J39" s="18"/>
    </row>
    <row r="40" spans="1:10">
      <c r="A40" s="22"/>
      <c r="B40" s="23"/>
      <c r="C40" s="23"/>
      <c r="D40" s="23"/>
      <c r="E40" s="23"/>
      <c r="F40" s="23"/>
      <c r="G40" s="23"/>
      <c r="H40" s="23"/>
      <c r="I40" s="23"/>
      <c r="J40" s="24"/>
    </row>
  </sheetData>
  <mergeCells count="1">
    <mergeCell ref="A1:I1"/>
  </mergeCells>
  <pageMargins left="0.7" right="0.7" top="0.75" bottom="0.75" header="0.3" footer="0.3"/>
  <pageSetup paperSize="9" orientation="portrait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11</vt:i4>
      </vt:variant>
    </vt:vector>
  </HeadingPairs>
  <TitlesOfParts>
    <vt:vector size="11" baseType="lpstr">
      <vt:lpstr>LANEFFE</vt:lpstr>
      <vt:lpstr>GOSSELIES</vt:lpstr>
      <vt:lpstr>GILLY</vt:lpstr>
      <vt:lpstr>JEMEPPE</vt:lpstr>
      <vt:lpstr>CHARLEROI</vt:lpstr>
      <vt:lpstr>DAMPREMY</vt:lpstr>
      <vt:lpstr>COUILLET</vt:lpstr>
      <vt:lpstr>COURCELLES</vt:lpstr>
      <vt:lpstr>FOSSES-LA-VILLE</vt:lpstr>
      <vt:lpstr>CHIMAY</vt:lpstr>
      <vt:lpstr>ANDERLUES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 Grenier</dc:creator>
  <cp:lastModifiedBy>Quentin</cp:lastModifiedBy>
  <cp:lastPrinted>2015-10-29T15:14:42Z</cp:lastPrinted>
  <dcterms:created xsi:type="dcterms:W3CDTF">2015-07-27T07:58:23Z</dcterms:created>
  <dcterms:modified xsi:type="dcterms:W3CDTF">2016-02-29T13:26:10Z</dcterms:modified>
</cp:coreProperties>
</file>