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600" yWindow="615" windowWidth="15930" windowHeight="7425" activeTab="5"/>
  </bookViews>
  <sheets>
    <sheet name="Résultats" sheetId="1" r:id="rId1"/>
    <sheet name="BEN" sheetId="4" r:id="rId2"/>
    <sheet name="ALEX" sheetId="5" r:id="rId3"/>
    <sheet name="NICO" sheetId="6" r:id="rId4"/>
    <sheet name="STEPH" sheetId="7" r:id="rId5"/>
    <sheet name="Points Groupes" sheetId="8" r:id="rId6"/>
    <sheet name="Feuil3" sheetId="3" r:id="rId7"/>
  </sheets>
  <externalReferences>
    <externalReference r:id="rId8"/>
  </externalReferences>
  <calcPr calcId="124519"/>
</workbook>
</file>

<file path=xl/calcChain.xml><?xml version="1.0" encoding="utf-8"?>
<calcChain xmlns="http://schemas.openxmlformats.org/spreadsheetml/2006/main">
  <c r="Y87" i="8"/>
  <c r="Y88" s="1"/>
  <c r="X87"/>
  <c r="X88" s="1"/>
  <c r="W87"/>
  <c r="W88" s="1"/>
  <c r="V87"/>
  <c r="V88" s="1"/>
  <c r="Y76"/>
  <c r="Y77" s="1"/>
  <c r="X76"/>
  <c r="X77" s="1"/>
  <c r="W76"/>
  <c r="W77" s="1"/>
  <c r="V76"/>
  <c r="V77" s="1"/>
  <c r="V65"/>
  <c r="V66"/>
  <c r="Y65"/>
  <c r="Y66" s="1"/>
  <c r="X65"/>
  <c r="X66" s="1"/>
  <c r="W65"/>
  <c r="W66" s="1"/>
  <c r="Y54"/>
  <c r="Y55" s="1"/>
  <c r="X54"/>
  <c r="X55" s="1"/>
  <c r="W54"/>
  <c r="W55" s="1"/>
  <c r="V54"/>
  <c r="V55" s="1"/>
  <c r="Y43"/>
  <c r="Y44" s="1"/>
  <c r="X43"/>
  <c r="X44" s="1"/>
  <c r="W43"/>
  <c r="W44" s="1"/>
  <c r="V43"/>
  <c r="V44" s="1"/>
  <c r="Y32"/>
  <c r="Y33" s="1"/>
  <c r="X32"/>
  <c r="X33" s="1"/>
  <c r="W32"/>
  <c r="W33" s="1"/>
  <c r="V32"/>
  <c r="V33" s="1"/>
  <c r="W22"/>
  <c r="X22"/>
  <c r="Y22"/>
  <c r="V22"/>
  <c r="Y21"/>
  <c r="X21"/>
  <c r="W21"/>
  <c r="V21"/>
  <c r="W11"/>
  <c r="X11"/>
  <c r="Y11"/>
  <c r="V11"/>
  <c r="V10"/>
  <c r="B12"/>
  <c r="K6"/>
  <c r="L6"/>
  <c r="J54"/>
  <c r="I54"/>
  <c r="J53"/>
  <c r="I53"/>
  <c r="J52"/>
  <c r="I52"/>
  <c r="J51"/>
  <c r="I51"/>
  <c r="J50"/>
  <c r="I50"/>
  <c r="J49"/>
  <c r="I49"/>
  <c r="J43"/>
  <c r="I43"/>
  <c r="J42"/>
  <c r="I42"/>
  <c r="J41"/>
  <c r="I41"/>
  <c r="J40"/>
  <c r="I40"/>
  <c r="J39"/>
  <c r="I39"/>
  <c r="J38"/>
  <c r="I38"/>
  <c r="J32"/>
  <c r="I32"/>
  <c r="J31"/>
  <c r="I31"/>
  <c r="J30"/>
  <c r="I30"/>
  <c r="J29"/>
  <c r="I29"/>
  <c r="J28"/>
  <c r="I28"/>
  <c r="J27"/>
  <c r="I27"/>
  <c r="I16"/>
  <c r="J16"/>
  <c r="I17"/>
  <c r="J17"/>
  <c r="I18"/>
  <c r="J18"/>
  <c r="I19"/>
  <c r="J19"/>
  <c r="I20"/>
  <c r="J20"/>
  <c r="I21"/>
  <c r="J21"/>
  <c r="L7"/>
  <c r="L8"/>
  <c r="L9"/>
  <c r="L10"/>
  <c r="L5"/>
  <c r="J6"/>
  <c r="J7"/>
  <c r="J8"/>
  <c r="J9"/>
  <c r="J10"/>
  <c r="K7"/>
  <c r="K8"/>
  <c r="K9"/>
  <c r="K10"/>
  <c r="K5"/>
  <c r="I6"/>
  <c r="I7"/>
  <c r="I8"/>
  <c r="I9"/>
  <c r="I10"/>
  <c r="C6" l="1"/>
  <c r="E6" s="1"/>
  <c r="E8"/>
  <c r="B8"/>
  <c r="B10"/>
  <c r="E10"/>
  <c r="B6"/>
  <c r="E7"/>
  <c r="B7"/>
  <c r="D9"/>
  <c r="E9"/>
  <c r="B9"/>
  <c r="C10"/>
  <c r="D7"/>
  <c r="C8"/>
  <c r="D8"/>
  <c r="C9"/>
  <c r="D10"/>
  <c r="D6"/>
  <c r="C7"/>
  <c r="J5"/>
  <c r="I5"/>
  <c r="Q87"/>
  <c r="O87"/>
  <c r="M87"/>
  <c r="K87"/>
  <c r="J87"/>
  <c r="I87"/>
  <c r="Q86"/>
  <c r="O86"/>
  <c r="M86"/>
  <c r="K86"/>
  <c r="J86"/>
  <c r="I86"/>
  <c r="Q85"/>
  <c r="O85"/>
  <c r="M85"/>
  <c r="K85"/>
  <c r="J85"/>
  <c r="I85"/>
  <c r="Q84"/>
  <c r="O84"/>
  <c r="M84"/>
  <c r="K84"/>
  <c r="J84"/>
  <c r="I84"/>
  <c r="Q83"/>
  <c r="O83"/>
  <c r="M83"/>
  <c r="K83"/>
  <c r="J83"/>
  <c r="I83"/>
  <c r="Q82"/>
  <c r="O82"/>
  <c r="M82"/>
  <c r="K82"/>
  <c r="J82"/>
  <c r="I82"/>
  <c r="Q76"/>
  <c r="O76"/>
  <c r="M76"/>
  <c r="K76"/>
  <c r="J76"/>
  <c r="I76"/>
  <c r="Q75"/>
  <c r="O75"/>
  <c r="M75"/>
  <c r="K75"/>
  <c r="J75"/>
  <c r="I75"/>
  <c r="Q74"/>
  <c r="O74"/>
  <c r="M74"/>
  <c r="K74"/>
  <c r="J74"/>
  <c r="I74"/>
  <c r="Q73"/>
  <c r="O73"/>
  <c r="M73"/>
  <c r="K73"/>
  <c r="J73"/>
  <c r="I73"/>
  <c r="Q72"/>
  <c r="O72"/>
  <c r="M72"/>
  <c r="K72"/>
  <c r="J72"/>
  <c r="I72"/>
  <c r="Q71"/>
  <c r="O71"/>
  <c r="M71"/>
  <c r="K71"/>
  <c r="J71"/>
  <c r="I71"/>
  <c r="Q65"/>
  <c r="O65"/>
  <c r="M65"/>
  <c r="K65"/>
  <c r="J65"/>
  <c r="I65"/>
  <c r="Q64"/>
  <c r="O64"/>
  <c r="M64"/>
  <c r="K64"/>
  <c r="J64"/>
  <c r="I64"/>
  <c r="Q63"/>
  <c r="O63"/>
  <c r="M63"/>
  <c r="K63"/>
  <c r="J63"/>
  <c r="I63"/>
  <c r="Q62"/>
  <c r="O62"/>
  <c r="M62"/>
  <c r="K62"/>
  <c r="J62"/>
  <c r="I62"/>
  <c r="Q61"/>
  <c r="O61"/>
  <c r="M61"/>
  <c r="K61"/>
  <c r="J61"/>
  <c r="I61"/>
  <c r="Q60"/>
  <c r="O60"/>
  <c r="M60"/>
  <c r="K60"/>
  <c r="J60"/>
  <c r="I60"/>
  <c r="Y86" l="1"/>
  <c r="Y85"/>
  <c r="Y84"/>
  <c r="Y83"/>
  <c r="Y82"/>
  <c r="Y75"/>
  <c r="Y74"/>
  <c r="Y73"/>
  <c r="Y72"/>
  <c r="Y71"/>
  <c r="Y64"/>
  <c r="Y63"/>
  <c r="Y62"/>
  <c r="Y61"/>
  <c r="Y60"/>
  <c r="Y53"/>
  <c r="Y52"/>
  <c r="Y51"/>
  <c r="Y50"/>
  <c r="Y49"/>
  <c r="Y42"/>
  <c r="Y41"/>
  <c r="Y40"/>
  <c r="Y39"/>
  <c r="Y38"/>
  <c r="Y31"/>
  <c r="Y30"/>
  <c r="Y29"/>
  <c r="Y28"/>
  <c r="Y27"/>
  <c r="Y20"/>
  <c r="Y19"/>
  <c r="Y18"/>
  <c r="Y17"/>
  <c r="Y16"/>
  <c r="Y6"/>
  <c r="Y5"/>
  <c r="X8"/>
  <c r="W7"/>
  <c r="V86"/>
  <c r="V85"/>
  <c r="V84"/>
  <c r="V83"/>
  <c r="V82"/>
  <c r="V75"/>
  <c r="V74"/>
  <c r="V73"/>
  <c r="V72"/>
  <c r="V71"/>
  <c r="V64"/>
  <c r="V63"/>
  <c r="V62"/>
  <c r="V61"/>
  <c r="V60"/>
  <c r="V53"/>
  <c r="V52"/>
  <c r="V51"/>
  <c r="V50"/>
  <c r="V49"/>
  <c r="V42"/>
  <c r="V41"/>
  <c r="V40"/>
  <c r="V39"/>
  <c r="V38"/>
  <c r="V31"/>
  <c r="V30"/>
  <c r="V29"/>
  <c r="V28"/>
  <c r="V27"/>
  <c r="V20"/>
  <c r="V19"/>
  <c r="V18"/>
  <c r="V17"/>
  <c r="V16"/>
  <c r="Y9"/>
  <c r="X7"/>
  <c r="W6"/>
  <c r="V5"/>
  <c r="W86"/>
  <c r="W85"/>
  <c r="W84"/>
  <c r="W83"/>
  <c r="W82"/>
  <c r="W75"/>
  <c r="W74"/>
  <c r="W73"/>
  <c r="W72"/>
  <c r="W71"/>
  <c r="W64"/>
  <c r="W63"/>
  <c r="W62"/>
  <c r="W61"/>
  <c r="W60"/>
  <c r="W53"/>
  <c r="W52"/>
  <c r="W51"/>
  <c r="W50"/>
  <c r="W49"/>
  <c r="W42"/>
  <c r="W41"/>
  <c r="W40"/>
  <c r="W39"/>
  <c r="W38"/>
  <c r="W31"/>
  <c r="W30"/>
  <c r="W29"/>
  <c r="W28"/>
  <c r="W27"/>
  <c r="W20"/>
  <c r="W19"/>
  <c r="W18"/>
  <c r="W17"/>
  <c r="W16"/>
  <c r="Y8"/>
  <c r="X6"/>
  <c r="W5"/>
  <c r="W9"/>
  <c r="X86"/>
  <c r="X85"/>
  <c r="X84"/>
  <c r="X83"/>
  <c r="X82"/>
  <c r="X75"/>
  <c r="X74"/>
  <c r="X73"/>
  <c r="X72"/>
  <c r="X71"/>
  <c r="X64"/>
  <c r="X63"/>
  <c r="X62"/>
  <c r="X61"/>
  <c r="X60"/>
  <c r="X53"/>
  <c r="X52"/>
  <c r="X51"/>
  <c r="X50"/>
  <c r="X49"/>
  <c r="X42"/>
  <c r="X41"/>
  <c r="X40"/>
  <c r="X39"/>
  <c r="X38"/>
  <c r="X31"/>
  <c r="X30"/>
  <c r="X29"/>
  <c r="X28"/>
  <c r="X27"/>
  <c r="X20"/>
  <c r="X19"/>
  <c r="X18"/>
  <c r="X17"/>
  <c r="X16"/>
  <c r="Y7"/>
  <c r="X5"/>
  <c r="X9"/>
  <c r="W8"/>
  <c r="V9"/>
  <c r="V8"/>
  <c r="V7"/>
  <c r="T2"/>
  <c r="V6"/>
  <c r="C74"/>
  <c r="G83"/>
  <c r="G87"/>
  <c r="B5"/>
  <c r="F8"/>
  <c r="G8" s="1"/>
  <c r="F9"/>
  <c r="G9" s="1"/>
  <c r="F6"/>
  <c r="G6" s="1"/>
  <c r="F7"/>
  <c r="G7" s="1"/>
  <c r="G10"/>
  <c r="F10"/>
  <c r="C5"/>
  <c r="D5"/>
  <c r="B64"/>
  <c r="G84"/>
  <c r="B85"/>
  <c r="G40"/>
  <c r="B42"/>
  <c r="B76"/>
  <c r="G39"/>
  <c r="C71"/>
  <c r="B30"/>
  <c r="B63"/>
  <c r="G71"/>
  <c r="G38"/>
  <c r="B72"/>
  <c r="G76"/>
  <c r="G85"/>
  <c r="B41"/>
  <c r="B74"/>
  <c r="C76"/>
  <c r="B82"/>
  <c r="B86"/>
  <c r="B28"/>
  <c r="B60"/>
  <c r="B71"/>
  <c r="B73"/>
  <c r="G74"/>
  <c r="B83"/>
  <c r="B84"/>
  <c r="B87"/>
  <c r="C27"/>
  <c r="G42"/>
  <c r="B43"/>
  <c r="G72"/>
  <c r="B75"/>
  <c r="G82"/>
  <c r="B27"/>
  <c r="B29"/>
  <c r="G43"/>
  <c r="C72"/>
  <c r="C73"/>
  <c r="G75"/>
  <c r="B40"/>
  <c r="G41"/>
  <c r="G73"/>
  <c r="G86"/>
  <c r="C75"/>
  <c r="B31"/>
  <c r="C31"/>
  <c r="G31"/>
  <c r="C30"/>
  <c r="B17"/>
  <c r="C17"/>
  <c r="G17"/>
  <c r="B18"/>
  <c r="C18"/>
  <c r="G18"/>
  <c r="B19"/>
  <c r="C19"/>
  <c r="G19"/>
  <c r="B20"/>
  <c r="C20"/>
  <c r="G20"/>
  <c r="B21"/>
  <c r="C21"/>
  <c r="G21"/>
  <c r="C29"/>
  <c r="B16"/>
  <c r="C16"/>
  <c r="G16"/>
  <c r="B32"/>
  <c r="C32"/>
  <c r="G32"/>
  <c r="C28"/>
  <c r="B49"/>
  <c r="C49"/>
  <c r="G49"/>
  <c r="B50"/>
  <c r="C50"/>
  <c r="G50"/>
  <c r="B51"/>
  <c r="C51"/>
  <c r="G51"/>
  <c r="B52"/>
  <c r="C52"/>
  <c r="G52"/>
  <c r="B53"/>
  <c r="C53"/>
  <c r="G53"/>
  <c r="B54"/>
  <c r="C54"/>
  <c r="G54"/>
  <c r="C61"/>
  <c r="G61"/>
  <c r="C65"/>
  <c r="G65"/>
  <c r="C62"/>
  <c r="G62"/>
  <c r="C60"/>
  <c r="G60"/>
  <c r="C64"/>
  <c r="G64"/>
  <c r="G27"/>
  <c r="G28"/>
  <c r="G29"/>
  <c r="G30"/>
  <c r="B62"/>
  <c r="B38"/>
  <c r="C38"/>
  <c r="B39"/>
  <c r="C39"/>
  <c r="C63"/>
  <c r="G63"/>
  <c r="B61"/>
  <c r="B65"/>
  <c r="C40"/>
  <c r="C41"/>
  <c r="C42"/>
  <c r="C43"/>
  <c r="C82"/>
  <c r="C83"/>
  <c r="C84"/>
  <c r="C85"/>
  <c r="C86"/>
  <c r="C87"/>
  <c r="Y10" l="1"/>
  <c r="W10"/>
  <c r="X10"/>
  <c r="E5"/>
  <c r="F5" s="1"/>
  <c r="G5" s="1"/>
</calcChain>
</file>

<file path=xl/sharedStrings.xml><?xml version="1.0" encoding="utf-8"?>
<sst xmlns="http://schemas.openxmlformats.org/spreadsheetml/2006/main" count="643" uniqueCount="85">
  <si>
    <t>Groupe A</t>
  </si>
  <si>
    <t>France</t>
  </si>
  <si>
    <t>ROUMANIE</t>
  </si>
  <si>
    <t>ALBANIE</t>
  </si>
  <si>
    <t>SUISSE</t>
  </si>
  <si>
    <t>FRANCE</t>
  </si>
  <si>
    <t>GROUPE B</t>
  </si>
  <si>
    <t>GROUPE A</t>
  </si>
  <si>
    <t>GALLES</t>
  </si>
  <si>
    <t>SLOVAQUIE</t>
  </si>
  <si>
    <t>ANGLETERRE</t>
  </si>
  <si>
    <t>RUSSIE</t>
  </si>
  <si>
    <t>GROUPE C</t>
  </si>
  <si>
    <t>POLOGNE</t>
  </si>
  <si>
    <t>IRL DU NORD</t>
  </si>
  <si>
    <t>Allemagne</t>
  </si>
  <si>
    <t>UKRAINE</t>
  </si>
  <si>
    <t>GROUPE D</t>
  </si>
  <si>
    <t>TURQUIE</t>
  </si>
  <si>
    <t>CROATIE</t>
  </si>
  <si>
    <t>Espagne</t>
  </si>
  <si>
    <t>REP. TCHEQUE</t>
  </si>
  <si>
    <t>ESPAGNE</t>
  </si>
  <si>
    <t>GROUPE E</t>
  </si>
  <si>
    <t>Irlande</t>
  </si>
  <si>
    <t>SUEDE</t>
  </si>
  <si>
    <t>Belgique</t>
  </si>
  <si>
    <t>Italie</t>
  </si>
  <si>
    <t>GROUPE F</t>
  </si>
  <si>
    <t>Autriche</t>
  </si>
  <si>
    <t>HONGRIE</t>
  </si>
  <si>
    <t>Portugal</t>
  </si>
  <si>
    <t>ISLANDE</t>
  </si>
  <si>
    <t>Points Groupes</t>
  </si>
  <si>
    <t>Points</t>
  </si>
  <si>
    <t>Résultats</t>
  </si>
  <si>
    <t>BEN</t>
  </si>
  <si>
    <t>Steph</t>
  </si>
  <si>
    <t>Alex</t>
  </si>
  <si>
    <t>Nico</t>
  </si>
  <si>
    <t>Equipe 1</t>
  </si>
  <si>
    <t>Equipe 2</t>
  </si>
  <si>
    <t>Règlement</t>
  </si>
  <si>
    <t>Victoire 1</t>
  </si>
  <si>
    <t>Victoire 2</t>
  </si>
  <si>
    <t>Nul</t>
  </si>
  <si>
    <t>Rien</t>
  </si>
  <si>
    <t>Total</t>
  </si>
  <si>
    <t>Groupe B</t>
  </si>
  <si>
    <t>Pays Bas</t>
  </si>
  <si>
    <t>Chili</t>
  </si>
  <si>
    <t>Australie</t>
  </si>
  <si>
    <t>Groupe C</t>
  </si>
  <si>
    <t>Colombie</t>
  </si>
  <si>
    <t>Grèce</t>
  </si>
  <si>
    <t>Côte d'Ivoire</t>
  </si>
  <si>
    <t>Japon</t>
  </si>
  <si>
    <t>Groupe D</t>
  </si>
  <si>
    <t>Uruguay</t>
  </si>
  <si>
    <t>Costa Rica</t>
  </si>
  <si>
    <t>Angleterre</t>
  </si>
  <si>
    <t>Groupe E</t>
  </si>
  <si>
    <t>Suisse</t>
  </si>
  <si>
    <t>Equateur</t>
  </si>
  <si>
    <t>Honduras</t>
  </si>
  <si>
    <t>Groupe F</t>
  </si>
  <si>
    <t>Argentine</t>
  </si>
  <si>
    <t>Bosnie</t>
  </si>
  <si>
    <t>Iran</t>
  </si>
  <si>
    <t>Nigeria</t>
  </si>
  <si>
    <t>Groupe G</t>
  </si>
  <si>
    <t>Ghana</t>
  </si>
  <si>
    <t>Etats-unis</t>
  </si>
  <si>
    <t>Groupe H</t>
  </si>
  <si>
    <t>Algérie</t>
  </si>
  <si>
    <t>Russie</t>
  </si>
  <si>
    <t>Corée Du Sud</t>
  </si>
  <si>
    <t>Corée du Sud</t>
  </si>
  <si>
    <t>Score exact</t>
  </si>
  <si>
    <t>Bon vainqueur</t>
  </si>
  <si>
    <t>Bon vainqueur + diff but</t>
  </si>
  <si>
    <t>(SI(ET(H5=J5;I5=K5);3;SI(ET(H5&gt;I5;J5&gt;K5);1;SI(ET(H5=I5;J5=K5);1;SI(ET(H5&lt;I5;J5&lt;K5);1;0)))))</t>
  </si>
  <si>
    <t>(SI(ET(H5-I5=J5-K5);2;SI(ET(H5=I5;J5=K5);0;0)))</t>
  </si>
  <si>
    <t>C1/C3</t>
  </si>
  <si>
    <t>C2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</si>
</sst>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206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7" fillId="0" borderId="0"/>
    <xf numFmtId="0" fontId="7" fillId="0" borderId="0"/>
  </cellStyleXfs>
  <cellXfs count="98">
    <xf numFmtId="0" fontId="0" fillId="0" borderId="0" xfId="0"/>
    <xf numFmtId="0" fontId="0" fillId="0" borderId="0" xfId="0" applyAlignment="1">
      <alignment vertical="center"/>
    </xf>
    <xf numFmtId="0" fontId="0" fillId="3" borderId="7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2" fillId="0" borderId="9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15" xfId="0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5" xfId="0" applyBorder="1" applyAlignment="1">
      <alignment horizontal="left" vertical="center"/>
    </xf>
    <xf numFmtId="0" fontId="0" fillId="0" borderId="22" xfId="0" applyBorder="1" applyAlignment="1">
      <alignment horizontal="center" vertical="center"/>
    </xf>
    <xf numFmtId="0" fontId="0" fillId="0" borderId="26" xfId="0" applyBorder="1" applyAlignment="1">
      <alignment horizontal="left" vertical="center"/>
    </xf>
    <xf numFmtId="0" fontId="0" fillId="0" borderId="16" xfId="0" applyBorder="1" applyAlignment="1">
      <alignment horizont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0" fillId="0" borderId="31" xfId="0" applyBorder="1" applyAlignment="1">
      <alignment horizontal="center" vertical="center"/>
    </xf>
    <xf numFmtId="0" fontId="0" fillId="0" borderId="30" xfId="0" applyBorder="1" applyAlignment="1">
      <alignment horizontal="left" vertical="center"/>
    </xf>
    <xf numFmtId="0" fontId="0" fillId="0" borderId="13" xfId="0" applyBorder="1" applyAlignment="1">
      <alignment horizontal="center"/>
    </xf>
    <xf numFmtId="0" fontId="0" fillId="0" borderId="3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33" xfId="0" applyBorder="1"/>
    <xf numFmtId="0" fontId="0" fillId="0" borderId="33" xfId="0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/>
    <xf numFmtId="0" fontId="2" fillId="0" borderId="0" xfId="0" applyFont="1" applyFill="1"/>
    <xf numFmtId="0" fontId="2" fillId="0" borderId="0" xfId="0" applyFont="1"/>
    <xf numFmtId="0" fontId="2" fillId="0" borderId="3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0" fillId="0" borderId="35" xfId="0" applyFill="1" applyBorder="1" applyAlignment="1">
      <alignment horizontal="center" vertical="center"/>
    </xf>
    <xf numFmtId="0" fontId="0" fillId="0" borderId="36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17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30" xfId="0" applyFill="1" applyBorder="1" applyAlignment="1">
      <alignment horizontal="center" vertical="center"/>
    </xf>
    <xf numFmtId="0" fontId="0" fillId="6" borderId="18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2" fillId="6" borderId="38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0" fillId="0" borderId="27" xfId="0" applyBorder="1" applyAlignment="1">
      <alignment horizontal="center" vertical="center"/>
    </xf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nostics%20CDM%202014%20BRESI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ésultats"/>
      <sheetName val="Ben"/>
      <sheetName val="Steph"/>
      <sheetName val="Alex"/>
      <sheetName val="Nico"/>
      <sheetName val="d"/>
      <sheetName val="e"/>
      <sheetName val="f"/>
      <sheetName val="Points Groupes"/>
      <sheetName val="Points tableau final"/>
      <sheetName val="Classement"/>
    </sheetNames>
    <sheetDataSet>
      <sheetData sheetId="0"/>
      <sheetData sheetId="1">
        <row r="7">
          <cell r="E7">
            <v>1</v>
          </cell>
          <cell r="F7">
            <v>2</v>
          </cell>
          <cell r="G7">
            <v>3</v>
          </cell>
        </row>
      </sheetData>
      <sheetData sheetId="2">
        <row r="7">
          <cell r="E7">
            <v>1</v>
          </cell>
          <cell r="F7">
            <v>2</v>
          </cell>
          <cell r="G7">
            <v>3</v>
          </cell>
        </row>
      </sheetData>
      <sheetData sheetId="3">
        <row r="7">
          <cell r="E7">
            <v>1</v>
          </cell>
          <cell r="F7">
            <v>2</v>
          </cell>
          <cell r="G7">
            <v>3</v>
          </cell>
        </row>
      </sheetData>
      <sheetData sheetId="4">
        <row r="7">
          <cell r="E7">
            <v>1</v>
          </cell>
          <cell r="F7">
            <v>2</v>
          </cell>
          <cell r="G7">
            <v>3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7"/>
  <sheetViews>
    <sheetView workbookViewId="0">
      <selection activeCell="C6" sqref="C6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G12">
        <v>1</v>
      </c>
      <c r="H12">
        <v>1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B13">
        <v>1</v>
      </c>
      <c r="C13">
        <v>0</v>
      </c>
      <c r="D13" t="s">
        <v>21</v>
      </c>
      <c r="F13" t="s">
        <v>26</v>
      </c>
      <c r="G13">
        <v>0</v>
      </c>
      <c r="H13">
        <v>2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N17"/>
  <sheetViews>
    <sheetView workbookViewId="0">
      <selection activeCell="C4" sqref="C4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0</v>
      </c>
      <c r="D3" t="s">
        <v>2</v>
      </c>
      <c r="F3" t="s">
        <v>8</v>
      </c>
      <c r="G3">
        <v>1</v>
      </c>
      <c r="H3">
        <v>1</v>
      </c>
      <c r="I3" t="s">
        <v>9</v>
      </c>
      <c r="K3" t="s">
        <v>13</v>
      </c>
      <c r="L3">
        <v>2</v>
      </c>
      <c r="M3">
        <v>1</v>
      </c>
      <c r="N3" t="s">
        <v>14</v>
      </c>
    </row>
    <row r="4" spans="1:14">
      <c r="A4" t="s">
        <v>3</v>
      </c>
      <c r="B4">
        <v>1</v>
      </c>
      <c r="C4">
        <v>2</v>
      </c>
      <c r="D4" t="s">
        <v>4</v>
      </c>
      <c r="F4" t="s">
        <v>10</v>
      </c>
      <c r="G4">
        <v>3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0</v>
      </c>
      <c r="I5" t="s">
        <v>9</v>
      </c>
      <c r="K5" t="s">
        <v>16</v>
      </c>
      <c r="L5">
        <v>1</v>
      </c>
      <c r="M5">
        <v>1</v>
      </c>
      <c r="N5" t="s">
        <v>14</v>
      </c>
    </row>
    <row r="6" spans="1:14">
      <c r="A6" t="s">
        <v>5</v>
      </c>
      <c r="B6">
        <v>3</v>
      </c>
      <c r="C6">
        <v>0</v>
      </c>
      <c r="D6" t="s">
        <v>3</v>
      </c>
      <c r="F6" t="s">
        <v>10</v>
      </c>
      <c r="G6">
        <v>2</v>
      </c>
      <c r="H6">
        <v>0</v>
      </c>
      <c r="I6" t="s">
        <v>8</v>
      </c>
      <c r="K6" t="s">
        <v>15</v>
      </c>
      <c r="L6">
        <v>3</v>
      </c>
      <c r="M6">
        <v>1</v>
      </c>
      <c r="N6" t="s">
        <v>13</v>
      </c>
    </row>
    <row r="7" spans="1:14">
      <c r="A7" t="s">
        <v>2</v>
      </c>
      <c r="B7">
        <v>1</v>
      </c>
      <c r="C7">
        <v>1</v>
      </c>
      <c r="D7" t="s">
        <v>3</v>
      </c>
      <c r="F7" t="s">
        <v>11</v>
      </c>
      <c r="G7">
        <v>1</v>
      </c>
      <c r="H7">
        <v>0</v>
      </c>
      <c r="I7" t="s">
        <v>8</v>
      </c>
      <c r="K7" t="s">
        <v>16</v>
      </c>
      <c r="L7">
        <v>1</v>
      </c>
      <c r="M7">
        <v>1</v>
      </c>
      <c r="N7" t="s">
        <v>13</v>
      </c>
    </row>
    <row r="8" spans="1:14">
      <c r="A8" t="s">
        <v>4</v>
      </c>
      <c r="B8">
        <v>1</v>
      </c>
      <c r="C8">
        <v>3</v>
      </c>
      <c r="D8" t="s">
        <v>5</v>
      </c>
      <c r="F8" t="s">
        <v>9</v>
      </c>
      <c r="G8">
        <v>0</v>
      </c>
      <c r="H8">
        <v>3</v>
      </c>
      <c r="I8" t="s">
        <v>10</v>
      </c>
      <c r="K8" t="s">
        <v>14</v>
      </c>
      <c r="L8">
        <v>0</v>
      </c>
      <c r="M8">
        <v>2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1</v>
      </c>
      <c r="C12">
        <v>2</v>
      </c>
      <c r="D12" t="s">
        <v>19</v>
      </c>
      <c r="F12" t="s">
        <v>24</v>
      </c>
      <c r="G12">
        <v>1</v>
      </c>
      <c r="H12">
        <v>1</v>
      </c>
      <c r="I12" t="s">
        <v>25</v>
      </c>
      <c r="K12" t="s">
        <v>29</v>
      </c>
      <c r="L12">
        <v>0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2</v>
      </c>
      <c r="D14" t="s">
        <v>19</v>
      </c>
      <c r="F14" t="s">
        <v>27</v>
      </c>
      <c r="G14">
        <v>2</v>
      </c>
      <c r="H14">
        <v>1</v>
      </c>
      <c r="I14" t="s">
        <v>25</v>
      </c>
      <c r="K14" t="s">
        <v>32</v>
      </c>
      <c r="L14">
        <v>0</v>
      </c>
      <c r="M14">
        <v>1</v>
      </c>
      <c r="N14" t="s">
        <v>30</v>
      </c>
    </row>
    <row r="15" spans="1:14">
      <c r="A15" t="s">
        <v>22</v>
      </c>
      <c r="B15">
        <v>2</v>
      </c>
      <c r="C15">
        <v>1</v>
      </c>
      <c r="D15" t="s">
        <v>18</v>
      </c>
      <c r="F15" t="s">
        <v>26</v>
      </c>
      <c r="G15">
        <v>2</v>
      </c>
      <c r="H15">
        <v>0</v>
      </c>
      <c r="I15" t="s">
        <v>24</v>
      </c>
      <c r="K15" t="s">
        <v>31</v>
      </c>
      <c r="L15">
        <v>2</v>
      </c>
      <c r="M15">
        <v>1</v>
      </c>
      <c r="N15" t="s">
        <v>29</v>
      </c>
    </row>
    <row r="16" spans="1:14">
      <c r="A16" t="s">
        <v>21</v>
      </c>
      <c r="B16">
        <v>1</v>
      </c>
      <c r="C16">
        <v>1</v>
      </c>
      <c r="D16" t="s">
        <v>18</v>
      </c>
      <c r="F16" t="s">
        <v>27</v>
      </c>
      <c r="G16">
        <v>1</v>
      </c>
      <c r="H16">
        <v>0</v>
      </c>
      <c r="I16" t="s">
        <v>24</v>
      </c>
      <c r="K16" t="s">
        <v>32</v>
      </c>
      <c r="L16">
        <v>0</v>
      </c>
      <c r="M16">
        <v>1</v>
      </c>
      <c r="N16" t="s">
        <v>29</v>
      </c>
    </row>
    <row r="17" spans="1:14">
      <c r="A17" t="s">
        <v>19</v>
      </c>
      <c r="B17">
        <v>1</v>
      </c>
      <c r="C17">
        <v>2</v>
      </c>
      <c r="D17" t="s">
        <v>20</v>
      </c>
      <c r="F17" t="s">
        <v>25</v>
      </c>
      <c r="G17">
        <v>1</v>
      </c>
      <c r="H17">
        <v>3</v>
      </c>
      <c r="I17" t="s">
        <v>26</v>
      </c>
      <c r="K17" t="s">
        <v>30</v>
      </c>
      <c r="L17">
        <v>0</v>
      </c>
      <c r="M17">
        <v>1</v>
      </c>
      <c r="N17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N17"/>
  <sheetViews>
    <sheetView workbookViewId="0">
      <selection activeCell="E25" sqref="E25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D13" t="s">
        <v>21</v>
      </c>
      <c r="F13" t="s">
        <v>26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2060"/>
  </sheetPr>
  <dimension ref="A1:N17"/>
  <sheetViews>
    <sheetView workbookViewId="0">
      <selection activeCell="L18" sqref="L18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D3" t="s">
        <v>2</v>
      </c>
      <c r="F3" t="s">
        <v>8</v>
      </c>
      <c r="I3" t="s">
        <v>9</v>
      </c>
      <c r="K3" t="s">
        <v>13</v>
      </c>
      <c r="N3" t="s">
        <v>14</v>
      </c>
    </row>
    <row r="4" spans="1:14">
      <c r="A4" t="s">
        <v>3</v>
      </c>
      <c r="D4" t="s">
        <v>4</v>
      </c>
      <c r="F4" t="s">
        <v>10</v>
      </c>
      <c r="I4" t="s">
        <v>11</v>
      </c>
      <c r="K4" t="s">
        <v>15</v>
      </c>
      <c r="L4">
        <v>2</v>
      </c>
      <c r="M4">
        <v>1</v>
      </c>
      <c r="N4" t="s">
        <v>16</v>
      </c>
    </row>
    <row r="5" spans="1:14">
      <c r="A5" t="s">
        <v>2</v>
      </c>
      <c r="B5">
        <v>1</v>
      </c>
      <c r="C5">
        <v>1</v>
      </c>
      <c r="D5" t="s">
        <v>4</v>
      </c>
      <c r="F5" t="s">
        <v>11</v>
      </c>
      <c r="G5">
        <v>1</v>
      </c>
      <c r="H5">
        <v>0</v>
      </c>
      <c r="I5" t="s">
        <v>9</v>
      </c>
      <c r="K5" t="s">
        <v>16</v>
      </c>
      <c r="L5">
        <v>1</v>
      </c>
      <c r="M5">
        <v>0</v>
      </c>
      <c r="N5" t="s">
        <v>14</v>
      </c>
    </row>
    <row r="6" spans="1:14">
      <c r="A6" t="s">
        <v>5</v>
      </c>
      <c r="B6">
        <v>2</v>
      </c>
      <c r="C6">
        <v>0</v>
      </c>
      <c r="D6" t="s">
        <v>3</v>
      </c>
      <c r="F6" t="s">
        <v>10</v>
      </c>
      <c r="G6">
        <v>2</v>
      </c>
      <c r="H6">
        <v>1</v>
      </c>
      <c r="I6" t="s">
        <v>8</v>
      </c>
      <c r="K6" t="s">
        <v>15</v>
      </c>
      <c r="L6">
        <v>2</v>
      </c>
      <c r="M6">
        <v>1</v>
      </c>
      <c r="N6" t="s">
        <v>13</v>
      </c>
    </row>
    <row r="7" spans="1:14">
      <c r="A7" t="s">
        <v>2</v>
      </c>
      <c r="B7">
        <v>1</v>
      </c>
      <c r="C7">
        <v>0</v>
      </c>
      <c r="D7" t="s">
        <v>3</v>
      </c>
      <c r="F7" t="s">
        <v>11</v>
      </c>
      <c r="G7">
        <v>1</v>
      </c>
      <c r="H7">
        <v>1</v>
      </c>
      <c r="I7" t="s">
        <v>8</v>
      </c>
      <c r="K7" t="s">
        <v>16</v>
      </c>
      <c r="L7">
        <v>1</v>
      </c>
      <c r="M7">
        <v>1</v>
      </c>
      <c r="N7" t="s">
        <v>13</v>
      </c>
    </row>
    <row r="8" spans="1:14">
      <c r="A8" t="s">
        <v>4</v>
      </c>
      <c r="B8">
        <v>1</v>
      </c>
      <c r="C8">
        <v>2</v>
      </c>
      <c r="D8" t="s">
        <v>5</v>
      </c>
      <c r="F8" t="s">
        <v>9</v>
      </c>
      <c r="G8">
        <v>0</v>
      </c>
      <c r="H8">
        <v>2</v>
      </c>
      <c r="I8" t="s">
        <v>10</v>
      </c>
      <c r="K8" t="s">
        <v>14</v>
      </c>
      <c r="L8">
        <v>0</v>
      </c>
      <c r="M8">
        <v>2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1</v>
      </c>
      <c r="C12">
        <v>1</v>
      </c>
      <c r="D12" t="s">
        <v>19</v>
      </c>
      <c r="F12" t="s">
        <v>24</v>
      </c>
      <c r="G12">
        <v>0</v>
      </c>
      <c r="H12">
        <v>1</v>
      </c>
      <c r="I12" t="s">
        <v>25</v>
      </c>
      <c r="K12" t="s">
        <v>29</v>
      </c>
      <c r="L12">
        <v>1</v>
      </c>
      <c r="M12">
        <v>0</v>
      </c>
      <c r="N12" t="s">
        <v>30</v>
      </c>
    </row>
    <row r="13" spans="1:14">
      <c r="A13" t="s">
        <v>20</v>
      </c>
      <c r="B13">
        <v>2</v>
      </c>
      <c r="C13">
        <v>0</v>
      </c>
      <c r="D13" t="s">
        <v>21</v>
      </c>
      <c r="F13" t="s">
        <v>26</v>
      </c>
      <c r="G13">
        <v>2</v>
      </c>
      <c r="H13">
        <v>1</v>
      </c>
      <c r="I13" t="s">
        <v>27</v>
      </c>
      <c r="K13" t="s">
        <v>31</v>
      </c>
      <c r="L13">
        <v>2</v>
      </c>
      <c r="M13">
        <v>0</v>
      </c>
      <c r="N13" t="s">
        <v>32</v>
      </c>
    </row>
    <row r="14" spans="1:14">
      <c r="A14" t="s">
        <v>21</v>
      </c>
      <c r="B14">
        <v>1</v>
      </c>
      <c r="C14">
        <v>1</v>
      </c>
      <c r="D14" t="s">
        <v>19</v>
      </c>
      <c r="F14" t="s">
        <v>27</v>
      </c>
      <c r="G14">
        <v>1</v>
      </c>
      <c r="H14">
        <v>1</v>
      </c>
      <c r="I14" t="s">
        <v>25</v>
      </c>
      <c r="K14" t="s">
        <v>32</v>
      </c>
      <c r="L14">
        <v>1</v>
      </c>
      <c r="M14">
        <v>1</v>
      </c>
      <c r="N14" t="s">
        <v>30</v>
      </c>
    </row>
    <row r="15" spans="1:14">
      <c r="A15" t="s">
        <v>22</v>
      </c>
      <c r="B15">
        <v>2</v>
      </c>
      <c r="C15">
        <v>1</v>
      </c>
      <c r="D15" t="s">
        <v>18</v>
      </c>
      <c r="F15" t="s">
        <v>26</v>
      </c>
      <c r="G15">
        <v>2</v>
      </c>
      <c r="H15">
        <v>0</v>
      </c>
      <c r="I15" t="s">
        <v>24</v>
      </c>
      <c r="K15" t="s">
        <v>31</v>
      </c>
      <c r="L15">
        <v>2</v>
      </c>
      <c r="M15">
        <v>1</v>
      </c>
      <c r="N15" t="s">
        <v>29</v>
      </c>
    </row>
    <row r="16" spans="1:14">
      <c r="A16" t="s">
        <v>21</v>
      </c>
      <c r="B16">
        <v>0</v>
      </c>
      <c r="C16">
        <v>1</v>
      </c>
      <c r="D16" t="s">
        <v>18</v>
      </c>
      <c r="F16" t="s">
        <v>27</v>
      </c>
      <c r="G16">
        <v>2</v>
      </c>
      <c r="H16">
        <v>0</v>
      </c>
      <c r="I16" t="s">
        <v>24</v>
      </c>
      <c r="K16" t="s">
        <v>32</v>
      </c>
      <c r="L16">
        <v>0</v>
      </c>
      <c r="M16">
        <v>1</v>
      </c>
      <c r="N16" t="s">
        <v>29</v>
      </c>
    </row>
    <row r="17" spans="1:14">
      <c r="A17" t="s">
        <v>19</v>
      </c>
      <c r="B17">
        <v>1</v>
      </c>
      <c r="C17">
        <v>3</v>
      </c>
      <c r="D17" t="s">
        <v>20</v>
      </c>
      <c r="F17" t="s">
        <v>25</v>
      </c>
      <c r="G17">
        <v>0</v>
      </c>
      <c r="H17">
        <v>1</v>
      </c>
      <c r="I17" t="s">
        <v>26</v>
      </c>
      <c r="K17" t="s">
        <v>30</v>
      </c>
      <c r="L17">
        <v>0</v>
      </c>
      <c r="M17">
        <v>2</v>
      </c>
      <c r="N17" t="s">
        <v>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7030A0"/>
  </sheetPr>
  <dimension ref="A1:N17"/>
  <sheetViews>
    <sheetView workbookViewId="0">
      <selection activeCell="H21" sqref="H21"/>
    </sheetView>
  </sheetViews>
  <sheetFormatPr baseColWidth="10" defaultRowHeight="15"/>
  <cols>
    <col min="1" max="1" width="13.42578125" bestFit="1" customWidth="1"/>
    <col min="2" max="3" width="2" bestFit="1" customWidth="1"/>
    <col min="4" max="4" width="13.42578125" bestFit="1" customWidth="1"/>
    <col min="6" max="6" width="12.140625" bestFit="1" customWidth="1"/>
    <col min="7" max="8" width="2" bestFit="1" customWidth="1"/>
    <col min="9" max="9" width="12.140625" bestFit="1" customWidth="1"/>
    <col min="11" max="11" width="12.28515625" bestFit="1" customWidth="1"/>
    <col min="12" max="13" width="2" bestFit="1" customWidth="1"/>
    <col min="14" max="14" width="12.28515625" bestFit="1" customWidth="1"/>
  </cols>
  <sheetData>
    <row r="1" spans="1:14">
      <c r="A1" t="s">
        <v>7</v>
      </c>
      <c r="F1" t="s">
        <v>6</v>
      </c>
      <c r="K1" t="s">
        <v>12</v>
      </c>
    </row>
    <row r="3" spans="1:14">
      <c r="A3" t="s">
        <v>5</v>
      </c>
      <c r="B3">
        <v>2</v>
      </c>
      <c r="C3">
        <v>1</v>
      </c>
      <c r="D3" t="s">
        <v>2</v>
      </c>
      <c r="F3" t="s">
        <v>8</v>
      </c>
      <c r="G3">
        <v>2</v>
      </c>
      <c r="H3">
        <v>1</v>
      </c>
      <c r="I3" t="s">
        <v>9</v>
      </c>
      <c r="K3" t="s">
        <v>13</v>
      </c>
      <c r="L3">
        <v>1</v>
      </c>
      <c r="M3">
        <v>0</v>
      </c>
      <c r="N3" t="s">
        <v>14</v>
      </c>
    </row>
    <row r="4" spans="1:14">
      <c r="A4" t="s">
        <v>3</v>
      </c>
      <c r="B4">
        <v>0</v>
      </c>
      <c r="C4">
        <v>1</v>
      </c>
      <c r="D4" t="s">
        <v>4</v>
      </c>
      <c r="F4" t="s">
        <v>10</v>
      </c>
      <c r="G4">
        <v>1</v>
      </c>
      <c r="H4">
        <v>1</v>
      </c>
      <c r="I4" t="s">
        <v>11</v>
      </c>
      <c r="K4" t="s">
        <v>15</v>
      </c>
      <c r="L4">
        <v>2</v>
      </c>
      <c r="M4">
        <v>0</v>
      </c>
      <c r="N4" t="s">
        <v>16</v>
      </c>
    </row>
    <row r="5" spans="1:14">
      <c r="A5" t="s">
        <v>2</v>
      </c>
      <c r="D5" t="s">
        <v>4</v>
      </c>
      <c r="F5" t="s">
        <v>11</v>
      </c>
      <c r="I5" t="s">
        <v>9</v>
      </c>
      <c r="K5" t="s">
        <v>16</v>
      </c>
      <c r="N5" t="s">
        <v>14</v>
      </c>
    </row>
    <row r="6" spans="1:14">
      <c r="A6" t="s">
        <v>5</v>
      </c>
      <c r="D6" t="s">
        <v>3</v>
      </c>
      <c r="F6" t="s">
        <v>10</v>
      </c>
      <c r="I6" t="s">
        <v>8</v>
      </c>
      <c r="K6" t="s">
        <v>15</v>
      </c>
      <c r="N6" t="s">
        <v>13</v>
      </c>
    </row>
    <row r="7" spans="1:14">
      <c r="A7" t="s">
        <v>2</v>
      </c>
      <c r="D7" t="s">
        <v>3</v>
      </c>
      <c r="F7" t="s">
        <v>11</v>
      </c>
      <c r="I7" t="s">
        <v>8</v>
      </c>
      <c r="K7" t="s">
        <v>16</v>
      </c>
      <c r="N7" t="s">
        <v>13</v>
      </c>
    </row>
    <row r="8" spans="1:14">
      <c r="A8" t="s">
        <v>4</v>
      </c>
      <c r="D8" t="s">
        <v>5</v>
      </c>
      <c r="F8" t="s">
        <v>9</v>
      </c>
      <c r="I8" t="s">
        <v>10</v>
      </c>
      <c r="K8" t="s">
        <v>14</v>
      </c>
      <c r="N8" t="s">
        <v>15</v>
      </c>
    </row>
    <row r="10" spans="1:14">
      <c r="A10" t="s">
        <v>17</v>
      </c>
      <c r="F10" t="s">
        <v>23</v>
      </c>
      <c r="K10" t="s">
        <v>28</v>
      </c>
    </row>
    <row r="12" spans="1:14">
      <c r="A12" t="s">
        <v>18</v>
      </c>
      <c r="B12">
        <v>0</v>
      </c>
      <c r="C12">
        <v>1</v>
      </c>
      <c r="D12" t="s">
        <v>19</v>
      </c>
      <c r="F12" t="s">
        <v>24</v>
      </c>
      <c r="I12" t="s">
        <v>25</v>
      </c>
      <c r="K12" t="s">
        <v>29</v>
      </c>
      <c r="N12" t="s">
        <v>30</v>
      </c>
    </row>
    <row r="13" spans="1:14">
      <c r="A13" t="s">
        <v>20</v>
      </c>
      <c r="D13" t="s">
        <v>21</v>
      </c>
      <c r="F13" t="s">
        <v>26</v>
      </c>
      <c r="I13" t="s">
        <v>27</v>
      </c>
      <c r="K13" t="s">
        <v>31</v>
      </c>
      <c r="N13" t="s">
        <v>32</v>
      </c>
    </row>
    <row r="14" spans="1:14">
      <c r="A14" t="s">
        <v>21</v>
      </c>
      <c r="D14" t="s">
        <v>19</v>
      </c>
      <c r="F14" t="s">
        <v>27</v>
      </c>
      <c r="I14" t="s">
        <v>25</v>
      </c>
      <c r="K14" t="s">
        <v>32</v>
      </c>
      <c r="N14" t="s">
        <v>30</v>
      </c>
    </row>
    <row r="15" spans="1:14">
      <c r="A15" t="s">
        <v>22</v>
      </c>
      <c r="D15" t="s">
        <v>18</v>
      </c>
      <c r="F15" t="s">
        <v>26</v>
      </c>
      <c r="I15" t="s">
        <v>24</v>
      </c>
      <c r="K15" t="s">
        <v>31</v>
      </c>
      <c r="N15" t="s">
        <v>29</v>
      </c>
    </row>
    <row r="16" spans="1:14">
      <c r="A16" t="s">
        <v>21</v>
      </c>
      <c r="D16" t="s">
        <v>18</v>
      </c>
      <c r="F16" t="s">
        <v>27</v>
      </c>
      <c r="I16" t="s">
        <v>24</v>
      </c>
      <c r="K16" t="s">
        <v>32</v>
      </c>
      <c r="N16" t="s">
        <v>29</v>
      </c>
    </row>
    <row r="17" spans="1:14">
      <c r="A17" t="s">
        <v>19</v>
      </c>
      <c r="D17" t="s">
        <v>20</v>
      </c>
      <c r="F17" t="s">
        <v>25</v>
      </c>
      <c r="I17" t="s">
        <v>26</v>
      </c>
      <c r="K17" t="s">
        <v>30</v>
      </c>
      <c r="N17" t="s">
        <v>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G88"/>
  <sheetViews>
    <sheetView tabSelected="1" workbookViewId="0">
      <selection activeCell="T10" sqref="T10"/>
    </sheetView>
  </sheetViews>
  <sheetFormatPr baseColWidth="10" defaultRowHeight="15"/>
  <cols>
    <col min="1" max="1" width="13.140625" customWidth="1"/>
    <col min="2" max="3" width="9.5703125" bestFit="1" customWidth="1"/>
    <col min="4" max="6" width="9.5703125" customWidth="1"/>
    <col min="7" max="7" width="3.7109375" customWidth="1"/>
    <col min="8" max="8" width="13.140625" customWidth="1"/>
    <col min="9" max="10" width="3.7109375" customWidth="1"/>
    <col min="11" max="18" width="3.28515625" customWidth="1"/>
    <col min="19" max="19" width="7.28515625" hidden="1" customWidth="1"/>
    <col min="21" max="21" width="5.7109375" customWidth="1"/>
    <col min="22" max="25" width="6.7109375" customWidth="1"/>
    <col min="26" max="26" width="3.140625" bestFit="1" customWidth="1"/>
    <col min="27" max="27" width="4" customWidth="1"/>
    <col min="28" max="28" width="5.28515625" bestFit="1" customWidth="1"/>
    <col min="29" max="29" width="22.5703125" bestFit="1" customWidth="1"/>
    <col min="30" max="30" width="8.140625" customWidth="1"/>
    <col min="31" max="31" width="5.7109375" bestFit="1" customWidth="1"/>
    <col min="32" max="34" width="3.85546875" bestFit="1" customWidth="1"/>
    <col min="35" max="35" width="5.42578125" bestFit="1" customWidth="1"/>
    <col min="36" max="45" width="5" bestFit="1" customWidth="1"/>
    <col min="46" max="46" width="4.5703125" bestFit="1" customWidth="1"/>
    <col min="47" max="50" width="4.85546875" bestFit="1" customWidth="1"/>
  </cols>
  <sheetData>
    <row r="1" spans="1:33" ht="27" thickBot="1">
      <c r="A1" s="95" t="s">
        <v>33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</row>
    <row r="2" spans="1:33" ht="27" customHeight="1" thickBot="1">
      <c r="T2">
        <f>IF(AND($I$5=$J$5,K5=L5),1,IF(AND($I$5&gt;$J$5,K5&gt;L5),1,IF(K5&lt;L5,1,0)))</f>
        <v>1</v>
      </c>
    </row>
    <row r="3" spans="1:33" ht="36" customHeight="1" thickBot="1">
      <c r="A3" s="74" t="s">
        <v>0</v>
      </c>
      <c r="B3" s="75"/>
      <c r="C3" s="75"/>
      <c r="D3" s="75"/>
      <c r="E3" s="75"/>
      <c r="F3" s="75"/>
      <c r="G3" s="75"/>
      <c r="H3" s="75"/>
      <c r="I3" s="76" t="s">
        <v>35</v>
      </c>
      <c r="J3" s="77"/>
      <c r="K3" s="60" t="s">
        <v>36</v>
      </c>
      <c r="L3" s="61"/>
      <c r="M3" s="64" t="s">
        <v>38</v>
      </c>
      <c r="N3" s="65"/>
      <c r="O3" s="68" t="s">
        <v>37</v>
      </c>
      <c r="P3" s="69"/>
      <c r="Q3" s="72" t="s">
        <v>39</v>
      </c>
      <c r="R3" s="73"/>
      <c r="S3" s="1"/>
      <c r="T3" s="1"/>
      <c r="U3" s="1"/>
      <c r="V3" s="88" t="s">
        <v>34</v>
      </c>
      <c r="W3" s="89"/>
      <c r="X3" s="89"/>
      <c r="Y3" s="89"/>
    </row>
    <row r="4" spans="1:33" ht="15.75" thickBot="1">
      <c r="A4" s="6" t="s">
        <v>40</v>
      </c>
      <c r="B4" s="7"/>
      <c r="C4" s="7" t="s">
        <v>83</v>
      </c>
      <c r="D4" s="7" t="s">
        <v>84</v>
      </c>
      <c r="E4" s="7"/>
      <c r="F4" s="7"/>
      <c r="G4" s="7">
        <v>3</v>
      </c>
      <c r="H4" s="8" t="s">
        <v>41</v>
      </c>
      <c r="I4" s="78"/>
      <c r="J4" s="79"/>
      <c r="K4" s="62"/>
      <c r="L4" s="63"/>
      <c r="M4" s="66"/>
      <c r="N4" s="67"/>
      <c r="O4" s="70"/>
      <c r="P4" s="71"/>
      <c r="Q4" s="72"/>
      <c r="R4" s="73"/>
      <c r="S4" s="1"/>
      <c r="T4" s="1"/>
      <c r="U4" s="1"/>
      <c r="V4" s="2" t="s">
        <v>36</v>
      </c>
      <c r="W4" s="3" t="s">
        <v>38</v>
      </c>
      <c r="X4" s="4" t="s">
        <v>37</v>
      </c>
      <c r="Y4" s="5" t="s">
        <v>39</v>
      </c>
      <c r="AC4" s="94" t="s">
        <v>42</v>
      </c>
      <c r="AD4" s="97"/>
      <c r="AE4" s="12"/>
      <c r="AF4" s="9"/>
      <c r="AG4" s="9"/>
    </row>
    <row r="5" spans="1:33">
      <c r="A5" s="13" t="s">
        <v>1</v>
      </c>
      <c r="B5" s="11">
        <f>(IF(AND(I5=K5,J5=L5),3,IF(AND(I5&gt;J5,K5&gt;L5),1,IF(AND(I5=J5,K5=L5),1,IF(AND(I5&lt;J5,K5&lt;L5),1,IF(AND(I5-J5=K5-L5),2,0))))))</f>
        <v>1</v>
      </c>
      <c r="C5" s="58">
        <f>(IF(AND(I5=K5,J5=L5),3,IF(AND(I5&gt;J5,K5&gt;L5),1,IF(AND(I5=J5,K5=L5),1,IF(AND(I5&lt;J5,K5&lt;L5),1,0)))))</f>
        <v>1</v>
      </c>
      <c r="D5" s="11">
        <f>(IF(AND(I5-J5=K5-L5),2,0))</f>
        <v>0</v>
      </c>
      <c r="E5" s="19">
        <f>IF(I5=J5,0,C5)</f>
        <v>1</v>
      </c>
      <c r="F5" s="11">
        <f>IF(AND(E5&lt;&gt;"FAUX"),D5)</f>
        <v>0</v>
      </c>
      <c r="G5" s="11">
        <f>MAX(B5:F5)</f>
        <v>1</v>
      </c>
      <c r="H5" s="14" t="s">
        <v>2</v>
      </c>
      <c r="I5" s="50">
        <f>Résultats!B3</f>
        <v>2</v>
      </c>
      <c r="J5" s="50">
        <f>Résultats!C3</f>
        <v>1</v>
      </c>
      <c r="K5" s="52">
        <f>BEN!B3</f>
        <v>2</v>
      </c>
      <c r="L5" s="53">
        <f>BEN!C3</f>
        <v>0</v>
      </c>
      <c r="M5" s="47"/>
      <c r="N5" s="16"/>
      <c r="O5" s="16"/>
      <c r="P5" s="16"/>
      <c r="Q5" s="16"/>
      <c r="R5" s="16"/>
      <c r="V5" s="10">
        <f>IF(AND($I$5=K5,$J$5=L5),3,IF($I$5-$J$5=K5-L5,2,IF(AND($I$5=$J$5,K5=L5),1,IF(AND($I$5&gt;$J$5,K5&gt;L5),1,IF(K5&lt;L5,1,0)))))</f>
        <v>1</v>
      </c>
      <c r="W5" s="10">
        <f>IF(AND($I$5=M5,$J$5=N5),3,IF($I$5-$J$5=M5-N5,2,IF(AND($I$5=$J$5,M5=N5),1,IF(AND($I$5&gt;$J$5,M5&gt;N5),1,IF(M5&lt;N5,1,0)))))</f>
        <v>0</v>
      </c>
      <c r="X5" s="10">
        <f>IF(AND($I$5=O5,$J$5=P5),3,IF($I$5-$J$5=O5-P5,2,IF(AND($I$5=$J$5,O5=P5),1,IF(AND($I$5&gt;$J$5,O5&gt;P5),1,IF(O5&lt;P5,1,0)))))</f>
        <v>0</v>
      </c>
      <c r="Y5" s="10">
        <f>IF(AND($I$5=Q5,$J$5=R5),3,IF($I$5-$J$5=Q5-R5,2,IF(AND($I$5=$J$5,Q5=R5),1,IF(AND($I$5&gt;$J$5,Q5&gt;R5),1,IF(Q5&lt;R5,1,0)))))</f>
        <v>0</v>
      </c>
      <c r="AC5" s="18" t="s">
        <v>78</v>
      </c>
      <c r="AD5" s="18">
        <v>3</v>
      </c>
    </row>
    <row r="6" spans="1:33">
      <c r="A6" s="18" t="s">
        <v>3</v>
      </c>
      <c r="B6" s="19">
        <f t="shared" ref="B6:B10" si="0">(IF(AND(I6=K6,J6=L6),3,IF(AND(I6&gt;J6,K6&gt;L6),1,IF(AND(I6=J6,K6=L6),1,IF(AND(I6&lt;J6,K6&lt;L6),1,IF(AND(I6-J6=K6-L6),2,0))))))</f>
        <v>1</v>
      </c>
      <c r="C6" s="19">
        <f t="shared" ref="C6:C10" si="1">(IF(AND(I6=K6,J6=L6),3,IF(AND(I6&gt;J6,K6&gt;L6),1,IF(AND(I6=J6,K6=L6),1,IF(AND(I6&lt;J6,K6&lt;L6),1,0)))))</f>
        <v>1</v>
      </c>
      <c r="D6" s="19">
        <f t="shared" ref="D6:D10" si="2">(IF(AND(I6-J6=K6-L6),2,0))</f>
        <v>2</v>
      </c>
      <c r="E6" s="19">
        <f t="shared" ref="E6:E10" si="3">IF(I6=J6,0,C6)</f>
        <v>1</v>
      </c>
      <c r="F6" s="19">
        <f t="shared" ref="F6:F10" si="4">IF(AND(E6&lt;&gt;"FAUX"),D6)</f>
        <v>2</v>
      </c>
      <c r="G6" s="19">
        <f t="shared" ref="G6:G10" si="5">MAX(B6:F6)</f>
        <v>2</v>
      </c>
      <c r="H6" s="20" t="s">
        <v>4</v>
      </c>
      <c r="I6" s="15">
        <f>Résultats!B4</f>
        <v>0</v>
      </c>
      <c r="J6" s="15">
        <f>Résultats!C4</f>
        <v>1</v>
      </c>
      <c r="K6" s="54">
        <f>BEN!B4</f>
        <v>1</v>
      </c>
      <c r="L6" s="55">
        <f>BEN!C4</f>
        <v>2</v>
      </c>
      <c r="M6" s="48"/>
      <c r="N6" s="22"/>
      <c r="O6" s="22"/>
      <c r="P6" s="22"/>
      <c r="Q6" s="22"/>
      <c r="R6" s="22"/>
      <c r="V6" s="10">
        <f t="shared" ref="V6:V9" si="6">IF(AND($I$5=K6,$J$5=L6),3,IF($I$5-$J$5=K6-L6,2,IF(AND($I$5=$J$5,K6=L6),1,IF(AND($I$5&gt;$J$5,K6&gt;L6),1,IF(K6&lt;L6,1,0)))))</f>
        <v>1</v>
      </c>
      <c r="W6" s="10">
        <f t="shared" ref="W6:W9" si="7">IF(AND($I$5=M6,$J$5=N6),3,IF($I$5-$J$5=M6-N6,2,IF(AND($I$5=$J$5,M6=N6),1,IF(AND($I$5&gt;$J$5,M6&gt;N6),1,IF(M6&lt;N6,1,0)))))</f>
        <v>0</v>
      </c>
      <c r="X6" s="10">
        <f t="shared" ref="X6:X9" si="8">IF(AND($I$5=O6,$J$5=P6),3,IF($I$5-$J$5=O6-P6,2,IF(AND($I$5=$J$5,O6=P6),1,IF(AND($I$5&gt;$J$5,O6&gt;P6),1,IF(O6&lt;P6,1,0)))))</f>
        <v>0</v>
      </c>
      <c r="Y6" s="10">
        <f t="shared" ref="Y6:Y9" si="9">IF(AND($I$5=Q6,$J$5=R6),3,IF($I$5-$J$5=Q6-R6,2,IF(AND($I$5=$J$5,Q6=R6),1,IF(AND($I$5&gt;$J$5,Q6&gt;R6),1,IF(Q6&lt;R6,1,0)))))</f>
        <v>0</v>
      </c>
      <c r="AC6" s="18" t="s">
        <v>79</v>
      </c>
      <c r="AD6" s="18">
        <v>1</v>
      </c>
    </row>
    <row r="7" spans="1:33">
      <c r="A7" s="18" t="s">
        <v>2</v>
      </c>
      <c r="B7" s="19">
        <f t="shared" si="0"/>
        <v>3</v>
      </c>
      <c r="C7" s="19">
        <f t="shared" si="1"/>
        <v>3</v>
      </c>
      <c r="D7" s="59">
        <f t="shared" si="2"/>
        <v>2</v>
      </c>
      <c r="E7" s="19">
        <f t="shared" si="3"/>
        <v>0</v>
      </c>
      <c r="F7" s="19">
        <f t="shared" si="4"/>
        <v>2</v>
      </c>
      <c r="G7" s="19">
        <f t="shared" si="5"/>
        <v>3</v>
      </c>
      <c r="H7" s="20" t="s">
        <v>4</v>
      </c>
      <c r="I7" s="15">
        <f>Résultats!B5</f>
        <v>1</v>
      </c>
      <c r="J7" s="15">
        <f>Résultats!C5</f>
        <v>1</v>
      </c>
      <c r="K7" s="54">
        <f>BEN!B5</f>
        <v>1</v>
      </c>
      <c r="L7" s="55">
        <f>BEN!C5</f>
        <v>1</v>
      </c>
      <c r="M7" s="48"/>
      <c r="N7" s="22"/>
      <c r="O7" s="22"/>
      <c r="P7" s="22"/>
      <c r="Q7" s="22"/>
      <c r="R7" s="22"/>
      <c r="V7" s="10">
        <f t="shared" si="6"/>
        <v>0</v>
      </c>
      <c r="W7" s="10">
        <f t="shared" si="7"/>
        <v>0</v>
      </c>
      <c r="X7" s="10">
        <f t="shared" si="8"/>
        <v>0</v>
      </c>
      <c r="Y7" s="10">
        <f t="shared" si="9"/>
        <v>0</v>
      </c>
      <c r="AC7" s="18" t="s">
        <v>80</v>
      </c>
      <c r="AD7" s="18">
        <v>2</v>
      </c>
    </row>
    <row r="8" spans="1:33">
      <c r="A8" s="18" t="s">
        <v>1</v>
      </c>
      <c r="B8" s="19">
        <f t="shared" si="0"/>
        <v>0</v>
      </c>
      <c r="C8" s="19">
        <f t="shared" si="1"/>
        <v>0</v>
      </c>
      <c r="D8" s="19">
        <f t="shared" si="2"/>
        <v>0</v>
      </c>
      <c r="E8" s="19">
        <f t="shared" si="3"/>
        <v>0</v>
      </c>
      <c r="F8" s="19">
        <f t="shared" si="4"/>
        <v>0</v>
      </c>
      <c r="G8" s="19">
        <f t="shared" si="5"/>
        <v>0</v>
      </c>
      <c r="H8" s="20" t="s">
        <v>3</v>
      </c>
      <c r="I8" s="15">
        <f>Résultats!B6</f>
        <v>0</v>
      </c>
      <c r="J8" s="15">
        <f>Résultats!C6</f>
        <v>0</v>
      </c>
      <c r="K8" s="54">
        <f>BEN!B6</f>
        <v>3</v>
      </c>
      <c r="L8" s="55">
        <f>BEN!C6</f>
        <v>0</v>
      </c>
      <c r="M8" s="48"/>
      <c r="N8" s="22"/>
      <c r="O8" s="22"/>
      <c r="P8" s="22"/>
      <c r="Q8" s="22"/>
      <c r="R8" s="22"/>
      <c r="V8" s="10">
        <f t="shared" si="6"/>
        <v>1</v>
      </c>
      <c r="W8" s="10">
        <f t="shared" si="7"/>
        <v>0</v>
      </c>
      <c r="X8" s="10">
        <f t="shared" si="8"/>
        <v>0</v>
      </c>
      <c r="Y8" s="10">
        <f t="shared" si="9"/>
        <v>0</v>
      </c>
      <c r="AC8" s="18" t="s">
        <v>46</v>
      </c>
      <c r="AD8" s="18"/>
    </row>
    <row r="9" spans="1:33" ht="15.75" thickBot="1">
      <c r="A9" s="18" t="s">
        <v>2</v>
      </c>
      <c r="B9" s="19">
        <f t="shared" si="0"/>
        <v>1</v>
      </c>
      <c r="C9" s="19">
        <f t="shared" si="1"/>
        <v>1</v>
      </c>
      <c r="D9" s="19">
        <f t="shared" si="2"/>
        <v>2</v>
      </c>
      <c r="E9" s="19">
        <f t="shared" si="3"/>
        <v>0</v>
      </c>
      <c r="F9" s="19">
        <f t="shared" si="4"/>
        <v>2</v>
      </c>
      <c r="G9" s="19">
        <f t="shared" si="5"/>
        <v>2</v>
      </c>
      <c r="H9" s="20" t="s">
        <v>3</v>
      </c>
      <c r="I9" s="15">
        <f>Résultats!B7</f>
        <v>0</v>
      </c>
      <c r="J9" s="15">
        <f>Résultats!C7</f>
        <v>0</v>
      </c>
      <c r="K9" s="54">
        <f>BEN!B7</f>
        <v>1</v>
      </c>
      <c r="L9" s="55">
        <f>BEN!C7</f>
        <v>1</v>
      </c>
      <c r="M9" s="48"/>
      <c r="N9" s="22"/>
      <c r="O9" s="22"/>
      <c r="P9" s="22"/>
      <c r="Q9" s="22"/>
      <c r="R9" s="22"/>
      <c r="V9" s="10">
        <f t="shared" si="6"/>
        <v>0</v>
      </c>
      <c r="W9" s="10">
        <f t="shared" si="7"/>
        <v>0</v>
      </c>
      <c r="X9" s="10">
        <f t="shared" si="8"/>
        <v>0</v>
      </c>
      <c r="Y9" s="10">
        <f t="shared" si="9"/>
        <v>0</v>
      </c>
      <c r="AC9" s="18" t="b">
        <v>1</v>
      </c>
      <c r="AD9" s="18">
        <v>1</v>
      </c>
    </row>
    <row r="10" spans="1:33" ht="15.75" thickBot="1">
      <c r="A10" s="25" t="s">
        <v>4</v>
      </c>
      <c r="B10" s="26">
        <f t="shared" si="0"/>
        <v>0</v>
      </c>
      <c r="C10" s="26">
        <f t="shared" si="1"/>
        <v>0</v>
      </c>
      <c r="D10" s="26">
        <f t="shared" si="2"/>
        <v>0</v>
      </c>
      <c r="E10" s="26">
        <f t="shared" si="3"/>
        <v>0</v>
      </c>
      <c r="F10" s="26">
        <f t="shared" si="4"/>
        <v>0</v>
      </c>
      <c r="G10" s="26">
        <f t="shared" si="5"/>
        <v>0</v>
      </c>
      <c r="H10" s="27" t="s">
        <v>1</v>
      </c>
      <c r="I10" s="51">
        <f>Résultats!B8</f>
        <v>0</v>
      </c>
      <c r="J10" s="51">
        <f>Résultats!C8</f>
        <v>0</v>
      </c>
      <c r="K10" s="56">
        <f>BEN!B8</f>
        <v>1</v>
      </c>
      <c r="L10" s="57">
        <f>BEN!C8</f>
        <v>3</v>
      </c>
      <c r="M10" s="49"/>
      <c r="N10" s="29"/>
      <c r="O10" s="29"/>
      <c r="P10" s="29"/>
      <c r="Q10" s="29"/>
      <c r="R10" s="29"/>
      <c r="U10" s="31" t="s">
        <v>47</v>
      </c>
      <c r="V10" s="24">
        <f>SUM(V5:V9)</f>
        <v>3</v>
      </c>
      <c r="W10" s="24">
        <f t="shared" ref="W10:Y10" si="10">SUM(W5:W9)</f>
        <v>0</v>
      </c>
      <c r="X10" s="24">
        <f t="shared" si="10"/>
        <v>0</v>
      </c>
      <c r="Y10" s="24">
        <f t="shared" si="10"/>
        <v>0</v>
      </c>
      <c r="AC10" s="18" t="b">
        <v>0</v>
      </c>
      <c r="AD10" s="18">
        <v>0</v>
      </c>
    </row>
    <row r="11" spans="1:33" ht="15.75" thickBot="1">
      <c r="A11" s="33"/>
      <c r="B11" s="33"/>
      <c r="C11" s="33"/>
      <c r="D11" s="33"/>
      <c r="E11" s="33"/>
      <c r="F11" s="33"/>
      <c r="G11" s="33"/>
      <c r="H11" s="33"/>
      <c r="K11" s="34"/>
      <c r="L11" s="34"/>
      <c r="M11" s="34"/>
      <c r="N11" s="34"/>
      <c r="O11" s="34"/>
      <c r="P11" s="34"/>
      <c r="Q11" s="34"/>
      <c r="V11" s="32">
        <f>V10</f>
        <v>3</v>
      </c>
      <c r="W11" s="32">
        <f t="shared" ref="W11:Y11" si="11">W10</f>
        <v>0</v>
      </c>
      <c r="X11" s="32">
        <f t="shared" si="11"/>
        <v>0</v>
      </c>
      <c r="Y11" s="32">
        <f t="shared" si="11"/>
        <v>0</v>
      </c>
    </row>
    <row r="12" spans="1:33">
      <c r="A12" s="33"/>
      <c r="B12" s="33" t="e">
        <f>OU</f>
        <v>#NAME?</v>
      </c>
      <c r="C12" s="33" t="s">
        <v>82</v>
      </c>
      <c r="D12" s="33"/>
      <c r="E12" s="33"/>
      <c r="F12" s="33"/>
      <c r="G12" s="33"/>
      <c r="H12" s="33"/>
      <c r="K12" s="34"/>
      <c r="L12" s="34"/>
      <c r="M12" s="34"/>
      <c r="N12" s="34"/>
      <c r="O12" s="34"/>
      <c r="P12" s="34"/>
      <c r="Q12" s="34"/>
      <c r="V12" s="35"/>
      <c r="W12" s="35"/>
      <c r="X12" s="35"/>
      <c r="Y12" s="35"/>
    </row>
    <row r="13" spans="1:33" ht="15.75" thickBot="1">
      <c r="C13" t="s">
        <v>81</v>
      </c>
      <c r="K13" s="17"/>
      <c r="L13" s="17"/>
      <c r="M13" s="17"/>
      <c r="N13" s="17"/>
      <c r="O13" s="17"/>
      <c r="P13" s="17"/>
      <c r="Q13" s="17"/>
    </row>
    <row r="14" spans="1:33" ht="36" customHeight="1" thickBot="1">
      <c r="A14" s="74" t="s">
        <v>48</v>
      </c>
      <c r="B14" s="75"/>
      <c r="C14" s="75"/>
      <c r="D14" s="75"/>
      <c r="E14" s="75"/>
      <c r="F14" s="75"/>
      <c r="G14" s="75"/>
      <c r="H14" s="75"/>
      <c r="I14" s="76" t="s">
        <v>35</v>
      </c>
      <c r="J14" s="77"/>
      <c r="K14" s="60" t="s">
        <v>36</v>
      </c>
      <c r="L14" s="61"/>
      <c r="M14" s="64" t="s">
        <v>38</v>
      </c>
      <c r="N14" s="65"/>
      <c r="O14" s="68" t="s">
        <v>37</v>
      </c>
      <c r="P14" s="69"/>
      <c r="Q14" s="72" t="s">
        <v>39</v>
      </c>
      <c r="R14" s="73"/>
      <c r="U14" s="1"/>
      <c r="V14" s="88" t="s">
        <v>34</v>
      </c>
      <c r="W14" s="89"/>
      <c r="X14" s="89"/>
      <c r="Y14" s="89"/>
    </row>
    <row r="15" spans="1:33" ht="15.75" thickBot="1">
      <c r="A15" s="6" t="s">
        <v>40</v>
      </c>
      <c r="B15" s="7">
        <v>1</v>
      </c>
      <c r="C15" s="7">
        <v>2</v>
      </c>
      <c r="D15" s="7"/>
      <c r="E15" s="7"/>
      <c r="F15" s="7"/>
      <c r="G15" s="7">
        <v>3</v>
      </c>
      <c r="H15" s="8" t="s">
        <v>41</v>
      </c>
      <c r="I15" s="78"/>
      <c r="J15" s="79"/>
      <c r="K15" s="62"/>
      <c r="L15" s="63"/>
      <c r="M15" s="66"/>
      <c r="N15" s="67"/>
      <c r="O15" s="70"/>
      <c r="P15" s="71"/>
      <c r="Q15" s="72"/>
      <c r="R15" s="73"/>
      <c r="U15" s="1"/>
      <c r="V15" s="2" t="s">
        <v>36</v>
      </c>
      <c r="W15" s="3" t="s">
        <v>38</v>
      </c>
      <c r="X15" s="4" t="s">
        <v>37</v>
      </c>
      <c r="Y15" s="5" t="s">
        <v>39</v>
      </c>
      <c r="AC15" s="94" t="s">
        <v>42</v>
      </c>
      <c r="AD15" s="97"/>
    </row>
    <row r="16" spans="1:33">
      <c r="A16" s="13" t="s">
        <v>20</v>
      </c>
      <c r="B16" s="11">
        <f>IF(AND(I16&gt;J16),AD16,IF(AND(I16=J16),AD19,(IF(AND(I16&lt;J16),AD19))))</f>
        <v>0</v>
      </c>
      <c r="C16" s="11">
        <f>(IF(AND(I16&gt;J16),AD19,(IF(AND(I16=J16),AD18,(IF(AND(I16&lt;J16),AD19))))))</f>
        <v>2</v>
      </c>
      <c r="D16" s="11"/>
      <c r="E16" s="11"/>
      <c r="F16" s="11"/>
      <c r="G16" s="11">
        <f>(IF(AND(I16&gt;J16),AD19,(IF(AND(I16=J16),AD19,IF(AND(I16&lt;J16),AD17)))))</f>
        <v>0</v>
      </c>
      <c r="H16" s="14" t="s">
        <v>49</v>
      </c>
      <c r="I16" s="50">
        <f>[1]Résultats!E15</f>
        <v>0</v>
      </c>
      <c r="J16" s="50">
        <f>[1]Résultats!F15</f>
        <v>0</v>
      </c>
      <c r="K16" s="52"/>
      <c r="L16" s="53"/>
      <c r="M16" s="47"/>
      <c r="N16" s="16"/>
      <c r="O16" s="16"/>
      <c r="P16" s="16"/>
      <c r="Q16" s="16"/>
      <c r="R16" s="16"/>
      <c r="V16" s="10">
        <f>IF(AND($I$5=K16,$J$5=L16),3,IF($I$5-$J$5=K16-L16,2,IF(AND($I$5=$J$5,K16=L16),1,IF(AND($I$5&gt;$J$5,K16&gt;L16),1,IF(K16&lt;L16,1,0)))))</f>
        <v>0</v>
      </c>
      <c r="W16" s="10">
        <f>IF(AND($I$5=M16,$J$5=N16),3,IF($I$5-$J$5=M16-N16,2,IF(AND($I$5=$J$5,M16=N16),1,IF(AND($I$5&gt;$J$5,M16&gt;N16),1,IF(M16&lt;N16,1,0)))))</f>
        <v>0</v>
      </c>
      <c r="X16" s="10">
        <f>IF(AND($I$5=O16,$J$5=P16),3,IF($I$5-$J$5=O16-P16,2,IF(AND($I$5=$J$5,O16=P16),1,IF(AND($I$5&gt;$J$5,O16&gt;P16),1,IF(O16&lt;P16,1,0)))))</f>
        <v>0</v>
      </c>
      <c r="Y16" s="10">
        <f>IF(AND($I$5=Q16,$J$5=R16),3,IF($I$5-$J$5=Q16-R16,2,IF(AND($I$5=$J$5,Q16=R16),1,IF(AND($I$5&gt;$J$5,Q16&gt;R16),1,IF(Q16&lt;R16,1,0)))))</f>
        <v>0</v>
      </c>
      <c r="AC16" s="18" t="s">
        <v>43</v>
      </c>
      <c r="AD16" s="18">
        <v>1</v>
      </c>
    </row>
    <row r="17" spans="1:30">
      <c r="A17" s="18" t="s">
        <v>50</v>
      </c>
      <c r="B17" s="19">
        <f>IF(AND(I17&gt;J17),AD16,IF(AND(I17=J17),AD19,(IF(AND(I17&lt;J17),AD19))))</f>
        <v>0</v>
      </c>
      <c r="C17" s="19">
        <f>(IF(AND(I17&gt;J17),AD19,(IF(AND(I17=J17),AD18,(IF(AND(I17&lt;J17),AD19))))))</f>
        <v>2</v>
      </c>
      <c r="D17" s="19"/>
      <c r="E17" s="19"/>
      <c r="F17" s="19"/>
      <c r="G17" s="19">
        <f>(IF(AND(I17&gt;J17),AD19,(IF(AND(I17=J17),AD19,IF(AND(I17&lt;J17),AD17)))))</f>
        <v>0</v>
      </c>
      <c r="H17" s="20" t="s">
        <v>51</v>
      </c>
      <c r="I17" s="15">
        <f>[1]Résultats!E16</f>
        <v>0</v>
      </c>
      <c r="J17" s="15">
        <f>[1]Résultats!F16</f>
        <v>0</v>
      </c>
      <c r="K17" s="54"/>
      <c r="L17" s="55"/>
      <c r="M17" s="48"/>
      <c r="N17" s="22"/>
      <c r="O17" s="22"/>
      <c r="P17" s="22"/>
      <c r="Q17" s="22"/>
      <c r="R17" s="22"/>
      <c r="V17" s="10">
        <f t="shared" ref="V17:V20" si="12">IF(AND($I$5=K17,$J$5=L17),3,IF($I$5-$J$5=K17-L17,2,IF(AND($I$5=$J$5,K17=L17),1,IF(AND($I$5&gt;$J$5,K17&gt;L17),1,IF(K17&lt;L17,1,0)))))</f>
        <v>0</v>
      </c>
      <c r="W17" s="10">
        <f t="shared" ref="W17:W20" si="13">IF(AND($I$5=M17,$J$5=N17),3,IF($I$5-$J$5=M17-N17,2,IF(AND($I$5=$J$5,M17=N17),1,IF(AND($I$5&gt;$J$5,M17&gt;N17),1,IF(M17&lt;N17,1,0)))))</f>
        <v>0</v>
      </c>
      <c r="X17" s="10">
        <f t="shared" ref="X17:X20" si="14">IF(AND($I$5=O17,$J$5=P17),3,IF($I$5-$J$5=O17-P17,2,IF(AND($I$5=$J$5,O17=P17),1,IF(AND($I$5&gt;$J$5,O17&gt;P17),1,IF(O17&lt;P17,1,0)))))</f>
        <v>0</v>
      </c>
      <c r="Y17" s="10">
        <f t="shared" ref="Y17:Y20" si="15">IF(AND($I$5=Q17,$J$5=R17),3,IF($I$5-$J$5=Q17-R17,2,IF(AND($I$5=$J$5,Q17=R17),1,IF(AND($I$5&gt;$J$5,Q17&gt;R17),1,IF(Q17&lt;R17,1,0)))))</f>
        <v>0</v>
      </c>
      <c r="AC17" s="18" t="s">
        <v>44</v>
      </c>
      <c r="AD17" s="18">
        <v>3</v>
      </c>
    </row>
    <row r="18" spans="1:30">
      <c r="A18" s="18" t="s">
        <v>51</v>
      </c>
      <c r="B18" s="19">
        <f>IF(AND(I18&gt;J18),AD16,IF(AND(I18=J18),AD19,(IF(AND(I18&lt;J18),AD19))))</f>
        <v>0</v>
      </c>
      <c r="C18" s="19">
        <f>(IF(AND(I18&gt;J18),AD19,(IF(AND(I18=J18),AD18,(IF(AND(I18&lt;J18),AD19))))))</f>
        <v>2</v>
      </c>
      <c r="D18" s="19"/>
      <c r="E18" s="19"/>
      <c r="F18" s="19"/>
      <c r="G18" s="19">
        <f>(IF(AND(I18&gt;J18),AD19,(IF(AND(I18=J18),AD19,IF(AND(I18&lt;J18),AD17)))))</f>
        <v>0</v>
      </c>
      <c r="H18" s="20" t="s">
        <v>49</v>
      </c>
      <c r="I18" s="15">
        <f>[1]Résultats!E17</f>
        <v>0</v>
      </c>
      <c r="J18" s="15">
        <f>[1]Résultats!F17</f>
        <v>0</v>
      </c>
      <c r="K18" s="54"/>
      <c r="L18" s="55"/>
      <c r="M18" s="48"/>
      <c r="N18" s="22"/>
      <c r="O18" s="22"/>
      <c r="P18" s="22"/>
      <c r="Q18" s="22"/>
      <c r="R18" s="22"/>
      <c r="V18" s="10">
        <f t="shared" si="12"/>
        <v>0</v>
      </c>
      <c r="W18" s="10">
        <f t="shared" si="13"/>
        <v>0</v>
      </c>
      <c r="X18" s="10">
        <f t="shared" si="14"/>
        <v>0</v>
      </c>
      <c r="Y18" s="10">
        <f t="shared" si="15"/>
        <v>0</v>
      </c>
      <c r="AC18" s="18" t="s">
        <v>45</v>
      </c>
      <c r="AD18" s="18">
        <v>2</v>
      </c>
    </row>
    <row r="19" spans="1:30">
      <c r="A19" s="18" t="s">
        <v>20</v>
      </c>
      <c r="B19" s="19">
        <f>IF(AND(I19&gt;J19),AD16,IF(AND(I19=J19),AD19,(IF(AND(I19&lt;J19),AD19))))</f>
        <v>0</v>
      </c>
      <c r="C19" s="19">
        <f>(IF(AND(I19&gt;J19),AD19,(IF(AND(I19=J19),AD18,(IF(AND(I19&lt;J19),AD19))))))</f>
        <v>2</v>
      </c>
      <c r="D19" s="19"/>
      <c r="E19" s="19"/>
      <c r="F19" s="19"/>
      <c r="G19" s="19">
        <f>(IF(AND(I19&gt;J19),AD19,(IF(AND(I19=J19),AD19,IF(AND(I19&lt;J19),AD17)))))</f>
        <v>0</v>
      </c>
      <c r="H19" s="20" t="s">
        <v>50</v>
      </c>
      <c r="I19" s="15">
        <f>[1]Résultats!E18</f>
        <v>0</v>
      </c>
      <c r="J19" s="15">
        <f>[1]Résultats!F18</f>
        <v>0</v>
      </c>
      <c r="K19" s="54"/>
      <c r="L19" s="55"/>
      <c r="M19" s="48"/>
      <c r="N19" s="22"/>
      <c r="O19" s="22"/>
      <c r="P19" s="22"/>
      <c r="Q19" s="22"/>
      <c r="R19" s="22"/>
      <c r="V19" s="10">
        <f t="shared" si="12"/>
        <v>0</v>
      </c>
      <c r="W19" s="10">
        <f t="shared" si="13"/>
        <v>0</v>
      </c>
      <c r="X19" s="10">
        <f t="shared" si="14"/>
        <v>0</v>
      </c>
      <c r="Y19" s="10">
        <f t="shared" si="15"/>
        <v>0</v>
      </c>
      <c r="AC19" s="18" t="s">
        <v>46</v>
      </c>
      <c r="AD19" s="18"/>
    </row>
    <row r="20" spans="1:30" ht="15.75" thickBot="1">
      <c r="A20" s="18" t="s">
        <v>51</v>
      </c>
      <c r="B20" s="19">
        <f>IF(AND(I20&gt;J20),AD16,IF(AND(I20=J20),AD19,(IF(AND(I20&lt;J20),AD19))))</f>
        <v>0</v>
      </c>
      <c r="C20" s="19">
        <f>(IF(AND(I20&gt;J20),AD19,(IF(AND(I20=J20),AD18,(IF(AND(I20&lt;J20),AD19))))))</f>
        <v>2</v>
      </c>
      <c r="D20" s="19"/>
      <c r="E20" s="19"/>
      <c r="F20" s="19"/>
      <c r="G20" s="19">
        <f>(IF(AND(I20&gt;J20),AD19,(IF(AND(I20=J20),AD19,IF(AND(I20&lt;J20),AD17)))))</f>
        <v>0</v>
      </c>
      <c r="H20" s="20" t="s">
        <v>20</v>
      </c>
      <c r="I20" s="15">
        <f>[1]Résultats!E19</f>
        <v>0</v>
      </c>
      <c r="J20" s="15">
        <f>[1]Résultats!F19</f>
        <v>0</v>
      </c>
      <c r="K20" s="54"/>
      <c r="L20" s="55"/>
      <c r="M20" s="48"/>
      <c r="N20" s="22"/>
      <c r="O20" s="22"/>
      <c r="P20" s="22"/>
      <c r="Q20" s="22"/>
      <c r="R20" s="22"/>
      <c r="V20" s="10">
        <f t="shared" si="12"/>
        <v>0</v>
      </c>
      <c r="W20" s="10">
        <f t="shared" si="13"/>
        <v>0</v>
      </c>
      <c r="X20" s="10">
        <f t="shared" si="14"/>
        <v>0</v>
      </c>
      <c r="Y20" s="10">
        <f t="shared" si="15"/>
        <v>0</v>
      </c>
      <c r="AC20" s="18" t="b">
        <v>1</v>
      </c>
      <c r="AD20" s="18">
        <v>1</v>
      </c>
    </row>
    <row r="21" spans="1:30" ht="15.75" thickBot="1">
      <c r="A21" s="25" t="s">
        <v>49</v>
      </c>
      <c r="B21" s="26">
        <f>IF(AND(I21&gt;J21),AD16,IF(AND(I21=J21),AD19,(IF(AND(I21&lt;J21),AD19))))</f>
        <v>0</v>
      </c>
      <c r="C21" s="26">
        <f>(IF(AND(I21&gt;J21),AD19,(IF(AND(I21=J21),AD18,(IF(AND(I21&lt;J21),AD19))))))</f>
        <v>2</v>
      </c>
      <c r="D21" s="26"/>
      <c r="E21" s="26"/>
      <c r="F21" s="26"/>
      <c r="G21" s="26">
        <f>(IF(AND(I21&gt;J21),AD19,(IF(AND(I21=J21),AD19,IF(AND(I21&lt;J21),AD17)))))</f>
        <v>0</v>
      </c>
      <c r="H21" s="27" t="s">
        <v>50</v>
      </c>
      <c r="I21" s="51">
        <f>[1]Résultats!E20</f>
        <v>0</v>
      </c>
      <c r="J21" s="51">
        <f>[1]Résultats!F20</f>
        <v>0</v>
      </c>
      <c r="K21" s="56"/>
      <c r="L21" s="57"/>
      <c r="M21" s="49"/>
      <c r="N21" s="29"/>
      <c r="O21" s="29"/>
      <c r="P21" s="29"/>
      <c r="Q21" s="29"/>
      <c r="R21" s="29"/>
      <c r="U21" s="31" t="s">
        <v>47</v>
      </c>
      <c r="V21" s="24">
        <f>SUM(V16:V20)</f>
        <v>0</v>
      </c>
      <c r="W21" s="24">
        <f t="shared" ref="W21" si="16">SUM(W16:W20)</f>
        <v>0</v>
      </c>
      <c r="X21" s="24">
        <f t="shared" ref="X21" si="17">SUM(X16:X20)</f>
        <v>0</v>
      </c>
      <c r="Y21" s="24">
        <f t="shared" ref="Y21" si="18">SUM(Y16:Y20)</f>
        <v>0</v>
      </c>
      <c r="AC21" s="18" t="b">
        <v>0</v>
      </c>
      <c r="AD21" s="18">
        <v>0</v>
      </c>
    </row>
    <row r="22" spans="1:30" ht="15.75" thickBot="1">
      <c r="A22" s="33"/>
      <c r="B22" s="33"/>
      <c r="C22" s="33"/>
      <c r="D22" s="33"/>
      <c r="E22" s="33"/>
      <c r="F22" s="33"/>
      <c r="G22" s="33"/>
      <c r="H22" s="33"/>
      <c r="I22" s="36"/>
      <c r="J22" s="36"/>
      <c r="K22" s="34"/>
      <c r="L22" s="34"/>
      <c r="M22" s="34"/>
      <c r="N22" s="34"/>
      <c r="O22" s="34"/>
      <c r="P22" s="34"/>
      <c r="Q22" s="34"/>
      <c r="V22" s="32">
        <f>V11+V21</f>
        <v>3</v>
      </c>
      <c r="W22" s="32">
        <f t="shared" ref="W22:Y22" si="19">W11+W21</f>
        <v>0</v>
      </c>
      <c r="X22" s="32">
        <f t="shared" si="19"/>
        <v>0</v>
      </c>
      <c r="Y22" s="32">
        <f t="shared" si="19"/>
        <v>0</v>
      </c>
    </row>
    <row r="23" spans="1:30" s="37" customFormat="1">
      <c r="A23" s="38"/>
      <c r="B23" s="38"/>
      <c r="C23" s="38"/>
      <c r="D23" s="38"/>
      <c r="E23" s="38"/>
      <c r="F23" s="38"/>
      <c r="G23" s="38"/>
      <c r="H23" s="38"/>
      <c r="O23" s="38"/>
      <c r="P23" s="38"/>
      <c r="V23" s="34"/>
      <c r="W23" s="34"/>
      <c r="X23" s="34"/>
      <c r="Y23" s="34"/>
      <c r="Z23"/>
      <c r="AA23"/>
      <c r="AB23"/>
    </row>
    <row r="24" spans="1:30" ht="15.75" thickBot="1">
      <c r="A24" s="39"/>
      <c r="B24" s="39"/>
      <c r="C24" s="39"/>
      <c r="D24" s="39"/>
      <c r="E24" s="39"/>
      <c r="F24" s="39"/>
      <c r="G24" s="39"/>
      <c r="H24" s="39"/>
      <c r="O24" s="38"/>
      <c r="P24" s="38"/>
      <c r="V24" s="37"/>
      <c r="W24" s="37"/>
      <c r="X24" s="37"/>
      <c r="Y24" s="37"/>
      <c r="Z24" s="37"/>
      <c r="AA24" s="37"/>
      <c r="AB24" s="37"/>
    </row>
    <row r="25" spans="1:30" ht="36" customHeight="1" thickBot="1">
      <c r="A25" s="74" t="s">
        <v>52</v>
      </c>
      <c r="B25" s="75"/>
      <c r="C25" s="75"/>
      <c r="D25" s="75"/>
      <c r="E25" s="75"/>
      <c r="F25" s="75"/>
      <c r="G25" s="75"/>
      <c r="H25" s="75"/>
      <c r="I25" s="76" t="s">
        <v>35</v>
      </c>
      <c r="J25" s="77"/>
      <c r="K25" s="60" t="s">
        <v>36</v>
      </c>
      <c r="L25" s="61"/>
      <c r="M25" s="64" t="s">
        <v>38</v>
      </c>
      <c r="N25" s="65"/>
      <c r="O25" s="68" t="s">
        <v>37</v>
      </c>
      <c r="P25" s="69"/>
      <c r="Q25" s="72" t="s">
        <v>39</v>
      </c>
      <c r="R25" s="73"/>
      <c r="U25" s="1"/>
      <c r="V25" s="88" t="s">
        <v>34</v>
      </c>
      <c r="W25" s="89"/>
      <c r="X25" s="89"/>
      <c r="Y25" s="89"/>
    </row>
    <row r="26" spans="1:30" ht="15.75" thickBot="1">
      <c r="A26" s="6" t="s">
        <v>40</v>
      </c>
      <c r="B26" s="7">
        <v>1</v>
      </c>
      <c r="C26" s="7">
        <v>2</v>
      </c>
      <c r="D26" s="7"/>
      <c r="E26" s="7"/>
      <c r="F26" s="7"/>
      <c r="G26" s="7">
        <v>3</v>
      </c>
      <c r="H26" s="8" t="s">
        <v>41</v>
      </c>
      <c r="I26" s="78"/>
      <c r="J26" s="79"/>
      <c r="K26" s="62"/>
      <c r="L26" s="63"/>
      <c r="M26" s="66"/>
      <c r="N26" s="67"/>
      <c r="O26" s="70"/>
      <c r="P26" s="71"/>
      <c r="Q26" s="72"/>
      <c r="R26" s="73"/>
      <c r="U26" s="1"/>
      <c r="V26" s="2" t="s">
        <v>36</v>
      </c>
      <c r="W26" s="3" t="s">
        <v>38</v>
      </c>
      <c r="X26" s="4" t="s">
        <v>37</v>
      </c>
      <c r="Y26" s="5" t="s">
        <v>39</v>
      </c>
      <c r="AC26" s="94" t="s">
        <v>42</v>
      </c>
      <c r="AD26" s="97"/>
    </row>
    <row r="27" spans="1:30">
      <c r="A27" s="13" t="s">
        <v>53</v>
      </c>
      <c r="B27" s="11">
        <f>IF(AND(I27&gt;J27),AD27,IF(AND(I27=J27),AD30,(IF(AND(I27&lt;J27),AD30))))</f>
        <v>0</v>
      </c>
      <c r="C27" s="11">
        <f>(IF(AND(I27&gt;J27),AD30,(IF(AND(I27=J27),AD29,(IF(AND(I27&lt;J27),AD30))))))</f>
        <v>2</v>
      </c>
      <c r="D27" s="11"/>
      <c r="E27" s="11"/>
      <c r="F27" s="11"/>
      <c r="G27" s="11">
        <f>(IF(AND(I27&gt;J27),AD30,(IF(AND(I27=J27),AD30,IF(AND(I27&lt;J27),AD28)))))</f>
        <v>0</v>
      </c>
      <c r="H27" s="14" t="s">
        <v>54</v>
      </c>
      <c r="I27" s="50">
        <f>[1]Résultats!E26</f>
        <v>0</v>
      </c>
      <c r="J27" s="50">
        <f>[1]Résultats!F26</f>
        <v>0</v>
      </c>
      <c r="K27" s="52"/>
      <c r="L27" s="53"/>
      <c r="M27" s="47"/>
      <c r="N27" s="16"/>
      <c r="O27" s="16"/>
      <c r="P27" s="16"/>
      <c r="Q27" s="16"/>
      <c r="R27" s="16"/>
      <c r="V27" s="10">
        <f>IF(AND($I$5=K27,$J$5=L27),3,IF($I$5-$J$5=K27-L27,2,IF(AND($I$5=$J$5,K27=L27),1,IF(AND($I$5&gt;$J$5,K27&gt;L27),1,IF(K27&lt;L27,1,0)))))</f>
        <v>0</v>
      </c>
      <c r="W27" s="10">
        <f>IF(AND($I$5=M27,$J$5=N27),3,IF($I$5-$J$5=M27-N27,2,IF(AND($I$5=$J$5,M27=N27),1,IF(AND($I$5&gt;$J$5,M27&gt;N27),1,IF(M27&lt;N27,1,0)))))</f>
        <v>0</v>
      </c>
      <c r="X27" s="10">
        <f>IF(AND($I$5=O27,$J$5=P27),3,IF($I$5-$J$5=O27-P27,2,IF(AND($I$5=$J$5,O27=P27),1,IF(AND($I$5&gt;$J$5,O27&gt;P27),1,IF(O27&lt;P27,1,0)))))</f>
        <v>0</v>
      </c>
      <c r="Y27" s="10">
        <f>IF(AND($I$5=Q27,$J$5=R27),3,IF($I$5-$J$5=Q27-R27,2,IF(AND($I$5=$J$5,Q27=R27),1,IF(AND($I$5&gt;$J$5,Q27&gt;R27),1,IF(Q27&lt;R27,1,0)))))</f>
        <v>0</v>
      </c>
      <c r="AC27" s="18" t="s">
        <v>43</v>
      </c>
      <c r="AD27" s="18">
        <v>1</v>
      </c>
    </row>
    <row r="28" spans="1:30">
      <c r="A28" s="18" t="s">
        <v>55</v>
      </c>
      <c r="B28" s="19">
        <f>IF(AND(I28&gt;J28),AD27,IF(AND(I28=J28),AD30,(IF(AND(I28&lt;J28),AD30))))</f>
        <v>0</v>
      </c>
      <c r="C28" s="19">
        <f>(IF(AND(I28&gt;J28),AD30,(IF(AND(I28=J28),AD29,(IF(AND(I28&lt;J28),AD30))))))</f>
        <v>2</v>
      </c>
      <c r="D28" s="19"/>
      <c r="E28" s="19"/>
      <c r="F28" s="19"/>
      <c r="G28" s="19">
        <f>(IF(AND(I28&gt;J28),AD30,(IF(AND(I28=J28),AD30,IF(AND(I28&lt;J28),AD28)))))</f>
        <v>0</v>
      </c>
      <c r="H28" s="20" t="s">
        <v>56</v>
      </c>
      <c r="I28" s="15">
        <f>[1]Résultats!E27</f>
        <v>0</v>
      </c>
      <c r="J28" s="15">
        <f>[1]Résultats!F27</f>
        <v>0</v>
      </c>
      <c r="K28" s="54"/>
      <c r="L28" s="55"/>
      <c r="M28" s="48"/>
      <c r="N28" s="22"/>
      <c r="O28" s="22"/>
      <c r="P28" s="22"/>
      <c r="Q28" s="22"/>
      <c r="R28" s="22"/>
      <c r="V28" s="10">
        <f t="shared" ref="V28:V31" si="20">IF(AND($I$5=K28,$J$5=L28),3,IF($I$5-$J$5=K28-L28,2,IF(AND($I$5=$J$5,K28=L28),1,IF(AND($I$5&gt;$J$5,K28&gt;L28),1,IF(K28&lt;L28,1,0)))))</f>
        <v>0</v>
      </c>
      <c r="W28" s="10">
        <f t="shared" ref="W28:W31" si="21">IF(AND($I$5=M28,$J$5=N28),3,IF($I$5-$J$5=M28-N28,2,IF(AND($I$5=$J$5,M28=N28),1,IF(AND($I$5&gt;$J$5,M28&gt;N28),1,IF(M28&lt;N28,1,0)))))</f>
        <v>0</v>
      </c>
      <c r="X28" s="10">
        <f t="shared" ref="X28:X31" si="22">IF(AND($I$5=O28,$J$5=P28),3,IF($I$5-$J$5=O28-P28,2,IF(AND($I$5=$J$5,O28=P28),1,IF(AND($I$5&gt;$J$5,O28&gt;P28),1,IF(O28&lt;P28,1,0)))))</f>
        <v>0</v>
      </c>
      <c r="Y28" s="10">
        <f t="shared" ref="Y28:Y31" si="23">IF(AND($I$5=Q28,$J$5=R28),3,IF($I$5-$J$5=Q28-R28,2,IF(AND($I$5=$J$5,Q28=R28),1,IF(AND($I$5&gt;$J$5,Q28&gt;R28),1,IF(Q28&lt;R28,1,0)))))</f>
        <v>0</v>
      </c>
      <c r="AC28" s="18" t="s">
        <v>44</v>
      </c>
      <c r="AD28" s="18">
        <v>3</v>
      </c>
    </row>
    <row r="29" spans="1:30">
      <c r="A29" s="18" t="s">
        <v>53</v>
      </c>
      <c r="B29" s="19">
        <f>IF(AND(I29&gt;J29),AD27,IF(AND(I29=J29),AD30,(IF(AND(I29&lt;J29),AD30))))</f>
        <v>0</v>
      </c>
      <c r="C29" s="19">
        <f>(IF(AND(I29&gt;J29),AD30,(IF(AND(I29=J29),AD29,(IF(AND(I29&lt;J29),AD30))))))</f>
        <v>2</v>
      </c>
      <c r="D29" s="19"/>
      <c r="E29" s="19"/>
      <c r="F29" s="19"/>
      <c r="G29" s="19">
        <f>(IF(AND(I29&gt;J29),AD30,(IF(AND(I29=J29),AD30,IF(AND(I29&lt;J29),AD28)))))</f>
        <v>0</v>
      </c>
      <c r="H29" s="20" t="s">
        <v>55</v>
      </c>
      <c r="I29" s="15">
        <f>[1]Résultats!E28</f>
        <v>0</v>
      </c>
      <c r="J29" s="15">
        <f>[1]Résultats!F28</f>
        <v>0</v>
      </c>
      <c r="K29" s="54"/>
      <c r="L29" s="55"/>
      <c r="M29" s="48"/>
      <c r="N29" s="22"/>
      <c r="O29" s="22"/>
      <c r="P29" s="22"/>
      <c r="Q29" s="22"/>
      <c r="R29" s="22"/>
      <c r="V29" s="10">
        <f t="shared" si="20"/>
        <v>0</v>
      </c>
      <c r="W29" s="10">
        <f t="shared" si="21"/>
        <v>0</v>
      </c>
      <c r="X29" s="10">
        <f t="shared" si="22"/>
        <v>0</v>
      </c>
      <c r="Y29" s="10">
        <f t="shared" si="23"/>
        <v>0</v>
      </c>
      <c r="AC29" s="18" t="s">
        <v>45</v>
      </c>
      <c r="AD29" s="18">
        <v>2</v>
      </c>
    </row>
    <row r="30" spans="1:30">
      <c r="A30" s="18" t="s">
        <v>56</v>
      </c>
      <c r="B30" s="19">
        <f>IF(AND(I30&gt;J30),AD27,IF(AND(I30=J30),AD30,(IF(AND(I30&lt;J30),AD30))))</f>
        <v>0</v>
      </c>
      <c r="C30" s="19">
        <f>(IF(AND(I30&gt;J30),AD30,(IF(AND(I30=J30),AD29,(IF(AND(I30&lt;J30),AD30))))))</f>
        <v>2</v>
      </c>
      <c r="D30" s="19"/>
      <c r="E30" s="19"/>
      <c r="F30" s="19"/>
      <c r="G30" s="19">
        <f>(IF(AND(I30&gt;J30),AD30,(IF(AND(I30=J30),AD30,IF(AND(I30&lt;J30),AD28)))))</f>
        <v>0</v>
      </c>
      <c r="H30" s="20" t="s">
        <v>54</v>
      </c>
      <c r="I30" s="15">
        <f>[1]Résultats!E29</f>
        <v>0</v>
      </c>
      <c r="J30" s="15">
        <f>[1]Résultats!F29</f>
        <v>0</v>
      </c>
      <c r="K30" s="54"/>
      <c r="L30" s="55"/>
      <c r="M30" s="48"/>
      <c r="N30" s="22"/>
      <c r="O30" s="22"/>
      <c r="P30" s="22"/>
      <c r="Q30" s="22"/>
      <c r="R30" s="22"/>
      <c r="V30" s="10">
        <f t="shared" si="20"/>
        <v>0</v>
      </c>
      <c r="W30" s="10">
        <f t="shared" si="21"/>
        <v>0</v>
      </c>
      <c r="X30" s="10">
        <f t="shared" si="22"/>
        <v>0</v>
      </c>
      <c r="Y30" s="10">
        <f t="shared" si="23"/>
        <v>0</v>
      </c>
      <c r="AC30" s="18" t="s">
        <v>46</v>
      </c>
      <c r="AD30" s="18"/>
    </row>
    <row r="31" spans="1:30" ht="15.75" thickBot="1">
      <c r="A31" s="18" t="s">
        <v>56</v>
      </c>
      <c r="B31" s="19">
        <f>IF(AND(I31&gt;J31),AD27,IF(AND(I31=J31),AD30,(IF(AND(I31&lt;J31),AD30))))</f>
        <v>0</v>
      </c>
      <c r="C31" s="19">
        <f>(IF(AND(I31&gt;J31),AD30,(IF(AND(I31=J31),AD29,(IF(AND(I31&lt;J31),AD30))))))</f>
        <v>2</v>
      </c>
      <c r="D31" s="19"/>
      <c r="E31" s="19"/>
      <c r="F31" s="19"/>
      <c r="G31" s="19">
        <f>(IF(AND(I31&gt;J31),AD30,(IF(AND(I31=J31),AD30,IF(AND(I31&lt;J31),AD28)))))</f>
        <v>0</v>
      </c>
      <c r="H31" s="20" t="s">
        <v>53</v>
      </c>
      <c r="I31" s="15">
        <f>[1]Résultats!E30</f>
        <v>0</v>
      </c>
      <c r="J31" s="15">
        <f>[1]Résultats!F30</f>
        <v>0</v>
      </c>
      <c r="K31" s="54"/>
      <c r="L31" s="55"/>
      <c r="M31" s="48"/>
      <c r="N31" s="22"/>
      <c r="O31" s="22"/>
      <c r="P31" s="22"/>
      <c r="Q31" s="22"/>
      <c r="R31" s="22"/>
      <c r="V31" s="10">
        <f t="shared" si="20"/>
        <v>0</v>
      </c>
      <c r="W31" s="10">
        <f t="shared" si="21"/>
        <v>0</v>
      </c>
      <c r="X31" s="10">
        <f t="shared" si="22"/>
        <v>0</v>
      </c>
      <c r="Y31" s="10">
        <f t="shared" si="23"/>
        <v>0</v>
      </c>
      <c r="AC31" s="18" t="b">
        <v>1</v>
      </c>
      <c r="AD31" s="18">
        <v>1</v>
      </c>
    </row>
    <row r="32" spans="1:30" ht="15.75" thickBot="1">
      <c r="A32" s="25" t="s">
        <v>54</v>
      </c>
      <c r="B32" s="26">
        <f>IF(AND(I32&gt;J32),AD27,IF(AND(I32=J32),AD30,(IF(AND(I32&lt;J32),AD30))))</f>
        <v>0</v>
      </c>
      <c r="C32" s="26">
        <f>(IF(AND(I32&gt;J32),AD30,(IF(AND(I32=J32),AD29,(IF(AND(I32&lt;J32),AD30))))))</f>
        <v>2</v>
      </c>
      <c r="D32" s="26"/>
      <c r="E32" s="26"/>
      <c r="F32" s="26"/>
      <c r="G32" s="26">
        <f>(IF(AND(I32&gt;J32),AD30,(IF(AND(I32=J32),AD30,IF(AND(I32&lt;J32),AD28)))))</f>
        <v>0</v>
      </c>
      <c r="H32" s="27" t="s">
        <v>55</v>
      </c>
      <c r="I32" s="51">
        <f>[1]Résultats!E31</f>
        <v>0</v>
      </c>
      <c r="J32" s="51">
        <f>[1]Résultats!F31</f>
        <v>0</v>
      </c>
      <c r="K32" s="56"/>
      <c r="L32" s="57"/>
      <c r="M32" s="49"/>
      <c r="N32" s="29"/>
      <c r="O32" s="29"/>
      <c r="P32" s="29"/>
      <c r="Q32" s="29"/>
      <c r="R32" s="29"/>
      <c r="U32" s="31" t="s">
        <v>47</v>
      </c>
      <c r="V32" s="24">
        <f>SUM(V27:V31)</f>
        <v>0</v>
      </c>
      <c r="W32" s="24">
        <f t="shared" ref="W32" si="24">SUM(W27:W31)</f>
        <v>0</v>
      </c>
      <c r="X32" s="24">
        <f t="shared" ref="X32" si="25">SUM(X27:X31)</f>
        <v>0</v>
      </c>
      <c r="Y32" s="24">
        <f t="shared" ref="Y32" si="26">SUM(Y27:Y31)</f>
        <v>0</v>
      </c>
      <c r="AC32" s="18" t="b">
        <v>0</v>
      </c>
      <c r="AD32" s="18">
        <v>0</v>
      </c>
    </row>
    <row r="33" spans="1:30" ht="15.75" thickBot="1">
      <c r="A33" s="33"/>
      <c r="B33" s="33"/>
      <c r="C33" s="33"/>
      <c r="D33" s="33"/>
      <c r="E33" s="33"/>
      <c r="F33" s="33"/>
      <c r="G33" s="33"/>
      <c r="H33" s="33"/>
      <c r="I33" s="36"/>
      <c r="J33" s="36"/>
      <c r="K33" s="34"/>
      <c r="L33" s="34"/>
      <c r="M33" s="34"/>
      <c r="N33" s="34"/>
      <c r="O33" s="34"/>
      <c r="P33" s="34"/>
      <c r="Q33" s="34"/>
      <c r="V33" s="32">
        <f>V22+V32</f>
        <v>3</v>
      </c>
      <c r="W33" s="32">
        <f t="shared" ref="W33" si="27">W22+W32</f>
        <v>0</v>
      </c>
      <c r="X33" s="32">
        <f t="shared" ref="X33" si="28">X22+X32</f>
        <v>0</v>
      </c>
      <c r="Y33" s="32">
        <f t="shared" ref="Y33" si="29">Y22+Y32</f>
        <v>0</v>
      </c>
    </row>
    <row r="34" spans="1:30">
      <c r="V34" s="34"/>
      <c r="W34" s="34"/>
      <c r="X34" s="34"/>
      <c r="Y34" s="34"/>
    </row>
    <row r="35" spans="1:30" ht="15.75" thickBot="1"/>
    <row r="36" spans="1:30" ht="36" customHeight="1" thickBot="1">
      <c r="A36" s="74" t="s">
        <v>57</v>
      </c>
      <c r="B36" s="75"/>
      <c r="C36" s="75"/>
      <c r="D36" s="75"/>
      <c r="E36" s="75"/>
      <c r="F36" s="75"/>
      <c r="G36" s="75"/>
      <c r="H36" s="75"/>
      <c r="I36" s="76" t="s">
        <v>35</v>
      </c>
      <c r="J36" s="77"/>
      <c r="K36" s="60" t="s">
        <v>36</v>
      </c>
      <c r="L36" s="61"/>
      <c r="M36" s="64" t="s">
        <v>38</v>
      </c>
      <c r="N36" s="65"/>
      <c r="O36" s="68" t="s">
        <v>37</v>
      </c>
      <c r="P36" s="69"/>
      <c r="Q36" s="72" t="s">
        <v>39</v>
      </c>
      <c r="R36" s="73"/>
      <c r="U36" s="1"/>
      <c r="V36" s="88" t="s">
        <v>34</v>
      </c>
      <c r="W36" s="89"/>
      <c r="X36" s="89"/>
      <c r="Y36" s="89"/>
    </row>
    <row r="37" spans="1:30" ht="15.75" thickBot="1">
      <c r="A37" s="6" t="s">
        <v>40</v>
      </c>
      <c r="B37" s="7">
        <v>1</v>
      </c>
      <c r="C37" s="7">
        <v>2</v>
      </c>
      <c r="D37" s="7"/>
      <c r="E37" s="7"/>
      <c r="F37" s="7"/>
      <c r="G37" s="7">
        <v>3</v>
      </c>
      <c r="H37" s="8" t="s">
        <v>41</v>
      </c>
      <c r="I37" s="78"/>
      <c r="J37" s="79"/>
      <c r="K37" s="62"/>
      <c r="L37" s="63"/>
      <c r="M37" s="66"/>
      <c r="N37" s="67"/>
      <c r="O37" s="70"/>
      <c r="P37" s="71"/>
      <c r="Q37" s="72"/>
      <c r="R37" s="73"/>
      <c r="U37" s="1"/>
      <c r="V37" s="2" t="s">
        <v>36</v>
      </c>
      <c r="W37" s="3" t="s">
        <v>38</v>
      </c>
      <c r="X37" s="4" t="s">
        <v>37</v>
      </c>
      <c r="Y37" s="5" t="s">
        <v>39</v>
      </c>
      <c r="AC37" s="94" t="s">
        <v>42</v>
      </c>
      <c r="AD37" s="97"/>
    </row>
    <row r="38" spans="1:30">
      <c r="A38" s="13" t="s">
        <v>58</v>
      </c>
      <c r="B38" s="11">
        <f>IF(AND(I38&gt;J38),AD38,IF(AND(I38=J38),AD41,(IF(AND(I38&lt;J38),AD41))))</f>
        <v>0</v>
      </c>
      <c r="C38" s="11">
        <f>(IF(AND(I38&gt;J38),AD41,(IF(AND(I38=J38),AD40,(IF(AND(I38&lt;J38),AD41))))))</f>
        <v>2</v>
      </c>
      <c r="D38" s="11"/>
      <c r="E38" s="11"/>
      <c r="F38" s="11"/>
      <c r="G38" s="11">
        <f>(IF(AND(I38&gt;J38),AD41,(IF(AND(I38=J38),AD41,IF(AND(I38&lt;J38),AD39)))))</f>
        <v>0</v>
      </c>
      <c r="H38" s="14" t="s">
        <v>59</v>
      </c>
      <c r="I38" s="50">
        <f>[1]Résultats!E37</f>
        <v>0</v>
      </c>
      <c r="J38" s="50">
        <f>[1]Résultats!F37</f>
        <v>0</v>
      </c>
      <c r="K38" s="52"/>
      <c r="L38" s="53"/>
      <c r="M38" s="47"/>
      <c r="N38" s="16"/>
      <c r="O38" s="16"/>
      <c r="P38" s="16"/>
      <c r="Q38" s="16"/>
      <c r="R38" s="16"/>
      <c r="V38" s="10">
        <f>IF(AND($I$5=K38,$J$5=L38),3,IF($I$5-$J$5=K38-L38,2,IF(AND($I$5=$J$5,K38=L38),1,IF(AND($I$5&gt;$J$5,K38&gt;L38),1,IF(K38&lt;L38,1,0)))))</f>
        <v>0</v>
      </c>
      <c r="W38" s="10">
        <f>IF(AND($I$5=M38,$J$5=N38),3,IF($I$5-$J$5=M38-N38,2,IF(AND($I$5=$J$5,M38=N38),1,IF(AND($I$5&gt;$J$5,M38&gt;N38),1,IF(M38&lt;N38,1,0)))))</f>
        <v>0</v>
      </c>
      <c r="X38" s="10">
        <f>IF(AND($I$5=O38,$J$5=P38),3,IF($I$5-$J$5=O38-P38,2,IF(AND($I$5=$J$5,O38=P38),1,IF(AND($I$5&gt;$J$5,O38&gt;P38),1,IF(O38&lt;P38,1,0)))))</f>
        <v>0</v>
      </c>
      <c r="Y38" s="10">
        <f>IF(AND($I$5=Q38,$J$5=R38),3,IF($I$5-$J$5=Q38-R38,2,IF(AND($I$5=$J$5,Q38=R38),1,IF(AND($I$5&gt;$J$5,Q38&gt;R38),1,IF(Q38&lt;R38,1,0)))))</f>
        <v>0</v>
      </c>
      <c r="AC38" s="18" t="s">
        <v>43</v>
      </c>
      <c r="AD38" s="18">
        <v>1</v>
      </c>
    </row>
    <row r="39" spans="1:30">
      <c r="A39" s="18" t="s">
        <v>60</v>
      </c>
      <c r="B39" s="19">
        <f>IF(AND(I39&gt;J39),AD38,IF(AND(I39=J39),AD41,(IF(AND(I39&lt;J39),AD41))))</f>
        <v>0</v>
      </c>
      <c r="C39" s="19">
        <f>(IF(AND(I39&gt;J39),AD41,(IF(AND(I39=J39),AD40,(IF(AND(I39&lt;J39),AD41))))))</f>
        <v>2</v>
      </c>
      <c r="D39" s="19"/>
      <c r="E39" s="19"/>
      <c r="F39" s="19"/>
      <c r="G39" s="19">
        <f>(IF(AND(I39&gt;J39),AD41,(IF(AND(I39=J39),AD41,IF(AND(I39&lt;J39),AD39)))))</f>
        <v>0</v>
      </c>
      <c r="H39" s="20" t="s">
        <v>27</v>
      </c>
      <c r="I39" s="15">
        <f>[1]Résultats!E38</f>
        <v>0</v>
      </c>
      <c r="J39" s="15">
        <f>[1]Résultats!F38</f>
        <v>0</v>
      </c>
      <c r="K39" s="54"/>
      <c r="L39" s="55"/>
      <c r="M39" s="48"/>
      <c r="N39" s="22"/>
      <c r="O39" s="22"/>
      <c r="P39" s="22"/>
      <c r="Q39" s="22"/>
      <c r="R39" s="22"/>
      <c r="V39" s="10">
        <f t="shared" ref="V39:V42" si="30">IF(AND($I$5=K39,$J$5=L39),3,IF($I$5-$J$5=K39-L39,2,IF(AND($I$5=$J$5,K39=L39),1,IF(AND($I$5&gt;$J$5,K39&gt;L39),1,IF(K39&lt;L39,1,0)))))</f>
        <v>0</v>
      </c>
      <c r="W39" s="10">
        <f t="shared" ref="W39:W42" si="31">IF(AND($I$5=M39,$J$5=N39),3,IF($I$5-$J$5=M39-N39,2,IF(AND($I$5=$J$5,M39=N39),1,IF(AND($I$5&gt;$J$5,M39&gt;N39),1,IF(M39&lt;N39,1,0)))))</f>
        <v>0</v>
      </c>
      <c r="X39" s="10">
        <f t="shared" ref="X39:X42" si="32">IF(AND($I$5=O39,$J$5=P39),3,IF($I$5-$J$5=O39-P39,2,IF(AND($I$5=$J$5,O39=P39),1,IF(AND($I$5&gt;$J$5,O39&gt;P39),1,IF(O39&lt;P39,1,0)))))</f>
        <v>0</v>
      </c>
      <c r="Y39" s="10">
        <f t="shared" ref="Y39:Y42" si="33">IF(AND($I$5=Q39,$J$5=R39),3,IF($I$5-$J$5=Q39-R39,2,IF(AND($I$5=$J$5,Q39=R39),1,IF(AND($I$5&gt;$J$5,Q39&gt;R39),1,IF(Q39&lt;R39,1,0)))))</f>
        <v>0</v>
      </c>
      <c r="AC39" s="18" t="s">
        <v>44</v>
      </c>
      <c r="AD39" s="18">
        <v>3</v>
      </c>
    </row>
    <row r="40" spans="1:30">
      <c r="A40" s="18" t="s">
        <v>58</v>
      </c>
      <c r="B40" s="19">
        <f>IF(AND(I40&gt;J40),AD38,IF(AND(I40=J40),AD41,(IF(AND(I40&lt;J40),AD41))))</f>
        <v>0</v>
      </c>
      <c r="C40" s="19">
        <f>(IF(AND(I40&gt;J40),AD41,(IF(AND(I40=J40),AD40,(IF(AND(I40&lt;J40),AD41))))))</f>
        <v>2</v>
      </c>
      <c r="D40" s="19"/>
      <c r="E40" s="19"/>
      <c r="F40" s="19"/>
      <c r="G40" s="19">
        <f>(IF(AND(I40&gt;J40),AD41,(IF(AND(I40=J40),AD41,IF(AND(I40&lt;J40),AD39)))))</f>
        <v>0</v>
      </c>
      <c r="H40" s="20" t="s">
        <v>60</v>
      </c>
      <c r="I40" s="15">
        <f>[1]Résultats!E39</f>
        <v>0</v>
      </c>
      <c r="J40" s="15">
        <f>[1]Résultats!F39</f>
        <v>0</v>
      </c>
      <c r="K40" s="54"/>
      <c r="L40" s="55"/>
      <c r="M40" s="48"/>
      <c r="N40" s="22"/>
      <c r="O40" s="22"/>
      <c r="P40" s="22"/>
      <c r="Q40" s="22"/>
      <c r="R40" s="22"/>
      <c r="V40" s="10">
        <f t="shared" si="30"/>
        <v>0</v>
      </c>
      <c r="W40" s="10">
        <f t="shared" si="31"/>
        <v>0</v>
      </c>
      <c r="X40" s="10">
        <f t="shared" si="32"/>
        <v>0</v>
      </c>
      <c r="Y40" s="10">
        <f t="shared" si="33"/>
        <v>0</v>
      </c>
      <c r="AC40" s="18" t="s">
        <v>45</v>
      </c>
      <c r="AD40" s="18">
        <v>2</v>
      </c>
    </row>
    <row r="41" spans="1:30">
      <c r="A41" s="18" t="s">
        <v>27</v>
      </c>
      <c r="B41" s="19">
        <f>IF(AND(I41&gt;J41),AD38,IF(AND(I41=J41),AD41,(IF(AND(I41&lt;J41),AD41))))</f>
        <v>0</v>
      </c>
      <c r="C41" s="19">
        <f>(IF(AND(I41&gt;J41),AD41,(IF(AND(I41=J41),AD40,(IF(AND(I41&lt;J41),AD41))))))</f>
        <v>2</v>
      </c>
      <c r="D41" s="19"/>
      <c r="E41" s="19"/>
      <c r="F41" s="19"/>
      <c r="G41" s="19">
        <f>(IF(AND(I41&gt;J41),AD41,(IF(AND(I41=J41),AD41,IF(AND(I41&lt;J41),AD39)))))</f>
        <v>0</v>
      </c>
      <c r="H41" s="20" t="s">
        <v>59</v>
      </c>
      <c r="I41" s="15">
        <f>[1]Résultats!E40</f>
        <v>0</v>
      </c>
      <c r="J41" s="15">
        <f>[1]Résultats!F40</f>
        <v>0</v>
      </c>
      <c r="K41" s="54"/>
      <c r="L41" s="55"/>
      <c r="M41" s="48"/>
      <c r="N41" s="22"/>
      <c r="O41" s="22"/>
      <c r="P41" s="22"/>
      <c r="Q41" s="22"/>
      <c r="R41" s="22"/>
      <c r="V41" s="10">
        <f t="shared" si="30"/>
        <v>0</v>
      </c>
      <c r="W41" s="10">
        <f t="shared" si="31"/>
        <v>0</v>
      </c>
      <c r="X41" s="10">
        <f t="shared" si="32"/>
        <v>0</v>
      </c>
      <c r="Y41" s="10">
        <f t="shared" si="33"/>
        <v>0</v>
      </c>
      <c r="AC41" s="18" t="s">
        <v>46</v>
      </c>
      <c r="AD41" s="18"/>
    </row>
    <row r="42" spans="1:30" ht="15.75" thickBot="1">
      <c r="A42" s="18" t="s">
        <v>27</v>
      </c>
      <c r="B42" s="19">
        <f>IF(AND(I42&gt;J42),AD38,IF(AND(I42=J42),AD41,(IF(AND(I42&lt;J42),AD41))))</f>
        <v>0</v>
      </c>
      <c r="C42" s="19">
        <f>(IF(AND(I42&gt;J42),AD41,(IF(AND(I42=J42),AD40,(IF(AND(I42&lt;J42),AD41))))))</f>
        <v>2</v>
      </c>
      <c r="D42" s="19"/>
      <c r="E42" s="19"/>
      <c r="F42" s="19"/>
      <c r="G42" s="19">
        <f>(IF(AND(I42&gt;J42),AD41,(IF(AND(I42=J42),AD41,IF(AND(I42&lt;J42),AD39)))))</f>
        <v>0</v>
      </c>
      <c r="H42" s="20" t="s">
        <v>58</v>
      </c>
      <c r="I42" s="15">
        <f>[1]Résultats!E41</f>
        <v>0</v>
      </c>
      <c r="J42" s="15">
        <f>[1]Résultats!F41</f>
        <v>0</v>
      </c>
      <c r="K42" s="54"/>
      <c r="L42" s="55"/>
      <c r="M42" s="48"/>
      <c r="N42" s="22"/>
      <c r="O42" s="22"/>
      <c r="P42" s="22"/>
      <c r="Q42" s="22"/>
      <c r="R42" s="22"/>
      <c r="V42" s="10">
        <f t="shared" si="30"/>
        <v>0</v>
      </c>
      <c r="W42" s="10">
        <f t="shared" si="31"/>
        <v>0</v>
      </c>
      <c r="X42" s="10">
        <f t="shared" si="32"/>
        <v>0</v>
      </c>
      <c r="Y42" s="10">
        <f t="shared" si="33"/>
        <v>0</v>
      </c>
      <c r="AC42" s="18" t="b">
        <v>1</v>
      </c>
      <c r="AD42" s="18">
        <v>1</v>
      </c>
    </row>
    <row r="43" spans="1:30" ht="15.75" thickBot="1">
      <c r="A43" s="25" t="s">
        <v>59</v>
      </c>
      <c r="B43" s="26">
        <f>IF(AND(I43&gt;J43),AD38,IF(AND(I43=J43),AD41,(IF(AND(I43&lt;J43),AD41))))</f>
        <v>0</v>
      </c>
      <c r="C43" s="26">
        <f>(IF(AND(I43&gt;J43),AD41,(IF(AND(I43=J43),AD40,(IF(AND(I43&lt;J43),AD41))))))</f>
        <v>2</v>
      </c>
      <c r="D43" s="26"/>
      <c r="E43" s="26"/>
      <c r="F43" s="26"/>
      <c r="G43" s="26">
        <f>(IF(AND(I43&gt;J43),AD41,(IF(AND(I43=J43),AD41,IF(AND(I43&lt;J43),AD39)))))</f>
        <v>0</v>
      </c>
      <c r="H43" s="27" t="s">
        <v>60</v>
      </c>
      <c r="I43" s="51">
        <f>[1]Résultats!E42</f>
        <v>0</v>
      </c>
      <c r="J43" s="51">
        <f>[1]Résultats!F42</f>
        <v>0</v>
      </c>
      <c r="K43" s="56"/>
      <c r="L43" s="57"/>
      <c r="M43" s="49"/>
      <c r="N43" s="29"/>
      <c r="O43" s="29"/>
      <c r="P43" s="29"/>
      <c r="Q43" s="29"/>
      <c r="R43" s="29"/>
      <c r="U43" s="31" t="s">
        <v>47</v>
      </c>
      <c r="V43" s="24">
        <f>SUM(V38:V42)</f>
        <v>0</v>
      </c>
      <c r="W43" s="24">
        <f t="shared" ref="W43" si="34">SUM(W38:W42)</f>
        <v>0</v>
      </c>
      <c r="X43" s="24">
        <f t="shared" ref="X43" si="35">SUM(X38:X42)</f>
        <v>0</v>
      </c>
      <c r="Y43" s="24">
        <f t="shared" ref="Y43" si="36">SUM(Y38:Y42)</f>
        <v>0</v>
      </c>
      <c r="AC43" s="18" t="b">
        <v>0</v>
      </c>
      <c r="AD43" s="18">
        <v>0</v>
      </c>
    </row>
    <row r="44" spans="1:30" ht="15.75" thickBot="1">
      <c r="A44" s="33"/>
      <c r="B44" s="33"/>
      <c r="C44" s="33"/>
      <c r="D44" s="33"/>
      <c r="E44" s="33"/>
      <c r="F44" s="33"/>
      <c r="G44" s="33"/>
      <c r="H44" s="33"/>
      <c r="I44" s="36"/>
      <c r="J44" s="36"/>
      <c r="K44" s="34"/>
      <c r="L44" s="34"/>
      <c r="M44" s="34"/>
      <c r="N44" s="34"/>
      <c r="O44" s="34"/>
      <c r="P44" s="34"/>
      <c r="Q44" s="34"/>
      <c r="V44" s="32">
        <f>V33+V43</f>
        <v>3</v>
      </c>
      <c r="W44" s="32">
        <f t="shared" ref="W44" si="37">W33+W43</f>
        <v>0</v>
      </c>
      <c r="X44" s="32">
        <f t="shared" ref="X44" si="38">X33+X43</f>
        <v>0</v>
      </c>
      <c r="Y44" s="32">
        <f t="shared" ref="Y44" si="39">Y33+Y43</f>
        <v>0</v>
      </c>
    </row>
    <row r="45" spans="1:30">
      <c r="V45" s="34"/>
      <c r="W45" s="34"/>
      <c r="X45" s="34"/>
      <c r="Y45" s="34"/>
    </row>
    <row r="46" spans="1:30" ht="15.75" thickBot="1"/>
    <row r="47" spans="1:30" ht="36" customHeight="1" thickBot="1">
      <c r="A47" s="74" t="s">
        <v>61</v>
      </c>
      <c r="B47" s="75"/>
      <c r="C47" s="75"/>
      <c r="D47" s="75"/>
      <c r="E47" s="75"/>
      <c r="F47" s="75"/>
      <c r="G47" s="75"/>
      <c r="H47" s="75"/>
      <c r="I47" s="76" t="s">
        <v>35</v>
      </c>
      <c r="J47" s="77"/>
      <c r="K47" s="60" t="s">
        <v>36</v>
      </c>
      <c r="L47" s="61"/>
      <c r="M47" s="64" t="s">
        <v>38</v>
      </c>
      <c r="N47" s="65"/>
      <c r="O47" s="68" t="s">
        <v>37</v>
      </c>
      <c r="P47" s="69"/>
      <c r="Q47" s="72" t="s">
        <v>39</v>
      </c>
      <c r="R47" s="73"/>
      <c r="U47" s="1"/>
      <c r="V47" s="88" t="s">
        <v>34</v>
      </c>
      <c r="W47" s="89"/>
      <c r="X47" s="89"/>
      <c r="Y47" s="89"/>
    </row>
    <row r="48" spans="1:30" ht="15.75" thickBot="1">
      <c r="A48" s="6" t="s">
        <v>40</v>
      </c>
      <c r="B48" s="7">
        <v>1</v>
      </c>
      <c r="C48" s="7">
        <v>2</v>
      </c>
      <c r="D48" s="7"/>
      <c r="E48" s="7"/>
      <c r="F48" s="7"/>
      <c r="G48" s="7">
        <v>3</v>
      </c>
      <c r="H48" s="8" t="s">
        <v>41</v>
      </c>
      <c r="I48" s="78"/>
      <c r="J48" s="79"/>
      <c r="K48" s="92"/>
      <c r="L48" s="93"/>
      <c r="M48" s="66"/>
      <c r="N48" s="67"/>
      <c r="O48" s="70"/>
      <c r="P48" s="71"/>
      <c r="Q48" s="90"/>
      <c r="R48" s="91"/>
      <c r="U48" s="1"/>
      <c r="V48" s="2" t="s">
        <v>36</v>
      </c>
      <c r="W48" s="3" t="s">
        <v>38</v>
      </c>
      <c r="X48" s="4" t="s">
        <v>37</v>
      </c>
      <c r="Y48" s="5" t="s">
        <v>39</v>
      </c>
      <c r="AC48" s="94" t="s">
        <v>42</v>
      </c>
      <c r="AD48" s="97"/>
    </row>
    <row r="49" spans="1:30">
      <c r="A49" s="13" t="s">
        <v>62</v>
      </c>
      <c r="B49" s="11">
        <f>IF(AND(I49&gt;J49),AD49,IF(AND(I49=J49),AD52,(IF(AND(I49&lt;J49),AD52))))</f>
        <v>0</v>
      </c>
      <c r="C49" s="11">
        <f>(IF(AND(I49&gt;J49),AD52,(IF(AND(I49=J49),AD51,(IF(AND(I49&lt;J49),AD52))))))</f>
        <v>2</v>
      </c>
      <c r="D49" s="11"/>
      <c r="E49" s="11"/>
      <c r="F49" s="11"/>
      <c r="G49" s="11">
        <f>(IF(AND(I49&gt;J49),AD52,(IF(AND(I49=J49),AD52,IF(AND(I49&lt;J49),AD50)))))</f>
        <v>0</v>
      </c>
      <c r="H49" s="14" t="s">
        <v>63</v>
      </c>
      <c r="I49" s="50">
        <f>[1]Résultats!E48</f>
        <v>0</v>
      </c>
      <c r="J49" s="50">
        <f>[1]Résultats!F48</f>
        <v>0</v>
      </c>
      <c r="K49" s="52"/>
      <c r="L49" s="53"/>
      <c r="M49" s="47"/>
      <c r="N49" s="16"/>
      <c r="O49" s="16"/>
      <c r="P49" s="16"/>
      <c r="Q49" s="16"/>
      <c r="R49" s="16"/>
      <c r="V49" s="10">
        <f>IF(AND($I$5=K49,$J$5=L49),3,IF($I$5-$J$5=K49-L49,2,IF(AND($I$5=$J$5,K49=L49),1,IF(AND($I$5&gt;$J$5,K49&gt;L49),1,IF(K49&lt;L49,1,0)))))</f>
        <v>0</v>
      </c>
      <c r="W49" s="10">
        <f>IF(AND($I$5=M49,$J$5=N49),3,IF($I$5-$J$5=M49-N49,2,IF(AND($I$5=$J$5,M49=N49),1,IF(AND($I$5&gt;$J$5,M49&gt;N49),1,IF(M49&lt;N49,1,0)))))</f>
        <v>0</v>
      </c>
      <c r="X49" s="10">
        <f>IF(AND($I$5=O49,$J$5=P49),3,IF($I$5-$J$5=O49-P49,2,IF(AND($I$5=$J$5,O49=P49),1,IF(AND($I$5&gt;$J$5,O49&gt;P49),1,IF(O49&lt;P49,1,0)))))</f>
        <v>0</v>
      </c>
      <c r="Y49" s="10">
        <f>IF(AND($I$5=Q49,$J$5=R49),3,IF($I$5-$J$5=Q49-R49,2,IF(AND($I$5=$J$5,Q49=R49),1,IF(AND($I$5&gt;$J$5,Q49&gt;R49),1,IF(Q49&lt;R49,1,0)))))</f>
        <v>0</v>
      </c>
      <c r="AC49" s="18" t="s">
        <v>43</v>
      </c>
      <c r="AD49" s="18">
        <v>1</v>
      </c>
    </row>
    <row r="50" spans="1:30">
      <c r="A50" s="18" t="s">
        <v>1</v>
      </c>
      <c r="B50" s="19">
        <f>IF(AND(I50&gt;J50),AD49,IF(AND(I50=J50),AD52,(IF(AND(I50&lt;J50),AD52))))</f>
        <v>0</v>
      </c>
      <c r="C50" s="19">
        <f>(IF(AND(I50&gt;J50),AD52,(IF(AND(I50=J50),AD51,(IF(AND(I50&lt;J50),AD52))))))</f>
        <v>2</v>
      </c>
      <c r="D50" s="19"/>
      <c r="E50" s="19"/>
      <c r="F50" s="19"/>
      <c r="G50" s="19">
        <f>(IF(AND(I50&gt;J50),AD52,(IF(AND(I50=J50),AD52,IF(AND(I50&lt;J50),AD50)))))</f>
        <v>0</v>
      </c>
      <c r="H50" s="20" t="s">
        <v>64</v>
      </c>
      <c r="I50" s="15">
        <f>[1]Résultats!E49</f>
        <v>0</v>
      </c>
      <c r="J50" s="15">
        <f>[1]Résultats!F49</f>
        <v>0</v>
      </c>
      <c r="K50" s="54"/>
      <c r="L50" s="55"/>
      <c r="M50" s="48"/>
      <c r="N50" s="22"/>
      <c r="O50" s="22"/>
      <c r="P50" s="22"/>
      <c r="Q50" s="22"/>
      <c r="R50" s="22"/>
      <c r="V50" s="10">
        <f t="shared" ref="V50:V53" si="40">IF(AND($I$5=K50,$J$5=L50),3,IF($I$5-$J$5=K50-L50,2,IF(AND($I$5=$J$5,K50=L50),1,IF(AND($I$5&gt;$J$5,K50&gt;L50),1,IF(K50&lt;L50,1,0)))))</f>
        <v>0</v>
      </c>
      <c r="W50" s="10">
        <f t="shared" ref="W50:W53" si="41">IF(AND($I$5=M50,$J$5=N50),3,IF($I$5-$J$5=M50-N50,2,IF(AND($I$5=$J$5,M50=N50),1,IF(AND($I$5&gt;$J$5,M50&gt;N50),1,IF(M50&lt;N50,1,0)))))</f>
        <v>0</v>
      </c>
      <c r="X50" s="10">
        <f t="shared" ref="X50:X53" si="42">IF(AND($I$5=O50,$J$5=P50),3,IF($I$5-$J$5=O50-P50,2,IF(AND($I$5=$J$5,O50=P50),1,IF(AND($I$5&gt;$J$5,O50&gt;P50),1,IF(O50&lt;P50,1,0)))))</f>
        <v>0</v>
      </c>
      <c r="Y50" s="10">
        <f t="shared" ref="Y50:Y53" si="43">IF(AND($I$5=Q50,$J$5=R50),3,IF($I$5-$J$5=Q50-R50,2,IF(AND($I$5=$J$5,Q50=R50),1,IF(AND($I$5&gt;$J$5,Q50&gt;R50),1,IF(Q50&lt;R50,1,0)))))</f>
        <v>0</v>
      </c>
      <c r="AC50" s="18" t="s">
        <v>44</v>
      </c>
      <c r="AD50" s="18">
        <v>3</v>
      </c>
    </row>
    <row r="51" spans="1:30">
      <c r="A51" s="18" t="s">
        <v>62</v>
      </c>
      <c r="B51" s="19">
        <f>IF(AND(I51&gt;J51),AD49,IF(AND(I51=J51),AD52,(IF(AND(I51&lt;J51),AD52))))</f>
        <v>0</v>
      </c>
      <c r="C51" s="19">
        <f>(IF(AND(I51&gt;J51),AD52,(IF(AND(I51=J51),AD51,(IF(AND(I51&lt;J51),AD52))))))</f>
        <v>2</v>
      </c>
      <c r="D51" s="19"/>
      <c r="E51" s="19"/>
      <c r="F51" s="19"/>
      <c r="G51" s="19">
        <f>(IF(AND(I51&gt;J51),AD52,(IF(AND(I51=J51),AD52,IF(AND(I51&lt;J51),AD50)))))</f>
        <v>0</v>
      </c>
      <c r="H51" s="20" t="s">
        <v>1</v>
      </c>
      <c r="I51" s="15">
        <f>[1]Résultats!E50</f>
        <v>0</v>
      </c>
      <c r="J51" s="15">
        <f>[1]Résultats!F50</f>
        <v>0</v>
      </c>
      <c r="K51" s="54"/>
      <c r="L51" s="55"/>
      <c r="M51" s="48"/>
      <c r="N51" s="22"/>
      <c r="O51" s="22"/>
      <c r="P51" s="22"/>
      <c r="Q51" s="22"/>
      <c r="R51" s="22"/>
      <c r="V51" s="10">
        <f t="shared" si="40"/>
        <v>0</v>
      </c>
      <c r="W51" s="10">
        <f t="shared" si="41"/>
        <v>0</v>
      </c>
      <c r="X51" s="10">
        <f t="shared" si="42"/>
        <v>0</v>
      </c>
      <c r="Y51" s="10">
        <f t="shared" si="43"/>
        <v>0</v>
      </c>
      <c r="AC51" s="18" t="s">
        <v>45</v>
      </c>
      <c r="AD51" s="18">
        <v>2</v>
      </c>
    </row>
    <row r="52" spans="1:30">
      <c r="A52" s="18" t="s">
        <v>64</v>
      </c>
      <c r="B52" s="19">
        <f>IF(AND(I52&gt;J52),AD49,IF(AND(I52=J52),AD52,(IF(AND(I52&lt;J52),AD52))))</f>
        <v>0</v>
      </c>
      <c r="C52" s="19">
        <f>(IF(AND(I52&gt;J52),AD52,(IF(AND(I52=J52),AD51,(IF(AND(I52&lt;J52),AD52))))))</f>
        <v>2</v>
      </c>
      <c r="D52" s="19"/>
      <c r="E52" s="19"/>
      <c r="F52" s="19"/>
      <c r="G52" s="19">
        <f>(IF(AND(I52&gt;J52),AD52,(IF(AND(I52=J52),AD52,IF(AND(I52&lt;J52),AD50)))))</f>
        <v>0</v>
      </c>
      <c r="H52" s="20" t="s">
        <v>63</v>
      </c>
      <c r="I52" s="15">
        <f>[1]Résultats!E51</f>
        <v>0</v>
      </c>
      <c r="J52" s="15">
        <f>[1]Résultats!F51</f>
        <v>0</v>
      </c>
      <c r="K52" s="54"/>
      <c r="L52" s="55"/>
      <c r="M52" s="48"/>
      <c r="N52" s="22"/>
      <c r="O52" s="22"/>
      <c r="P52" s="22"/>
      <c r="Q52" s="22"/>
      <c r="R52" s="22"/>
      <c r="V52" s="10">
        <f t="shared" si="40"/>
        <v>0</v>
      </c>
      <c r="W52" s="10">
        <f t="shared" si="41"/>
        <v>0</v>
      </c>
      <c r="X52" s="10">
        <f t="shared" si="42"/>
        <v>0</v>
      </c>
      <c r="Y52" s="10">
        <f t="shared" si="43"/>
        <v>0</v>
      </c>
      <c r="AC52" s="18" t="s">
        <v>46</v>
      </c>
      <c r="AD52" s="18"/>
    </row>
    <row r="53" spans="1:30" ht="15.75" thickBot="1">
      <c r="A53" s="18" t="s">
        <v>64</v>
      </c>
      <c r="B53" s="19">
        <f>IF(AND(I53&gt;J53),AD49,IF(AND(I53=J53),AD52,(IF(AND(I53&lt;J53),AD52))))</f>
        <v>0</v>
      </c>
      <c r="C53" s="19">
        <f>(IF(AND(I53&gt;J53),AD52,(IF(AND(I53=J53),AD51,(IF(AND(I53&lt;J53),AD52))))))</f>
        <v>2</v>
      </c>
      <c r="D53" s="19"/>
      <c r="E53" s="19"/>
      <c r="F53" s="19"/>
      <c r="G53" s="19">
        <f>(IF(AND(I53&gt;J53),AD52,(IF(AND(I53=J53),AD52,IF(AND(I53&lt;J53),AD50)))))</f>
        <v>0</v>
      </c>
      <c r="H53" s="20" t="s">
        <v>62</v>
      </c>
      <c r="I53" s="15">
        <f>[1]Résultats!E52</f>
        <v>0</v>
      </c>
      <c r="J53" s="15">
        <f>[1]Résultats!F52</f>
        <v>0</v>
      </c>
      <c r="K53" s="54"/>
      <c r="L53" s="55"/>
      <c r="M53" s="48"/>
      <c r="N53" s="22"/>
      <c r="O53" s="22"/>
      <c r="P53" s="22"/>
      <c r="Q53" s="22"/>
      <c r="R53" s="22"/>
      <c r="V53" s="10">
        <f t="shared" si="40"/>
        <v>0</v>
      </c>
      <c r="W53" s="10">
        <f t="shared" si="41"/>
        <v>0</v>
      </c>
      <c r="X53" s="10">
        <f t="shared" si="42"/>
        <v>0</v>
      </c>
      <c r="Y53" s="10">
        <f t="shared" si="43"/>
        <v>0</v>
      </c>
      <c r="AC53" s="18" t="b">
        <v>1</v>
      </c>
      <c r="AD53" s="18">
        <v>1</v>
      </c>
    </row>
    <row r="54" spans="1:30" ht="15.75" thickBot="1">
      <c r="A54" s="25" t="s">
        <v>63</v>
      </c>
      <c r="B54" s="26">
        <f>IF(AND(I54&gt;J54),AD49,IF(AND(I54=J54),AD52,(IF(AND(I54&lt;J54),AD52))))</f>
        <v>0</v>
      </c>
      <c r="C54" s="26">
        <f>(IF(AND(I54&gt;J54),AD52,(IF(AND(I54=J54),AD51,(IF(AND(I54&lt;J54),AD52))))))</f>
        <v>2</v>
      </c>
      <c r="D54" s="26"/>
      <c r="E54" s="26"/>
      <c r="F54" s="26"/>
      <c r="G54" s="26">
        <f>(IF(AND(I54&gt;J54),AD52,(IF(AND(I54=J54),AD52,IF(AND(I54&lt;J54),AD50)))))</f>
        <v>0</v>
      </c>
      <c r="H54" s="27" t="s">
        <v>1</v>
      </c>
      <c r="I54" s="51">
        <f>[1]Résultats!E53</f>
        <v>0</v>
      </c>
      <c r="J54" s="51">
        <f>[1]Résultats!F53</f>
        <v>0</v>
      </c>
      <c r="K54" s="56"/>
      <c r="L54" s="57"/>
      <c r="M54" s="49"/>
      <c r="N54" s="29"/>
      <c r="O54" s="29"/>
      <c r="P54" s="29"/>
      <c r="Q54" s="29"/>
      <c r="R54" s="29"/>
      <c r="U54" s="31" t="s">
        <v>47</v>
      </c>
      <c r="V54" s="24">
        <f>SUM(V49:V53)</f>
        <v>0</v>
      </c>
      <c r="W54" s="24">
        <f t="shared" ref="W54" si="44">SUM(W49:W53)</f>
        <v>0</v>
      </c>
      <c r="X54" s="24">
        <f t="shared" ref="X54" si="45">SUM(X49:X53)</f>
        <v>0</v>
      </c>
      <c r="Y54" s="24">
        <f t="shared" ref="Y54" si="46">SUM(Y49:Y53)</f>
        <v>0</v>
      </c>
      <c r="AC54" s="18" t="b">
        <v>0</v>
      </c>
      <c r="AD54" s="18">
        <v>0</v>
      </c>
    </row>
    <row r="55" spans="1:30" ht="15.75" thickBot="1">
      <c r="A55" s="33"/>
      <c r="B55" s="33"/>
      <c r="C55" s="33"/>
      <c r="D55" s="33"/>
      <c r="E55" s="33"/>
      <c r="F55" s="33"/>
      <c r="G55" s="33"/>
      <c r="H55" s="33"/>
      <c r="I55" s="36"/>
      <c r="J55" s="36"/>
      <c r="K55" s="34"/>
      <c r="L55" s="34"/>
      <c r="M55" s="34"/>
      <c r="N55" s="34"/>
      <c r="O55" s="34"/>
      <c r="P55" s="34"/>
      <c r="Q55" s="34"/>
      <c r="V55" s="32">
        <f>V44+V54</f>
        <v>3</v>
      </c>
      <c r="W55" s="32">
        <f t="shared" ref="W55" si="47">W44+W54</f>
        <v>0</v>
      </c>
      <c r="X55" s="32">
        <f t="shared" ref="X55" si="48">X44+X54</f>
        <v>0</v>
      </c>
      <c r="Y55" s="32">
        <f t="shared" ref="Y55" si="49">Y44+Y54</f>
        <v>0</v>
      </c>
    </row>
    <row r="56" spans="1:30">
      <c r="V56" s="34"/>
      <c r="W56" s="34"/>
      <c r="X56" s="34"/>
      <c r="Y56" s="34"/>
    </row>
    <row r="57" spans="1:30" ht="15.75" thickBot="1"/>
    <row r="58" spans="1:30" ht="36" customHeight="1" thickBot="1">
      <c r="A58" s="74" t="s">
        <v>65</v>
      </c>
      <c r="B58" s="75"/>
      <c r="C58" s="75"/>
      <c r="D58" s="75"/>
      <c r="E58" s="75"/>
      <c r="F58" s="75"/>
      <c r="G58" s="75"/>
      <c r="H58" s="75"/>
      <c r="I58" s="76" t="s">
        <v>35</v>
      </c>
      <c r="J58" s="77"/>
      <c r="K58" s="80" t="s">
        <v>36</v>
      </c>
      <c r="L58" s="45"/>
      <c r="M58" s="82" t="s">
        <v>37</v>
      </c>
      <c r="N58" s="43"/>
      <c r="O58" s="84" t="s">
        <v>38</v>
      </c>
      <c r="P58" s="41"/>
      <c r="Q58" s="86" t="s">
        <v>39</v>
      </c>
      <c r="U58" s="1"/>
      <c r="V58" s="88" t="s">
        <v>34</v>
      </c>
      <c r="W58" s="89"/>
      <c r="X58" s="89"/>
      <c r="Y58" s="89"/>
    </row>
    <row r="59" spans="1:30" ht="15.75" thickBot="1">
      <c r="A59" s="6" t="s">
        <v>40</v>
      </c>
      <c r="B59" s="7">
        <v>1</v>
      </c>
      <c r="C59" s="7">
        <v>2</v>
      </c>
      <c r="D59" s="7"/>
      <c r="E59" s="7"/>
      <c r="F59" s="7"/>
      <c r="G59" s="7">
        <v>3</v>
      </c>
      <c r="H59" s="40" t="s">
        <v>41</v>
      </c>
      <c r="I59" s="78"/>
      <c r="J59" s="79"/>
      <c r="K59" s="81"/>
      <c r="L59" s="46"/>
      <c r="M59" s="83"/>
      <c r="N59" s="44"/>
      <c r="O59" s="85"/>
      <c r="P59" s="42"/>
      <c r="Q59" s="87"/>
      <c r="U59" s="1"/>
      <c r="V59" s="2" t="s">
        <v>36</v>
      </c>
      <c r="W59" s="3" t="s">
        <v>38</v>
      </c>
      <c r="X59" s="4" t="s">
        <v>37</v>
      </c>
      <c r="Y59" s="5" t="s">
        <v>39</v>
      </c>
      <c r="AC59" s="94" t="s">
        <v>42</v>
      </c>
      <c r="AD59" s="97"/>
    </row>
    <row r="60" spans="1:30">
      <c r="A60" s="13" t="s">
        <v>66</v>
      </c>
      <c r="B60" s="19">
        <f>IF(AND(I60&gt;J60),AD60,IF(AND(I60=J60),AD63,(IF(AND(I60&lt;J60),AD63))))</f>
        <v>0</v>
      </c>
      <c r="C60" s="19">
        <f>(IF(AND(I60&gt;J60),AD63,(IF(AND(I60=J60),AD62,(IF(AND(I60&lt;J60),AD63))))))</f>
        <v>2</v>
      </c>
      <c r="D60" s="19"/>
      <c r="E60" s="19"/>
      <c r="F60" s="19"/>
      <c r="G60" s="19">
        <f>(IF(AND(I60&gt;J60),AD63,(IF(AND(I60=J60),AD63,IF(AND(I60&lt;J60),AD61)))))</f>
        <v>0</v>
      </c>
      <c r="H60" s="14" t="s">
        <v>67</v>
      </c>
      <c r="I60" s="15">
        <f>[1]Résultats!E47</f>
        <v>0</v>
      </c>
      <c r="J60" s="15">
        <f>[1]Résultats!F47</f>
        <v>0</v>
      </c>
      <c r="K60" s="16" t="b">
        <f>IF(AND([1]Ben!E53=[1]Ben!E$7),1,IF(AND([1]Ben!F53=[1]Ben!F$7),2,IF(AND([1]Ben!G53=[1]Ben!G$7),3)))</f>
        <v>0</v>
      </c>
      <c r="L60" s="16"/>
      <c r="M60" s="16" t="b">
        <f>IF(AND([1]Steph!E53=[1]Steph!E$7),1,IF(AND([1]Steph!F53=[1]Steph!F$7),2,IF(AND([1]Steph!G53=[1]Steph!G$7),3)))</f>
        <v>0</v>
      </c>
      <c r="N60" s="16"/>
      <c r="O60" s="16" t="b">
        <f>IF(AND([1]Alex!E53=[1]Alex!E$7),1,IF(AND([1]Alex!F53=[1]Alex!F$7),2,IF(AND([1]Alex!G53=[1]Alex!G$7),3)))</f>
        <v>0</v>
      </c>
      <c r="P60" s="16"/>
      <c r="Q60" s="16" t="b">
        <f>IF(AND([1]Nico!E53=[1]Nico!E$7),1,IF(AND([1]Nico!F53=[1]Nico!F$7),2,IF(AND([1]Nico!G53=[1]Nico!G$7),3)))</f>
        <v>0</v>
      </c>
      <c r="V60" s="10">
        <f>IF(AND($I$5=K60,$J$5=L60),3,IF($I$5-$J$5=K60-L60,2,IF(AND($I$5=$J$5,K60=L60),1,IF(AND($I$5&gt;$J$5,K60&gt;L60),1,IF(K60&lt;L60,1,0)))))</f>
        <v>0</v>
      </c>
      <c r="W60" s="10">
        <f>IF(AND($I$5=M60,$J$5=N60),3,IF($I$5-$J$5=M60-N60,2,IF(AND($I$5=$J$5,M60=N60),1,IF(AND($I$5&gt;$J$5,M60&gt;N60),1,IF(M60&lt;N60,1,0)))))</f>
        <v>0</v>
      </c>
      <c r="X60" s="10">
        <f>IF(AND($I$5=O60,$J$5=P60),3,IF($I$5-$J$5=O60-P60,2,IF(AND($I$5=$J$5,O60=P60),1,IF(AND($I$5&gt;$J$5,O60&gt;P60),1,IF(O60&lt;P60,1,0)))))</f>
        <v>0</v>
      </c>
      <c r="Y60" s="10">
        <f>IF(AND($I$5=Q60,$J$5=R60),3,IF($I$5-$J$5=Q60-R60,2,IF(AND($I$5=$J$5,Q60=R60),1,IF(AND($I$5&gt;$J$5,Q60&gt;R60),1,IF(Q60&lt;R60,1,0)))))</f>
        <v>0</v>
      </c>
      <c r="AC60" s="18" t="s">
        <v>43</v>
      </c>
      <c r="AD60" s="18">
        <v>1</v>
      </c>
    </row>
    <row r="61" spans="1:30">
      <c r="A61" s="18" t="s">
        <v>68</v>
      </c>
      <c r="B61" s="19">
        <f>IF(AND(I61&gt;J61),AD60,IF(AND(I61=J61),AD63,(IF(AND(I61&lt;J61),AD63))))</f>
        <v>0</v>
      </c>
      <c r="C61" s="19">
        <f>(IF(AND(I61&gt;J61),AD63,(IF(AND(I61=J61),AD62,(IF(AND(I61&lt;J61),AD63))))))</f>
        <v>2</v>
      </c>
      <c r="D61" s="19"/>
      <c r="E61" s="19"/>
      <c r="F61" s="19"/>
      <c r="G61" s="19">
        <f>(IF(AND(I61&gt;J61),AD63,(IF(AND(I61=J61),AD63,IF(AND(I61&lt;J61),AD61)))))</f>
        <v>0</v>
      </c>
      <c r="H61" s="20" t="s">
        <v>69</v>
      </c>
      <c r="I61" s="21">
        <f>[1]Résultats!E48</f>
        <v>0</v>
      </c>
      <c r="J61" s="21">
        <f>[1]Résultats!F48</f>
        <v>0</v>
      </c>
      <c r="K61" s="23" t="b">
        <f>IF(AND([1]Ben!E54=[1]Ben!E$7),1,IF(AND([1]Ben!F54=[1]Ben!F$7),2,IF(AND([1]Ben!G54=[1]Ben!G$7),3)))</f>
        <v>0</v>
      </c>
      <c r="L61" s="23"/>
      <c r="M61" s="23" t="b">
        <f>IF(AND([1]Steph!E54=[1]Steph!E$7),1,IF(AND([1]Steph!F54=[1]Steph!F$7),2,IF(AND([1]Steph!G54=[1]Steph!G$7),3)))</f>
        <v>0</v>
      </c>
      <c r="N61" s="23"/>
      <c r="O61" s="23" t="b">
        <f>IF(AND([1]Alex!E54=[1]Alex!E$7),1,IF(AND([1]Alex!F54=[1]Alex!F$7),2,IF(AND([1]Alex!G54=[1]Alex!G$7),3)))</f>
        <v>0</v>
      </c>
      <c r="P61" s="23"/>
      <c r="Q61" s="23" t="b">
        <f>IF(AND([1]Nico!E54=[1]Nico!E$7),1,IF(AND([1]Nico!F54=[1]Nico!F$7),2,IF(AND([1]Nico!G54=[1]Nico!G$7),3)))</f>
        <v>0</v>
      </c>
      <c r="V61" s="10">
        <f t="shared" ref="V61:V64" si="50">IF(AND($I$5=K61,$J$5=L61),3,IF($I$5-$J$5=K61-L61,2,IF(AND($I$5=$J$5,K61=L61),1,IF(AND($I$5&gt;$J$5,K61&gt;L61),1,IF(K61&lt;L61,1,0)))))</f>
        <v>0</v>
      </c>
      <c r="W61" s="10">
        <f t="shared" ref="W61:W64" si="51">IF(AND($I$5=M61,$J$5=N61),3,IF($I$5-$J$5=M61-N61,2,IF(AND($I$5=$J$5,M61=N61),1,IF(AND($I$5&gt;$J$5,M61&gt;N61),1,IF(M61&lt;N61,1,0)))))</f>
        <v>0</v>
      </c>
      <c r="X61" s="10">
        <f t="shared" ref="X61:X64" si="52">IF(AND($I$5=O61,$J$5=P61),3,IF($I$5-$J$5=O61-P61,2,IF(AND($I$5=$J$5,O61=P61),1,IF(AND($I$5&gt;$J$5,O61&gt;P61),1,IF(O61&lt;P61,1,0)))))</f>
        <v>0</v>
      </c>
      <c r="Y61" s="10">
        <f t="shared" ref="Y61:Y64" si="53">IF(AND($I$5=Q61,$J$5=R61),3,IF($I$5-$J$5=Q61-R61,2,IF(AND($I$5=$J$5,Q61=R61),1,IF(AND($I$5&gt;$J$5,Q61&gt;R61),1,IF(Q61&lt;R61,1,0)))))</f>
        <v>0</v>
      </c>
      <c r="AC61" s="18" t="s">
        <v>44</v>
      </c>
      <c r="AD61" s="18">
        <v>3</v>
      </c>
    </row>
    <row r="62" spans="1:30">
      <c r="A62" s="18" t="s">
        <v>66</v>
      </c>
      <c r="B62" s="19">
        <f>IF(AND(I62&gt;J62),AD60,IF(AND(I62=J62),AD63,(IF(AND(I62&lt;J62),AD63))))</f>
        <v>0</v>
      </c>
      <c r="C62" s="19">
        <f>(IF(AND(I62&gt;J62),AD63,(IF(AND(I62=J62),AD62,(IF(AND(I62&lt;J62),AD63))))))</f>
        <v>2</v>
      </c>
      <c r="D62" s="19"/>
      <c r="E62" s="19"/>
      <c r="F62" s="19"/>
      <c r="G62" s="19">
        <f>(IF(AND(I62&gt;J62),AD63,(IF(AND(I62=J62),AD63,IF(AND(I62&lt;J62),AD61)))))</f>
        <v>0</v>
      </c>
      <c r="H62" s="20" t="s">
        <v>68</v>
      </c>
      <c r="I62" s="21">
        <f>[1]Résultats!E49</f>
        <v>0</v>
      </c>
      <c r="J62" s="21">
        <f>[1]Résultats!F49</f>
        <v>0</v>
      </c>
      <c r="K62" s="23" t="b">
        <f>IF(AND([1]Ben!E55=[1]Ben!E$7),1,IF(AND([1]Ben!F54=[1]Ben!F$7),2,IF(AND([1]Ben!G55=[1]Ben!G$7),3)))</f>
        <v>0</v>
      </c>
      <c r="L62" s="23"/>
      <c r="M62" s="23" t="b">
        <f>IF(AND([1]Steph!E55=[1]Steph!E$7),1,IF(AND([1]Steph!F55=[1]Steph!F$7),2,IF(AND([1]Steph!G55=[1]Steph!G$7),3)))</f>
        <v>0</v>
      </c>
      <c r="N62" s="23"/>
      <c r="O62" s="23" t="b">
        <f>IF(AND([1]Alex!E55=[1]Alex!E$7),1,IF(AND([1]Alex!F55=[1]Alex!F$7),2,IF(AND([1]Alex!G55=[1]Alex!G$7),3)))</f>
        <v>0</v>
      </c>
      <c r="P62" s="23"/>
      <c r="Q62" s="23" t="b">
        <f>IF(AND([1]Nico!E55=[1]Nico!E$7),1,IF(AND([1]Nico!F55=[1]Nico!F$7),2,IF(AND([1]Nico!G55=[1]Nico!G$7),3)))</f>
        <v>0</v>
      </c>
      <c r="V62" s="10">
        <f t="shared" si="50"/>
        <v>0</v>
      </c>
      <c r="W62" s="10">
        <f t="shared" si="51"/>
        <v>0</v>
      </c>
      <c r="X62" s="10">
        <f t="shared" si="52"/>
        <v>0</v>
      </c>
      <c r="Y62" s="10">
        <f t="shared" si="53"/>
        <v>0</v>
      </c>
      <c r="AC62" s="18" t="s">
        <v>45</v>
      </c>
      <c r="AD62" s="18">
        <v>2</v>
      </c>
    </row>
    <row r="63" spans="1:30">
      <c r="A63" s="18" t="s">
        <v>69</v>
      </c>
      <c r="B63" s="19">
        <f>IF(AND(I63&gt;J63),AD60,IF(AND(I63=J63),AD63,(IF(AND(I63&lt;J63),AD63))))</f>
        <v>0</v>
      </c>
      <c r="C63" s="19">
        <f>(IF(AND(I63&gt;J63),AD63,(IF(AND(I63=J63),AD62,(IF(AND(I63&lt;J63),AD63))))))</f>
        <v>2</v>
      </c>
      <c r="D63" s="19"/>
      <c r="E63" s="19"/>
      <c r="F63" s="19"/>
      <c r="G63" s="19">
        <f>(IF(AND(I63&gt;J63),AD63,(IF(AND(I63=J63),AD63,IF(AND(I63&lt;J63),AD61)))))</f>
        <v>0</v>
      </c>
      <c r="H63" s="20" t="s">
        <v>67</v>
      </c>
      <c r="I63" s="21">
        <f>[1]Résultats!E50</f>
        <v>0</v>
      </c>
      <c r="J63" s="21">
        <f>[1]Résultats!F50</f>
        <v>0</v>
      </c>
      <c r="K63" s="23" t="b">
        <f>IF(AND([1]Ben!E56=[1]Ben!E$7),1,IF(AND([1]Ben!F56=[1]Ben!F$7),2,IF(AND([1]Ben!G56=[1]Ben!G$7),3)))</f>
        <v>0</v>
      </c>
      <c r="L63" s="23"/>
      <c r="M63" s="23" t="b">
        <f>IF(AND([1]Steph!E56=[1]Steph!E$7),1,IF(AND([1]Steph!F56=[1]Steph!F$7),2,IF(AND([1]Steph!G56=[1]Steph!G$7),3)))</f>
        <v>0</v>
      </c>
      <c r="N63" s="23"/>
      <c r="O63" s="23" t="b">
        <f>IF(AND([1]Alex!E56=[1]Alex!E$7),1,IF(AND([1]Alex!F56=[1]Alex!F$7),2,IF(AND([1]Alex!G56=[1]Alex!G$7),3)))</f>
        <v>0</v>
      </c>
      <c r="P63" s="23"/>
      <c r="Q63" s="23" t="b">
        <f>IF(AND([1]Nico!E56=[1]Nico!E$7),1,IF(AND([1]Nico!F56=[1]Nico!F$7),2,IF(AND([1]Nico!G56=[1]Nico!G$7),3)))</f>
        <v>0</v>
      </c>
      <c r="V63" s="10">
        <f t="shared" si="50"/>
        <v>0</v>
      </c>
      <c r="W63" s="10">
        <f t="shared" si="51"/>
        <v>0</v>
      </c>
      <c r="X63" s="10">
        <f t="shared" si="52"/>
        <v>0</v>
      </c>
      <c r="Y63" s="10">
        <f t="shared" si="53"/>
        <v>0</v>
      </c>
      <c r="AC63" s="18" t="s">
        <v>46</v>
      </c>
      <c r="AD63" s="18"/>
    </row>
    <row r="64" spans="1:30" ht="15.75" thickBot="1">
      <c r="A64" s="18" t="s">
        <v>69</v>
      </c>
      <c r="B64" s="19">
        <f>IF(AND(I64&gt;J64),AD60,IF(AND(I64=J64),AD63,(IF(AND(I64&lt;J64),AD63))))</f>
        <v>0</v>
      </c>
      <c r="C64" s="19">
        <f>(IF(AND(I64&gt;J64),AD63,(IF(AND(I64=J64),AD62,(IF(AND(I64&lt;J64),AD63))))))</f>
        <v>2</v>
      </c>
      <c r="D64" s="19"/>
      <c r="E64" s="19"/>
      <c r="F64" s="19"/>
      <c r="G64" s="19">
        <f>(IF(AND(I64&gt;J64),AD63,(IF(AND(I64=J64),AD63,IF(AND(I64&lt;J64),AD61)))))</f>
        <v>0</v>
      </c>
      <c r="H64" s="20" t="s">
        <v>66</v>
      </c>
      <c r="I64" s="21">
        <f>[1]Résultats!E51</f>
        <v>0</v>
      </c>
      <c r="J64" s="21">
        <f>[1]Résultats!F51</f>
        <v>0</v>
      </c>
      <c r="K64" s="23" t="b">
        <f>IF(AND([1]Ben!E57=[1]Ben!E$7),1,IF(AND([1]Ben!F57=[1]Ben!F$7),2,IF(AND([1]Ben!G57=[1]Ben!G$7),3)))</f>
        <v>0</v>
      </c>
      <c r="L64" s="23"/>
      <c r="M64" s="23" t="b">
        <f>IF(AND([1]Steph!E57=[1]Steph!E$7),1,IF(AND([1]Steph!F57=[1]Steph!F$7),2,IF(AND([1]Steph!G57=[1]Steph!G$7),3)))</f>
        <v>0</v>
      </c>
      <c r="N64" s="23"/>
      <c r="O64" s="23" t="b">
        <f>IF(AND([1]Alex!E57=[1]Alex!E$7),1,IF(AND([1]Alex!F57=[1]Alex!F$7),2,IF(AND([1]Alex!G57=[1]Alex!G$7),3)))</f>
        <v>0</v>
      </c>
      <c r="P64" s="23"/>
      <c r="Q64" s="23" t="b">
        <f>IF(AND([1]Nico!E57=[1]Nico!E$7),1,IF(AND([1]Nico!F57=[1]Nico!F$7),2,IF(AND([1]Nico!G57=[1]Nico!G$7),3)))</f>
        <v>0</v>
      </c>
      <c r="V64" s="10">
        <f t="shared" si="50"/>
        <v>0</v>
      </c>
      <c r="W64" s="10">
        <f t="shared" si="51"/>
        <v>0</v>
      </c>
      <c r="X64" s="10">
        <f t="shared" si="52"/>
        <v>0</v>
      </c>
      <c r="Y64" s="10">
        <f t="shared" si="53"/>
        <v>0</v>
      </c>
      <c r="AC64" s="18" t="b">
        <v>1</v>
      </c>
      <c r="AD64" s="18">
        <v>1</v>
      </c>
    </row>
    <row r="65" spans="1:30" ht="15.75" thickBot="1">
      <c r="A65" s="25" t="s">
        <v>67</v>
      </c>
      <c r="B65" s="26">
        <f>IF(AND(I65&gt;J65),AD60,IF(AND(I65=J65),AD63,(IF(AND(I65&lt;J65),AD63))))</f>
        <v>0</v>
      </c>
      <c r="C65" s="26">
        <f>(IF(AND(I65&gt;J65),AD63,(IF(AND(I65=J65),AD62,(IF(AND(I65&lt;J65),AD63))))))</f>
        <v>2</v>
      </c>
      <c r="D65" s="26"/>
      <c r="E65" s="26"/>
      <c r="F65" s="26"/>
      <c r="G65" s="26">
        <f>(IF(AND(I65&gt;J65),AD63,(IF(AND(I65=J65),AD63,IF(AND(I65&lt;J65),AD61)))))</f>
        <v>0</v>
      </c>
      <c r="H65" s="27" t="s">
        <v>68</v>
      </c>
      <c r="I65" s="28">
        <f>[1]Résultats!E52</f>
        <v>0</v>
      </c>
      <c r="J65" s="28">
        <f>[1]Résultats!F52</f>
        <v>0</v>
      </c>
      <c r="K65" s="30" t="b">
        <f>IF(AND([1]Ben!E58=[1]Ben!E$7),1,IF(AND([1]Ben!F58=[1]Ben!F$7),2,IF(AND([1]Ben!G58=[1]Ben!G$7),3)))</f>
        <v>0</v>
      </c>
      <c r="L65" s="30"/>
      <c r="M65" s="30" t="b">
        <f>IF(AND([1]Steph!E58=[1]Steph!E$7),1,IF(AND([1]Steph!F58=[1]Steph!F$7),2,IF(AND([1]Steph!G58=[1]Steph!G$7),3)))</f>
        <v>0</v>
      </c>
      <c r="N65" s="30"/>
      <c r="O65" s="30" t="b">
        <f>IF(AND([1]Alex!E58=[1]Alex!E$7),1,IF(AND([1]Alex!F58=[1]Alex!F$7),2,IF(AND([1]Alex!G58=[1]Alex!G$7),3)))</f>
        <v>0</v>
      </c>
      <c r="P65" s="30"/>
      <c r="Q65" s="30" t="b">
        <f>IF(AND([1]Nico!E58=[1]Nico!E$7),1,IF(AND([1]Nico!F58=[1]Nico!F$7),2,IF(AND([1]Nico!G58=[1]Nico!G$7),3)))</f>
        <v>0</v>
      </c>
      <c r="U65" s="31" t="s">
        <v>47</v>
      </c>
      <c r="V65" s="24">
        <f>SUM(V60:V64)</f>
        <v>0</v>
      </c>
      <c r="W65" s="24">
        <f t="shared" ref="W65" si="54">SUM(W60:W64)</f>
        <v>0</v>
      </c>
      <c r="X65" s="24">
        <f t="shared" ref="X65" si="55">SUM(X60:X64)</f>
        <v>0</v>
      </c>
      <c r="Y65" s="24">
        <f t="shared" ref="Y65" si="56">SUM(Y60:Y64)</f>
        <v>0</v>
      </c>
      <c r="AC65" s="18" t="b">
        <v>0</v>
      </c>
      <c r="AD65" s="18">
        <v>0</v>
      </c>
    </row>
    <row r="66" spans="1:30" ht="15.75" thickBot="1">
      <c r="A66" s="33"/>
      <c r="B66" s="33"/>
      <c r="C66" s="33"/>
      <c r="D66" s="33"/>
      <c r="E66" s="33"/>
      <c r="F66" s="33"/>
      <c r="G66" s="33"/>
      <c r="H66" s="33"/>
      <c r="I66" s="36"/>
      <c r="J66" s="36"/>
      <c r="K66" s="34"/>
      <c r="L66" s="34"/>
      <c r="M66" s="34"/>
      <c r="N66" s="34"/>
      <c r="O66" s="34"/>
      <c r="P66" s="34"/>
      <c r="Q66" s="34"/>
      <c r="V66" s="32">
        <f>V55+V65</f>
        <v>3</v>
      </c>
      <c r="W66" s="32">
        <f t="shared" ref="W66" si="57">W55+W65</f>
        <v>0</v>
      </c>
      <c r="X66" s="32">
        <f t="shared" ref="X66" si="58">X55+X65</f>
        <v>0</v>
      </c>
      <c r="Y66" s="32">
        <f t="shared" ref="Y66" si="59">Y55+Y65</f>
        <v>0</v>
      </c>
    </row>
    <row r="67" spans="1:30">
      <c r="V67" s="34"/>
      <c r="W67" s="34"/>
      <c r="X67" s="34"/>
      <c r="Y67" s="34"/>
    </row>
    <row r="68" spans="1:30" ht="15.75" thickBot="1"/>
    <row r="69" spans="1:30" ht="36" customHeight="1" thickBot="1">
      <c r="A69" s="74" t="s">
        <v>70</v>
      </c>
      <c r="B69" s="75"/>
      <c r="C69" s="75"/>
      <c r="D69" s="75"/>
      <c r="E69" s="75"/>
      <c r="F69" s="75"/>
      <c r="G69" s="75"/>
      <c r="H69" s="75"/>
      <c r="I69" s="76" t="s">
        <v>35</v>
      </c>
      <c r="J69" s="77"/>
      <c r="K69" s="80" t="s">
        <v>36</v>
      </c>
      <c r="L69" s="45"/>
      <c r="M69" s="82" t="s">
        <v>37</v>
      </c>
      <c r="N69" s="43"/>
      <c r="O69" s="84" t="s">
        <v>38</v>
      </c>
      <c r="P69" s="41"/>
      <c r="Q69" s="86" t="s">
        <v>39</v>
      </c>
      <c r="U69" s="1"/>
      <c r="V69" s="88" t="s">
        <v>34</v>
      </c>
      <c r="W69" s="89"/>
      <c r="X69" s="89"/>
      <c r="Y69" s="89"/>
    </row>
    <row r="70" spans="1:30" ht="15.75" thickBot="1">
      <c r="A70" s="6" t="s">
        <v>40</v>
      </c>
      <c r="B70" s="7">
        <v>1</v>
      </c>
      <c r="C70" s="7">
        <v>2</v>
      </c>
      <c r="D70" s="7"/>
      <c r="E70" s="7"/>
      <c r="F70" s="7"/>
      <c r="G70" s="7">
        <v>3</v>
      </c>
      <c r="H70" s="8" t="s">
        <v>41</v>
      </c>
      <c r="I70" s="78"/>
      <c r="J70" s="79"/>
      <c r="K70" s="81"/>
      <c r="L70" s="46"/>
      <c r="M70" s="83"/>
      <c r="N70" s="44"/>
      <c r="O70" s="85"/>
      <c r="P70" s="42"/>
      <c r="Q70" s="87"/>
      <c r="U70" s="1"/>
      <c r="V70" s="2" t="s">
        <v>36</v>
      </c>
      <c r="W70" s="3" t="s">
        <v>38</v>
      </c>
      <c r="X70" s="4" t="s">
        <v>37</v>
      </c>
      <c r="Y70" s="5" t="s">
        <v>39</v>
      </c>
      <c r="AC70" s="94" t="s">
        <v>42</v>
      </c>
      <c r="AD70" s="97"/>
    </row>
    <row r="71" spans="1:30">
      <c r="A71" s="13" t="s">
        <v>15</v>
      </c>
      <c r="B71" s="11">
        <f>IF(AND(I71&gt;J71),AD71,IF(AND(I71=J71),AD74,(IF(AND(I71&lt;J71),AD74))))</f>
        <v>0</v>
      </c>
      <c r="C71" s="11">
        <f>(IF(AND(I71&gt;J71),AD74,(IF(AND(I71=J71),AD73,(IF(AND(I71&lt;J71),AD74))))))</f>
        <v>2</v>
      </c>
      <c r="D71" s="11"/>
      <c r="E71" s="11"/>
      <c r="F71" s="11"/>
      <c r="G71" s="11">
        <f>(IF(AND(I71&gt;J71),AD74,(IF(AND(I71=J71),AD74,IF(AND(I71&lt;J71),AD72)))))</f>
        <v>0</v>
      </c>
      <c r="H71" s="14" t="s">
        <v>31</v>
      </c>
      <c r="I71" s="15">
        <f>[1]Résultats!E55</f>
        <v>0</v>
      </c>
      <c r="J71" s="15">
        <f>[1]Résultats!F55</f>
        <v>0</v>
      </c>
      <c r="K71" s="16" t="b">
        <f>IF(AND([1]Ben!E62=[1]Ben!E$7),1,IF(AND([1]Ben!F62=[1]Ben!F$7),2,IF(AND([1]Ben!G62=[1]Ben!G$7),3)))</f>
        <v>0</v>
      </c>
      <c r="L71" s="16"/>
      <c r="M71" s="16" t="b">
        <f>IF(AND([1]Steph!E62=[1]Steph!E$7),1,IF(AND([1]Steph!F62=[1]Steph!F$7),2,IF(AND([1]Steph!G62=[1]Steph!G$7),3)))</f>
        <v>0</v>
      </c>
      <c r="N71" s="16"/>
      <c r="O71" s="16" t="b">
        <f>IF(AND([1]Alex!E62=[1]Alex!E$7),1,IF(AND([1]Alex!F62=[1]Alex!F$7),2,IF(AND([1]Alex!G62=[1]Alex!G$7),3)))</f>
        <v>0</v>
      </c>
      <c r="P71" s="16"/>
      <c r="Q71" s="16" t="b">
        <f>IF(AND([1]Nico!E62=[1]Nico!E$7),1,IF(AND([1]Nico!F62=[1]Nico!F$7),2,IF(AND([1]Nico!G62=[1]Nico!G$7),3)))</f>
        <v>0</v>
      </c>
      <c r="V71" s="10">
        <f>IF(AND($I$5=K71,$J$5=L71),3,IF($I$5-$J$5=K71-L71,2,IF(AND($I$5=$J$5,K71=L71),1,IF(AND($I$5&gt;$J$5,K71&gt;L71),1,IF(K71&lt;L71,1,0)))))</f>
        <v>0</v>
      </c>
      <c r="W71" s="10">
        <f>IF(AND($I$5=M71,$J$5=N71),3,IF($I$5-$J$5=M71-N71,2,IF(AND($I$5=$J$5,M71=N71),1,IF(AND($I$5&gt;$J$5,M71&gt;N71),1,IF(M71&lt;N71,1,0)))))</f>
        <v>0</v>
      </c>
      <c r="X71" s="10">
        <f>IF(AND($I$5=O71,$J$5=P71),3,IF($I$5-$J$5=O71-P71,2,IF(AND($I$5=$J$5,O71=P71),1,IF(AND($I$5&gt;$J$5,O71&gt;P71),1,IF(O71&lt;P71,1,0)))))</f>
        <v>0</v>
      </c>
      <c r="Y71" s="10">
        <f>IF(AND($I$5=Q71,$J$5=R71),3,IF($I$5-$J$5=Q71-R71,2,IF(AND($I$5=$J$5,Q71=R71),1,IF(AND($I$5&gt;$J$5,Q71&gt;R71),1,IF(Q71&lt;R71,1,0)))))</f>
        <v>0</v>
      </c>
      <c r="AC71" s="18" t="s">
        <v>43</v>
      </c>
      <c r="AD71" s="18">
        <v>1</v>
      </c>
    </row>
    <row r="72" spans="1:30">
      <c r="A72" s="18" t="s">
        <v>71</v>
      </c>
      <c r="B72" s="19">
        <f>IF(AND(I72&gt;J72),AD71,IF(AND(I72=J72),AD74,(IF(AND(I72&lt;J72),AD74))))</f>
        <v>0</v>
      </c>
      <c r="C72" s="19">
        <f>(IF(AND(I72&gt;J72),AD74,(IF(AND(I72=J72),AD73,(IF(AND(I72&lt;J72),AD74))))))</f>
        <v>2</v>
      </c>
      <c r="D72" s="19"/>
      <c r="E72" s="19"/>
      <c r="F72" s="19"/>
      <c r="G72" s="19">
        <f>(IF(AND(I72&gt;J72),AD74,(IF(AND(I72=J72),AD74,IF(AND(I72&lt;J72),AD72)))))</f>
        <v>0</v>
      </c>
      <c r="H72" s="20" t="s">
        <v>72</v>
      </c>
      <c r="I72" s="21">
        <f>[1]Résultats!E56</f>
        <v>0</v>
      </c>
      <c r="J72" s="21">
        <f>[1]Résultats!F56</f>
        <v>0</v>
      </c>
      <c r="K72" s="23" t="b">
        <f>IF(AND([1]Ben!E63=[1]Ben!E$7),1,IF(AND([1]Ben!F63=[1]Ben!F$7),2,IF(AND([1]Ben!G63=[1]Ben!G$7),3)))</f>
        <v>0</v>
      </c>
      <c r="L72" s="23"/>
      <c r="M72" s="23" t="b">
        <f>IF(AND([1]Steph!E63=[1]Steph!E$7),1,IF(AND([1]Steph!F63=[1]Steph!F$7),2,IF(AND([1]Steph!G63=[1]Steph!G$7),3)))</f>
        <v>0</v>
      </c>
      <c r="N72" s="23"/>
      <c r="O72" s="23" t="b">
        <f>IF(AND([1]Alex!E63=[1]Alex!E$7),1,IF(AND([1]Alex!F63=[1]Alex!F$7),2,IF(AND([1]Alex!G63=[1]Alex!G$7),3)))</f>
        <v>0</v>
      </c>
      <c r="P72" s="23"/>
      <c r="Q72" s="23" t="b">
        <f>IF(AND([1]Nico!E63=[1]Nico!E$7),1,IF(AND([1]Nico!F63=[1]Nico!F$7),2,IF(AND([1]Nico!G63=[1]Nico!G$7),3)))</f>
        <v>0</v>
      </c>
      <c r="V72" s="10">
        <f t="shared" ref="V72:V75" si="60">IF(AND($I$5=K72,$J$5=L72),3,IF($I$5-$J$5=K72-L72,2,IF(AND($I$5=$J$5,K72=L72),1,IF(AND($I$5&gt;$J$5,K72&gt;L72),1,IF(K72&lt;L72,1,0)))))</f>
        <v>0</v>
      </c>
      <c r="W72" s="10">
        <f t="shared" ref="W72:W75" si="61">IF(AND($I$5=M72,$J$5=N72),3,IF($I$5-$J$5=M72-N72,2,IF(AND($I$5=$J$5,M72=N72),1,IF(AND($I$5&gt;$J$5,M72&gt;N72),1,IF(M72&lt;N72,1,0)))))</f>
        <v>0</v>
      </c>
      <c r="X72" s="10">
        <f t="shared" ref="X72:X75" si="62">IF(AND($I$5=O72,$J$5=P72),3,IF($I$5-$J$5=O72-P72,2,IF(AND($I$5=$J$5,O72=P72),1,IF(AND($I$5&gt;$J$5,O72&gt;P72),1,IF(O72&lt;P72,1,0)))))</f>
        <v>0</v>
      </c>
      <c r="Y72" s="10">
        <f t="shared" ref="Y72:Y75" si="63">IF(AND($I$5=Q72,$J$5=R72),3,IF($I$5-$J$5=Q72-R72,2,IF(AND($I$5=$J$5,Q72=R72),1,IF(AND($I$5&gt;$J$5,Q72&gt;R72),1,IF(Q72&lt;R72,1,0)))))</f>
        <v>0</v>
      </c>
      <c r="AC72" s="18" t="s">
        <v>44</v>
      </c>
      <c r="AD72" s="18">
        <v>3</v>
      </c>
    </row>
    <row r="73" spans="1:30">
      <c r="A73" s="18" t="s">
        <v>15</v>
      </c>
      <c r="B73" s="19">
        <f>IF(AND(I73&gt;J73),AD71,IF(AND(I73=J73),AD74,(IF(AND(I73&lt;J73),AD74))))</f>
        <v>0</v>
      </c>
      <c r="C73" s="19">
        <f>(IF(AND(I73&gt;J73),AD74,(IF(AND(I73=J73),AD73,(IF(AND(I73&lt;J73),AD74))))))</f>
        <v>2</v>
      </c>
      <c r="D73" s="19"/>
      <c r="E73" s="19"/>
      <c r="F73" s="19"/>
      <c r="G73" s="19">
        <f>(IF(AND(I73&gt;J73),AD74,(IF(AND(I73=J73),AD74,IF(AND(I73&lt;J73),AD72)))))</f>
        <v>0</v>
      </c>
      <c r="H73" s="20" t="s">
        <v>71</v>
      </c>
      <c r="I73" s="21">
        <f>[1]Résultats!E57</f>
        <v>0</v>
      </c>
      <c r="J73" s="21">
        <f>[1]Résultats!F57</f>
        <v>0</v>
      </c>
      <c r="K73" s="23" t="b">
        <f>IF(AND([1]Ben!E64=[1]Ben!E$7),1,IF(AND([1]Ben!F64=[1]Ben!F$7),2,IF(AND([1]Ben!G64=[1]Ben!G$7),3)))</f>
        <v>0</v>
      </c>
      <c r="L73" s="23"/>
      <c r="M73" s="23" t="b">
        <f>IF(AND([1]Steph!E64=[1]Steph!E$7),1,IF(AND([1]Steph!F64=[1]Steph!F$7),2,IF(AND([1]Steph!G64=[1]Steph!G$7),3)))</f>
        <v>0</v>
      </c>
      <c r="N73" s="23"/>
      <c r="O73" s="23" t="b">
        <f>IF(AND([1]Alex!E64=[1]Alex!E$7),1,IF(AND([1]Alex!F64=[1]Alex!F$7),2,IF(AND([1]Alex!G64=[1]Alex!G$7),3)))</f>
        <v>0</v>
      </c>
      <c r="P73" s="23"/>
      <c r="Q73" s="23" t="b">
        <f>IF(AND([1]Nico!E64=[1]Nico!E$7),1,IF(AND([1]Nico!F64=[1]Nico!F$7),2,IF(AND([1]Nico!G64=[1]Nico!G$7),3)))</f>
        <v>0</v>
      </c>
      <c r="V73" s="10">
        <f t="shared" si="60"/>
        <v>0</v>
      </c>
      <c r="W73" s="10">
        <f t="shared" si="61"/>
        <v>0</v>
      </c>
      <c r="X73" s="10">
        <f t="shared" si="62"/>
        <v>0</v>
      </c>
      <c r="Y73" s="10">
        <f t="shared" si="63"/>
        <v>0</v>
      </c>
      <c r="AC73" s="18" t="s">
        <v>45</v>
      </c>
      <c r="AD73" s="18">
        <v>2</v>
      </c>
    </row>
    <row r="74" spans="1:30">
      <c r="A74" s="18" t="s">
        <v>72</v>
      </c>
      <c r="B74" s="19">
        <f>IF(AND(I74&gt;J74),AD71,IF(AND(I74=J74),AD74,(IF(AND(I74&lt;J74),AD74))))</f>
        <v>0</v>
      </c>
      <c r="C74" s="19">
        <f>(IF(AND(I74&gt;J74),AD74,(IF(AND(I74=J74),AD73,(IF(AND(I74&lt;J74),AD74))))))</f>
        <v>2</v>
      </c>
      <c r="D74" s="19"/>
      <c r="E74" s="19"/>
      <c r="F74" s="19"/>
      <c r="G74" s="19">
        <f>(IF(AND(I74&gt;J74),AD74,(IF(AND(I74=J74),AD74,IF(AND(I74&lt;J74),AD72)))))</f>
        <v>0</v>
      </c>
      <c r="H74" s="20" t="s">
        <v>31</v>
      </c>
      <c r="I74" s="21">
        <f>[1]Résultats!E58</f>
        <v>0</v>
      </c>
      <c r="J74" s="21">
        <f>[1]Résultats!F58</f>
        <v>0</v>
      </c>
      <c r="K74" s="23" t="b">
        <f>IF(AND([1]Ben!E65=[1]Ben!E$7),1,IF(AND([1]Ben!F65=[1]Ben!F$7),2,IF(AND([1]Ben!G65=[1]Ben!G$7),3)))</f>
        <v>0</v>
      </c>
      <c r="L74" s="23"/>
      <c r="M74" s="23" t="b">
        <f>IF(AND([1]Steph!E65=[1]Steph!E$7),1,IF(AND([1]Steph!F65=[1]Steph!F$7),2,IF(AND([1]Steph!G65=[1]Steph!G$7),3)))</f>
        <v>0</v>
      </c>
      <c r="N74" s="23"/>
      <c r="O74" s="23" t="b">
        <f>IF(AND([1]Alex!E65=[1]Alex!E$7),1,IF(AND([1]Alex!F65=[1]Alex!F$7),2,IF(AND([1]Alex!G65=[1]Alex!G$7),3)))</f>
        <v>0</v>
      </c>
      <c r="P74" s="23"/>
      <c r="Q74" s="23" t="b">
        <f>IF(AND([1]Nico!E65=[1]Nico!E$7),1,IF(AND([1]Nico!F65=[1]Nico!F$7),2,IF(AND([1]Nico!G65=[1]Nico!G$7),3)))</f>
        <v>0</v>
      </c>
      <c r="V74" s="10">
        <f t="shared" si="60"/>
        <v>0</v>
      </c>
      <c r="W74" s="10">
        <f t="shared" si="61"/>
        <v>0</v>
      </c>
      <c r="X74" s="10">
        <f t="shared" si="62"/>
        <v>0</v>
      </c>
      <c r="Y74" s="10">
        <f t="shared" si="63"/>
        <v>0</v>
      </c>
      <c r="AC74" s="18" t="s">
        <v>46</v>
      </c>
      <c r="AD74" s="18"/>
    </row>
    <row r="75" spans="1:30" ht="15.75" thickBot="1">
      <c r="A75" s="18" t="s">
        <v>72</v>
      </c>
      <c r="B75" s="19">
        <f>IF(AND(I75&gt;J75),AD71,IF(AND(I75=J75),AD74,(IF(AND(I75&lt;J75),AD74))))</f>
        <v>0</v>
      </c>
      <c r="C75" s="19">
        <f>(IF(AND(I75&gt;J75),AD74,(IF(AND(I75=J75),AD73,(IF(AND(I75&lt;J75),AD74))))))</f>
        <v>2</v>
      </c>
      <c r="D75" s="19"/>
      <c r="E75" s="19"/>
      <c r="F75" s="19"/>
      <c r="G75" s="19">
        <f>(IF(AND(I75&gt;J75),AD74,(IF(AND(I75=J75),AD74,IF(AND(I75&lt;J75),AD72)))))</f>
        <v>0</v>
      </c>
      <c r="H75" s="20" t="s">
        <v>15</v>
      </c>
      <c r="I75" s="21">
        <f>[1]Résultats!E59</f>
        <v>0</v>
      </c>
      <c r="J75" s="21">
        <f>[1]Résultats!F59</f>
        <v>0</v>
      </c>
      <c r="K75" s="23" t="b">
        <f>IF(AND([1]Ben!E66=[1]Ben!E$7),1,IF(AND([1]Ben!F66=[1]Ben!F$7),2,IF(AND([1]Ben!G66=[1]Ben!G$7),3)))</f>
        <v>0</v>
      </c>
      <c r="L75" s="23"/>
      <c r="M75" s="23" t="b">
        <f>IF(AND([1]Steph!E66=[1]Steph!E$7),1,IF(AND([1]Steph!F66=[1]Steph!F$7),2,IF(AND([1]Steph!G66=[1]Steph!G$7),3)))</f>
        <v>0</v>
      </c>
      <c r="N75" s="23"/>
      <c r="O75" s="23" t="b">
        <f>IF(AND([1]Alex!E66=[1]Alex!E$7),1,IF(AND([1]Alex!F66=[1]Alex!F$7),2,IF(AND([1]Alex!G66=[1]Alex!G$7),3)))</f>
        <v>0</v>
      </c>
      <c r="P75" s="23"/>
      <c r="Q75" s="23" t="b">
        <f>IF(AND([1]Nico!E66=[1]Nico!E$7),1,IF(AND([1]Nico!F66=[1]Nico!F$7),2,IF(AND([1]Nico!G66=[1]Nico!G$7),3)))</f>
        <v>0</v>
      </c>
      <c r="V75" s="10">
        <f t="shared" si="60"/>
        <v>0</v>
      </c>
      <c r="W75" s="10">
        <f t="shared" si="61"/>
        <v>0</v>
      </c>
      <c r="X75" s="10">
        <f t="shared" si="62"/>
        <v>0</v>
      </c>
      <c r="Y75" s="10">
        <f t="shared" si="63"/>
        <v>0</v>
      </c>
      <c r="AC75" s="18" t="b">
        <v>1</v>
      </c>
      <c r="AD75" s="18">
        <v>1</v>
      </c>
    </row>
    <row r="76" spans="1:30" ht="15.75" thickBot="1">
      <c r="A76" s="25" t="s">
        <v>31</v>
      </c>
      <c r="B76" s="26">
        <f>IF(AND(I76&gt;J76),AD71,IF(AND(I76=J76),AD74,(IF(AND(I76&lt;J76),AD74))))</f>
        <v>0</v>
      </c>
      <c r="C76" s="26">
        <f>(IF(AND(I76&gt;J76),AD74,(IF(AND(I76=J76),AD73,(IF(AND(I76&lt;J76),AD74))))))</f>
        <v>2</v>
      </c>
      <c r="D76" s="26"/>
      <c r="E76" s="26"/>
      <c r="F76" s="26"/>
      <c r="G76" s="26">
        <f>(IF(AND(I76&gt;J76),AD74,(IF(AND(I76=J76),AD74,IF(AND(I76&lt;J76),AD72)))))</f>
        <v>0</v>
      </c>
      <c r="H76" s="27" t="s">
        <v>71</v>
      </c>
      <c r="I76" s="28">
        <f>[1]Résultats!E60</f>
        <v>0</v>
      </c>
      <c r="J76" s="28">
        <f>[1]Résultats!F60</f>
        <v>0</v>
      </c>
      <c r="K76" s="30" t="b">
        <f>IF(AND([1]Ben!E67=[1]Ben!E$7),1,IF(AND([1]Ben!F67=[1]Ben!F$7),2,IF(AND([1]Ben!G67=[1]Ben!G$7),3)))</f>
        <v>0</v>
      </c>
      <c r="L76" s="30"/>
      <c r="M76" s="30" t="b">
        <f>IF(AND([1]Steph!E67=[1]Steph!E$7),1,IF(AND([1]Steph!F67=[1]Steph!F$7),2,IF(AND([1]Steph!G67=[1]Steph!G$7),3)))</f>
        <v>0</v>
      </c>
      <c r="N76" s="30"/>
      <c r="O76" s="30" t="b">
        <f>IF(AND([1]Alex!E67=[1]Alex!E$7),1,IF(AND([1]Alex!F67=[1]Alex!F$7),2,IF(AND([1]Alex!G67=[1]Alex!G$7),3)))</f>
        <v>0</v>
      </c>
      <c r="P76" s="30"/>
      <c r="Q76" s="30" t="b">
        <f>IF(AND([1]Nico!E67=[1]Nico!E$7),1,IF(AND([1]Nico!F67=[1]Nico!F$7),2,IF(AND([1]Nico!G67=[1]Nico!G$7),3)))</f>
        <v>0</v>
      </c>
      <c r="U76" s="31" t="s">
        <v>47</v>
      </c>
      <c r="V76" s="24">
        <f>SUM(V71:V75)</f>
        <v>0</v>
      </c>
      <c r="W76" s="24">
        <f t="shared" ref="W76" si="64">SUM(W71:W75)</f>
        <v>0</v>
      </c>
      <c r="X76" s="24">
        <f t="shared" ref="X76" si="65">SUM(X71:X75)</f>
        <v>0</v>
      </c>
      <c r="Y76" s="24">
        <f t="shared" ref="Y76" si="66">SUM(Y71:Y75)</f>
        <v>0</v>
      </c>
      <c r="AC76" s="18" t="b">
        <v>0</v>
      </c>
      <c r="AD76" s="18">
        <v>0</v>
      </c>
    </row>
    <row r="77" spans="1:30" ht="15.75" thickBot="1">
      <c r="A77" s="33"/>
      <c r="B77" s="33"/>
      <c r="C77" s="33"/>
      <c r="D77" s="33"/>
      <c r="E77" s="33"/>
      <c r="F77" s="33"/>
      <c r="G77" s="33"/>
      <c r="H77" s="33"/>
      <c r="I77" s="36"/>
      <c r="J77" s="36"/>
      <c r="K77" s="34"/>
      <c r="L77" s="34"/>
      <c r="M77" s="34"/>
      <c r="N77" s="34"/>
      <c r="O77" s="34"/>
      <c r="P77" s="34"/>
      <c r="Q77" s="34"/>
      <c r="V77" s="32">
        <f>V66+V76</f>
        <v>3</v>
      </c>
      <c r="W77" s="32">
        <f t="shared" ref="W77" si="67">W66+W76</f>
        <v>0</v>
      </c>
      <c r="X77" s="32">
        <f t="shared" ref="X77" si="68">X66+X76</f>
        <v>0</v>
      </c>
      <c r="Y77" s="32">
        <f t="shared" ref="Y77" si="69">Y66+Y76</f>
        <v>0</v>
      </c>
    </row>
    <row r="78" spans="1:30">
      <c r="V78" s="34"/>
      <c r="W78" s="34"/>
      <c r="X78" s="34"/>
      <c r="Y78" s="34"/>
    </row>
    <row r="79" spans="1:30" ht="15.75" thickBot="1"/>
    <row r="80" spans="1:30" ht="36" customHeight="1" thickBot="1">
      <c r="A80" s="74" t="s">
        <v>73</v>
      </c>
      <c r="B80" s="75"/>
      <c r="C80" s="75"/>
      <c r="D80" s="75"/>
      <c r="E80" s="75"/>
      <c r="F80" s="75"/>
      <c r="G80" s="75"/>
      <c r="H80" s="75"/>
      <c r="I80" s="76" t="s">
        <v>35</v>
      </c>
      <c r="J80" s="77"/>
      <c r="K80" s="80" t="s">
        <v>36</v>
      </c>
      <c r="L80" s="45"/>
      <c r="M80" s="82" t="s">
        <v>37</v>
      </c>
      <c r="N80" s="43"/>
      <c r="O80" s="84" t="s">
        <v>38</v>
      </c>
      <c r="P80" s="41"/>
      <c r="Q80" s="86" t="s">
        <v>39</v>
      </c>
      <c r="U80" s="1"/>
      <c r="V80" s="88" t="s">
        <v>34</v>
      </c>
      <c r="W80" s="89"/>
      <c r="X80" s="89"/>
      <c r="Y80" s="89"/>
    </row>
    <row r="81" spans="1:30" ht="15.75" thickBot="1">
      <c r="A81" s="6" t="s">
        <v>40</v>
      </c>
      <c r="B81" s="7">
        <v>1</v>
      </c>
      <c r="C81" s="7">
        <v>2</v>
      </c>
      <c r="D81" s="7"/>
      <c r="E81" s="7"/>
      <c r="F81" s="7"/>
      <c r="G81" s="7">
        <v>3</v>
      </c>
      <c r="H81" s="8" t="s">
        <v>41</v>
      </c>
      <c r="I81" s="78"/>
      <c r="J81" s="79"/>
      <c r="K81" s="81"/>
      <c r="L81" s="46"/>
      <c r="M81" s="83"/>
      <c r="N81" s="44"/>
      <c r="O81" s="85"/>
      <c r="P81" s="42"/>
      <c r="Q81" s="87"/>
      <c r="U81" s="1"/>
      <c r="V81" s="2" t="s">
        <v>36</v>
      </c>
      <c r="W81" s="3" t="s">
        <v>38</v>
      </c>
      <c r="X81" s="4" t="s">
        <v>37</v>
      </c>
      <c r="Y81" s="5" t="s">
        <v>39</v>
      </c>
      <c r="AC81" s="94" t="s">
        <v>42</v>
      </c>
      <c r="AD81" s="97"/>
    </row>
    <row r="82" spans="1:30">
      <c r="A82" s="13" t="s">
        <v>26</v>
      </c>
      <c r="B82" s="11">
        <f>IF(AND(I82&gt;J82),AD82,IF(AND(I82=J82),AD85,(IF(AND(I82&lt;J82),AD85))))</f>
        <v>0</v>
      </c>
      <c r="C82" s="11">
        <f>(IF(AND(I82&gt;J82),AD85,(IF(AND(I82=J82),AD84,(IF(AND(I82&lt;J82),AD85))))))</f>
        <v>2</v>
      </c>
      <c r="D82" s="11"/>
      <c r="E82" s="11"/>
      <c r="F82" s="11"/>
      <c r="G82" s="11">
        <f>(IF(AND(I82&gt;J82),AD85,(IF(AND(I82=J82),AD85,IF(AND(I82&lt;J82),AD83)))))</f>
        <v>0</v>
      </c>
      <c r="H82" s="14" t="s">
        <v>74</v>
      </c>
      <c r="I82" s="15">
        <f>[1]Résultats!E63</f>
        <v>0</v>
      </c>
      <c r="J82" s="15">
        <f>[1]Résultats!F63</f>
        <v>0</v>
      </c>
      <c r="K82" s="16" t="b">
        <f>IF(AND([1]Ben!E71=[1]Ben!E$7),1,IF(AND([1]Ben!F71=[1]Ben!F$7),2,IF(AND([1]Ben!G71=[1]Ben!G$7),3)))</f>
        <v>0</v>
      </c>
      <c r="L82" s="16"/>
      <c r="M82" s="16" t="b">
        <f>IF(AND([1]Steph!E71=[1]Steph!E$7),1,IF(AND([1]Steph!F71=[1]Steph!F$7),2,IF(AND([1]Steph!G71=[1]Steph!G$7),3)))</f>
        <v>0</v>
      </c>
      <c r="N82" s="16"/>
      <c r="O82" s="16" t="b">
        <f>IF(AND([1]Alex!E71=[1]Alex!E$7),1,IF(AND([1]Alex!F71=[1]Alex!F$7),2,IF(AND([1]Alex!G71=[1]Alex!G$7),3)))</f>
        <v>0</v>
      </c>
      <c r="P82" s="16"/>
      <c r="Q82" s="16" t="b">
        <f>IF(AND([1]Nico!E71=[1]Nico!E$7),1,IF(AND([1]Nico!F71=[1]Nico!F$7),2,IF(AND([1]Nico!G71=[1]Nico!G$7),3)))</f>
        <v>0</v>
      </c>
      <c r="V82" s="10">
        <f>IF(AND($I$5=K82,$J$5=L82),3,IF($I$5-$J$5=K82-L82,2,IF(AND($I$5=$J$5,K82=L82),1,IF(AND($I$5&gt;$J$5,K82&gt;L82),1,IF(K82&lt;L82,1,0)))))</f>
        <v>0</v>
      </c>
      <c r="W82" s="10">
        <f>IF(AND($I$5=M82,$J$5=N82),3,IF($I$5-$J$5=M82-N82,2,IF(AND($I$5=$J$5,M82=N82),1,IF(AND($I$5&gt;$J$5,M82&gt;N82),1,IF(M82&lt;N82,1,0)))))</f>
        <v>0</v>
      </c>
      <c r="X82" s="10">
        <f>IF(AND($I$5=O82,$J$5=P82),3,IF($I$5-$J$5=O82-P82,2,IF(AND($I$5=$J$5,O82=P82),1,IF(AND($I$5&gt;$J$5,O82&gt;P82),1,IF(O82&lt;P82,1,0)))))</f>
        <v>0</v>
      </c>
      <c r="Y82" s="10">
        <f>IF(AND($I$5=Q82,$J$5=R82),3,IF($I$5-$J$5=Q82-R82,2,IF(AND($I$5=$J$5,Q82=R82),1,IF(AND($I$5&gt;$J$5,Q82&gt;R82),1,IF(Q82&lt;R82,1,0)))))</f>
        <v>0</v>
      </c>
      <c r="AC82" s="18" t="s">
        <v>43</v>
      </c>
      <c r="AD82" s="18">
        <v>1</v>
      </c>
    </row>
    <row r="83" spans="1:30">
      <c r="A83" s="18" t="s">
        <v>75</v>
      </c>
      <c r="B83" s="19">
        <f>IF(AND(I83&gt;J83),AD82,IF(AND(I83=J83),AD85,(IF(AND(I83&lt;J83),AD85))))</f>
        <v>0</v>
      </c>
      <c r="C83" s="19">
        <f>(IF(AND(I83&gt;J83),AD85,(IF(AND(I83=J83),AD84,(IF(AND(I83&lt;J83),AD85))))))</f>
        <v>2</v>
      </c>
      <c r="D83" s="19"/>
      <c r="E83" s="19"/>
      <c r="F83" s="19"/>
      <c r="G83" s="19">
        <f>(IF(AND(I83&gt;J83),AD85,(IF(AND(I83=J83),AD85,IF(AND(I83&lt;J83),AD83)))))</f>
        <v>0</v>
      </c>
      <c r="H83" s="20" t="s">
        <v>76</v>
      </c>
      <c r="I83" s="21">
        <f>[1]Résultats!E64</f>
        <v>0</v>
      </c>
      <c r="J83" s="21">
        <f>[1]Résultats!F64</f>
        <v>0</v>
      </c>
      <c r="K83" s="23" t="b">
        <f>IF(AND([1]Ben!E72=[1]Ben!E$7),1,IF(AND([1]Ben!F72=[1]Ben!F$7),2,IF(AND([1]Ben!G72=[1]Ben!G$7),3)))</f>
        <v>0</v>
      </c>
      <c r="L83" s="23"/>
      <c r="M83" s="23" t="b">
        <f>IF(AND([1]Steph!E72=[1]Steph!E$7),1,IF(AND([1]Steph!F72=[1]Steph!F$7),2,IF(AND([1]Steph!G72=[1]Steph!G$7),3)))</f>
        <v>0</v>
      </c>
      <c r="N83" s="23"/>
      <c r="O83" s="23" t="b">
        <f>IF(AND([1]Alex!E72=[1]Alex!E$7),1,IF(AND([1]Alex!F72=[1]Alex!F$7),2,IF(AND([1]Alex!G72=[1]Alex!G$7),3)))</f>
        <v>0</v>
      </c>
      <c r="P83" s="23"/>
      <c r="Q83" s="23" t="b">
        <f>IF(AND([1]Nico!E72=[1]Nico!E$7),1,IF(AND([1]Nico!F72=[1]Nico!F$7),2,IF(AND([1]Nico!G72=[1]Nico!G$7),3)))</f>
        <v>0</v>
      </c>
      <c r="V83" s="10">
        <f t="shared" ref="V83:V86" si="70">IF(AND($I$5=K83,$J$5=L83),3,IF($I$5-$J$5=K83-L83,2,IF(AND($I$5=$J$5,K83=L83),1,IF(AND($I$5&gt;$J$5,K83&gt;L83),1,IF(K83&lt;L83,1,0)))))</f>
        <v>0</v>
      </c>
      <c r="W83" s="10">
        <f t="shared" ref="W83:W86" si="71">IF(AND($I$5=M83,$J$5=N83),3,IF($I$5-$J$5=M83-N83,2,IF(AND($I$5=$J$5,M83=N83),1,IF(AND($I$5&gt;$J$5,M83&gt;N83),1,IF(M83&lt;N83,1,0)))))</f>
        <v>0</v>
      </c>
      <c r="X83" s="10">
        <f t="shared" ref="X83:X86" si="72">IF(AND($I$5=O83,$J$5=P83),3,IF($I$5-$J$5=O83-P83,2,IF(AND($I$5=$J$5,O83=P83),1,IF(AND($I$5&gt;$J$5,O83&gt;P83),1,IF(O83&lt;P83,1,0)))))</f>
        <v>0</v>
      </c>
      <c r="Y83" s="10">
        <f t="shared" ref="Y83:Y86" si="73">IF(AND($I$5=Q83,$J$5=R83),3,IF($I$5-$J$5=Q83-R83,2,IF(AND($I$5=$J$5,Q83=R83),1,IF(AND($I$5&gt;$J$5,Q83&gt;R83),1,IF(Q83&lt;R83,1,0)))))</f>
        <v>0</v>
      </c>
      <c r="AC83" s="18" t="s">
        <v>44</v>
      </c>
      <c r="AD83" s="18">
        <v>3</v>
      </c>
    </row>
    <row r="84" spans="1:30">
      <c r="A84" s="18" t="s">
        <v>26</v>
      </c>
      <c r="B84" s="19">
        <f>IF(AND(I84&gt;J84),AD82,IF(AND(I84=J84),AD85,(IF(AND(I84&lt;J84),AD85))))</f>
        <v>0</v>
      </c>
      <c r="C84" s="19">
        <f>(IF(AND(I84&gt;J84),AD85,(IF(AND(I84=J84),AD84,(IF(AND(I84&lt;J84),AD85))))))</f>
        <v>2</v>
      </c>
      <c r="D84" s="19"/>
      <c r="E84" s="19"/>
      <c r="F84" s="19"/>
      <c r="G84" s="19">
        <f>(IF(AND(I84&gt;J84),AD85,(IF(AND(I84=J84),AD85,IF(AND(I84&lt;J84),AD83)))))</f>
        <v>0</v>
      </c>
      <c r="H84" s="20" t="s">
        <v>75</v>
      </c>
      <c r="I84" s="21">
        <f>[1]Résultats!E65</f>
        <v>0</v>
      </c>
      <c r="J84" s="21">
        <f>[1]Résultats!F65</f>
        <v>0</v>
      </c>
      <c r="K84" s="23" t="b">
        <f>IF(AND([1]Ben!E73=[1]Ben!E$7),1,IF(AND([1]Ben!F73=[1]Ben!F$7),2,IF(AND([1]Ben!G73=[1]Ben!G$7),3)))</f>
        <v>0</v>
      </c>
      <c r="L84" s="23"/>
      <c r="M84" s="23" t="b">
        <f>IF(AND([1]Steph!E73=[1]Steph!E$7),1,IF(AND([1]Steph!F73=[1]Steph!F$7),2,IF(AND([1]Steph!G73=[1]Steph!G$7),3)))</f>
        <v>0</v>
      </c>
      <c r="N84" s="23"/>
      <c r="O84" s="23" t="b">
        <f>IF(AND([1]Alex!E73=[1]Alex!E$7),1,IF(AND([1]Alex!F73=[1]Alex!F$7),2,IF(AND([1]Alex!G73=[1]Alex!G$7),3)))</f>
        <v>0</v>
      </c>
      <c r="P84" s="23"/>
      <c r="Q84" s="23" t="b">
        <f>IF(AND([1]Nico!E73=[1]Nico!E$7),1,IF(AND([1]Nico!F73=[1]Nico!F$7),2,IF(AND([1]Nico!G73=[1]Nico!G$7),3)))</f>
        <v>0</v>
      </c>
      <c r="V84" s="10">
        <f t="shared" si="70"/>
        <v>0</v>
      </c>
      <c r="W84" s="10">
        <f t="shared" si="71"/>
        <v>0</v>
      </c>
      <c r="X84" s="10">
        <f t="shared" si="72"/>
        <v>0</v>
      </c>
      <c r="Y84" s="10">
        <f t="shared" si="73"/>
        <v>0</v>
      </c>
      <c r="AC84" s="18" t="s">
        <v>45</v>
      </c>
      <c r="AD84" s="18">
        <v>2</v>
      </c>
    </row>
    <row r="85" spans="1:30">
      <c r="A85" s="18" t="s">
        <v>77</v>
      </c>
      <c r="B85" s="19">
        <f>IF(AND(I85&gt;J85),AD82,IF(AND(I85=J85),AD85,(IF(AND(I85&lt;J85),AD85))))</f>
        <v>0</v>
      </c>
      <c r="C85" s="19">
        <f>(IF(AND(I85&gt;J85),AD85,(IF(AND(I85=J85),AD84,(IF(AND(I85&lt;J85),AD85))))))</f>
        <v>2</v>
      </c>
      <c r="D85" s="19"/>
      <c r="E85" s="19"/>
      <c r="F85" s="19"/>
      <c r="G85" s="19">
        <f>(IF(AND(I85&gt;J85),AD85,(IF(AND(I85=J85),AD85,IF(AND(I85&lt;J85),AD83)))))</f>
        <v>0</v>
      </c>
      <c r="H85" s="20" t="s">
        <v>74</v>
      </c>
      <c r="I85" s="21">
        <f>[1]Résultats!E66</f>
        <v>0</v>
      </c>
      <c r="J85" s="21">
        <f>[1]Résultats!F66</f>
        <v>0</v>
      </c>
      <c r="K85" s="23" t="b">
        <f>IF(AND([1]Ben!E74=[1]Ben!E$7),1,IF(AND([1]Ben!F74=[1]Ben!F$7),2,IF(AND([1]Ben!G74=[1]Ben!G$7),3)))</f>
        <v>0</v>
      </c>
      <c r="L85" s="23"/>
      <c r="M85" s="23" t="b">
        <f>IF(AND([1]Steph!E74=[1]Steph!E$7),1,IF(AND([1]Steph!F74=[1]Steph!F$7),2,IF(AND([1]Steph!G74=[1]Steph!G$7),3)))</f>
        <v>0</v>
      </c>
      <c r="N85" s="23"/>
      <c r="O85" s="23" t="b">
        <f>IF(AND([1]Alex!E74=[1]Alex!E$7),1,IF(AND([1]Alex!F74=[1]Alex!F$7),2,IF(AND([1]Alex!G74=[1]Alex!G$7),3)))</f>
        <v>0</v>
      </c>
      <c r="P85" s="23"/>
      <c r="Q85" s="23" t="b">
        <f>IF(AND([1]Nico!E74=[1]Nico!E$7),1,IF(AND([1]Nico!F74=[1]Nico!F$7),2,IF(AND([1]Nico!G74=[1]Nico!G$7),3)))</f>
        <v>0</v>
      </c>
      <c r="V85" s="10">
        <f t="shared" si="70"/>
        <v>0</v>
      </c>
      <c r="W85" s="10">
        <f t="shared" si="71"/>
        <v>0</v>
      </c>
      <c r="X85" s="10">
        <f t="shared" si="72"/>
        <v>0</v>
      </c>
      <c r="Y85" s="10">
        <f t="shared" si="73"/>
        <v>0</v>
      </c>
      <c r="AC85" s="18" t="s">
        <v>46</v>
      </c>
      <c r="AD85" s="18"/>
    </row>
    <row r="86" spans="1:30" ht="15.75" thickBot="1">
      <c r="A86" s="18" t="s">
        <v>77</v>
      </c>
      <c r="B86" s="19">
        <f>IF(AND(I86&gt;J86),AD82,IF(AND(I86=J86),AD85,(IF(AND(I86&lt;J86),AD85))))</f>
        <v>0</v>
      </c>
      <c r="C86" s="19">
        <f>(IF(AND(I86&gt;J86),AD85,(IF(AND(I86=J86),AD84,(IF(AND(I86&lt;J86),AD85))))))</f>
        <v>2</v>
      </c>
      <c r="D86" s="19"/>
      <c r="E86" s="19"/>
      <c r="F86" s="19"/>
      <c r="G86" s="19">
        <f>(IF(AND(I86&gt;J86),AD85,(IF(AND(I86=J86),AD85,IF(AND(I86&lt;J86),AD83)))))</f>
        <v>0</v>
      </c>
      <c r="H86" s="20" t="s">
        <v>26</v>
      </c>
      <c r="I86" s="21">
        <f>[1]Résultats!E67</f>
        <v>0</v>
      </c>
      <c r="J86" s="21">
        <f>[1]Résultats!F67</f>
        <v>0</v>
      </c>
      <c r="K86" s="23" t="b">
        <f>IF(AND([1]Ben!E75=[1]Ben!E$7),1,IF(AND([1]Ben!F75=[1]Ben!F$7),2,IF(AND([1]Ben!G75=[1]Ben!G$7),3)))</f>
        <v>0</v>
      </c>
      <c r="L86" s="23"/>
      <c r="M86" s="23" t="b">
        <f>IF(AND([1]Steph!E75=[1]Steph!E$7),1,IF(AND([1]Steph!F75=[1]Steph!F$7),2,IF(AND([1]Steph!G75=[1]Steph!G$7),3)))</f>
        <v>0</v>
      </c>
      <c r="N86" s="23"/>
      <c r="O86" s="23" t="b">
        <f>IF(AND([1]Alex!E75=[1]Alex!E$7),1,IF(AND([1]Alex!F75=[1]Alex!F$7),2,IF(AND([1]Alex!G75=[1]Alex!G$7),3)))</f>
        <v>0</v>
      </c>
      <c r="P86" s="23"/>
      <c r="Q86" s="23" t="b">
        <f>IF(AND([1]Nico!E75=[1]Nico!E$7),1,IF(AND([1]Nico!F75=[1]Nico!F$7),2,IF(AND([1]Nico!G75=[1]Nico!G$7),3)))</f>
        <v>0</v>
      </c>
      <c r="V86" s="10">
        <f t="shared" si="70"/>
        <v>0</v>
      </c>
      <c r="W86" s="10">
        <f t="shared" si="71"/>
        <v>0</v>
      </c>
      <c r="X86" s="10">
        <f t="shared" si="72"/>
        <v>0</v>
      </c>
      <c r="Y86" s="10">
        <f t="shared" si="73"/>
        <v>0</v>
      </c>
      <c r="AC86" s="18" t="b">
        <v>1</v>
      </c>
      <c r="AD86" s="18">
        <v>1</v>
      </c>
    </row>
    <row r="87" spans="1:30" ht="15.75" thickBot="1">
      <c r="A87" s="25" t="s">
        <v>74</v>
      </c>
      <c r="B87" s="26">
        <f>IF(AND(I87&gt;J87),AD82,IF(AND(I87=J87),AD85,(IF(AND(I87&lt;J87),AD85))))</f>
        <v>0</v>
      </c>
      <c r="C87" s="26">
        <f>(IF(AND(I87&gt;J87),AD85,(IF(AND(I87=J87),AD84,(IF(AND(I87&lt;J87),AD85))))))</f>
        <v>2</v>
      </c>
      <c r="D87" s="26"/>
      <c r="E87" s="26"/>
      <c r="F87" s="26"/>
      <c r="G87" s="26">
        <f>(IF(AND(I87&gt;J87),AD85,(IF(AND(I87=J87),AD85,IF(AND(I87&lt;J87),AD83)))))</f>
        <v>0</v>
      </c>
      <c r="H87" s="27" t="s">
        <v>75</v>
      </c>
      <c r="I87" s="28">
        <f>[1]Résultats!E68</f>
        <v>0</v>
      </c>
      <c r="J87" s="28">
        <f>[1]Résultats!F68</f>
        <v>0</v>
      </c>
      <c r="K87" s="30" t="b">
        <f>IF(AND([1]Ben!E76=[1]Ben!E$7),1,IF(AND([1]Ben!F76=[1]Ben!F$7),2,IF(AND([1]Ben!G76=[1]Ben!G$7),3)))</f>
        <v>0</v>
      </c>
      <c r="L87" s="30"/>
      <c r="M87" s="30" t="b">
        <f>IF(AND([1]Steph!E76=[1]Steph!E$7),1,IF(AND([1]Steph!F76=[1]Steph!F$7),2,IF(AND([1]Steph!G76=[1]Steph!G$7),3)))</f>
        <v>0</v>
      </c>
      <c r="N87" s="30"/>
      <c r="O87" s="30" t="b">
        <f>IF(AND([1]Alex!E76=[1]Alex!E$7),1,IF(AND([1]Alex!F76=[1]Alex!F$7),2,IF(AND([1]Alex!G76=[1]Alex!G$7),3)))</f>
        <v>0</v>
      </c>
      <c r="P87" s="30"/>
      <c r="Q87" s="30" t="b">
        <f>IF(AND([1]Nico!E76=[1]Nico!E$7),1,IF(AND([1]Nico!F76=[1]Nico!F$7),2,IF(AND([1]Nico!G76=[1]Nico!G$7),3)))</f>
        <v>0</v>
      </c>
      <c r="U87" s="31" t="s">
        <v>47</v>
      </c>
      <c r="V87" s="24">
        <f>SUM(V82:V86)</f>
        <v>0</v>
      </c>
      <c r="W87" s="24">
        <f t="shared" ref="W87" si="74">SUM(W82:W86)</f>
        <v>0</v>
      </c>
      <c r="X87" s="24">
        <f t="shared" ref="X87" si="75">SUM(X82:X86)</f>
        <v>0</v>
      </c>
      <c r="Y87" s="24">
        <f t="shared" ref="Y87" si="76">SUM(Y82:Y86)</f>
        <v>0</v>
      </c>
      <c r="AC87" s="18" t="b">
        <v>0</v>
      </c>
      <c r="AD87" s="18">
        <v>0</v>
      </c>
    </row>
    <row r="88" spans="1:30" ht="15.75" thickBot="1">
      <c r="V88" s="32">
        <f>V77+V87</f>
        <v>3</v>
      </c>
      <c r="W88" s="32">
        <f t="shared" ref="W88" si="77">W77+W87</f>
        <v>0</v>
      </c>
      <c r="X88" s="32">
        <f t="shared" ref="X88" si="78">X77+X87</f>
        <v>0</v>
      </c>
      <c r="Y88" s="32">
        <f t="shared" ref="Y88" si="79">Y77+Y87</f>
        <v>0</v>
      </c>
    </row>
  </sheetData>
  <mergeCells count="65">
    <mergeCell ref="A1:Q1"/>
    <mergeCell ref="V3:Y3"/>
    <mergeCell ref="A3:H3"/>
    <mergeCell ref="I3:J4"/>
    <mergeCell ref="AC70:AD70"/>
    <mergeCell ref="AC48:AD48"/>
    <mergeCell ref="AC26:AD26"/>
    <mergeCell ref="AC4:AD4"/>
    <mergeCell ref="A14:H14"/>
    <mergeCell ref="I14:J15"/>
    <mergeCell ref="M14:N15"/>
    <mergeCell ref="V14:Y14"/>
    <mergeCell ref="AC15:AD15"/>
    <mergeCell ref="V25:Y25"/>
    <mergeCell ref="O14:P15"/>
    <mergeCell ref="Q14:R15"/>
    <mergeCell ref="O36:P37"/>
    <mergeCell ref="Q36:R37"/>
    <mergeCell ref="A36:H36"/>
    <mergeCell ref="I36:J37"/>
    <mergeCell ref="K36:L37"/>
    <mergeCell ref="M36:N37"/>
    <mergeCell ref="V36:Y36"/>
    <mergeCell ref="O25:P26"/>
    <mergeCell ref="Q25:R26"/>
    <mergeCell ref="A25:H25"/>
    <mergeCell ref="I25:J26"/>
    <mergeCell ref="K25:L26"/>
    <mergeCell ref="M25:N26"/>
    <mergeCell ref="A58:H58"/>
    <mergeCell ref="I58:J59"/>
    <mergeCell ref="K58:K59"/>
    <mergeCell ref="M58:M59"/>
    <mergeCell ref="O58:O59"/>
    <mergeCell ref="Q58:Q59"/>
    <mergeCell ref="V58:Y58"/>
    <mergeCell ref="O47:P48"/>
    <mergeCell ref="Q47:R48"/>
    <mergeCell ref="A47:H47"/>
    <mergeCell ref="I47:J48"/>
    <mergeCell ref="K47:L48"/>
    <mergeCell ref="M47:N48"/>
    <mergeCell ref="A80:H80"/>
    <mergeCell ref="I80:J81"/>
    <mergeCell ref="K80:K81"/>
    <mergeCell ref="M80:M81"/>
    <mergeCell ref="O80:O81"/>
    <mergeCell ref="Q80:Q81"/>
    <mergeCell ref="V80:Y80"/>
    <mergeCell ref="A69:H69"/>
    <mergeCell ref="I69:J70"/>
    <mergeCell ref="K69:K70"/>
    <mergeCell ref="M69:M70"/>
    <mergeCell ref="O69:O70"/>
    <mergeCell ref="Q69:Q70"/>
    <mergeCell ref="AC81:AD81"/>
    <mergeCell ref="K3:L4"/>
    <mergeCell ref="M3:N4"/>
    <mergeCell ref="O3:P4"/>
    <mergeCell ref="Q3:R4"/>
    <mergeCell ref="K14:L15"/>
    <mergeCell ref="AC59:AD59"/>
    <mergeCell ref="V69:Y69"/>
    <mergeCell ref="AC37:AD37"/>
    <mergeCell ref="V47:Y47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Résultats</vt:lpstr>
      <vt:lpstr>BEN</vt:lpstr>
      <vt:lpstr>ALEX</vt:lpstr>
      <vt:lpstr>NICO</vt:lpstr>
      <vt:lpstr>STEPH</vt:lpstr>
      <vt:lpstr>Points Groupes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QUENTIN</cp:lastModifiedBy>
  <dcterms:created xsi:type="dcterms:W3CDTF">2016-06-13T08:03:08Z</dcterms:created>
  <dcterms:modified xsi:type="dcterms:W3CDTF">2016-06-14T13:38:20Z</dcterms:modified>
</cp:coreProperties>
</file>