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9995" windowHeight="736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N6" i="1" l="1"/>
  <c r="M7" i="1"/>
  <c r="M16" i="1"/>
  <c r="K16" i="1"/>
  <c r="L16" i="1" s="1"/>
  <c r="M15" i="1"/>
  <c r="K15" i="1"/>
  <c r="L15" i="1" s="1"/>
  <c r="M14" i="1"/>
  <c r="K14" i="1"/>
  <c r="L14" i="1" s="1"/>
  <c r="M13" i="1"/>
  <c r="K13" i="1"/>
  <c r="L13" i="1" s="1"/>
  <c r="M12" i="1"/>
  <c r="K12" i="1"/>
  <c r="L12" i="1" s="1"/>
  <c r="K11" i="1"/>
  <c r="L11" i="1" s="1"/>
  <c r="K10" i="1"/>
  <c r="L10" i="1" s="1"/>
  <c r="K9" i="1"/>
  <c r="L9" i="1" s="1"/>
  <c r="K8" i="1"/>
  <c r="L8" i="1" s="1"/>
  <c r="M11" i="1" s="1"/>
  <c r="K7" i="1"/>
  <c r="L7" i="1" s="1"/>
  <c r="K6" i="1"/>
  <c r="L6" i="1" s="1"/>
  <c r="M8" i="1" l="1"/>
  <c r="N8" i="1" s="1"/>
  <c r="M10" i="1"/>
  <c r="M9" i="1"/>
  <c r="N9" i="1" s="1"/>
  <c r="L17" i="1"/>
  <c r="N14" i="1"/>
  <c r="N12" i="1"/>
  <c r="N16" i="1"/>
  <c r="N13" i="1"/>
  <c r="N15" i="1"/>
  <c r="K17" i="1"/>
  <c r="M6" i="1"/>
  <c r="N7" i="1" s="1"/>
  <c r="N10" i="1" l="1"/>
  <c r="N11" i="1"/>
  <c r="N17" i="1" l="1"/>
</calcChain>
</file>

<file path=xl/comments1.xml><?xml version="1.0" encoding="utf-8"?>
<comments xmlns="http://schemas.openxmlformats.org/spreadsheetml/2006/main">
  <authors>
    <author>C101-010</author>
  </authors>
  <commentList>
    <comment ref="P6" authorId="0">
      <text>
        <r>
          <rPr>
            <sz val="9"/>
            <color indexed="81"/>
            <rFont val="Tahoma"/>
            <charset val="1"/>
          </rPr>
          <t xml:space="preserve">
</t>
        </r>
        <r>
          <rPr>
            <b/>
            <sz val="9"/>
            <color indexed="81"/>
            <rFont val="Tahoma"/>
            <family val="2"/>
          </rPr>
          <t>En fonction du cumul, le montant de % varie :</t>
        </r>
        <r>
          <rPr>
            <sz val="9"/>
            <color indexed="81"/>
            <rFont val="Tahoma"/>
            <charset val="1"/>
          </rPr>
          <t xml:space="preserve">
Si le montant de commission est compris entre 0 et 2000 € alors il faut compter 70% du cumul, si le montant est compris entre 2000 et 4000 alors il faut compter 75% sur le montant qui est dépasse les 2000 € et ainsi de suite !
J'ai laissé l'ancienne formule afin que ce soit plus clair !</t>
        </r>
      </text>
    </comment>
  </commentList>
</comments>
</file>

<file path=xl/sharedStrings.xml><?xml version="1.0" encoding="utf-8"?>
<sst xmlns="http://schemas.openxmlformats.org/spreadsheetml/2006/main" count="12" uniqueCount="7">
  <si>
    <t>CUMUL</t>
  </si>
  <si>
    <t>MONTANT COMMISSION</t>
  </si>
  <si>
    <t>COMMISSION 1</t>
  </si>
  <si>
    <t>COMMISSION 2</t>
  </si>
  <si>
    <t>MONTANT TTC</t>
  </si>
  <si>
    <t>MONTANT HT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</si>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</sst>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#&quot; &quot;##&quot; &quot;##&quot; &quot;##&quot; &quot;##"/>
  </numFmts>
  <fonts count="8">
    <font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</font>
    <font>
      <sz val="11"/>
      <name val="Calibri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DA9694"/>
        <bgColor rgb="FF000000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/>
    <xf numFmtId="164" fontId="2" fillId="3" borderId="0" xfId="0" applyNumberFormat="1" applyFont="1" applyFill="1" applyBorder="1"/>
    <xf numFmtId="164" fontId="2" fillId="3" borderId="0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0" borderId="3" xfId="0" applyFont="1" applyFill="1" applyBorder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0" borderId="0" xfId="1" applyFill="1" applyBorder="1"/>
    <xf numFmtId="165" fontId="2" fillId="0" borderId="0" xfId="0" applyNumberFormat="1" applyFont="1" applyFill="1" applyBorder="1"/>
    <xf numFmtId="14" fontId="2" fillId="0" borderId="0" xfId="0" applyNumberFormat="1" applyFont="1" applyFill="1" applyBorder="1"/>
    <xf numFmtId="0" fontId="1" fillId="0" borderId="0" xfId="0" applyFont="1" applyFill="1" applyBorder="1"/>
    <xf numFmtId="0" fontId="5" fillId="0" borderId="0" xfId="0" applyFont="1" applyFill="1" applyBorder="1"/>
    <xf numFmtId="164" fontId="6" fillId="3" borderId="0" xfId="0" applyNumberFormat="1" applyFont="1" applyFill="1" applyBorder="1"/>
    <xf numFmtId="0" fontId="6" fillId="3" borderId="0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5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numFmt numFmtId="165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border outline="0">
        <top style="medium">
          <color rgb="FFFFFFFF"/>
        </top>
      </border>
    </dxf>
    <dxf>
      <numFmt numFmtId="164" formatCode="#,##0.00\ &quot;€&quot;"/>
    </dxf>
    <dxf>
      <fill>
        <patternFill patternType="solid">
          <fgColor rgb="FFE6B8B7"/>
          <bgColor rgb="FFE6B8B7"/>
        </patternFill>
      </fill>
    </dxf>
    <dxf>
      <fill>
        <patternFill patternType="solid">
          <fgColor rgb="FFE6B8B7"/>
          <bgColor rgb="FFE6B8B7"/>
        </patternFill>
      </fill>
    </dxf>
    <dxf>
      <font>
        <b/>
        <color rgb="FFFFFFFF"/>
      </font>
      <fill>
        <patternFill patternType="solid">
          <fgColor rgb="FFC0504D"/>
          <bgColor rgb="FFC0504D"/>
        </patternFill>
      </fill>
    </dxf>
    <dxf>
      <font>
        <b/>
        <color rgb="FFFFFFFF"/>
      </font>
      <fill>
        <patternFill patternType="solid">
          <fgColor rgb="FFC0504D"/>
          <bgColor rgb="FFC0504D"/>
        </patternFill>
      </fill>
    </dxf>
    <dxf>
      <font>
        <b/>
        <color rgb="FFFFFFFF"/>
      </font>
      <fill>
        <patternFill patternType="solid">
          <fgColor rgb="FFC0504D"/>
          <bgColor rgb="FFC0504D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C0504D"/>
          <bgColor rgb="FFC0504D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F2DCDB"/>
          <bgColor rgb="FFF2DCDB"/>
        </patternFill>
      </fill>
      <border>
        <vertical style="thin">
          <color rgb="FFFFFFFF"/>
        </vertical>
        <horizontal style="thin">
          <color rgb="FFFFFFFF"/>
        </horizontal>
      </border>
    </dxf>
  </dxfs>
  <tableStyles count="1" defaultTableStyle="TableStyleMedium2" defaultPivotStyle="PivotStyleLight16">
    <tableStyle name="TableStyleMedium10 2" pivot="0" count="7">
      <tableStyleElement type="wholeTable" dxfId="39"/>
      <tableStyleElement type="headerRow" dxfId="38"/>
      <tableStyleElement type="totalRow" dxfId="37"/>
      <tableStyleElement type="firstColumn" dxfId="36"/>
      <tableStyleElement type="lastColumn" dxfId="35"/>
      <tableStyleElement type="firstRowStripe" dxfId="34"/>
      <tableStyleElement type="firstColumnStripe" dxfId="33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Direction\DEVELOPPEMENT%20RBH\MANDATAIRES%20RECRUTES\LE%20NARD%20ANITA\Suivi%20des%20locs%20ANITA%20LE%20NAR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 2015"/>
      <sheetName val="fevrier 2015"/>
      <sheetName val="mars 2015"/>
      <sheetName val="avril 2015"/>
      <sheetName val="mai 2015"/>
      <sheetName val="juin 2015"/>
      <sheetName val="juillet 2015"/>
      <sheetName val="aout 2015"/>
      <sheetName val="septembre 2015"/>
      <sheetName val="octobre 2015"/>
      <sheetName val="nov 2015"/>
      <sheetName val="déc  2015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ables/table1.xml><?xml version="1.0" encoding="utf-8"?>
<table xmlns="http://schemas.openxmlformats.org/spreadsheetml/2006/main" id="1" name="Tableau1468361012101246422226" displayName="Tableau1468361012101246422226" ref="A6:N17" headerRowCount="0" totalsRowCount="1" headerRowDxfId="32" tableBorderDxfId="31">
  <tableColumns count="14">
    <tableColumn id="1" name="Colonne1" totalsRowDxfId="13"/>
    <tableColumn id="2" name="Colonne2" dataDxfId="25" totalsRowDxfId="12"/>
    <tableColumn id="13" name="Colonne13" dataDxfId="24" totalsRowDxfId="11"/>
    <tableColumn id="12" name="Colonne12" totalsRowDxfId="10"/>
    <tableColumn id="14" name="Colonne14" dataDxfId="23" totalsRowDxfId="9"/>
    <tableColumn id="15" name="Colonne15" dataDxfId="22" totalsRowDxfId="8"/>
    <tableColumn id="3" name="Colonne3" headerRowDxfId="21" dataDxfId="20" totalsRowDxfId="7"/>
    <tableColumn id="4" name="Colonne4" headerRowDxfId="19" dataDxfId="18" totalsRowDxfId="6"/>
    <tableColumn id="5" name="Colonne5" headerRowDxfId="17" dataDxfId="16" totalsRowDxfId="5"/>
    <tableColumn id="6" name="Colonne6" headerRowDxfId="15" dataDxfId="14" totalsRowDxfId="4"/>
    <tableColumn id="7" name="Colonne7" totalsRowFunction="sum" headerRowDxfId="30" totalsRowDxfId="3">
      <calculatedColumnFormula>I6+J6</calculatedColumnFormula>
    </tableColumn>
    <tableColumn id="8" name="Colonne8" totalsRowFunction="sum" headerRowDxfId="29" dataDxfId="28" totalsRowDxfId="2">
      <calculatedColumnFormula>K6/1.2</calculatedColumnFormula>
    </tableColumn>
    <tableColumn id="9" name="Colonne9" headerRowDxfId="27" totalsRowDxfId="1">
      <calculatedColumnFormula>L6</calculatedColumnFormula>
    </tableColumn>
    <tableColumn id="11" name="Colonne11" totalsRowFunction="custom" headerRowDxfId="26" totalsRowDxfId="0">
      <calculatedColumnFormula>IFERROR(IF(Tableau1468361012101246422226[[#This Row],[Colonne9]]&lt;2000,Tableau1468361012101246422226[[#This Row],[Colonne8]]*10%,IF(Tableau1468361012101246422226[[#This Row],[Colonne9]]&lt;4000,(2000-M4)*IF(M4&gt;2000,15%,10%)+(Tableau1468361012101246422226[[#This Row],[Colonne9]]-2000)*15%,(4000-M4)*IF(M4&gt;4000,20%,15%)+(Tableau1468361012101246422226[[#This Row],[Colonne9]]-4000)*20%)),"")</calculatedColumnFormula>
      <totalsRowFormula>SUM(N6:N16)</totalsRowFormula>
    </tableColumn>
  </tableColumns>
  <tableStyleInfo name="TableStyleMedium10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R20"/>
  <sheetViews>
    <sheetView tabSelected="1" topLeftCell="E1" workbookViewId="0">
      <selection activeCell="P14" sqref="P14"/>
    </sheetView>
  </sheetViews>
  <sheetFormatPr baseColWidth="10" defaultRowHeight="15"/>
  <cols>
    <col min="1" max="1" width="11.42578125" style="6"/>
    <col min="2" max="2" width="13" style="6" customWidth="1"/>
    <col min="3" max="3" width="12.7109375" style="6" bestFit="1" customWidth="1"/>
    <col min="4" max="5" width="11.42578125" style="6"/>
    <col min="6" max="6" width="12.7109375" style="6" bestFit="1" customWidth="1"/>
    <col min="7" max="9" width="11.42578125" style="6"/>
    <col min="10" max="10" width="16.5703125" style="6" bestFit="1" customWidth="1"/>
    <col min="11" max="11" width="23.7109375" style="6" bestFit="1" customWidth="1"/>
    <col min="12" max="17" width="11.42578125" style="6"/>
    <col min="18" max="18" width="17.5703125" style="6" bestFit="1" customWidth="1"/>
    <col min="19" max="16384" width="11.42578125" style="6"/>
  </cols>
  <sheetData>
    <row r="3" spans="1:18" ht="15.75" thickBot="1">
      <c r="P3" s="7"/>
      <c r="Q3" s="7"/>
      <c r="R3" s="7"/>
    </row>
    <row r="4" spans="1:18" ht="15.75" thickBot="1">
      <c r="A4" s="8"/>
      <c r="B4" s="9"/>
      <c r="C4" s="10"/>
      <c r="D4" s="8"/>
      <c r="E4" s="9"/>
      <c r="F4" s="10"/>
      <c r="G4" s="1"/>
      <c r="H4" s="1"/>
      <c r="I4" s="1" t="s">
        <v>2</v>
      </c>
      <c r="J4" s="1" t="s">
        <v>3</v>
      </c>
      <c r="K4" s="1" t="s">
        <v>4</v>
      </c>
      <c r="L4" s="1" t="s">
        <v>5</v>
      </c>
      <c r="M4" s="1" t="s">
        <v>0</v>
      </c>
      <c r="N4" s="1" t="s">
        <v>1</v>
      </c>
    </row>
    <row r="5" spans="1:18" ht="15.75" thickBot="1">
      <c r="A5" s="11"/>
      <c r="B5" s="12"/>
      <c r="C5" s="12"/>
      <c r="D5" s="11"/>
      <c r="E5" s="12"/>
      <c r="F5" s="13"/>
      <c r="G5" s="2"/>
      <c r="H5" s="2"/>
      <c r="I5" s="2"/>
      <c r="J5" s="2"/>
      <c r="K5" s="2"/>
      <c r="L5" s="2"/>
      <c r="M5" s="2"/>
      <c r="N5" s="2"/>
    </row>
    <row r="6" spans="1:18">
      <c r="B6" s="14"/>
      <c r="C6" s="15"/>
      <c r="E6" s="14"/>
      <c r="F6" s="15"/>
      <c r="G6" s="16"/>
      <c r="H6" s="16" t="s">
        <v>6</v>
      </c>
      <c r="I6" s="3">
        <v>100</v>
      </c>
      <c r="J6" s="3">
        <v>100</v>
      </c>
      <c r="K6" s="4">
        <f>I6+J6</f>
        <v>200</v>
      </c>
      <c r="L6" s="4">
        <f t="shared" ref="L6:L16" si="0">K6/1.2</f>
        <v>166.66666666666669</v>
      </c>
      <c r="M6" s="5">
        <f>L6</f>
        <v>166.66666666666669</v>
      </c>
      <c r="N6" s="4">
        <f>IFERROR(IF(Tableau1468361012101246422226[[#This Row],[Colonne9]]&lt;2000,Tableau1468361012101246422226[[#This Row],[Colonne8]]*10%,IF(Tableau1468361012101246422226[[#This Row],[Colonne9]]&lt;4000,(2000-M5)*IF(M5&gt;2000,15%,10%)+(Tableau1468361012101246422226[[#This Row],[Colonne9]]-2000)*15%,(4000-M5)*IF(M5&gt;4000,20%,15%)+(Tableau1468361012101246422226[[#This Row],[Colonne9]]-4000)*20%)),"")</f>
        <v>16.666666666666668</v>
      </c>
    </row>
    <row r="7" spans="1:18">
      <c r="B7" s="14"/>
      <c r="C7" s="15"/>
      <c r="E7" s="14"/>
      <c r="F7" s="15"/>
      <c r="G7" s="16"/>
      <c r="H7" s="16" t="s">
        <v>6</v>
      </c>
      <c r="I7" s="3">
        <v>200</v>
      </c>
      <c r="J7" s="3">
        <v>200</v>
      </c>
      <c r="K7" s="4">
        <f>I7+J7</f>
        <v>400</v>
      </c>
      <c r="L7" s="4">
        <f t="shared" si="0"/>
        <v>333.33333333333337</v>
      </c>
      <c r="M7" s="5">
        <f>IF(Tableau1468361012101246422226[[#This Row],[Colonne4]]&lt;&gt;"",SUM(L6:L7),"")</f>
        <v>500.00000000000006</v>
      </c>
      <c r="N7" s="4">
        <f>IFERROR(IF(Tableau1468361012101246422226[[#This Row],[Colonne9]]&lt;2000,Tableau1468361012101246422226[[#This Row],[Colonne8]]*10%,IF(Tableau1468361012101246422226[[#This Row],[Colonne9]]&lt;4000,(2000-M6)*IF(M6&gt;2000,15%,10%)+(Tableau1468361012101246422226[[#This Row],[Colonne9]]-2000)*15%,(4000-M6)*IF(M6&gt;4000,20%,15%)+(Tableau1468361012101246422226[[#This Row],[Colonne9]]-4000)*20%)),"")</f>
        <v>33.333333333333336</v>
      </c>
    </row>
    <row r="8" spans="1:18">
      <c r="C8" s="15"/>
      <c r="E8" s="14"/>
      <c r="F8" s="15"/>
      <c r="G8" s="16"/>
      <c r="H8" s="16" t="s">
        <v>6</v>
      </c>
      <c r="I8" s="3">
        <v>500</v>
      </c>
      <c r="J8" s="3">
        <v>500</v>
      </c>
      <c r="K8" s="4">
        <f>I8+J8</f>
        <v>1000</v>
      </c>
      <c r="L8" s="4">
        <f t="shared" si="0"/>
        <v>833.33333333333337</v>
      </c>
      <c r="M8" s="5">
        <f>IF(Tableau1468361012101246422226[[#This Row],[Colonne4]]&lt;&gt;"",SUM(L6:L8),"")</f>
        <v>1333.3333333333335</v>
      </c>
      <c r="N8" s="4">
        <f>IFERROR(IF(Tableau1468361012101246422226[[#This Row],[Colonne9]]&lt;2000,Tableau1468361012101246422226[[#This Row],[Colonne8]]*10%,IF(Tableau1468361012101246422226[[#This Row],[Colonne9]]&lt;4000,(2000-M7)*IF(M7&gt;2000,15%,10%)+(Tableau1468361012101246422226[[#This Row],[Colonne9]]-2000)*15%,(4000-M7)*IF(M7&gt;4000,20%,15%)+(Tableau1468361012101246422226[[#This Row],[Colonne9]]-4000)*20%)),"")</f>
        <v>83.333333333333343</v>
      </c>
    </row>
    <row r="9" spans="1:18">
      <c r="B9" s="14"/>
      <c r="C9" s="15"/>
      <c r="E9" s="14"/>
      <c r="F9" s="15"/>
      <c r="G9" s="16"/>
      <c r="H9" s="16" t="s">
        <v>6</v>
      </c>
      <c r="I9" s="3">
        <v>2550</v>
      </c>
      <c r="J9" s="3">
        <v>2550</v>
      </c>
      <c r="K9" s="4">
        <f>I9+J9</f>
        <v>5100</v>
      </c>
      <c r="L9" s="4">
        <f t="shared" si="0"/>
        <v>4250</v>
      </c>
      <c r="M9" s="5">
        <f>IF(Tableau1468361012101246422226[[#This Row],[Colonne4]]&lt;&gt;"",SUM(L6:L9),"")</f>
        <v>5583.3333333333339</v>
      </c>
      <c r="N9" s="4">
        <f>IFERROR(IF(Tableau1468361012101246422226[[#This Row],[Colonne9]]&lt;2000,Tableau1468361012101246422226[[#This Row],[Colonne8]]*10%,IF(Tableau1468361012101246422226[[#This Row],[Colonne9]]&lt;4000,(2000-M8)*IF(M8&gt;2000,15%,10%)+(Tableau1468361012101246422226[[#This Row],[Colonne9]]-2000)*15%,(4000-M8)*IF(M8&gt;4000,20%,15%)+(Tableau1468361012101246422226[[#This Row],[Colonne9]]-4000)*20%)),"")</f>
        <v>716.66666666666674</v>
      </c>
    </row>
    <row r="10" spans="1:18">
      <c r="C10" s="15"/>
      <c r="E10" s="14"/>
      <c r="F10" s="15"/>
      <c r="G10" s="16"/>
      <c r="H10" s="16" t="s">
        <v>6</v>
      </c>
      <c r="I10" s="3">
        <v>148</v>
      </c>
      <c r="J10" s="3">
        <v>148</v>
      </c>
      <c r="K10" s="4">
        <f>I10+J10</f>
        <v>296</v>
      </c>
      <c r="L10" s="4">
        <f t="shared" si="0"/>
        <v>246.66666666666669</v>
      </c>
      <c r="M10" s="5">
        <f>IF(Tableau1468361012101246422226[[#This Row],[Colonne4]]&lt;&gt;"",SUM(L6:L10),"")</f>
        <v>5830.0000000000009</v>
      </c>
      <c r="N10" s="4">
        <f>IFERROR(IF(Tableau1468361012101246422226[[#This Row],[Colonne9]]&lt;2000,Tableau1468361012101246422226[[#This Row],[Colonne8]]*10%,IF(Tableau1468361012101246422226[[#This Row],[Colonne9]]&lt;4000,(2000-M9)*IF(M9&gt;2000,15%,10%)+(Tableau1468361012101246422226[[#This Row],[Colonne9]]-2000)*15%,(4000-M9)*IF(M9&gt;4000,20%,15%)+(Tableau1468361012101246422226[[#This Row],[Colonne9]]-4000)*20%)),"")</f>
        <v>49.333333333333428</v>
      </c>
    </row>
    <row r="11" spans="1:18">
      <c r="C11" s="15"/>
      <c r="E11" s="14"/>
      <c r="F11" s="15"/>
      <c r="G11" s="16"/>
      <c r="H11" s="16" t="s">
        <v>6</v>
      </c>
      <c r="I11" s="3">
        <v>548</v>
      </c>
      <c r="J11" s="3">
        <v>548</v>
      </c>
      <c r="K11" s="4">
        <f>I11+J11</f>
        <v>1096</v>
      </c>
      <c r="L11" s="4">
        <f t="shared" si="0"/>
        <v>913.33333333333337</v>
      </c>
      <c r="M11" s="5">
        <f>IF(Tableau1468361012101246422226[[#This Row],[Colonne4]]&lt;&gt;"",SUM(L6:L11),"")</f>
        <v>6743.3333333333339</v>
      </c>
      <c r="N11" s="4">
        <f>IFERROR(IF(Tableau1468361012101246422226[[#This Row],[Colonne9]]&lt;2000,Tableau1468361012101246422226[[#This Row],[Colonne8]]*10%,IF(Tableau1468361012101246422226[[#This Row],[Colonne9]]&lt;4000,(2000-M10)*IF(M10&gt;2000,15%,10%)+(Tableau1468361012101246422226[[#This Row],[Colonne9]]-2000)*15%,(4000-M10)*IF(M10&gt;4000,20%,15%)+(Tableau1468361012101246422226[[#This Row],[Colonne9]]-4000)*20%)),"")</f>
        <v>182.66666666666663</v>
      </c>
    </row>
    <row r="12" spans="1:18">
      <c r="C12" s="15"/>
      <c r="F12" s="15"/>
      <c r="G12" s="16"/>
      <c r="H12" s="16"/>
      <c r="I12" s="3"/>
      <c r="J12" s="3"/>
      <c r="K12" s="4">
        <f>I12+J12</f>
        <v>0</v>
      </c>
      <c r="L12" s="4">
        <f t="shared" si="0"/>
        <v>0</v>
      </c>
      <c r="M12" s="5" t="str">
        <f>IF(Tableau1468361012101246422226[[#This Row],[Colonne4]]&lt;&gt;"",SUM(L6:L12),"")</f>
        <v/>
      </c>
      <c r="N12" s="4" t="str">
        <f>IFERROR(IF(Tableau1468361012101246422226[[#This Row],[Colonne9]]&lt;2000,Tableau1468361012101246422226[[#This Row],[Colonne8]]*10%,IF(Tableau1468361012101246422226[[#This Row],[Colonne9]]&lt;4000,(2000-M11)*IF(M11&gt;2000,15%,10%)+(Tableau1468361012101246422226[[#This Row],[Colonne9]]-2000)*15%,(4000-M11)*IF(M11&gt;4000,20%,15%)+(Tableau1468361012101246422226[[#This Row],[Colonne9]]-4000)*20%)),"")</f>
        <v/>
      </c>
    </row>
    <row r="13" spans="1:18">
      <c r="C13" s="15"/>
      <c r="F13" s="15"/>
      <c r="G13" s="16"/>
      <c r="H13" s="16"/>
      <c r="I13" s="3"/>
      <c r="J13" s="3"/>
      <c r="K13" s="4">
        <f>I13+J13</f>
        <v>0</v>
      </c>
      <c r="L13" s="4">
        <f t="shared" si="0"/>
        <v>0</v>
      </c>
      <c r="M13" s="5" t="str">
        <f>IF(Tableau1468361012101246422226[[#This Row],[Colonne4]]&lt;&gt;"",SUM(L6:L13),"")</f>
        <v/>
      </c>
      <c r="N13" s="4" t="str">
        <f>IFERROR(IF(Tableau1468361012101246422226[[#This Row],[Colonne9]]&lt;2000,Tableau1468361012101246422226[[#This Row],[Colonne8]]*10%,IF(Tableau1468361012101246422226[[#This Row],[Colonne9]]&lt;4000,(2000-M12)*IF(M12&gt;2000,15%,10%)+(Tableau1468361012101246422226[[#This Row],[Colonne9]]-2000)*15%,(4000-M12)*IF(M12&gt;4000,20%,15%)+(Tableau1468361012101246422226[[#This Row],[Colonne9]]-4000)*20%)),"")</f>
        <v/>
      </c>
    </row>
    <row r="14" spans="1:18">
      <c r="C14" s="15"/>
      <c r="F14" s="15"/>
      <c r="G14" s="16"/>
      <c r="H14" s="16"/>
      <c r="I14" s="3"/>
      <c r="J14" s="3"/>
      <c r="K14" s="4">
        <f>I14+J14</f>
        <v>0</v>
      </c>
      <c r="L14" s="4">
        <f t="shared" si="0"/>
        <v>0</v>
      </c>
      <c r="M14" s="5" t="str">
        <f>IF(Tableau1468361012101246422226[[#This Row],[Colonne4]]&lt;&gt;"",SUM(L6:L14),"")</f>
        <v/>
      </c>
      <c r="N14" s="4" t="str">
        <f>IFERROR(IF(Tableau1468361012101246422226[[#This Row],[Colonne9]]&lt;2000,Tableau1468361012101246422226[[#This Row],[Colonne8]]*10%,IF(Tableau1468361012101246422226[[#This Row],[Colonne9]]&lt;4000,(2000-M13)*IF(M13&gt;2000,15%,10%)+(Tableau1468361012101246422226[[#This Row],[Colonne9]]-2000)*15%,(4000-M13)*IF(M13&gt;4000,20%,15%)+(Tableau1468361012101246422226[[#This Row],[Colonne9]]-4000)*20%)),"")</f>
        <v/>
      </c>
    </row>
    <row r="15" spans="1:18">
      <c r="C15" s="15"/>
      <c r="F15" s="15"/>
      <c r="G15" s="16"/>
      <c r="H15" s="16"/>
      <c r="I15" s="3"/>
      <c r="J15" s="3"/>
      <c r="K15" s="4">
        <f>I15+J15</f>
        <v>0</v>
      </c>
      <c r="L15" s="4">
        <f t="shared" si="0"/>
        <v>0</v>
      </c>
      <c r="M15" s="5" t="str">
        <f>IF(Tableau1468361012101246422226[[#This Row],[Colonne4]]&lt;&gt;"",SUM(L6:L15),"")</f>
        <v/>
      </c>
      <c r="N15" s="4" t="str">
        <f>IFERROR(IF(Tableau1468361012101246422226[[#This Row],[Colonne9]]&lt;2000,Tableau1468361012101246422226[[#This Row],[Colonne8]]*10%,IF(Tableau1468361012101246422226[[#This Row],[Colonne9]]&lt;4000,(2000-M14)*IF(M14&gt;2000,15%,10%)+(Tableau1468361012101246422226[[#This Row],[Colonne9]]-2000)*15%,(4000-M14)*IF(M14&gt;4000,20%,15%)+(Tableau1468361012101246422226[[#This Row],[Colonne9]]-4000)*20%)),"")</f>
        <v/>
      </c>
    </row>
    <row r="16" spans="1:18">
      <c r="C16" s="15"/>
      <c r="F16" s="15"/>
      <c r="G16" s="16"/>
      <c r="H16" s="16"/>
      <c r="I16" s="3"/>
      <c r="J16" s="3"/>
      <c r="K16" s="4">
        <f>I16+J16</f>
        <v>0</v>
      </c>
      <c r="L16" s="4">
        <f t="shared" si="0"/>
        <v>0</v>
      </c>
      <c r="M16" s="5" t="str">
        <f>IF(Tableau1468361012101246422226[[#This Row],[Colonne4]]&lt;&gt;"",SUM(L6:L16),"")</f>
        <v/>
      </c>
      <c r="N16" s="4" t="str">
        <f>IFERROR(IF(Tableau1468361012101246422226[[#This Row],[Colonne9]]&lt;2000,Tableau1468361012101246422226[[#This Row],[Colonne8]]*10%,IF(Tableau1468361012101246422226[[#This Row],[Colonne9]]&lt;4000,(2000-M15)*IF(M15&gt;2000,15%,10%)+(Tableau1468361012101246422226[[#This Row],[Colonne9]]-2000)*15%,(4000-M15)*IF(M15&gt;4000,20%,15%)+(Tableau1468361012101246422226[[#This Row],[Colonne9]]-4000)*20%)),"")</f>
        <v/>
      </c>
    </row>
    <row r="17" spans="1:14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9">
        <f>SUBTOTAL(109,Tableau1468361012101246422226[Colonne7])</f>
        <v>8092</v>
      </c>
      <c r="L17" s="19">
        <f>SUBTOTAL(109,Tableau1468361012101246422226[Colonne8])</f>
        <v>6743.3333333333339</v>
      </c>
      <c r="M17" s="20"/>
      <c r="N17" s="19">
        <f>SUM(N6:N16)</f>
        <v>1082</v>
      </c>
    </row>
    <row r="18" spans="1:14">
      <c r="G18" s="3"/>
      <c r="H18" s="3"/>
      <c r="K18" s="3"/>
    </row>
    <row r="20" spans="1:14">
      <c r="H20" s="17"/>
    </row>
  </sheetData>
  <mergeCells count="10">
    <mergeCell ref="J4:J5"/>
    <mergeCell ref="K4:K5"/>
    <mergeCell ref="L4:L5"/>
    <mergeCell ref="M4:M5"/>
    <mergeCell ref="N4:N5"/>
    <mergeCell ref="A4:C4"/>
    <mergeCell ref="D4:F4"/>
    <mergeCell ref="G4:G5"/>
    <mergeCell ref="H4:H5"/>
    <mergeCell ref="I4:I5"/>
  </mergeCell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C101-010</dc:creator>
  <cp:lastModifiedBy>C101-010</cp:lastModifiedBy>
  <dcterms:created xsi:type="dcterms:W3CDTF">2015-04-09T14:52:02Z</dcterms:created>
  <dcterms:modified xsi:type="dcterms:W3CDTF">2015-04-09T15:04:59Z</dcterms:modified>
</cp:coreProperties>
</file>